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480" yWindow="300" windowWidth="19440" windowHeight="12240" activeTab="2"/>
  </bookViews>
  <sheets>
    <sheet name="Master" sheetId="1" r:id="rId1"/>
    <sheet name="To edit (keep code)" sheetId="3" r:id="rId2"/>
    <sheet name="Compile Values" sheetId="2" r:id="rId3"/>
    <sheet name="FOR EXPORT" sheetId="4" r:id="rId4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028" i="3" l="1"/>
  <c r="E1028" i="3"/>
  <c r="D1028" i="3"/>
  <c r="I1027" i="3"/>
  <c r="I1028" i="3" s="1"/>
  <c r="H1027" i="3"/>
  <c r="H1028" i="3" s="1"/>
  <c r="F1027" i="3"/>
  <c r="F1028" i="3" s="1"/>
  <c r="C1027" i="3"/>
  <c r="C1028" i="3" s="1"/>
  <c r="B1027" i="3"/>
  <c r="B1028" i="3" s="1"/>
  <c r="A1027" i="3"/>
  <c r="A1028" i="3" s="1"/>
  <c r="G916" i="3"/>
  <c r="E916" i="3"/>
  <c r="I915" i="3"/>
  <c r="I916" i="3" s="1"/>
  <c r="H915" i="3"/>
  <c r="H916" i="3" s="1"/>
  <c r="F915" i="3"/>
  <c r="F916" i="3" s="1"/>
  <c r="D915" i="3"/>
  <c r="D916" i="3" s="1"/>
  <c r="C915" i="3"/>
  <c r="C916" i="3" s="1"/>
  <c r="B915" i="3"/>
  <c r="B916" i="3" s="1"/>
  <c r="G382" i="3"/>
  <c r="E382" i="3"/>
  <c r="D382" i="3"/>
  <c r="I381" i="3"/>
  <c r="I382" i="3" s="1"/>
  <c r="H381" i="3"/>
  <c r="H382" i="3" s="1"/>
  <c r="F381" i="3"/>
  <c r="F382" i="3" s="1"/>
  <c r="C381" i="3"/>
  <c r="C382" i="3" s="1"/>
  <c r="B381" i="3"/>
  <c r="B382" i="3" s="1"/>
  <c r="G362" i="3"/>
  <c r="E362" i="3"/>
  <c r="D362" i="3"/>
  <c r="I361" i="3"/>
  <c r="I362" i="3" s="1"/>
  <c r="H361" i="3"/>
  <c r="H362" i="3" s="1"/>
  <c r="F361" i="3"/>
  <c r="F362" i="3" s="1"/>
  <c r="C361" i="3"/>
  <c r="C362" i="3" s="1"/>
  <c r="B361" i="3"/>
  <c r="B362" i="3" s="1"/>
  <c r="E164" i="3"/>
  <c r="I163" i="3"/>
  <c r="I164" i="3" s="1"/>
  <c r="H163" i="3"/>
  <c r="H164" i="3" s="1"/>
  <c r="G163" i="3"/>
  <c r="G164" i="3" s="1"/>
  <c r="F163" i="3"/>
  <c r="F164" i="3" s="1"/>
  <c r="D163" i="3"/>
  <c r="D164" i="3" s="1"/>
  <c r="C163" i="3"/>
  <c r="C164" i="3" s="1"/>
  <c r="B163" i="3"/>
  <c r="B164" i="3" s="1"/>
  <c r="G870" i="3"/>
  <c r="E870" i="3"/>
  <c r="I869" i="3"/>
  <c r="I870" i="3" s="1"/>
  <c r="H869" i="3"/>
  <c r="H870" i="3" s="1"/>
  <c r="F869" i="3"/>
  <c r="F870" i="3" s="1"/>
  <c r="D869" i="3"/>
  <c r="D870" i="3" s="1"/>
  <c r="C869" i="3"/>
  <c r="C870" i="3" s="1"/>
  <c r="B869" i="3"/>
  <c r="B870" i="3" s="1"/>
  <c r="G1608" i="3"/>
  <c r="F1608" i="3"/>
  <c r="E1608" i="3"/>
  <c r="D1608" i="3"/>
  <c r="I1607" i="3"/>
  <c r="I1608" i="3" s="1"/>
  <c r="H1607" i="3"/>
  <c r="H1608" i="3" s="1"/>
  <c r="C1607" i="3"/>
  <c r="C1608" i="3" s="1"/>
  <c r="B1607" i="3"/>
  <c r="B1608" i="3" s="1"/>
  <c r="G1598" i="3"/>
  <c r="F1598" i="3"/>
  <c r="E1598" i="3"/>
  <c r="D1598" i="3"/>
  <c r="I1597" i="3"/>
  <c r="I1598" i="3" s="1"/>
  <c r="H1597" i="3"/>
  <c r="H1598" i="3" s="1"/>
  <c r="C1597" i="3"/>
  <c r="C1598" i="3" s="1"/>
  <c r="B1597" i="3"/>
  <c r="B1598" i="3" s="1"/>
  <c r="G1588" i="3"/>
  <c r="F1588" i="3"/>
  <c r="E1588" i="3"/>
  <c r="D1588" i="3"/>
  <c r="I1587" i="3"/>
  <c r="I1588" i="3" s="1"/>
  <c r="H1587" i="3"/>
  <c r="H1588" i="3" s="1"/>
  <c r="C1587" i="3"/>
  <c r="C1588" i="3" s="1"/>
  <c r="B1587" i="3"/>
  <c r="B1588" i="3" s="1"/>
  <c r="G1572" i="3"/>
  <c r="F1572" i="3"/>
  <c r="E1572" i="3"/>
  <c r="D1572" i="3"/>
  <c r="I1571" i="3"/>
  <c r="I1572" i="3" s="1"/>
  <c r="H1571" i="3"/>
  <c r="H1572" i="3" s="1"/>
  <c r="C1571" i="3"/>
  <c r="C1572" i="3" s="1"/>
  <c r="B1571" i="3"/>
  <c r="B1572" i="3" s="1"/>
  <c r="G1562" i="3"/>
  <c r="F1562" i="3"/>
  <c r="E1562" i="3"/>
  <c r="D1562" i="3"/>
  <c r="I1561" i="3"/>
  <c r="I1562" i="3" s="1"/>
  <c r="H1561" i="3"/>
  <c r="H1562" i="3" s="1"/>
  <c r="C1561" i="3"/>
  <c r="C1562" i="3" s="1"/>
  <c r="B1561" i="3"/>
  <c r="B1562" i="3" s="1"/>
  <c r="G1552" i="3"/>
  <c r="F1552" i="3"/>
  <c r="E1552" i="3"/>
  <c r="D1552" i="3"/>
  <c r="I1551" i="3"/>
  <c r="I1552" i="3" s="1"/>
  <c r="H1551" i="3"/>
  <c r="H1552" i="3" s="1"/>
  <c r="C1551" i="3"/>
  <c r="C1552" i="3" s="1"/>
  <c r="B1551" i="3"/>
  <c r="B1552" i="3" s="1"/>
  <c r="G1542" i="3"/>
  <c r="F1542" i="3"/>
  <c r="E1542" i="3"/>
  <c r="D1542" i="3"/>
  <c r="I1541" i="3"/>
  <c r="I1542" i="3" s="1"/>
  <c r="H1541" i="3"/>
  <c r="H1542" i="3" s="1"/>
  <c r="C1541" i="3"/>
  <c r="C1542" i="3" s="1"/>
  <c r="B1541" i="3"/>
  <c r="B1542" i="3" s="1"/>
  <c r="G1532" i="3"/>
  <c r="F1532" i="3"/>
  <c r="E1532" i="3"/>
  <c r="D1532" i="3"/>
  <c r="I1531" i="3"/>
  <c r="I1532" i="3" s="1"/>
  <c r="H1531" i="3"/>
  <c r="H1532" i="3" s="1"/>
  <c r="C1531" i="3"/>
  <c r="C1532" i="3" s="1"/>
  <c r="B1531" i="3"/>
  <c r="B1532" i="3" s="1"/>
  <c r="G1522" i="3"/>
  <c r="F1522" i="3"/>
  <c r="E1522" i="3"/>
  <c r="D1522" i="3"/>
  <c r="C1521" i="3"/>
  <c r="C1522" i="3" s="1"/>
  <c r="B1521" i="3"/>
  <c r="B1522" i="3" s="1"/>
  <c r="I1521" i="3"/>
  <c r="I1522" i="3" s="1"/>
  <c r="H1521" i="3"/>
  <c r="H1522" i="3" s="1"/>
  <c r="G1506" i="3"/>
  <c r="E1506" i="3"/>
  <c r="D1506" i="3"/>
  <c r="I1505" i="3"/>
  <c r="I1506" i="3" s="1"/>
  <c r="H1505" i="3"/>
  <c r="H1506" i="3" s="1"/>
  <c r="F1505" i="3"/>
  <c r="F1506" i="3" s="1"/>
  <c r="C1505" i="3"/>
  <c r="C1506" i="3" s="1"/>
  <c r="B1505" i="3"/>
  <c r="B1506" i="3" s="1"/>
  <c r="G1496" i="3"/>
  <c r="E1496" i="3"/>
  <c r="D1496" i="3"/>
  <c r="I1495" i="3"/>
  <c r="I1496" i="3" s="1"/>
  <c r="H1495" i="3"/>
  <c r="H1496" i="3" s="1"/>
  <c r="F1495" i="3"/>
  <c r="F1496" i="3" s="1"/>
  <c r="C1495" i="3"/>
  <c r="C1496" i="3" s="1"/>
  <c r="B1495" i="3"/>
  <c r="B1496" i="3" s="1"/>
  <c r="G1470" i="3"/>
  <c r="F1470" i="3"/>
  <c r="E1470" i="3"/>
  <c r="I1469" i="3"/>
  <c r="I1470" i="3" s="1"/>
  <c r="H1469" i="3"/>
  <c r="H1470" i="3" s="1"/>
  <c r="D1469" i="3"/>
  <c r="D1470" i="3" s="1"/>
  <c r="C1469" i="3"/>
  <c r="C1470" i="3" s="1"/>
  <c r="B1469" i="3"/>
  <c r="B1470" i="3" s="1"/>
  <c r="G1460" i="3"/>
  <c r="F1460" i="3"/>
  <c r="E1460" i="3"/>
  <c r="I1459" i="3"/>
  <c r="I1460" i="3" s="1"/>
  <c r="H1459" i="3"/>
  <c r="H1460" i="3" s="1"/>
  <c r="D1459" i="3"/>
  <c r="D1460" i="3" s="1"/>
  <c r="C1459" i="3"/>
  <c r="C1460" i="3" s="1"/>
  <c r="B1459" i="3"/>
  <c r="B1460" i="3" s="1"/>
  <c r="G1450" i="3"/>
  <c r="F1450" i="3"/>
  <c r="E1450" i="3"/>
  <c r="I1449" i="3"/>
  <c r="I1450" i="3" s="1"/>
  <c r="H1449" i="3"/>
  <c r="H1450" i="3" s="1"/>
  <c r="D1449" i="3"/>
  <c r="D1450" i="3" s="1"/>
  <c r="C1449" i="3"/>
  <c r="C1450" i="3" s="1"/>
  <c r="B1449" i="3"/>
  <c r="B1450" i="3" s="1"/>
  <c r="G1440" i="3"/>
  <c r="F1440" i="3"/>
  <c r="E1440" i="3"/>
  <c r="I1439" i="3"/>
  <c r="I1440" i="3" s="1"/>
  <c r="H1439" i="3"/>
  <c r="H1440" i="3" s="1"/>
  <c r="D1439" i="3"/>
  <c r="D1440" i="3" s="1"/>
  <c r="C1439" i="3"/>
  <c r="C1440" i="3" s="1"/>
  <c r="B1439" i="3"/>
  <c r="B1440" i="3" s="1"/>
  <c r="G1430" i="3"/>
  <c r="F1430" i="3"/>
  <c r="E1430" i="3"/>
  <c r="I1429" i="3"/>
  <c r="I1430" i="3" s="1"/>
  <c r="H1429" i="3"/>
  <c r="H1430" i="3" s="1"/>
  <c r="D1429" i="3"/>
  <c r="D1430" i="3" s="1"/>
  <c r="C1429" i="3"/>
  <c r="C1430" i="3" s="1"/>
  <c r="B1429" i="3"/>
  <c r="B1430" i="3" s="1"/>
  <c r="D1419" i="3"/>
  <c r="D1420" i="3" s="1"/>
  <c r="G1420" i="3"/>
  <c r="F1420" i="3"/>
  <c r="E1420" i="3"/>
  <c r="I1419" i="3"/>
  <c r="I1420" i="3" s="1"/>
  <c r="H1419" i="3"/>
  <c r="H1420" i="3" s="1"/>
  <c r="C1419" i="3"/>
  <c r="C1420" i="3" s="1"/>
  <c r="B1419" i="3"/>
  <c r="B1420" i="3" s="1"/>
  <c r="G1404" i="3"/>
  <c r="F1404" i="3"/>
  <c r="E1404" i="3"/>
  <c r="I1403" i="3"/>
  <c r="I1404" i="3" s="1"/>
  <c r="H1403" i="3"/>
  <c r="H1404" i="3" s="1"/>
  <c r="D1403" i="3"/>
  <c r="D1404" i="3" s="1"/>
  <c r="C1403" i="3"/>
  <c r="C1404" i="3" s="1"/>
  <c r="B1403" i="3"/>
  <c r="B1404" i="3" s="1"/>
  <c r="G1394" i="3"/>
  <c r="F1394" i="3"/>
  <c r="E1394" i="3"/>
  <c r="I1393" i="3"/>
  <c r="I1394" i="3" s="1"/>
  <c r="H1393" i="3"/>
  <c r="H1394" i="3" s="1"/>
  <c r="D1393" i="3"/>
  <c r="D1394" i="3" s="1"/>
  <c r="C1393" i="3"/>
  <c r="C1394" i="3" s="1"/>
  <c r="B1393" i="3"/>
  <c r="B1394" i="3" s="1"/>
  <c r="G1384" i="3"/>
  <c r="F1384" i="3"/>
  <c r="E1384" i="3"/>
  <c r="I1383" i="3"/>
  <c r="I1384" i="3" s="1"/>
  <c r="H1383" i="3"/>
  <c r="H1384" i="3" s="1"/>
  <c r="D1383" i="3"/>
  <c r="D1384" i="3" s="1"/>
  <c r="C1383" i="3"/>
  <c r="C1384" i="3" s="1"/>
  <c r="B1383" i="3"/>
  <c r="B1384" i="3" s="1"/>
  <c r="G1374" i="3"/>
  <c r="F1374" i="3"/>
  <c r="E1374" i="3"/>
  <c r="I1373" i="3"/>
  <c r="I1374" i="3" s="1"/>
  <c r="H1373" i="3"/>
  <c r="H1374" i="3" s="1"/>
  <c r="D1373" i="3"/>
  <c r="D1374" i="3" s="1"/>
  <c r="C1373" i="3"/>
  <c r="C1374" i="3" s="1"/>
  <c r="B1373" i="3"/>
  <c r="B1374" i="3" s="1"/>
  <c r="G1364" i="3"/>
  <c r="F1364" i="3"/>
  <c r="E1364" i="3"/>
  <c r="I1363" i="3"/>
  <c r="I1364" i="3" s="1"/>
  <c r="H1363" i="3"/>
  <c r="H1364" i="3" s="1"/>
  <c r="D1363" i="3"/>
  <c r="D1364" i="3" s="1"/>
  <c r="C1363" i="3"/>
  <c r="C1364" i="3" s="1"/>
  <c r="B1363" i="3"/>
  <c r="B1364" i="3" s="1"/>
  <c r="G1354" i="3"/>
  <c r="F1354" i="3"/>
  <c r="E1354" i="3"/>
  <c r="I1353" i="3"/>
  <c r="I1354" i="3" s="1"/>
  <c r="H1353" i="3"/>
  <c r="H1354" i="3" s="1"/>
  <c r="D1353" i="3"/>
  <c r="D1354" i="3" s="1"/>
  <c r="C1353" i="3"/>
  <c r="C1354" i="3" s="1"/>
  <c r="B1353" i="3"/>
  <c r="B1354" i="3" s="1"/>
  <c r="G1338" i="3"/>
  <c r="F1338" i="3"/>
  <c r="E1338" i="3"/>
  <c r="I1337" i="3"/>
  <c r="I1338" i="3" s="1"/>
  <c r="H1337" i="3"/>
  <c r="H1338" i="3" s="1"/>
  <c r="D1337" i="3"/>
  <c r="D1338" i="3" s="1"/>
  <c r="C1337" i="3"/>
  <c r="C1338" i="3" s="1"/>
  <c r="B1337" i="3"/>
  <c r="B1338" i="3" s="1"/>
  <c r="G1328" i="3"/>
  <c r="F1328" i="3"/>
  <c r="E1328" i="3"/>
  <c r="I1327" i="3"/>
  <c r="I1328" i="3" s="1"/>
  <c r="H1327" i="3"/>
  <c r="H1328" i="3" s="1"/>
  <c r="D1327" i="3"/>
  <c r="D1328" i="3" s="1"/>
  <c r="C1327" i="3"/>
  <c r="C1328" i="3" s="1"/>
  <c r="B1327" i="3"/>
  <c r="B1328" i="3" s="1"/>
  <c r="G1318" i="3"/>
  <c r="F1318" i="3"/>
  <c r="E1318" i="3"/>
  <c r="I1317" i="3"/>
  <c r="I1318" i="3" s="1"/>
  <c r="H1317" i="3"/>
  <c r="H1318" i="3" s="1"/>
  <c r="D1317" i="3"/>
  <c r="D1318" i="3" s="1"/>
  <c r="C1317" i="3"/>
  <c r="C1318" i="3" s="1"/>
  <c r="B1317" i="3"/>
  <c r="B1318" i="3" s="1"/>
  <c r="G1308" i="3"/>
  <c r="F1308" i="3"/>
  <c r="E1308" i="3"/>
  <c r="I1307" i="3"/>
  <c r="I1308" i="3" s="1"/>
  <c r="H1307" i="3"/>
  <c r="H1308" i="3" s="1"/>
  <c r="D1307" i="3"/>
  <c r="D1308" i="3" s="1"/>
  <c r="C1307" i="3"/>
  <c r="C1308" i="3" s="1"/>
  <c r="B1307" i="3"/>
  <c r="B1308" i="3" s="1"/>
  <c r="G1298" i="3"/>
  <c r="F1298" i="3"/>
  <c r="E1298" i="3"/>
  <c r="I1297" i="3"/>
  <c r="I1298" i="3" s="1"/>
  <c r="H1297" i="3"/>
  <c r="H1298" i="3" s="1"/>
  <c r="D1297" i="3"/>
  <c r="D1298" i="3" s="1"/>
  <c r="C1297" i="3"/>
  <c r="C1298" i="3" s="1"/>
  <c r="B1297" i="3"/>
  <c r="B1298" i="3" s="1"/>
  <c r="D1287" i="3"/>
  <c r="D1288" i="3" s="1"/>
  <c r="G1288" i="3"/>
  <c r="F1288" i="3"/>
  <c r="E1288" i="3"/>
  <c r="I1287" i="3"/>
  <c r="I1288" i="3" s="1"/>
  <c r="H1287" i="3"/>
  <c r="H1288" i="3" s="1"/>
  <c r="C1287" i="3"/>
  <c r="C1288" i="3" s="1"/>
  <c r="B1287" i="3"/>
  <c r="B1288" i="3" s="1"/>
  <c r="G1272" i="3"/>
  <c r="F1272" i="3"/>
  <c r="E1272" i="3"/>
  <c r="D1272" i="3"/>
  <c r="I1271" i="3"/>
  <c r="I1272" i="3" s="1"/>
  <c r="H1271" i="3"/>
  <c r="H1272" i="3" s="1"/>
  <c r="C1271" i="3"/>
  <c r="C1272" i="3" s="1"/>
  <c r="B1271" i="3"/>
  <c r="B1272" i="3" s="1"/>
  <c r="G1262" i="3"/>
  <c r="F1262" i="3"/>
  <c r="E1262" i="3"/>
  <c r="D1262" i="3"/>
  <c r="I1261" i="3"/>
  <c r="I1262" i="3" s="1"/>
  <c r="H1261" i="3"/>
  <c r="H1262" i="3" s="1"/>
  <c r="C1261" i="3"/>
  <c r="C1262" i="3" s="1"/>
  <c r="B1261" i="3"/>
  <c r="B1262" i="3" s="1"/>
  <c r="G1252" i="3"/>
  <c r="F1252" i="3"/>
  <c r="E1252" i="3"/>
  <c r="D1252" i="3"/>
  <c r="I1251" i="3"/>
  <c r="I1252" i="3" s="1"/>
  <c r="H1251" i="3"/>
  <c r="H1252" i="3" s="1"/>
  <c r="C1251" i="3"/>
  <c r="C1252" i="3" s="1"/>
  <c r="B1251" i="3"/>
  <c r="B1252" i="3" s="1"/>
  <c r="G1236" i="3"/>
  <c r="F1236" i="3"/>
  <c r="E1236" i="3"/>
  <c r="D1236" i="3"/>
  <c r="I1235" i="3"/>
  <c r="I1236" i="3" s="1"/>
  <c r="H1235" i="3"/>
  <c r="H1236" i="3" s="1"/>
  <c r="C1235" i="3"/>
  <c r="C1236" i="3" s="1"/>
  <c r="B1235" i="3"/>
  <c r="B1236" i="3" s="1"/>
  <c r="G1226" i="3"/>
  <c r="F1226" i="3"/>
  <c r="E1226" i="3"/>
  <c r="D1226" i="3"/>
  <c r="I1225" i="3"/>
  <c r="I1226" i="3" s="1"/>
  <c r="H1225" i="3"/>
  <c r="H1226" i="3" s="1"/>
  <c r="C1225" i="3"/>
  <c r="C1226" i="3" s="1"/>
  <c r="B1225" i="3"/>
  <c r="B1226" i="3" s="1"/>
  <c r="G1216" i="3"/>
  <c r="F1216" i="3"/>
  <c r="E1216" i="3"/>
  <c r="D1216" i="3"/>
  <c r="I1215" i="3"/>
  <c r="I1216" i="3" s="1"/>
  <c r="H1215" i="3"/>
  <c r="H1216" i="3" s="1"/>
  <c r="C1215" i="3"/>
  <c r="C1216" i="3" s="1"/>
  <c r="B1215" i="3"/>
  <c r="B1216" i="3" s="1"/>
  <c r="G1206" i="3"/>
  <c r="F1206" i="3"/>
  <c r="E1206" i="3"/>
  <c r="D1206" i="3"/>
  <c r="I1205" i="3"/>
  <c r="I1206" i="3" s="1"/>
  <c r="H1205" i="3"/>
  <c r="H1206" i="3" s="1"/>
  <c r="C1205" i="3"/>
  <c r="C1206" i="3" s="1"/>
  <c r="B1205" i="3"/>
  <c r="B1206" i="3" s="1"/>
  <c r="G1196" i="3"/>
  <c r="F1196" i="3"/>
  <c r="E1196" i="3"/>
  <c r="D1196" i="3"/>
  <c r="I1195" i="3"/>
  <c r="I1196" i="3" s="1"/>
  <c r="H1195" i="3"/>
  <c r="H1196" i="3" s="1"/>
  <c r="C1195" i="3"/>
  <c r="C1196" i="3" s="1"/>
  <c r="B1195" i="3"/>
  <c r="B1196" i="3" s="1"/>
  <c r="G1186" i="3"/>
  <c r="F1186" i="3"/>
  <c r="E1186" i="3"/>
  <c r="D1186" i="3"/>
  <c r="I1185" i="3"/>
  <c r="I1186" i="3" s="1"/>
  <c r="H1185" i="3"/>
  <c r="H1186" i="3" s="1"/>
  <c r="C1185" i="3"/>
  <c r="C1186" i="3" s="1"/>
  <c r="B1185" i="3"/>
  <c r="B1186" i="3" s="1"/>
  <c r="G1170" i="3"/>
  <c r="F1170" i="3"/>
  <c r="E1170" i="3"/>
  <c r="D1170" i="3"/>
  <c r="I1169" i="3"/>
  <c r="I1170" i="3" s="1"/>
  <c r="H1169" i="3"/>
  <c r="H1170" i="3" s="1"/>
  <c r="C1169" i="3"/>
  <c r="C1170" i="3" s="1"/>
  <c r="B1169" i="3"/>
  <c r="B1170" i="3" s="1"/>
  <c r="G1160" i="3"/>
  <c r="F1160" i="3"/>
  <c r="E1160" i="3"/>
  <c r="D1160" i="3"/>
  <c r="I1159" i="3"/>
  <c r="I1160" i="3" s="1"/>
  <c r="H1159" i="3"/>
  <c r="H1160" i="3" s="1"/>
  <c r="C1159" i="3"/>
  <c r="C1160" i="3" s="1"/>
  <c r="B1159" i="3"/>
  <c r="B1160" i="3" s="1"/>
  <c r="G1150" i="3"/>
  <c r="F1150" i="3"/>
  <c r="E1150" i="3"/>
  <c r="D1150" i="3"/>
  <c r="C1149" i="3"/>
  <c r="C1150" i="3" s="1"/>
  <c r="B1149" i="3"/>
  <c r="B1150" i="3" s="1"/>
  <c r="I1149" i="3"/>
  <c r="I1150" i="3" s="1"/>
  <c r="H1149" i="3"/>
  <c r="H1150" i="3" s="1"/>
  <c r="G1134" i="3"/>
  <c r="F1134" i="3"/>
  <c r="E1134" i="3"/>
  <c r="D1134" i="3"/>
  <c r="I1133" i="3"/>
  <c r="I1134" i="3" s="1"/>
  <c r="H1133" i="3"/>
  <c r="H1134" i="3" s="1"/>
  <c r="C1133" i="3"/>
  <c r="C1134" i="3" s="1"/>
  <c r="B1133" i="3"/>
  <c r="B1134" i="3" s="1"/>
  <c r="G1124" i="3"/>
  <c r="F1124" i="3"/>
  <c r="E1124" i="3"/>
  <c r="D1124" i="3"/>
  <c r="I1123" i="3"/>
  <c r="I1124" i="3" s="1"/>
  <c r="H1123" i="3"/>
  <c r="H1124" i="3" s="1"/>
  <c r="C1123" i="3"/>
  <c r="C1124" i="3" s="1"/>
  <c r="B1123" i="3"/>
  <c r="B1124" i="3" s="1"/>
  <c r="G1114" i="3"/>
  <c r="F1114" i="3"/>
  <c r="E1114" i="3"/>
  <c r="D1114" i="3"/>
  <c r="I1113" i="3"/>
  <c r="I1114" i="3" s="1"/>
  <c r="H1113" i="3"/>
  <c r="H1114" i="3" s="1"/>
  <c r="C1113" i="3"/>
  <c r="C1114" i="3" s="1"/>
  <c r="B1113" i="3"/>
  <c r="B1114" i="3" s="1"/>
  <c r="G1104" i="3"/>
  <c r="F1104" i="3"/>
  <c r="E1104" i="3"/>
  <c r="D1104" i="3"/>
  <c r="I1103" i="3"/>
  <c r="I1104" i="3" s="1"/>
  <c r="H1103" i="3"/>
  <c r="H1104" i="3" s="1"/>
  <c r="C1103" i="3"/>
  <c r="C1104" i="3" s="1"/>
  <c r="B1103" i="3"/>
  <c r="B1104" i="3" s="1"/>
  <c r="G1094" i="3"/>
  <c r="F1094" i="3"/>
  <c r="E1094" i="3"/>
  <c r="D1094" i="3"/>
  <c r="I1093" i="3"/>
  <c r="I1094" i="3" s="1"/>
  <c r="H1093" i="3"/>
  <c r="H1094" i="3" s="1"/>
  <c r="C1093" i="3"/>
  <c r="C1094" i="3" s="1"/>
  <c r="B1093" i="3"/>
  <c r="B1094" i="3" s="1"/>
  <c r="G1084" i="3"/>
  <c r="E1084" i="3"/>
  <c r="D1084" i="3"/>
  <c r="I1083" i="3"/>
  <c r="I1084" i="3" s="1"/>
  <c r="H1083" i="3"/>
  <c r="H1084" i="3" s="1"/>
  <c r="F1084" i="3"/>
  <c r="C1083" i="3"/>
  <c r="C1084" i="3" s="1"/>
  <c r="B1083" i="3"/>
  <c r="B1084" i="3" s="1"/>
  <c r="C1067" i="3"/>
  <c r="C1068" i="3" s="1"/>
  <c r="B1067" i="3"/>
  <c r="B1068" i="3" s="1"/>
  <c r="C1057" i="3"/>
  <c r="C1060" i="3" s="1"/>
  <c r="B1057" i="3"/>
  <c r="B1060" i="3" s="1"/>
  <c r="C1047" i="3"/>
  <c r="C1050" i="3" s="1"/>
  <c r="B1047" i="3"/>
  <c r="B1050" i="3" s="1"/>
  <c r="C1037" i="3"/>
  <c r="C1040" i="3" s="1"/>
  <c r="B1037" i="3"/>
  <c r="B1040" i="3" s="1"/>
  <c r="C1017" i="3"/>
  <c r="C1020" i="3" s="1"/>
  <c r="B1017" i="3"/>
  <c r="B1020" i="3" s="1"/>
  <c r="G1068" i="3"/>
  <c r="E1068" i="3"/>
  <c r="D1068" i="3"/>
  <c r="I1067" i="3"/>
  <c r="H1067" i="3"/>
  <c r="F1067" i="3"/>
  <c r="G1060" i="3"/>
  <c r="E1060" i="3"/>
  <c r="D1060" i="3"/>
  <c r="G1059" i="3"/>
  <c r="E1059" i="3"/>
  <c r="D1059" i="3"/>
  <c r="G1058" i="3"/>
  <c r="E1058" i="3"/>
  <c r="D1058" i="3"/>
  <c r="I1057" i="3"/>
  <c r="I1060" i="3" s="1"/>
  <c r="H1057" i="3"/>
  <c r="H1060" i="3" s="1"/>
  <c r="F1057" i="3"/>
  <c r="F1060" i="3" s="1"/>
  <c r="G1050" i="3"/>
  <c r="E1050" i="3"/>
  <c r="D1050" i="3"/>
  <c r="G1049" i="3"/>
  <c r="E1049" i="3"/>
  <c r="D1049" i="3"/>
  <c r="G1048" i="3"/>
  <c r="E1048" i="3"/>
  <c r="D1048" i="3"/>
  <c r="I1047" i="3"/>
  <c r="I1050" i="3" s="1"/>
  <c r="H1047" i="3"/>
  <c r="H1050" i="3" s="1"/>
  <c r="F1047" i="3"/>
  <c r="F1050" i="3" s="1"/>
  <c r="G1040" i="3"/>
  <c r="E1040" i="3"/>
  <c r="D1040" i="3"/>
  <c r="G1039" i="3"/>
  <c r="E1039" i="3"/>
  <c r="D1039" i="3"/>
  <c r="G1038" i="3"/>
  <c r="E1038" i="3"/>
  <c r="D1038" i="3"/>
  <c r="I1037" i="3"/>
  <c r="I1040" i="3" s="1"/>
  <c r="H1037" i="3"/>
  <c r="H1040" i="3" s="1"/>
  <c r="F1037" i="3"/>
  <c r="F1040" i="3" s="1"/>
  <c r="G1020" i="3"/>
  <c r="E1020" i="3"/>
  <c r="D1020" i="3"/>
  <c r="G1019" i="3"/>
  <c r="E1019" i="3"/>
  <c r="D1019" i="3"/>
  <c r="G1018" i="3"/>
  <c r="E1018" i="3"/>
  <c r="D1018" i="3"/>
  <c r="I1017" i="3"/>
  <c r="I1020" i="3" s="1"/>
  <c r="H1017" i="3"/>
  <c r="H1020" i="3" s="1"/>
  <c r="F1017" i="3"/>
  <c r="F1020" i="3" s="1"/>
  <c r="G1002" i="3"/>
  <c r="E1002" i="3"/>
  <c r="D1002" i="3"/>
  <c r="I1001" i="3"/>
  <c r="H1001" i="3"/>
  <c r="F1001" i="3"/>
  <c r="F1002" i="3" s="1"/>
  <c r="C1001" i="3"/>
  <c r="B1001" i="3"/>
  <c r="B1002" i="3" s="1"/>
  <c r="G994" i="3"/>
  <c r="E994" i="3"/>
  <c r="D994" i="3"/>
  <c r="G993" i="3"/>
  <c r="E993" i="3"/>
  <c r="D993" i="3"/>
  <c r="G992" i="3"/>
  <c r="E992" i="3"/>
  <c r="D992" i="3"/>
  <c r="I991" i="3"/>
  <c r="I994" i="3" s="1"/>
  <c r="H991" i="3"/>
  <c r="H994" i="3" s="1"/>
  <c r="F991" i="3"/>
  <c r="F992" i="3" s="1"/>
  <c r="C991" i="3"/>
  <c r="C994" i="3" s="1"/>
  <c r="B991" i="3"/>
  <c r="B994" i="3" s="1"/>
  <c r="G984" i="3"/>
  <c r="E984" i="3"/>
  <c r="D984" i="3"/>
  <c r="G983" i="3"/>
  <c r="E983" i="3"/>
  <c r="D983" i="3"/>
  <c r="G982" i="3"/>
  <c r="E982" i="3"/>
  <c r="D982" i="3"/>
  <c r="I981" i="3"/>
  <c r="I984" i="3" s="1"/>
  <c r="H981" i="3"/>
  <c r="H984" i="3" s="1"/>
  <c r="F981" i="3"/>
  <c r="F984" i="3" s="1"/>
  <c r="C981" i="3"/>
  <c r="C984" i="3" s="1"/>
  <c r="B981" i="3"/>
  <c r="B983" i="3" s="1"/>
  <c r="G974" i="3"/>
  <c r="E974" i="3"/>
  <c r="D974" i="3"/>
  <c r="G973" i="3"/>
  <c r="E973" i="3"/>
  <c r="D973" i="3"/>
  <c r="G972" i="3"/>
  <c r="E972" i="3"/>
  <c r="D972" i="3"/>
  <c r="I971" i="3"/>
  <c r="I974" i="3" s="1"/>
  <c r="H971" i="3"/>
  <c r="H972" i="3" s="1"/>
  <c r="F971" i="3"/>
  <c r="F974" i="3" s="1"/>
  <c r="C971" i="3"/>
  <c r="C974" i="3" s="1"/>
  <c r="B971" i="3"/>
  <c r="B974" i="3" s="1"/>
  <c r="G964" i="3"/>
  <c r="E964" i="3"/>
  <c r="D964" i="3"/>
  <c r="G963" i="3"/>
  <c r="E963" i="3"/>
  <c r="D963" i="3"/>
  <c r="G962" i="3"/>
  <c r="E962" i="3"/>
  <c r="D962" i="3"/>
  <c r="I961" i="3"/>
  <c r="I964" i="3" s="1"/>
  <c r="H961" i="3"/>
  <c r="H964" i="3" s="1"/>
  <c r="F961" i="3"/>
  <c r="F964" i="3" s="1"/>
  <c r="C961" i="3"/>
  <c r="C964" i="3" s="1"/>
  <c r="B961" i="3"/>
  <c r="B964" i="3" s="1"/>
  <c r="G954" i="3"/>
  <c r="G953" i="3"/>
  <c r="G952" i="3"/>
  <c r="E954" i="3"/>
  <c r="E953" i="3"/>
  <c r="E952" i="3"/>
  <c r="I951" i="3"/>
  <c r="I954" i="3" s="1"/>
  <c r="H951" i="3"/>
  <c r="H952" i="3" s="1"/>
  <c r="F935" i="3"/>
  <c r="D935" i="3"/>
  <c r="F925" i="3"/>
  <c r="D925" i="3"/>
  <c r="F905" i="3"/>
  <c r="D905" i="3"/>
  <c r="F895" i="3"/>
  <c r="D895" i="3"/>
  <c r="F885" i="3"/>
  <c r="D885" i="3"/>
  <c r="G851" i="3"/>
  <c r="E851" i="3"/>
  <c r="G850" i="3"/>
  <c r="E850" i="3"/>
  <c r="I849" i="3"/>
  <c r="I851" i="3" s="1"/>
  <c r="H849" i="3"/>
  <c r="H851" i="3" s="1"/>
  <c r="F849" i="3"/>
  <c r="F851" i="3" s="1"/>
  <c r="D849" i="3"/>
  <c r="D851" i="3" s="1"/>
  <c r="C849" i="3"/>
  <c r="C851" i="3" s="1"/>
  <c r="B849" i="3"/>
  <c r="B851" i="3" s="1"/>
  <c r="F859" i="3"/>
  <c r="D859" i="3"/>
  <c r="F839" i="3"/>
  <c r="D839" i="3"/>
  <c r="F829" i="3"/>
  <c r="D829" i="3"/>
  <c r="D819" i="3"/>
  <c r="F803" i="3"/>
  <c r="F793" i="3"/>
  <c r="F783" i="3"/>
  <c r="F773" i="3"/>
  <c r="F763" i="3"/>
  <c r="F737" i="3"/>
  <c r="F727" i="3"/>
  <c r="F701" i="3"/>
  <c r="F691" i="3"/>
  <c r="F681" i="3"/>
  <c r="F671" i="3"/>
  <c r="F661" i="3"/>
  <c r="F599" i="3"/>
  <c r="D599" i="3"/>
  <c r="F589" i="3"/>
  <c r="D589" i="3"/>
  <c r="F579" i="3"/>
  <c r="D579" i="3"/>
  <c r="F569" i="3"/>
  <c r="D569" i="3"/>
  <c r="F559" i="3"/>
  <c r="D559" i="3"/>
  <c r="F549" i="3"/>
  <c r="D549" i="3"/>
  <c r="F533" i="3"/>
  <c r="D533" i="3"/>
  <c r="F523" i="3"/>
  <c r="D523" i="3"/>
  <c r="F513" i="3"/>
  <c r="D513" i="3"/>
  <c r="F503" i="3"/>
  <c r="D503" i="3"/>
  <c r="F493" i="3"/>
  <c r="D493" i="3"/>
  <c r="D483" i="3"/>
  <c r="F483" i="3"/>
  <c r="F467" i="3"/>
  <c r="F457" i="3"/>
  <c r="D457" i="3"/>
  <c r="F447" i="3"/>
  <c r="D447" i="3"/>
  <c r="F437" i="3"/>
  <c r="D437" i="3"/>
  <c r="F427" i="3"/>
  <c r="F417" i="3"/>
  <c r="D417" i="3"/>
  <c r="F401" i="3"/>
  <c r="D401" i="3"/>
  <c r="F391" i="3"/>
  <c r="D391" i="3"/>
  <c r="F371" i="3"/>
  <c r="F351" i="3"/>
  <c r="F335" i="3"/>
  <c r="D335" i="3"/>
  <c r="G326" i="3"/>
  <c r="E326" i="3"/>
  <c r="F325" i="3"/>
  <c r="F326" i="3" s="1"/>
  <c r="D325" i="3"/>
  <c r="D326" i="3" s="1"/>
  <c r="F315" i="3"/>
  <c r="D315" i="3"/>
  <c r="F305" i="3"/>
  <c r="D305" i="3"/>
  <c r="F295" i="3"/>
  <c r="D295" i="3"/>
  <c r="F285" i="3"/>
  <c r="D285" i="3"/>
  <c r="F269" i="3"/>
  <c r="D269" i="3"/>
  <c r="F259" i="3"/>
  <c r="D259" i="3"/>
  <c r="F249" i="3"/>
  <c r="D249" i="3"/>
  <c r="F239" i="3"/>
  <c r="D239" i="3"/>
  <c r="F229" i="3"/>
  <c r="D229" i="3"/>
  <c r="D219" i="3"/>
  <c r="G203" i="3"/>
  <c r="F203" i="3"/>
  <c r="D203" i="3"/>
  <c r="G193" i="3"/>
  <c r="F193" i="3"/>
  <c r="D193" i="3"/>
  <c r="G183" i="3"/>
  <c r="F183" i="3"/>
  <c r="D183" i="3"/>
  <c r="G173" i="3"/>
  <c r="F173" i="3"/>
  <c r="D173" i="3"/>
  <c r="G153" i="3"/>
  <c r="F153" i="3"/>
  <c r="D153" i="3"/>
  <c r="G137" i="3"/>
  <c r="F137" i="3"/>
  <c r="D137" i="3"/>
  <c r="G121" i="3"/>
  <c r="F121" i="3"/>
  <c r="D121" i="3"/>
  <c r="G111" i="3"/>
  <c r="F111" i="3"/>
  <c r="D111" i="3"/>
  <c r="G101" i="3"/>
  <c r="F101" i="3"/>
  <c r="D101" i="3"/>
  <c r="G91" i="3"/>
  <c r="F91" i="3"/>
  <c r="D91" i="3"/>
  <c r="G81" i="3"/>
  <c r="F81" i="3"/>
  <c r="D81" i="3"/>
  <c r="G71" i="3"/>
  <c r="F71" i="3"/>
  <c r="D71" i="3"/>
  <c r="G55" i="3"/>
  <c r="F55" i="3"/>
  <c r="D55" i="3"/>
  <c r="G45" i="3"/>
  <c r="F45" i="3"/>
  <c r="D45" i="3"/>
  <c r="G35" i="3"/>
  <c r="F35" i="3"/>
  <c r="D35" i="3"/>
  <c r="G25" i="3"/>
  <c r="F25" i="3"/>
  <c r="D25" i="3"/>
  <c r="D15" i="3"/>
  <c r="G15" i="3"/>
  <c r="B992" i="3" l="1"/>
  <c r="B993" i="3"/>
  <c r="F850" i="3"/>
  <c r="B850" i="3"/>
  <c r="H953" i="3"/>
  <c r="B982" i="3"/>
  <c r="C983" i="3"/>
  <c r="B984" i="3"/>
  <c r="F993" i="3"/>
  <c r="F1018" i="3"/>
  <c r="F1019" i="3"/>
  <c r="I952" i="3"/>
  <c r="F962" i="3"/>
  <c r="F963" i="3"/>
  <c r="F1058" i="3"/>
  <c r="F1059" i="3"/>
  <c r="I850" i="3"/>
  <c r="H954" i="3"/>
  <c r="C982" i="3"/>
  <c r="F994" i="3"/>
  <c r="F1038" i="3"/>
  <c r="F1039" i="3"/>
  <c r="C850" i="3"/>
  <c r="I953" i="3"/>
  <c r="C972" i="3"/>
  <c r="C973" i="3"/>
  <c r="D850" i="3"/>
  <c r="H850" i="3"/>
  <c r="B1039" i="3"/>
  <c r="B1049" i="3"/>
  <c r="B1059" i="3"/>
  <c r="C1059" i="3"/>
  <c r="C1049" i="3"/>
  <c r="B1038" i="3"/>
  <c r="B1048" i="3"/>
  <c r="B1058" i="3"/>
  <c r="C1039" i="3"/>
  <c r="C1038" i="3"/>
  <c r="C1048" i="3"/>
  <c r="C1058" i="3"/>
  <c r="B1019" i="3"/>
  <c r="C1019" i="3"/>
  <c r="B1018" i="3"/>
  <c r="C1018" i="3"/>
  <c r="I1038" i="3"/>
  <c r="I1039" i="3"/>
  <c r="H1048" i="3"/>
  <c r="H1049" i="3"/>
  <c r="F1068" i="3"/>
  <c r="H1019" i="3"/>
  <c r="I1048" i="3"/>
  <c r="I1049" i="3"/>
  <c r="H1058" i="3"/>
  <c r="H1059" i="3"/>
  <c r="H1018" i="3"/>
  <c r="I1018" i="3"/>
  <c r="I1019" i="3"/>
  <c r="F1048" i="3"/>
  <c r="F1049" i="3"/>
  <c r="I1058" i="3"/>
  <c r="I1059" i="3"/>
  <c r="H1068" i="3"/>
  <c r="H1038" i="3"/>
  <c r="H1039" i="3"/>
  <c r="I1068" i="3"/>
  <c r="C1002" i="3"/>
  <c r="H1002" i="3"/>
  <c r="I1002" i="3"/>
  <c r="H973" i="3"/>
  <c r="H974" i="3"/>
  <c r="H983" i="3"/>
  <c r="C992" i="3"/>
  <c r="C993" i="3"/>
  <c r="I963" i="3"/>
  <c r="B962" i="3"/>
  <c r="B963" i="3"/>
  <c r="I972" i="3"/>
  <c r="I973" i="3"/>
  <c r="H982" i="3"/>
  <c r="C962" i="3"/>
  <c r="C963" i="3"/>
  <c r="B972" i="3"/>
  <c r="F972" i="3"/>
  <c r="B973" i="3"/>
  <c r="F973" i="3"/>
  <c r="I982" i="3"/>
  <c r="I983" i="3"/>
  <c r="H992" i="3"/>
  <c r="H993" i="3"/>
  <c r="I962" i="3"/>
  <c r="H962" i="3"/>
  <c r="H963" i="3"/>
  <c r="F982" i="3"/>
  <c r="F983" i="3"/>
  <c r="I992" i="3"/>
  <c r="I993" i="3"/>
  <c r="F951" i="3"/>
  <c r="F954" i="3" s="1"/>
  <c r="D954" i="3"/>
  <c r="D953" i="3"/>
  <c r="D952" i="3"/>
  <c r="C951" i="3"/>
  <c r="C952" i="3" s="1"/>
  <c r="B951" i="3"/>
  <c r="B952" i="3" s="1"/>
  <c r="C953" i="3" l="1"/>
  <c r="C954" i="3"/>
  <c r="F952" i="3"/>
  <c r="B953" i="3"/>
  <c r="F953" i="3"/>
  <c r="B954" i="3"/>
  <c r="E1486" i="3"/>
  <c r="E936" i="3"/>
  <c r="E928" i="3"/>
  <c r="E927" i="3"/>
  <c r="E926" i="3"/>
  <c r="E908" i="3"/>
  <c r="E907" i="3"/>
  <c r="E906" i="3"/>
  <c r="E898" i="3"/>
  <c r="E897" i="3"/>
  <c r="E896" i="3"/>
  <c r="E888" i="3"/>
  <c r="E887" i="3"/>
  <c r="E886" i="3"/>
  <c r="E862" i="3"/>
  <c r="E861" i="3"/>
  <c r="E860" i="3"/>
  <c r="E842" i="3"/>
  <c r="E841" i="3"/>
  <c r="E840" i="3"/>
  <c r="E832" i="3"/>
  <c r="E831" i="3"/>
  <c r="E830" i="3"/>
  <c r="E822" i="3"/>
  <c r="E821" i="3"/>
  <c r="E820" i="3"/>
  <c r="E804" i="3"/>
  <c r="E796" i="3"/>
  <c r="E795" i="3"/>
  <c r="E794" i="3"/>
  <c r="E786" i="3"/>
  <c r="E785" i="3"/>
  <c r="E784" i="3"/>
  <c r="E776" i="3"/>
  <c r="E775" i="3"/>
  <c r="E774" i="3"/>
  <c r="E766" i="3"/>
  <c r="E765" i="3"/>
  <c r="E764" i="3"/>
  <c r="E756" i="3"/>
  <c r="E755" i="3"/>
  <c r="E754" i="3"/>
  <c r="E720" i="3"/>
  <c r="E702" i="3"/>
  <c r="E694" i="3"/>
  <c r="E693" i="3"/>
  <c r="E692" i="3"/>
  <c r="E684" i="3"/>
  <c r="E683" i="3"/>
  <c r="E682" i="3"/>
  <c r="E674" i="3"/>
  <c r="E673" i="3"/>
  <c r="E672" i="3"/>
  <c r="E664" i="3"/>
  <c r="E663" i="3"/>
  <c r="E662" i="3"/>
  <c r="E654" i="3"/>
  <c r="E653" i="3"/>
  <c r="E652" i="3"/>
  <c r="E628" i="3"/>
  <c r="E618" i="3"/>
  <c r="E600" i="3"/>
  <c r="E592" i="3"/>
  <c r="E591" i="3"/>
  <c r="E590" i="3"/>
  <c r="E582" i="3"/>
  <c r="E581" i="3"/>
  <c r="E580" i="3"/>
  <c r="E572" i="3"/>
  <c r="E571" i="3"/>
  <c r="E570" i="3"/>
  <c r="E562" i="3"/>
  <c r="E561" i="3"/>
  <c r="E560" i="3"/>
  <c r="E552" i="3"/>
  <c r="E551" i="3"/>
  <c r="E550" i="3"/>
  <c r="E534" i="3"/>
  <c r="E526" i="3"/>
  <c r="E525" i="3"/>
  <c r="E524" i="3"/>
  <c r="E516" i="3"/>
  <c r="E515" i="3"/>
  <c r="E514" i="3"/>
  <c r="E506" i="3"/>
  <c r="E505" i="3"/>
  <c r="E504" i="3"/>
  <c r="E496" i="3"/>
  <c r="E495" i="3"/>
  <c r="E494" i="3"/>
  <c r="E486" i="3"/>
  <c r="E485" i="3"/>
  <c r="E484" i="3"/>
  <c r="E468" i="3"/>
  <c r="E460" i="3"/>
  <c r="E459" i="3"/>
  <c r="E458" i="3"/>
  <c r="E450" i="3"/>
  <c r="E449" i="3"/>
  <c r="E448" i="3"/>
  <c r="E440" i="3"/>
  <c r="E439" i="3"/>
  <c r="E438" i="3"/>
  <c r="E430" i="3"/>
  <c r="E429" i="3"/>
  <c r="E428" i="3"/>
  <c r="E420" i="3"/>
  <c r="E419" i="3"/>
  <c r="E418" i="3"/>
  <c r="E402" i="3"/>
  <c r="E394" i="3"/>
  <c r="E393" i="3"/>
  <c r="E392" i="3"/>
  <c r="E374" i="3"/>
  <c r="E373" i="3"/>
  <c r="E372" i="3"/>
  <c r="E354" i="3"/>
  <c r="E353" i="3"/>
  <c r="E352" i="3"/>
  <c r="E336" i="3"/>
  <c r="E328" i="3"/>
  <c r="E327" i="3"/>
  <c r="E318" i="3"/>
  <c r="E317" i="3"/>
  <c r="E316" i="3"/>
  <c r="E308" i="3"/>
  <c r="E307" i="3"/>
  <c r="E306" i="3"/>
  <c r="E298" i="3"/>
  <c r="E297" i="3"/>
  <c r="E296" i="3"/>
  <c r="E288" i="3"/>
  <c r="E287" i="3"/>
  <c r="E286" i="3"/>
  <c r="E270" i="3"/>
  <c r="E262" i="3"/>
  <c r="E261" i="3"/>
  <c r="E260" i="3"/>
  <c r="E252" i="3"/>
  <c r="E251" i="3"/>
  <c r="E250" i="3"/>
  <c r="E242" i="3"/>
  <c r="E241" i="3"/>
  <c r="E240" i="3"/>
  <c r="E232" i="3"/>
  <c r="E231" i="3"/>
  <c r="E230" i="3"/>
  <c r="E222" i="3"/>
  <c r="E221" i="3"/>
  <c r="E220" i="3"/>
  <c r="E204" i="3"/>
  <c r="E196" i="3"/>
  <c r="E195" i="3"/>
  <c r="E194" i="3"/>
  <c r="E186" i="3"/>
  <c r="E185" i="3"/>
  <c r="E184" i="3"/>
  <c r="E176" i="3"/>
  <c r="E175" i="3"/>
  <c r="E174" i="3"/>
  <c r="E156" i="3"/>
  <c r="E155" i="3"/>
  <c r="E154" i="3"/>
  <c r="E140" i="3"/>
  <c r="E139" i="3"/>
  <c r="E138" i="3"/>
  <c r="E124" i="3"/>
  <c r="E123" i="3"/>
  <c r="E122" i="3"/>
  <c r="E114" i="3"/>
  <c r="E113" i="3"/>
  <c r="E112" i="3"/>
  <c r="E104" i="3"/>
  <c r="E103" i="3"/>
  <c r="E102" i="3"/>
  <c r="E94" i="3"/>
  <c r="E93" i="3"/>
  <c r="E92" i="3"/>
  <c r="E84" i="3"/>
  <c r="E83" i="3"/>
  <c r="E82" i="3"/>
  <c r="E74" i="3"/>
  <c r="E73" i="3"/>
  <c r="E72" i="3"/>
  <c r="E56" i="3"/>
  <c r="E48" i="3"/>
  <c r="E47" i="3"/>
  <c r="E46" i="3"/>
  <c r="E38" i="3"/>
  <c r="E37" i="3"/>
  <c r="E36" i="3"/>
  <c r="E28" i="3"/>
  <c r="E27" i="3"/>
  <c r="E26" i="3"/>
  <c r="E17" i="3"/>
  <c r="E16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G936" i="3"/>
  <c r="I935" i="3"/>
  <c r="H935" i="3"/>
  <c r="C935" i="3"/>
  <c r="B935" i="3"/>
  <c r="G928" i="3"/>
  <c r="G927" i="3"/>
  <c r="G926" i="3"/>
  <c r="I925" i="3"/>
  <c r="I928" i="3" s="1"/>
  <c r="H925" i="3"/>
  <c r="H927" i="3" s="1"/>
  <c r="F927" i="3"/>
  <c r="D928" i="3"/>
  <c r="C925" i="3"/>
  <c r="C927" i="3" s="1"/>
  <c r="B925" i="3"/>
  <c r="B928" i="3" s="1"/>
  <c r="G908" i="3"/>
  <c r="G907" i="3"/>
  <c r="G906" i="3"/>
  <c r="I905" i="3"/>
  <c r="I908" i="3" s="1"/>
  <c r="H905" i="3"/>
  <c r="H907" i="3" s="1"/>
  <c r="F907" i="3"/>
  <c r="D908" i="3"/>
  <c r="C905" i="3"/>
  <c r="C907" i="3" s="1"/>
  <c r="B905" i="3"/>
  <c r="B908" i="3" s="1"/>
  <c r="G898" i="3"/>
  <c r="G897" i="3"/>
  <c r="G896" i="3"/>
  <c r="I895" i="3"/>
  <c r="I897" i="3" s="1"/>
  <c r="H895" i="3"/>
  <c r="H898" i="3" s="1"/>
  <c r="F898" i="3"/>
  <c r="D897" i="3"/>
  <c r="C895" i="3"/>
  <c r="C898" i="3" s="1"/>
  <c r="B895" i="3"/>
  <c r="B897" i="3" s="1"/>
  <c r="G888" i="3"/>
  <c r="G887" i="3"/>
  <c r="G886" i="3"/>
  <c r="I885" i="3"/>
  <c r="I888" i="3" s="1"/>
  <c r="H885" i="3"/>
  <c r="H887" i="3" s="1"/>
  <c r="F887" i="3"/>
  <c r="D888" i="3"/>
  <c r="C885" i="3"/>
  <c r="C887" i="3" s="1"/>
  <c r="B885" i="3"/>
  <c r="B888" i="3" s="1"/>
  <c r="G862" i="3"/>
  <c r="G861" i="3"/>
  <c r="G860" i="3"/>
  <c r="I859" i="3"/>
  <c r="I862" i="3" s="1"/>
  <c r="H859" i="3"/>
  <c r="H861" i="3" s="1"/>
  <c r="F861" i="3"/>
  <c r="D862" i="3"/>
  <c r="C859" i="3"/>
  <c r="C861" i="3" s="1"/>
  <c r="B859" i="3"/>
  <c r="B862" i="3" s="1"/>
  <c r="G842" i="3"/>
  <c r="G841" i="3"/>
  <c r="G840" i="3"/>
  <c r="I839" i="3"/>
  <c r="I842" i="3" s="1"/>
  <c r="H839" i="3"/>
  <c r="H841" i="3" s="1"/>
  <c r="F841" i="3"/>
  <c r="D842" i="3"/>
  <c r="C839" i="3"/>
  <c r="C841" i="3" s="1"/>
  <c r="B839" i="3"/>
  <c r="B842" i="3" s="1"/>
  <c r="G832" i="3"/>
  <c r="G831" i="3"/>
  <c r="G830" i="3"/>
  <c r="I829" i="3"/>
  <c r="I831" i="3" s="1"/>
  <c r="H829" i="3"/>
  <c r="H832" i="3" s="1"/>
  <c r="F832" i="3"/>
  <c r="D831" i="3"/>
  <c r="C829" i="3"/>
  <c r="C832" i="3" s="1"/>
  <c r="B829" i="3"/>
  <c r="B831" i="3" s="1"/>
  <c r="F819" i="3"/>
  <c r="G804" i="3"/>
  <c r="D804" i="3"/>
  <c r="I803" i="3"/>
  <c r="H803" i="3"/>
  <c r="C803" i="3"/>
  <c r="B803" i="3"/>
  <c r="G796" i="3"/>
  <c r="D796" i="3"/>
  <c r="G795" i="3"/>
  <c r="D795" i="3"/>
  <c r="G794" i="3"/>
  <c r="D794" i="3"/>
  <c r="I793" i="3"/>
  <c r="I796" i="3" s="1"/>
  <c r="H793" i="3"/>
  <c r="H795" i="3" s="1"/>
  <c r="F795" i="3"/>
  <c r="C793" i="3"/>
  <c r="C795" i="3" s="1"/>
  <c r="B793" i="3"/>
  <c r="B796" i="3" s="1"/>
  <c r="G786" i="3"/>
  <c r="D786" i="3"/>
  <c r="G785" i="3"/>
  <c r="D785" i="3"/>
  <c r="G784" i="3"/>
  <c r="D784" i="3"/>
  <c r="I783" i="3"/>
  <c r="I785" i="3" s="1"/>
  <c r="H783" i="3"/>
  <c r="H786" i="3" s="1"/>
  <c r="F786" i="3"/>
  <c r="C783" i="3"/>
  <c r="C786" i="3" s="1"/>
  <c r="B783" i="3"/>
  <c r="B785" i="3" s="1"/>
  <c r="G776" i="3"/>
  <c r="D776" i="3"/>
  <c r="G775" i="3"/>
  <c r="D775" i="3"/>
  <c r="G774" i="3"/>
  <c r="D774" i="3"/>
  <c r="I773" i="3"/>
  <c r="I775" i="3" s="1"/>
  <c r="H773" i="3"/>
  <c r="H776" i="3" s="1"/>
  <c r="F776" i="3"/>
  <c r="C773" i="3"/>
  <c r="C776" i="3" s="1"/>
  <c r="B773" i="3"/>
  <c r="B775" i="3" s="1"/>
  <c r="G766" i="3"/>
  <c r="D766" i="3"/>
  <c r="G765" i="3"/>
  <c r="D765" i="3"/>
  <c r="G764" i="3"/>
  <c r="D764" i="3"/>
  <c r="I763" i="3"/>
  <c r="I765" i="3" s="1"/>
  <c r="H763" i="3"/>
  <c r="H766" i="3" s="1"/>
  <c r="F766" i="3"/>
  <c r="C763" i="3"/>
  <c r="C766" i="3" s="1"/>
  <c r="B763" i="3"/>
  <c r="B765" i="3" s="1"/>
  <c r="G756" i="3"/>
  <c r="D756" i="3"/>
  <c r="G755" i="3"/>
  <c r="D755" i="3"/>
  <c r="G754" i="3"/>
  <c r="D754" i="3"/>
  <c r="I753" i="3"/>
  <c r="I755" i="3" s="1"/>
  <c r="H753" i="3"/>
  <c r="H756" i="3" s="1"/>
  <c r="F753" i="3"/>
  <c r="F756" i="3" s="1"/>
  <c r="C753" i="3"/>
  <c r="C755" i="3" s="1"/>
  <c r="B753" i="3"/>
  <c r="B755" i="3" s="1"/>
  <c r="G702" i="3"/>
  <c r="D702" i="3"/>
  <c r="I701" i="3"/>
  <c r="H701" i="3"/>
  <c r="C701" i="3"/>
  <c r="B701" i="3"/>
  <c r="G694" i="3"/>
  <c r="D694" i="3"/>
  <c r="G693" i="3"/>
  <c r="D693" i="3"/>
  <c r="G692" i="3"/>
  <c r="D692" i="3"/>
  <c r="I691" i="3"/>
  <c r="I693" i="3" s="1"/>
  <c r="H691" i="3"/>
  <c r="H694" i="3" s="1"/>
  <c r="F694" i="3"/>
  <c r="C691" i="3"/>
  <c r="C694" i="3" s="1"/>
  <c r="B691" i="3"/>
  <c r="B693" i="3" s="1"/>
  <c r="G684" i="3"/>
  <c r="D684" i="3"/>
  <c r="G683" i="3"/>
  <c r="D683" i="3"/>
  <c r="G682" i="3"/>
  <c r="D682" i="3"/>
  <c r="I681" i="3"/>
  <c r="I683" i="3" s="1"/>
  <c r="H681" i="3"/>
  <c r="H684" i="3" s="1"/>
  <c r="F684" i="3"/>
  <c r="C681" i="3"/>
  <c r="C684" i="3" s="1"/>
  <c r="B681" i="3"/>
  <c r="B683" i="3" s="1"/>
  <c r="G674" i="3"/>
  <c r="D674" i="3"/>
  <c r="G673" i="3"/>
  <c r="D673" i="3"/>
  <c r="G672" i="3"/>
  <c r="D672" i="3"/>
  <c r="I671" i="3"/>
  <c r="I673" i="3" s="1"/>
  <c r="H671" i="3"/>
  <c r="H674" i="3" s="1"/>
  <c r="F674" i="3"/>
  <c r="C671" i="3"/>
  <c r="C674" i="3" s="1"/>
  <c r="B671" i="3"/>
  <c r="B673" i="3" s="1"/>
  <c r="G664" i="3"/>
  <c r="D664" i="3"/>
  <c r="G663" i="3"/>
  <c r="D663" i="3"/>
  <c r="G662" i="3"/>
  <c r="D662" i="3"/>
  <c r="I661" i="3"/>
  <c r="I663" i="3" s="1"/>
  <c r="H661" i="3"/>
  <c r="H664" i="3" s="1"/>
  <c r="F664" i="3"/>
  <c r="C661" i="3"/>
  <c r="C664" i="3" s="1"/>
  <c r="B661" i="3"/>
  <c r="B663" i="3" s="1"/>
  <c r="G654" i="3"/>
  <c r="G653" i="3"/>
  <c r="G652" i="3"/>
  <c r="D654" i="3"/>
  <c r="D653" i="3"/>
  <c r="D652" i="3"/>
  <c r="I651" i="3"/>
  <c r="I652" i="3" s="1"/>
  <c r="H651" i="3"/>
  <c r="H654" i="3" s="1"/>
  <c r="E730" i="3"/>
  <c r="F651" i="3"/>
  <c r="F653" i="3" s="1"/>
  <c r="C651" i="3"/>
  <c r="C654" i="3" s="1"/>
  <c r="B651" i="3"/>
  <c r="B653" i="3" s="1"/>
  <c r="G738" i="3"/>
  <c r="D738" i="3"/>
  <c r="I737" i="3"/>
  <c r="H737" i="3"/>
  <c r="C737" i="3"/>
  <c r="B737" i="3"/>
  <c r="G730" i="3"/>
  <c r="D730" i="3"/>
  <c r="G729" i="3"/>
  <c r="D729" i="3"/>
  <c r="G728" i="3"/>
  <c r="D728" i="3"/>
  <c r="I727" i="3"/>
  <c r="I730" i="3" s="1"/>
  <c r="H727" i="3"/>
  <c r="H730" i="3" s="1"/>
  <c r="F730" i="3"/>
  <c r="C727" i="3"/>
  <c r="C730" i="3" s="1"/>
  <c r="B727" i="3"/>
  <c r="B730" i="3" s="1"/>
  <c r="F635" i="3"/>
  <c r="F636" i="3" s="1"/>
  <c r="F625" i="3"/>
  <c r="F628" i="3" s="1"/>
  <c r="F615" i="3"/>
  <c r="F617" i="3" s="1"/>
  <c r="F717" i="3"/>
  <c r="F720" i="3" s="1"/>
  <c r="G720" i="3"/>
  <c r="D720" i="3"/>
  <c r="G719" i="3"/>
  <c r="D719" i="3"/>
  <c r="G718" i="3"/>
  <c r="D718" i="3"/>
  <c r="I717" i="3"/>
  <c r="I720" i="3" s="1"/>
  <c r="H717" i="3"/>
  <c r="H720" i="3" s="1"/>
  <c r="C717" i="3"/>
  <c r="C720" i="3" s="1"/>
  <c r="B717" i="3"/>
  <c r="B720" i="3" s="1"/>
  <c r="G636" i="3"/>
  <c r="D636" i="3"/>
  <c r="I635" i="3"/>
  <c r="H635" i="3"/>
  <c r="C635" i="3"/>
  <c r="B635" i="3"/>
  <c r="G628" i="3"/>
  <c r="D628" i="3"/>
  <c r="G627" i="3"/>
  <c r="D627" i="3"/>
  <c r="G626" i="3"/>
  <c r="D626" i="3"/>
  <c r="I625" i="3"/>
  <c r="I628" i="3" s="1"/>
  <c r="H625" i="3"/>
  <c r="H628" i="3" s="1"/>
  <c r="C625" i="3"/>
  <c r="C628" i="3" s="1"/>
  <c r="B625" i="3"/>
  <c r="B628" i="3" s="1"/>
  <c r="G618" i="3"/>
  <c r="G617" i="3"/>
  <c r="G616" i="3"/>
  <c r="E617" i="3"/>
  <c r="E616" i="3"/>
  <c r="D618" i="3"/>
  <c r="D617" i="3"/>
  <c r="D616" i="3"/>
  <c r="I615" i="3"/>
  <c r="I618" i="3" s="1"/>
  <c r="H615" i="3"/>
  <c r="H617" i="3" s="1"/>
  <c r="C615" i="3"/>
  <c r="C618" i="3" s="1"/>
  <c r="B615" i="3"/>
  <c r="B618" i="3" s="1"/>
  <c r="G822" i="3"/>
  <c r="G821" i="3"/>
  <c r="G820" i="3"/>
  <c r="I819" i="3"/>
  <c r="I821" i="3" s="1"/>
  <c r="H819" i="3"/>
  <c r="H822" i="3" s="1"/>
  <c r="F822" i="3"/>
  <c r="D821" i="3"/>
  <c r="C819" i="3"/>
  <c r="C822" i="3" s="1"/>
  <c r="B819" i="3"/>
  <c r="B821" i="3" s="1"/>
  <c r="G600" i="3"/>
  <c r="I599" i="3"/>
  <c r="H599" i="3"/>
  <c r="C599" i="3"/>
  <c r="B599" i="3"/>
  <c r="G592" i="3"/>
  <c r="G591" i="3"/>
  <c r="G590" i="3"/>
  <c r="I589" i="3"/>
  <c r="I592" i="3" s="1"/>
  <c r="H589" i="3"/>
  <c r="H591" i="3" s="1"/>
  <c r="F591" i="3"/>
  <c r="D592" i="3"/>
  <c r="C589" i="3"/>
  <c r="C591" i="3" s="1"/>
  <c r="B589" i="3"/>
  <c r="B592" i="3" s="1"/>
  <c r="G582" i="3"/>
  <c r="G581" i="3"/>
  <c r="G580" i="3"/>
  <c r="I579" i="3"/>
  <c r="I581" i="3" s="1"/>
  <c r="H579" i="3"/>
  <c r="H582" i="3" s="1"/>
  <c r="F582" i="3"/>
  <c r="D581" i="3"/>
  <c r="C579" i="3"/>
  <c r="C582" i="3" s="1"/>
  <c r="B579" i="3"/>
  <c r="B581" i="3" s="1"/>
  <c r="G572" i="3"/>
  <c r="G571" i="3"/>
  <c r="G570" i="3"/>
  <c r="I569" i="3"/>
  <c r="I572" i="3" s="1"/>
  <c r="H569" i="3"/>
  <c r="H571" i="3" s="1"/>
  <c r="F571" i="3"/>
  <c r="D572" i="3"/>
  <c r="C569" i="3"/>
  <c r="C571" i="3" s="1"/>
  <c r="B569" i="3"/>
  <c r="B572" i="3" s="1"/>
  <c r="G562" i="3"/>
  <c r="G561" i="3"/>
  <c r="G560" i="3"/>
  <c r="I559" i="3"/>
  <c r="I561" i="3" s="1"/>
  <c r="H559" i="3"/>
  <c r="H562" i="3" s="1"/>
  <c r="F562" i="3"/>
  <c r="D561" i="3"/>
  <c r="C559" i="3"/>
  <c r="C562" i="3" s="1"/>
  <c r="B559" i="3"/>
  <c r="B561" i="3" s="1"/>
  <c r="G552" i="3"/>
  <c r="G551" i="3"/>
  <c r="G550" i="3"/>
  <c r="I549" i="3"/>
  <c r="I552" i="3" s="1"/>
  <c r="H549" i="3"/>
  <c r="H551" i="3" s="1"/>
  <c r="F551" i="3"/>
  <c r="D552" i="3"/>
  <c r="C549" i="3"/>
  <c r="C551" i="3" s="1"/>
  <c r="B549" i="3"/>
  <c r="B552" i="3" s="1"/>
  <c r="G534" i="3"/>
  <c r="I533" i="3"/>
  <c r="H533" i="3"/>
  <c r="C533" i="3"/>
  <c r="B533" i="3"/>
  <c r="G526" i="3"/>
  <c r="G525" i="3"/>
  <c r="G524" i="3"/>
  <c r="I523" i="3"/>
  <c r="I526" i="3" s="1"/>
  <c r="H523" i="3"/>
  <c r="H525" i="3" s="1"/>
  <c r="F525" i="3"/>
  <c r="D526" i="3"/>
  <c r="C523" i="3"/>
  <c r="C525" i="3" s="1"/>
  <c r="B523" i="3"/>
  <c r="B526" i="3" s="1"/>
  <c r="G516" i="3"/>
  <c r="G515" i="3"/>
  <c r="G514" i="3"/>
  <c r="I513" i="3"/>
  <c r="I515" i="3" s="1"/>
  <c r="H513" i="3"/>
  <c r="H516" i="3" s="1"/>
  <c r="F516" i="3"/>
  <c r="D515" i="3"/>
  <c r="C513" i="3"/>
  <c r="C516" i="3" s="1"/>
  <c r="B513" i="3"/>
  <c r="B515" i="3" s="1"/>
  <c r="G506" i="3"/>
  <c r="G505" i="3"/>
  <c r="G504" i="3"/>
  <c r="I503" i="3"/>
  <c r="I506" i="3" s="1"/>
  <c r="H503" i="3"/>
  <c r="H505" i="3" s="1"/>
  <c r="F505" i="3"/>
  <c r="D506" i="3"/>
  <c r="C503" i="3"/>
  <c r="C505" i="3" s="1"/>
  <c r="B503" i="3"/>
  <c r="B506" i="3" s="1"/>
  <c r="G496" i="3"/>
  <c r="G495" i="3"/>
  <c r="G494" i="3"/>
  <c r="I493" i="3"/>
  <c r="I495" i="3" s="1"/>
  <c r="H493" i="3"/>
  <c r="H496" i="3" s="1"/>
  <c r="F496" i="3"/>
  <c r="D495" i="3"/>
  <c r="C493" i="3"/>
  <c r="C496" i="3" s="1"/>
  <c r="B493" i="3"/>
  <c r="B495" i="3" s="1"/>
  <c r="G486" i="3"/>
  <c r="G485" i="3"/>
  <c r="G484" i="3"/>
  <c r="I483" i="3"/>
  <c r="I486" i="3" s="1"/>
  <c r="H483" i="3"/>
  <c r="H485" i="3" s="1"/>
  <c r="F485" i="3"/>
  <c r="D486" i="3"/>
  <c r="C483" i="3"/>
  <c r="C485" i="3" s="1"/>
  <c r="B483" i="3"/>
  <c r="B486" i="3" s="1"/>
  <c r="G468" i="3"/>
  <c r="I467" i="3"/>
  <c r="H467" i="3"/>
  <c r="C467" i="3"/>
  <c r="B467" i="3"/>
  <c r="G460" i="3"/>
  <c r="G459" i="3"/>
  <c r="G458" i="3"/>
  <c r="I457" i="3"/>
  <c r="I460" i="3" s="1"/>
  <c r="H457" i="3"/>
  <c r="H459" i="3" s="1"/>
  <c r="F459" i="3"/>
  <c r="D460" i="3"/>
  <c r="C457" i="3"/>
  <c r="C459" i="3" s="1"/>
  <c r="B457" i="3"/>
  <c r="B460" i="3" s="1"/>
  <c r="G450" i="3"/>
  <c r="G449" i="3"/>
  <c r="G448" i="3"/>
  <c r="I447" i="3"/>
  <c r="I449" i="3" s="1"/>
  <c r="H447" i="3"/>
  <c r="H450" i="3" s="1"/>
  <c r="F450" i="3"/>
  <c r="D449" i="3"/>
  <c r="C447" i="3"/>
  <c r="C450" i="3" s="1"/>
  <c r="B447" i="3"/>
  <c r="B449" i="3" s="1"/>
  <c r="G440" i="3"/>
  <c r="G439" i="3"/>
  <c r="G438" i="3"/>
  <c r="I437" i="3"/>
  <c r="I440" i="3" s="1"/>
  <c r="H437" i="3"/>
  <c r="H439" i="3" s="1"/>
  <c r="F439" i="3"/>
  <c r="D440" i="3"/>
  <c r="C437" i="3"/>
  <c r="C439" i="3" s="1"/>
  <c r="B437" i="3"/>
  <c r="B440" i="3" s="1"/>
  <c r="G430" i="3"/>
  <c r="G429" i="3"/>
  <c r="G428" i="3"/>
  <c r="I427" i="3"/>
  <c r="I429" i="3" s="1"/>
  <c r="H427" i="3"/>
  <c r="H430" i="3" s="1"/>
  <c r="F430" i="3"/>
  <c r="D429" i="3"/>
  <c r="C427" i="3"/>
  <c r="C430" i="3" s="1"/>
  <c r="B427" i="3"/>
  <c r="B429" i="3" s="1"/>
  <c r="G420" i="3"/>
  <c r="G419" i="3"/>
  <c r="G418" i="3"/>
  <c r="I417" i="3"/>
  <c r="I420" i="3" s="1"/>
  <c r="H417" i="3"/>
  <c r="H419" i="3" s="1"/>
  <c r="F419" i="3"/>
  <c r="D420" i="3"/>
  <c r="C417" i="3"/>
  <c r="C419" i="3" s="1"/>
  <c r="B417" i="3"/>
  <c r="B420" i="3" s="1"/>
  <c r="G402" i="3"/>
  <c r="I401" i="3"/>
  <c r="H401" i="3"/>
  <c r="C401" i="3"/>
  <c r="B401" i="3"/>
  <c r="G394" i="3"/>
  <c r="G393" i="3"/>
  <c r="G392" i="3"/>
  <c r="I391" i="3"/>
  <c r="I394" i="3" s="1"/>
  <c r="H391" i="3"/>
  <c r="H393" i="3" s="1"/>
  <c r="F393" i="3"/>
  <c r="D394" i="3"/>
  <c r="C391" i="3"/>
  <c r="C393" i="3" s="1"/>
  <c r="B391" i="3"/>
  <c r="B394" i="3" s="1"/>
  <c r="G374" i="3"/>
  <c r="G373" i="3"/>
  <c r="G372" i="3"/>
  <c r="I371" i="3"/>
  <c r="I374" i="3" s="1"/>
  <c r="H371" i="3"/>
  <c r="H373" i="3" s="1"/>
  <c r="F373" i="3"/>
  <c r="D374" i="3"/>
  <c r="C371" i="3"/>
  <c r="C373" i="3" s="1"/>
  <c r="B371" i="3"/>
  <c r="B374" i="3" s="1"/>
  <c r="G354" i="3"/>
  <c r="G353" i="3"/>
  <c r="G352" i="3"/>
  <c r="I351" i="3"/>
  <c r="I354" i="3" s="1"/>
  <c r="H351" i="3"/>
  <c r="H353" i="3" s="1"/>
  <c r="F353" i="3"/>
  <c r="D354" i="3"/>
  <c r="C351" i="3"/>
  <c r="C353" i="3" s="1"/>
  <c r="B351" i="3"/>
  <c r="B354" i="3" s="1"/>
  <c r="G336" i="3"/>
  <c r="I335" i="3"/>
  <c r="H335" i="3"/>
  <c r="C335" i="3"/>
  <c r="B335" i="3"/>
  <c r="G328" i="3"/>
  <c r="G327" i="3"/>
  <c r="I325" i="3"/>
  <c r="I328" i="3" s="1"/>
  <c r="H325" i="3"/>
  <c r="H327" i="3" s="1"/>
  <c r="F327" i="3"/>
  <c r="D328" i="3"/>
  <c r="C325" i="3"/>
  <c r="C327" i="3" s="1"/>
  <c r="B325" i="3"/>
  <c r="B328" i="3" s="1"/>
  <c r="G318" i="3"/>
  <c r="G317" i="3"/>
  <c r="G316" i="3"/>
  <c r="I315" i="3"/>
  <c r="I317" i="3" s="1"/>
  <c r="H315" i="3"/>
  <c r="H318" i="3" s="1"/>
  <c r="F318" i="3"/>
  <c r="D317" i="3"/>
  <c r="C315" i="3"/>
  <c r="C318" i="3" s="1"/>
  <c r="B315" i="3"/>
  <c r="B317" i="3" s="1"/>
  <c r="G308" i="3"/>
  <c r="G307" i="3"/>
  <c r="G306" i="3"/>
  <c r="I305" i="3"/>
  <c r="I308" i="3" s="1"/>
  <c r="H305" i="3"/>
  <c r="H307" i="3" s="1"/>
  <c r="F307" i="3"/>
  <c r="D308" i="3"/>
  <c r="C305" i="3"/>
  <c r="C307" i="3" s="1"/>
  <c r="B305" i="3"/>
  <c r="B308" i="3" s="1"/>
  <c r="G298" i="3"/>
  <c r="G297" i="3"/>
  <c r="G296" i="3"/>
  <c r="I295" i="3"/>
  <c r="I297" i="3" s="1"/>
  <c r="H295" i="3"/>
  <c r="H298" i="3" s="1"/>
  <c r="F298" i="3"/>
  <c r="D297" i="3"/>
  <c r="C295" i="3"/>
  <c r="C298" i="3" s="1"/>
  <c r="B295" i="3"/>
  <c r="B297" i="3" s="1"/>
  <c r="G288" i="3"/>
  <c r="G287" i="3"/>
  <c r="G286" i="3"/>
  <c r="I285" i="3"/>
  <c r="I288" i="3" s="1"/>
  <c r="H285" i="3"/>
  <c r="H287" i="3" s="1"/>
  <c r="F287" i="3"/>
  <c r="D288" i="3"/>
  <c r="C285" i="3"/>
  <c r="C287" i="3" s="1"/>
  <c r="B285" i="3"/>
  <c r="B288" i="3" s="1"/>
  <c r="G270" i="3"/>
  <c r="I269" i="3"/>
  <c r="H269" i="3"/>
  <c r="C269" i="3"/>
  <c r="B269" i="3"/>
  <c r="G262" i="3"/>
  <c r="G261" i="3"/>
  <c r="G260" i="3"/>
  <c r="I259" i="3"/>
  <c r="I262" i="3" s="1"/>
  <c r="H259" i="3"/>
  <c r="H261" i="3" s="1"/>
  <c r="F261" i="3"/>
  <c r="D262" i="3"/>
  <c r="C259" i="3"/>
  <c r="C261" i="3" s="1"/>
  <c r="B259" i="3"/>
  <c r="B262" i="3" s="1"/>
  <c r="G252" i="3"/>
  <c r="G251" i="3"/>
  <c r="G250" i="3"/>
  <c r="I249" i="3"/>
  <c r="I251" i="3" s="1"/>
  <c r="H249" i="3"/>
  <c r="H252" i="3" s="1"/>
  <c r="F252" i="3"/>
  <c r="D251" i="3"/>
  <c r="C249" i="3"/>
  <c r="C252" i="3" s="1"/>
  <c r="B249" i="3"/>
  <c r="B251" i="3" s="1"/>
  <c r="G242" i="3"/>
  <c r="G241" i="3"/>
  <c r="G240" i="3"/>
  <c r="I239" i="3"/>
  <c r="I242" i="3" s="1"/>
  <c r="H239" i="3"/>
  <c r="H241" i="3" s="1"/>
  <c r="F241" i="3"/>
  <c r="D242" i="3"/>
  <c r="C239" i="3"/>
  <c r="C241" i="3" s="1"/>
  <c r="B239" i="3"/>
  <c r="B242" i="3" s="1"/>
  <c r="G232" i="3"/>
  <c r="G231" i="3"/>
  <c r="G230" i="3"/>
  <c r="I229" i="3"/>
  <c r="I231" i="3" s="1"/>
  <c r="H229" i="3"/>
  <c r="H232" i="3" s="1"/>
  <c r="F232" i="3"/>
  <c r="D231" i="3"/>
  <c r="C229" i="3"/>
  <c r="C232" i="3" s="1"/>
  <c r="B229" i="3"/>
  <c r="B231" i="3" s="1"/>
  <c r="G222" i="3"/>
  <c r="G221" i="3"/>
  <c r="G220" i="3"/>
  <c r="I219" i="3"/>
  <c r="I221" i="3" s="1"/>
  <c r="H219" i="3"/>
  <c r="H220" i="3" s="1"/>
  <c r="F219" i="3"/>
  <c r="F222" i="3" s="1"/>
  <c r="D222" i="3"/>
  <c r="C219" i="3"/>
  <c r="C220" i="3" s="1"/>
  <c r="B219" i="3"/>
  <c r="B222" i="3" s="1"/>
  <c r="I1485" i="3"/>
  <c r="H1485" i="3"/>
  <c r="F1485" i="3"/>
  <c r="C1485" i="3"/>
  <c r="B1485" i="3"/>
  <c r="I203" i="3"/>
  <c r="H203" i="3"/>
  <c r="C203" i="3"/>
  <c r="B203" i="3"/>
  <c r="I193" i="3"/>
  <c r="I195" i="3" s="1"/>
  <c r="H193" i="3"/>
  <c r="H196" i="3" s="1"/>
  <c r="G195" i="3"/>
  <c r="F196" i="3"/>
  <c r="D195" i="3"/>
  <c r="C193" i="3"/>
  <c r="C196" i="3" s="1"/>
  <c r="B193" i="3"/>
  <c r="B195" i="3" s="1"/>
  <c r="I183" i="3"/>
  <c r="I185" i="3" s="1"/>
  <c r="H183" i="3"/>
  <c r="H186" i="3" s="1"/>
  <c r="G185" i="3"/>
  <c r="F186" i="3"/>
  <c r="D185" i="3"/>
  <c r="C183" i="3"/>
  <c r="C186" i="3" s="1"/>
  <c r="B183" i="3"/>
  <c r="B185" i="3" s="1"/>
  <c r="I173" i="3"/>
  <c r="I175" i="3" s="1"/>
  <c r="H173" i="3"/>
  <c r="H176" i="3" s="1"/>
  <c r="G175" i="3"/>
  <c r="F176" i="3"/>
  <c r="D175" i="3"/>
  <c r="C173" i="3"/>
  <c r="C176" i="3" s="1"/>
  <c r="B173" i="3"/>
  <c r="B175" i="3" s="1"/>
  <c r="I153" i="3"/>
  <c r="I155" i="3" s="1"/>
  <c r="H153" i="3"/>
  <c r="H156" i="3" s="1"/>
  <c r="G155" i="3"/>
  <c r="F156" i="3"/>
  <c r="D155" i="3"/>
  <c r="C153" i="3"/>
  <c r="C156" i="3" s="1"/>
  <c r="B153" i="3"/>
  <c r="B155" i="3" s="1"/>
  <c r="I137" i="3"/>
  <c r="I139" i="3" s="1"/>
  <c r="H137" i="3"/>
  <c r="H140" i="3" s="1"/>
  <c r="G139" i="3"/>
  <c r="F140" i="3"/>
  <c r="D139" i="3"/>
  <c r="C137" i="3"/>
  <c r="C140" i="3" s="1"/>
  <c r="B137" i="3"/>
  <c r="B139" i="3" s="1"/>
  <c r="I121" i="3"/>
  <c r="I123" i="3" s="1"/>
  <c r="H121" i="3"/>
  <c r="H124" i="3" s="1"/>
  <c r="G123" i="3"/>
  <c r="F124" i="3"/>
  <c r="D123" i="3"/>
  <c r="C121" i="3"/>
  <c r="C124" i="3" s="1"/>
  <c r="B121" i="3"/>
  <c r="B123" i="3" s="1"/>
  <c r="I111" i="3"/>
  <c r="I113" i="3" s="1"/>
  <c r="H111" i="3"/>
  <c r="H114" i="3" s="1"/>
  <c r="G113" i="3"/>
  <c r="F114" i="3"/>
  <c r="D113" i="3"/>
  <c r="C111" i="3"/>
  <c r="C114" i="3" s="1"/>
  <c r="B111" i="3"/>
  <c r="B113" i="3" s="1"/>
  <c r="I101" i="3"/>
  <c r="I103" i="3" s="1"/>
  <c r="H101" i="3"/>
  <c r="H104" i="3" s="1"/>
  <c r="G103" i="3"/>
  <c r="F104" i="3"/>
  <c r="D103" i="3"/>
  <c r="C101" i="3"/>
  <c r="C104" i="3" s="1"/>
  <c r="B101" i="3"/>
  <c r="B103" i="3" s="1"/>
  <c r="I91" i="3"/>
  <c r="I93" i="3" s="1"/>
  <c r="H91" i="3"/>
  <c r="H94" i="3" s="1"/>
  <c r="G93" i="3"/>
  <c r="F94" i="3"/>
  <c r="D93" i="3"/>
  <c r="C91" i="3"/>
  <c r="C94" i="3" s="1"/>
  <c r="B91" i="3"/>
  <c r="B93" i="3" s="1"/>
  <c r="I81" i="3"/>
  <c r="I83" i="3" s="1"/>
  <c r="H81" i="3"/>
  <c r="H84" i="3" s="1"/>
  <c r="G83" i="3"/>
  <c r="F84" i="3"/>
  <c r="D83" i="3"/>
  <c r="C81" i="3"/>
  <c r="C84" i="3" s="1"/>
  <c r="B81" i="3"/>
  <c r="B83" i="3" s="1"/>
  <c r="I71" i="3"/>
  <c r="I73" i="3" s="1"/>
  <c r="H71" i="3"/>
  <c r="H74" i="3" s="1"/>
  <c r="G73" i="3"/>
  <c r="F74" i="3"/>
  <c r="D73" i="3"/>
  <c r="C71" i="3"/>
  <c r="C74" i="3" s="1"/>
  <c r="B71" i="3"/>
  <c r="B73" i="3" s="1"/>
  <c r="I55" i="3"/>
  <c r="H55" i="3"/>
  <c r="C55" i="3"/>
  <c r="B55" i="3"/>
  <c r="I45" i="3"/>
  <c r="I47" i="3" s="1"/>
  <c r="H45" i="3"/>
  <c r="H48" i="3" s="1"/>
  <c r="G47" i="3"/>
  <c r="F48" i="3"/>
  <c r="D47" i="3"/>
  <c r="C45" i="3"/>
  <c r="C48" i="3" s="1"/>
  <c r="B45" i="3"/>
  <c r="B47" i="3" s="1"/>
  <c r="I35" i="3"/>
  <c r="I37" i="3" s="1"/>
  <c r="H35" i="3"/>
  <c r="H38" i="3" s="1"/>
  <c r="G37" i="3"/>
  <c r="F38" i="3"/>
  <c r="D37" i="3"/>
  <c r="C35" i="3"/>
  <c r="C38" i="3" s="1"/>
  <c r="B35" i="3"/>
  <c r="B37" i="3" s="1"/>
  <c r="I25" i="3"/>
  <c r="I27" i="3" s="1"/>
  <c r="H25" i="3"/>
  <c r="H28" i="3" s="1"/>
  <c r="G27" i="3"/>
  <c r="F28" i="3"/>
  <c r="D27" i="3"/>
  <c r="C25" i="3"/>
  <c r="C28" i="3" s="1"/>
  <c r="B25" i="3"/>
  <c r="B27" i="3" s="1"/>
  <c r="D16" i="3"/>
  <c r="I15" i="3"/>
  <c r="I16" i="3" s="1"/>
  <c r="H15" i="3"/>
  <c r="H17" i="3" s="1"/>
  <c r="G16" i="3"/>
  <c r="F15" i="3"/>
  <c r="F17" i="3" s="1"/>
  <c r="C15" i="3"/>
  <c r="C17" i="3" s="1"/>
  <c r="B15" i="3"/>
  <c r="B16" i="3" s="1"/>
  <c r="F627" i="3" l="1"/>
  <c r="B662" i="3"/>
  <c r="B672" i="3"/>
  <c r="B682" i="3"/>
  <c r="B692" i="3"/>
  <c r="H222" i="3"/>
  <c r="B220" i="3"/>
  <c r="H221" i="3"/>
  <c r="F616" i="3"/>
  <c r="H618" i="3"/>
  <c r="I616" i="3"/>
  <c r="C221" i="3"/>
  <c r="I222" i="3"/>
  <c r="C652" i="3"/>
  <c r="C756" i="3"/>
  <c r="C222" i="3"/>
  <c r="C616" i="3"/>
  <c r="C617" i="3"/>
  <c r="I776" i="3"/>
  <c r="I220" i="3"/>
  <c r="B654" i="3"/>
  <c r="H652" i="3"/>
  <c r="B774" i="3"/>
  <c r="C796" i="3"/>
  <c r="F220" i="3"/>
  <c r="B616" i="3"/>
  <c r="F654" i="3"/>
  <c r="I653" i="3"/>
  <c r="F663" i="3"/>
  <c r="F673" i="3"/>
  <c r="F683" i="3"/>
  <c r="F693" i="3"/>
  <c r="F775" i="3"/>
  <c r="B221" i="3"/>
  <c r="D220" i="3"/>
  <c r="F221" i="3"/>
  <c r="B617" i="3"/>
  <c r="F618" i="3"/>
  <c r="H616" i="3"/>
  <c r="I617" i="3"/>
  <c r="F718" i="3"/>
  <c r="F719" i="3"/>
  <c r="B652" i="3"/>
  <c r="C653" i="3"/>
  <c r="H653" i="3"/>
  <c r="I654" i="3"/>
  <c r="I664" i="3"/>
  <c r="I674" i="3"/>
  <c r="I684" i="3"/>
  <c r="I694" i="3"/>
  <c r="H754" i="3"/>
  <c r="H794" i="3"/>
  <c r="D221" i="3"/>
  <c r="F652" i="3"/>
  <c r="I662" i="3"/>
  <c r="B664" i="3"/>
  <c r="I672" i="3"/>
  <c r="B674" i="3"/>
  <c r="I682" i="3"/>
  <c r="B684" i="3"/>
  <c r="I692" i="3"/>
  <c r="B694" i="3"/>
  <c r="C754" i="3"/>
  <c r="I774" i="3"/>
  <c r="B776" i="3"/>
  <c r="C794" i="3"/>
  <c r="C718" i="3"/>
  <c r="C719" i="3"/>
  <c r="H796" i="3"/>
  <c r="B830" i="3"/>
  <c r="D830" i="3"/>
  <c r="I830" i="3"/>
  <c r="C831" i="3"/>
  <c r="F831" i="3"/>
  <c r="H831" i="3"/>
  <c r="B832" i="3"/>
  <c r="D832" i="3"/>
  <c r="I832" i="3"/>
  <c r="C840" i="3"/>
  <c r="F840" i="3"/>
  <c r="H840" i="3"/>
  <c r="B841" i="3"/>
  <c r="D841" i="3"/>
  <c r="I841" i="3"/>
  <c r="C842" i="3"/>
  <c r="F842" i="3"/>
  <c r="H842" i="3"/>
  <c r="C860" i="3"/>
  <c r="F860" i="3"/>
  <c r="H860" i="3"/>
  <c r="B861" i="3"/>
  <c r="D861" i="3"/>
  <c r="I861" i="3"/>
  <c r="C862" i="3"/>
  <c r="F862" i="3"/>
  <c r="H862" i="3"/>
  <c r="C886" i="3"/>
  <c r="F886" i="3"/>
  <c r="H886" i="3"/>
  <c r="B887" i="3"/>
  <c r="D887" i="3"/>
  <c r="I887" i="3"/>
  <c r="C888" i="3"/>
  <c r="F888" i="3"/>
  <c r="H888" i="3"/>
  <c r="B896" i="3"/>
  <c r="D896" i="3"/>
  <c r="I896" i="3"/>
  <c r="C897" i="3"/>
  <c r="F897" i="3"/>
  <c r="H897" i="3"/>
  <c r="B898" i="3"/>
  <c r="D898" i="3"/>
  <c r="I898" i="3"/>
  <c r="C906" i="3"/>
  <c r="F906" i="3"/>
  <c r="H906" i="3"/>
  <c r="B907" i="3"/>
  <c r="D907" i="3"/>
  <c r="I907" i="3"/>
  <c r="C908" i="3"/>
  <c r="F908" i="3"/>
  <c r="H908" i="3"/>
  <c r="C926" i="3"/>
  <c r="F926" i="3"/>
  <c r="H926" i="3"/>
  <c r="B927" i="3"/>
  <c r="D927" i="3"/>
  <c r="I927" i="3"/>
  <c r="C928" i="3"/>
  <c r="F928" i="3"/>
  <c r="H928" i="3"/>
  <c r="B936" i="3"/>
  <c r="D936" i="3"/>
  <c r="I936" i="3"/>
  <c r="C830" i="3"/>
  <c r="F830" i="3"/>
  <c r="H830" i="3"/>
  <c r="B840" i="3"/>
  <c r="D840" i="3"/>
  <c r="I840" i="3"/>
  <c r="B860" i="3"/>
  <c r="D860" i="3"/>
  <c r="I860" i="3"/>
  <c r="B886" i="3"/>
  <c r="D886" i="3"/>
  <c r="I886" i="3"/>
  <c r="C896" i="3"/>
  <c r="F896" i="3"/>
  <c r="H896" i="3"/>
  <c r="B906" i="3"/>
  <c r="D906" i="3"/>
  <c r="I906" i="3"/>
  <c r="B926" i="3"/>
  <c r="D926" i="3"/>
  <c r="I926" i="3"/>
  <c r="C936" i="3"/>
  <c r="F936" i="3"/>
  <c r="H936" i="3"/>
  <c r="B804" i="3"/>
  <c r="I804" i="3"/>
  <c r="C804" i="3"/>
  <c r="F804" i="3"/>
  <c r="H804" i="3"/>
  <c r="F794" i="3"/>
  <c r="B795" i="3"/>
  <c r="I795" i="3"/>
  <c r="F796" i="3"/>
  <c r="B794" i="3"/>
  <c r="I794" i="3"/>
  <c r="B784" i="3"/>
  <c r="I784" i="3"/>
  <c r="C785" i="3"/>
  <c r="F785" i="3"/>
  <c r="H785" i="3"/>
  <c r="B786" i="3"/>
  <c r="I786" i="3"/>
  <c r="C784" i="3"/>
  <c r="F784" i="3"/>
  <c r="H784" i="3"/>
  <c r="C775" i="3"/>
  <c r="H775" i="3"/>
  <c r="C774" i="3"/>
  <c r="F774" i="3"/>
  <c r="H774" i="3"/>
  <c r="B764" i="3"/>
  <c r="I764" i="3"/>
  <c r="C765" i="3"/>
  <c r="F765" i="3"/>
  <c r="H765" i="3"/>
  <c r="B766" i="3"/>
  <c r="I766" i="3"/>
  <c r="C764" i="3"/>
  <c r="F764" i="3"/>
  <c r="H764" i="3"/>
  <c r="B754" i="3"/>
  <c r="I754" i="3"/>
  <c r="F755" i="3"/>
  <c r="H755" i="3"/>
  <c r="B756" i="3"/>
  <c r="I756" i="3"/>
  <c r="F754" i="3"/>
  <c r="C663" i="3"/>
  <c r="H663" i="3"/>
  <c r="C673" i="3"/>
  <c r="H673" i="3"/>
  <c r="C683" i="3"/>
  <c r="H683" i="3"/>
  <c r="C693" i="3"/>
  <c r="H693" i="3"/>
  <c r="B702" i="3"/>
  <c r="I702" i="3"/>
  <c r="C662" i="3"/>
  <c r="F662" i="3"/>
  <c r="H662" i="3"/>
  <c r="C672" i="3"/>
  <c r="F672" i="3"/>
  <c r="H672" i="3"/>
  <c r="C682" i="3"/>
  <c r="F682" i="3"/>
  <c r="H682" i="3"/>
  <c r="C692" i="3"/>
  <c r="F692" i="3"/>
  <c r="H692" i="3"/>
  <c r="C702" i="3"/>
  <c r="F702" i="3"/>
  <c r="H702" i="3"/>
  <c r="C728" i="3"/>
  <c r="E728" i="3"/>
  <c r="I728" i="3"/>
  <c r="C729" i="3"/>
  <c r="E729" i="3"/>
  <c r="I729" i="3"/>
  <c r="C738" i="3"/>
  <c r="E738" i="3"/>
  <c r="I738" i="3"/>
  <c r="B728" i="3"/>
  <c r="F728" i="3"/>
  <c r="H728" i="3"/>
  <c r="B729" i="3"/>
  <c r="F729" i="3"/>
  <c r="H729" i="3"/>
  <c r="B738" i="3"/>
  <c r="F738" i="3"/>
  <c r="H738" i="3"/>
  <c r="F626" i="3"/>
  <c r="E718" i="3"/>
  <c r="I718" i="3"/>
  <c r="E719" i="3"/>
  <c r="I719" i="3"/>
  <c r="B718" i="3"/>
  <c r="H718" i="3"/>
  <c r="B719" i="3"/>
  <c r="H719" i="3"/>
  <c r="B626" i="3"/>
  <c r="H626" i="3"/>
  <c r="B627" i="3"/>
  <c r="H627" i="3"/>
  <c r="C636" i="3"/>
  <c r="E636" i="3"/>
  <c r="I636" i="3"/>
  <c r="C626" i="3"/>
  <c r="E626" i="3"/>
  <c r="I626" i="3"/>
  <c r="C627" i="3"/>
  <c r="E627" i="3"/>
  <c r="I627" i="3"/>
  <c r="B636" i="3"/>
  <c r="H636" i="3"/>
  <c r="B820" i="3"/>
  <c r="D820" i="3"/>
  <c r="I820" i="3"/>
  <c r="C821" i="3"/>
  <c r="F821" i="3"/>
  <c r="H821" i="3"/>
  <c r="B822" i="3"/>
  <c r="D822" i="3"/>
  <c r="I822" i="3"/>
  <c r="C820" i="3"/>
  <c r="F820" i="3"/>
  <c r="H820" i="3"/>
  <c r="C484" i="3"/>
  <c r="F484" i="3"/>
  <c r="H484" i="3"/>
  <c r="B485" i="3"/>
  <c r="D485" i="3"/>
  <c r="I485" i="3"/>
  <c r="C486" i="3"/>
  <c r="F486" i="3"/>
  <c r="H486" i="3"/>
  <c r="B494" i="3"/>
  <c r="D494" i="3"/>
  <c r="I494" i="3"/>
  <c r="C495" i="3"/>
  <c r="F495" i="3"/>
  <c r="H495" i="3"/>
  <c r="B496" i="3"/>
  <c r="D496" i="3"/>
  <c r="I496" i="3"/>
  <c r="C504" i="3"/>
  <c r="F504" i="3"/>
  <c r="H504" i="3"/>
  <c r="B505" i="3"/>
  <c r="D505" i="3"/>
  <c r="I505" i="3"/>
  <c r="C506" i="3"/>
  <c r="F506" i="3"/>
  <c r="H506" i="3"/>
  <c r="B514" i="3"/>
  <c r="D514" i="3"/>
  <c r="I514" i="3"/>
  <c r="C515" i="3"/>
  <c r="F515" i="3"/>
  <c r="H515" i="3"/>
  <c r="B516" i="3"/>
  <c r="D516" i="3"/>
  <c r="I516" i="3"/>
  <c r="C524" i="3"/>
  <c r="F524" i="3"/>
  <c r="H524" i="3"/>
  <c r="B525" i="3"/>
  <c r="D525" i="3"/>
  <c r="I525" i="3"/>
  <c r="C526" i="3"/>
  <c r="F526" i="3"/>
  <c r="H526" i="3"/>
  <c r="B534" i="3"/>
  <c r="D534" i="3"/>
  <c r="I534" i="3"/>
  <c r="C550" i="3"/>
  <c r="F550" i="3"/>
  <c r="H550" i="3"/>
  <c r="B551" i="3"/>
  <c r="D551" i="3"/>
  <c r="I551" i="3"/>
  <c r="C552" i="3"/>
  <c r="F552" i="3"/>
  <c r="H552" i="3"/>
  <c r="B560" i="3"/>
  <c r="D560" i="3"/>
  <c r="I560" i="3"/>
  <c r="C561" i="3"/>
  <c r="F561" i="3"/>
  <c r="H561" i="3"/>
  <c r="B562" i="3"/>
  <c r="D562" i="3"/>
  <c r="I562" i="3"/>
  <c r="C570" i="3"/>
  <c r="F570" i="3"/>
  <c r="H570" i="3"/>
  <c r="B571" i="3"/>
  <c r="D571" i="3"/>
  <c r="I571" i="3"/>
  <c r="C572" i="3"/>
  <c r="F572" i="3"/>
  <c r="H572" i="3"/>
  <c r="B580" i="3"/>
  <c r="D580" i="3"/>
  <c r="I580" i="3"/>
  <c r="C581" i="3"/>
  <c r="F581" i="3"/>
  <c r="H581" i="3"/>
  <c r="B582" i="3"/>
  <c r="D582" i="3"/>
  <c r="I582" i="3"/>
  <c r="C590" i="3"/>
  <c r="F590" i="3"/>
  <c r="H590" i="3"/>
  <c r="B591" i="3"/>
  <c r="D591" i="3"/>
  <c r="I591" i="3"/>
  <c r="C592" i="3"/>
  <c r="F592" i="3"/>
  <c r="H592" i="3"/>
  <c r="B600" i="3"/>
  <c r="D600" i="3"/>
  <c r="I600" i="3"/>
  <c r="B484" i="3"/>
  <c r="D484" i="3"/>
  <c r="I484" i="3"/>
  <c r="C494" i="3"/>
  <c r="F494" i="3"/>
  <c r="H494" i="3"/>
  <c r="B504" i="3"/>
  <c r="D504" i="3"/>
  <c r="I504" i="3"/>
  <c r="C514" i="3"/>
  <c r="F514" i="3"/>
  <c r="H514" i="3"/>
  <c r="B524" i="3"/>
  <c r="D524" i="3"/>
  <c r="I524" i="3"/>
  <c r="C534" i="3"/>
  <c r="F534" i="3"/>
  <c r="H534" i="3"/>
  <c r="B550" i="3"/>
  <c r="D550" i="3"/>
  <c r="I550" i="3"/>
  <c r="C560" i="3"/>
  <c r="F560" i="3"/>
  <c r="H560" i="3"/>
  <c r="B570" i="3"/>
  <c r="D570" i="3"/>
  <c r="I570" i="3"/>
  <c r="C580" i="3"/>
  <c r="F580" i="3"/>
  <c r="H580" i="3"/>
  <c r="B590" i="3"/>
  <c r="D590" i="3"/>
  <c r="I590" i="3"/>
  <c r="C600" i="3"/>
  <c r="F600" i="3"/>
  <c r="H600" i="3"/>
  <c r="B230" i="3"/>
  <c r="D230" i="3"/>
  <c r="I230" i="3"/>
  <c r="C231" i="3"/>
  <c r="F231" i="3"/>
  <c r="H231" i="3"/>
  <c r="B232" i="3"/>
  <c r="D232" i="3"/>
  <c r="I232" i="3"/>
  <c r="C240" i="3"/>
  <c r="F240" i="3"/>
  <c r="H240" i="3"/>
  <c r="B241" i="3"/>
  <c r="D241" i="3"/>
  <c r="I241" i="3"/>
  <c r="C242" i="3"/>
  <c r="F242" i="3"/>
  <c r="H242" i="3"/>
  <c r="B250" i="3"/>
  <c r="D250" i="3"/>
  <c r="I250" i="3"/>
  <c r="C251" i="3"/>
  <c r="F251" i="3"/>
  <c r="H251" i="3"/>
  <c r="B252" i="3"/>
  <c r="D252" i="3"/>
  <c r="I252" i="3"/>
  <c r="C260" i="3"/>
  <c r="F260" i="3"/>
  <c r="H260" i="3"/>
  <c r="B261" i="3"/>
  <c r="D261" i="3"/>
  <c r="I261" i="3"/>
  <c r="C262" i="3"/>
  <c r="F262" i="3"/>
  <c r="H262" i="3"/>
  <c r="B270" i="3"/>
  <c r="D270" i="3"/>
  <c r="I270" i="3"/>
  <c r="C286" i="3"/>
  <c r="F286" i="3"/>
  <c r="H286" i="3"/>
  <c r="B287" i="3"/>
  <c r="D287" i="3"/>
  <c r="I287" i="3"/>
  <c r="C288" i="3"/>
  <c r="F288" i="3"/>
  <c r="H288" i="3"/>
  <c r="B296" i="3"/>
  <c r="D296" i="3"/>
  <c r="I296" i="3"/>
  <c r="C297" i="3"/>
  <c r="F297" i="3"/>
  <c r="H297" i="3"/>
  <c r="B298" i="3"/>
  <c r="D298" i="3"/>
  <c r="I298" i="3"/>
  <c r="C306" i="3"/>
  <c r="F306" i="3"/>
  <c r="H306" i="3"/>
  <c r="B307" i="3"/>
  <c r="D307" i="3"/>
  <c r="I307" i="3"/>
  <c r="C308" i="3"/>
  <c r="F308" i="3"/>
  <c r="H308" i="3"/>
  <c r="B316" i="3"/>
  <c r="D316" i="3"/>
  <c r="I316" i="3"/>
  <c r="C317" i="3"/>
  <c r="F317" i="3"/>
  <c r="H317" i="3"/>
  <c r="B318" i="3"/>
  <c r="D318" i="3"/>
  <c r="I318" i="3"/>
  <c r="C326" i="3"/>
  <c r="H326" i="3"/>
  <c r="B327" i="3"/>
  <c r="D327" i="3"/>
  <c r="I327" i="3"/>
  <c r="C328" i="3"/>
  <c r="F328" i="3"/>
  <c r="H328" i="3"/>
  <c r="B336" i="3"/>
  <c r="D336" i="3"/>
  <c r="I336" i="3"/>
  <c r="C352" i="3"/>
  <c r="F352" i="3"/>
  <c r="H352" i="3"/>
  <c r="B353" i="3"/>
  <c r="D353" i="3"/>
  <c r="I353" i="3"/>
  <c r="C354" i="3"/>
  <c r="F354" i="3"/>
  <c r="H354" i="3"/>
  <c r="C372" i="3"/>
  <c r="F372" i="3"/>
  <c r="H372" i="3"/>
  <c r="B373" i="3"/>
  <c r="D373" i="3"/>
  <c r="I373" i="3"/>
  <c r="C374" i="3"/>
  <c r="F374" i="3"/>
  <c r="H374" i="3"/>
  <c r="C392" i="3"/>
  <c r="F392" i="3"/>
  <c r="H392" i="3"/>
  <c r="B393" i="3"/>
  <c r="D393" i="3"/>
  <c r="I393" i="3"/>
  <c r="C394" i="3"/>
  <c r="F394" i="3"/>
  <c r="H394" i="3"/>
  <c r="B402" i="3"/>
  <c r="D402" i="3"/>
  <c r="I402" i="3"/>
  <c r="C418" i="3"/>
  <c r="F418" i="3"/>
  <c r="H418" i="3"/>
  <c r="B419" i="3"/>
  <c r="D419" i="3"/>
  <c r="I419" i="3"/>
  <c r="C420" i="3"/>
  <c r="F420" i="3"/>
  <c r="H420" i="3"/>
  <c r="B428" i="3"/>
  <c r="D428" i="3"/>
  <c r="I428" i="3"/>
  <c r="C429" i="3"/>
  <c r="F429" i="3"/>
  <c r="H429" i="3"/>
  <c r="B430" i="3"/>
  <c r="D430" i="3"/>
  <c r="I430" i="3"/>
  <c r="C438" i="3"/>
  <c r="F438" i="3"/>
  <c r="H438" i="3"/>
  <c r="B439" i="3"/>
  <c r="D439" i="3"/>
  <c r="I439" i="3"/>
  <c r="C440" i="3"/>
  <c r="F440" i="3"/>
  <c r="H440" i="3"/>
  <c r="B448" i="3"/>
  <c r="D448" i="3"/>
  <c r="I448" i="3"/>
  <c r="C449" i="3"/>
  <c r="F449" i="3"/>
  <c r="H449" i="3"/>
  <c r="B450" i="3"/>
  <c r="D450" i="3"/>
  <c r="I450" i="3"/>
  <c r="C458" i="3"/>
  <c r="F458" i="3"/>
  <c r="H458" i="3"/>
  <c r="B459" i="3"/>
  <c r="D459" i="3"/>
  <c r="I459" i="3"/>
  <c r="C460" i="3"/>
  <c r="F460" i="3"/>
  <c r="H460" i="3"/>
  <c r="B468" i="3"/>
  <c r="D468" i="3"/>
  <c r="I468" i="3"/>
  <c r="C230" i="3"/>
  <c r="F230" i="3"/>
  <c r="H230" i="3"/>
  <c r="B240" i="3"/>
  <c r="D240" i="3"/>
  <c r="I240" i="3"/>
  <c r="C250" i="3"/>
  <c r="F250" i="3"/>
  <c r="H250" i="3"/>
  <c r="B260" i="3"/>
  <c r="D260" i="3"/>
  <c r="I260" i="3"/>
  <c r="C270" i="3"/>
  <c r="F270" i="3"/>
  <c r="H270" i="3"/>
  <c r="B286" i="3"/>
  <c r="D286" i="3"/>
  <c r="I286" i="3"/>
  <c r="C296" i="3"/>
  <c r="F296" i="3"/>
  <c r="H296" i="3"/>
  <c r="B306" i="3"/>
  <c r="D306" i="3"/>
  <c r="I306" i="3"/>
  <c r="C316" i="3"/>
  <c r="F316" i="3"/>
  <c r="H316" i="3"/>
  <c r="B326" i="3"/>
  <c r="I326" i="3"/>
  <c r="C336" i="3"/>
  <c r="F336" i="3"/>
  <c r="H336" i="3"/>
  <c r="B352" i="3"/>
  <c r="D352" i="3"/>
  <c r="I352" i="3"/>
  <c r="B372" i="3"/>
  <c r="D372" i="3"/>
  <c r="I372" i="3"/>
  <c r="B392" i="3"/>
  <c r="D392" i="3"/>
  <c r="I392" i="3"/>
  <c r="C402" i="3"/>
  <c r="F402" i="3"/>
  <c r="H402" i="3"/>
  <c r="B418" i="3"/>
  <c r="D418" i="3"/>
  <c r="I418" i="3"/>
  <c r="C428" i="3"/>
  <c r="F428" i="3"/>
  <c r="H428" i="3"/>
  <c r="B438" i="3"/>
  <c r="D438" i="3"/>
  <c r="I438" i="3"/>
  <c r="C448" i="3"/>
  <c r="F448" i="3"/>
  <c r="H448" i="3"/>
  <c r="B458" i="3"/>
  <c r="D458" i="3"/>
  <c r="I458" i="3"/>
  <c r="C468" i="3"/>
  <c r="F468" i="3"/>
  <c r="H468" i="3"/>
  <c r="B17" i="3"/>
  <c r="C16" i="3"/>
  <c r="D17" i="3"/>
  <c r="F16" i="3"/>
  <c r="G17" i="3"/>
  <c r="H16" i="3"/>
  <c r="I17" i="3"/>
  <c r="D36" i="3"/>
  <c r="I36" i="3"/>
  <c r="D38" i="3"/>
  <c r="I38" i="3"/>
  <c r="B46" i="3"/>
  <c r="G46" i="3"/>
  <c r="B48" i="3"/>
  <c r="G48" i="3"/>
  <c r="D56" i="3"/>
  <c r="I56" i="3"/>
  <c r="B72" i="3"/>
  <c r="G72" i="3"/>
  <c r="B74" i="3"/>
  <c r="G74" i="3"/>
  <c r="B36" i="3"/>
  <c r="G36" i="3"/>
  <c r="B38" i="3"/>
  <c r="G38" i="3"/>
  <c r="D46" i="3"/>
  <c r="I46" i="3"/>
  <c r="D48" i="3"/>
  <c r="I48" i="3"/>
  <c r="B56" i="3"/>
  <c r="G56" i="3"/>
  <c r="D72" i="3"/>
  <c r="I72" i="3"/>
  <c r="D74" i="3"/>
  <c r="I74" i="3"/>
  <c r="B1486" i="3"/>
  <c r="D1486" i="3"/>
  <c r="G1486" i="3"/>
  <c r="I1486" i="3"/>
  <c r="C1486" i="3"/>
  <c r="F1486" i="3"/>
  <c r="H1486" i="3"/>
  <c r="C37" i="3"/>
  <c r="F37" i="3"/>
  <c r="H37" i="3"/>
  <c r="C47" i="3"/>
  <c r="F47" i="3"/>
  <c r="H47" i="3"/>
  <c r="C73" i="3"/>
  <c r="F73" i="3"/>
  <c r="H73" i="3"/>
  <c r="B82" i="3"/>
  <c r="D82" i="3"/>
  <c r="G82" i="3"/>
  <c r="I82" i="3"/>
  <c r="C83" i="3"/>
  <c r="F83" i="3"/>
  <c r="H83" i="3"/>
  <c r="B84" i="3"/>
  <c r="D84" i="3"/>
  <c r="G84" i="3"/>
  <c r="I84" i="3"/>
  <c r="B92" i="3"/>
  <c r="D92" i="3"/>
  <c r="G92" i="3"/>
  <c r="I92" i="3"/>
  <c r="C93" i="3"/>
  <c r="F93" i="3"/>
  <c r="H93" i="3"/>
  <c r="B94" i="3"/>
  <c r="D94" i="3"/>
  <c r="G94" i="3"/>
  <c r="I94" i="3"/>
  <c r="B102" i="3"/>
  <c r="D102" i="3"/>
  <c r="G102" i="3"/>
  <c r="I102" i="3"/>
  <c r="C103" i="3"/>
  <c r="F103" i="3"/>
  <c r="H103" i="3"/>
  <c r="B104" i="3"/>
  <c r="D104" i="3"/>
  <c r="G104" i="3"/>
  <c r="I104" i="3"/>
  <c r="B112" i="3"/>
  <c r="D112" i="3"/>
  <c r="G112" i="3"/>
  <c r="I112" i="3"/>
  <c r="C113" i="3"/>
  <c r="F113" i="3"/>
  <c r="H113" i="3"/>
  <c r="B114" i="3"/>
  <c r="D114" i="3"/>
  <c r="G114" i="3"/>
  <c r="I114" i="3"/>
  <c r="B122" i="3"/>
  <c r="D122" i="3"/>
  <c r="G122" i="3"/>
  <c r="I122" i="3"/>
  <c r="C123" i="3"/>
  <c r="F123" i="3"/>
  <c r="H123" i="3"/>
  <c r="B124" i="3"/>
  <c r="D124" i="3"/>
  <c r="G124" i="3"/>
  <c r="I124" i="3"/>
  <c r="B138" i="3"/>
  <c r="D138" i="3"/>
  <c r="G138" i="3"/>
  <c r="I138" i="3"/>
  <c r="C139" i="3"/>
  <c r="F139" i="3"/>
  <c r="H139" i="3"/>
  <c r="B140" i="3"/>
  <c r="D140" i="3"/>
  <c r="G140" i="3"/>
  <c r="I140" i="3"/>
  <c r="B154" i="3"/>
  <c r="D154" i="3"/>
  <c r="G154" i="3"/>
  <c r="I154" i="3"/>
  <c r="C155" i="3"/>
  <c r="F155" i="3"/>
  <c r="H155" i="3"/>
  <c r="B156" i="3"/>
  <c r="D156" i="3"/>
  <c r="G156" i="3"/>
  <c r="I156" i="3"/>
  <c r="B174" i="3"/>
  <c r="D174" i="3"/>
  <c r="G174" i="3"/>
  <c r="I174" i="3"/>
  <c r="C175" i="3"/>
  <c r="F175" i="3"/>
  <c r="H175" i="3"/>
  <c r="B176" i="3"/>
  <c r="D176" i="3"/>
  <c r="G176" i="3"/>
  <c r="I176" i="3"/>
  <c r="B184" i="3"/>
  <c r="D184" i="3"/>
  <c r="G184" i="3"/>
  <c r="I184" i="3"/>
  <c r="C185" i="3"/>
  <c r="F185" i="3"/>
  <c r="H185" i="3"/>
  <c r="B186" i="3"/>
  <c r="D186" i="3"/>
  <c r="G186" i="3"/>
  <c r="I186" i="3"/>
  <c r="B194" i="3"/>
  <c r="D194" i="3"/>
  <c r="G194" i="3"/>
  <c r="I194" i="3"/>
  <c r="C195" i="3"/>
  <c r="F195" i="3"/>
  <c r="H195" i="3"/>
  <c r="B196" i="3"/>
  <c r="D196" i="3"/>
  <c r="G196" i="3"/>
  <c r="I196" i="3"/>
  <c r="B204" i="3"/>
  <c r="D204" i="3"/>
  <c r="G204" i="3"/>
  <c r="I204" i="3"/>
  <c r="C36" i="3"/>
  <c r="F36" i="3"/>
  <c r="H36" i="3"/>
  <c r="C46" i="3"/>
  <c r="F46" i="3"/>
  <c r="H46" i="3"/>
  <c r="C56" i="3"/>
  <c r="F56" i="3"/>
  <c r="H56" i="3"/>
  <c r="C72" i="3"/>
  <c r="F72" i="3"/>
  <c r="H72" i="3"/>
  <c r="C82" i="3"/>
  <c r="F82" i="3"/>
  <c r="H82" i="3"/>
  <c r="C92" i="3"/>
  <c r="F92" i="3"/>
  <c r="H92" i="3"/>
  <c r="C102" i="3"/>
  <c r="F102" i="3"/>
  <c r="H102" i="3"/>
  <c r="C112" i="3"/>
  <c r="F112" i="3"/>
  <c r="H112" i="3"/>
  <c r="C122" i="3"/>
  <c r="F122" i="3"/>
  <c r="H122" i="3"/>
  <c r="C138" i="3"/>
  <c r="F138" i="3"/>
  <c r="H138" i="3"/>
  <c r="C154" i="3"/>
  <c r="F154" i="3"/>
  <c r="H154" i="3"/>
  <c r="C174" i="3"/>
  <c r="F174" i="3"/>
  <c r="H174" i="3"/>
  <c r="C184" i="3"/>
  <c r="F184" i="3"/>
  <c r="H184" i="3"/>
  <c r="C194" i="3"/>
  <c r="F194" i="3"/>
  <c r="H194" i="3"/>
  <c r="C204" i="3"/>
  <c r="F204" i="3"/>
  <c r="H204" i="3"/>
  <c r="B26" i="3"/>
  <c r="D26" i="3"/>
  <c r="G26" i="3"/>
  <c r="I26" i="3"/>
  <c r="C27" i="3"/>
  <c r="F27" i="3"/>
  <c r="H27" i="3"/>
  <c r="B28" i="3"/>
  <c r="D28" i="3"/>
  <c r="G28" i="3"/>
  <c r="I28" i="3"/>
  <c r="C26" i="3"/>
  <c r="F26" i="3"/>
  <c r="H26" i="3"/>
  <c r="A15" i="3"/>
  <c r="A16" i="3" l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l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l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l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l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</calcChain>
</file>

<file path=xl/sharedStrings.xml><?xml version="1.0" encoding="utf-8"?>
<sst xmlns="http://schemas.openxmlformats.org/spreadsheetml/2006/main" count="13245" uniqueCount="441">
  <si>
    <t>4: se.2</t>
  </si>
  <si>
    <t>_x000C_"File name:  /User/User/su.1200.3"</t>
  </si>
  <si>
    <t>File date:  Thr Jul  2 1998 14:19:30</t>
  </si>
  <si>
    <t>Printed at: Sat Jul 18 1998 10:14:04</t>
  </si>
  <si>
    <t>Thr Jul  2 1998 13:55:40</t>
  </si>
  <si>
    <t>9: su.3</t>
  </si>
  <si>
    <t>Thr Jul  2 1998 14:02:10</t>
  </si>
  <si>
    <t>6: su.5</t>
  </si>
  <si>
    <t>Thr Jul  2 1998 14:04:13</t>
  </si>
  <si>
    <t>5: su.4</t>
  </si>
  <si>
    <t>Thr Jul  2 1998 14:09:28</t>
  </si>
  <si>
    <t>11: su.2</t>
  </si>
  <si>
    <t>Thr Jul  2 1998 14:12:29</t>
  </si>
  <si>
    <t>7: su.1</t>
  </si>
  <si>
    <t>Thr Jul  2 1998 14:18:34</t>
  </si>
  <si>
    <t>5: su.6</t>
  </si>
  <si>
    <t>_x000C_"File name:  /User/User/su.1200.a.3"</t>
  </si>
  <si>
    <t>File date:  Tue Jul  7 1998 15:35:43</t>
  </si>
  <si>
    <t>Printed at: Sat Jul 18 1998 10:14:08</t>
  </si>
  <si>
    <t>Tue Jul  7 1998 15:26:38</t>
  </si>
  <si>
    <t>11: su.1200.a.3</t>
  </si>
  <si>
    <t>Tue Jul  7 1998 15:32:28</t>
  </si>
  <si>
    <t>4: su.1200.a.2</t>
  </si>
  <si>
    <t>Tue Jul  7 1998 15:33:42</t>
  </si>
  <si>
    <t>3: su.1200.a.1</t>
  </si>
  <si>
    <t>_x000C_"File name:  /User/User/su.50.6"</t>
  </si>
  <si>
    <t>File date:  Thr Jul  2 1998 14:45:02</t>
  </si>
  <si>
    <t>Printed at: Sat Jul 18 1998 10:14:11</t>
  </si>
  <si>
    <t>Thr Jul  2 1998 14:23:03</t>
  </si>
  <si>
    <t>2: su.6</t>
  </si>
  <si>
    <t>Thr Jul  2 1998 14:25:41</t>
  </si>
  <si>
    <t>5: su.3</t>
  </si>
  <si>
    <t>Thr Jul  2 1998 14:32:30</t>
  </si>
  <si>
    <t>11: su.5</t>
  </si>
  <si>
    <t>Thr Jul  2 1998 14:36:19</t>
  </si>
  <si>
    <t>Thr Jul  2 1998 14:39:46</t>
  </si>
  <si>
    <t>Thr Jul  2 1998 14:42:53</t>
  </si>
  <si>
    <t>4: su.2</t>
  </si>
  <si>
    <t>_x000C_"File name:  /User/User/su.50.a.1"</t>
  </si>
  <si>
    <t>File date:  Tue Jul  7 1998 15:26:22</t>
  </si>
  <si>
    <t>Printed at: Sat Jul 18 1998 10:14:16</t>
  </si>
  <si>
    <t>Tue Jul  7 1998 15:13:36</t>
  </si>
  <si>
    <t>9: su.50.a.1</t>
  </si>
  <si>
    <t>Tue Jul  7 1998 15:20:53</t>
  </si>
  <si>
    <t>6: su.50.a.2</t>
  </si>
  <si>
    <t>Tue Jul  7 1998 15:24:24</t>
  </si>
  <si>
    <t>4: su.50.a.3</t>
  </si>
  <si>
    <t>_x000C_</t>
  </si>
  <si>
    <t>Species</t>
  </si>
  <si>
    <t>Plot</t>
  </si>
  <si>
    <t>Location</t>
  </si>
  <si>
    <t>POTR</t>
  </si>
  <si>
    <t>Date</t>
  </si>
  <si>
    <t>HMS</t>
  </si>
  <si>
    <t>PAR (mmol/sec)</t>
  </si>
  <si>
    <t>Time (sec)</t>
  </si>
  <si>
    <t>Origin</t>
  </si>
  <si>
    <t>Printed at: Sat Jul 18 1998 10:13:39</t>
  </si>
  <si>
    <t>Thr Jul  2 1998 15:21:24</t>
  </si>
  <si>
    <t>2: rsu.6</t>
  </si>
  <si>
    <t>Thr Jul  2 1998 15:23:48</t>
  </si>
  <si>
    <t>5: rsu.2</t>
  </si>
  <si>
    <t>Thr Jul  2 1998 15:28:01</t>
  </si>
  <si>
    <t>4: rsu.3</t>
  </si>
  <si>
    <t>Thr Jul  2 1998 15:30:24</t>
  </si>
  <si>
    <t>5: rsu.1</t>
  </si>
  <si>
    <t>Thr Jul  2 1998 15:34:21</t>
  </si>
  <si>
    <t>6: rsu.5</t>
  </si>
  <si>
    <t>Thr Jul  2 1998 15:38:34</t>
  </si>
  <si>
    <t>7: rsu.4</t>
  </si>
  <si>
    <t>_x000C_"File name:  /User/User/rsu.1200.ald.1"</t>
  </si>
  <si>
    <t>File date:  Thr Jul  2 1998 15:55:22</t>
  </si>
  <si>
    <t>Printed at: Sat Jul 18 1998 10:13:44</t>
  </si>
  <si>
    <t>Thr Jul  2 1998 15:44:25</t>
  </si>
  <si>
    <t>15: rsu.al.1</t>
  </si>
  <si>
    <t>Thr Jul  2 1998 15:48:49</t>
  </si>
  <si>
    <t>4: rsu.al.2</t>
  </si>
  <si>
    <t>Thr Jul  2 1998 15:52:18</t>
  </si>
  <si>
    <t>6: rsu.al.3</t>
  </si>
  <si>
    <t>_x000C_"File name:  /User/User/rsu.50.4"</t>
  </si>
  <si>
    <t>File date:  Thr Jul  2 1998 15:18:38</t>
  </si>
  <si>
    <t>Printed at: Sat Jul 18 1998 10:13:46</t>
  </si>
  <si>
    <t>Thr Jul  2 1998 14:49:24</t>
  </si>
  <si>
    <t>14: rsu.4</t>
  </si>
  <si>
    <t>Thr Jul  2 1998 14:56:59</t>
  </si>
  <si>
    <t>8: rsu.2</t>
  </si>
  <si>
    <t>Thr Jul  2 1998 15:02:04</t>
  </si>
  <si>
    <t>12: rsu.3</t>
  </si>
  <si>
    <t>Thr Jul  2 1998 15:05:47</t>
  </si>
  <si>
    <t>Thr Jul  2 1998 15:09:28</t>
  </si>
  <si>
    <t>3: rsu.5</t>
  </si>
  <si>
    <t>Thr Jul  2 1998 15:15:09</t>
  </si>
  <si>
    <t>3: rsu.6</t>
  </si>
  <si>
    <t>_x000C_"File name:  /User/User/rsu.50.ald.3"</t>
  </si>
  <si>
    <t>File date:  Thr Jul  2 1998 16:07:45</t>
  </si>
  <si>
    <t>Printed at: Sat Jul 18 1998 10:13:51</t>
  </si>
  <si>
    <t>Thr Jul  2 1998 15:57:08</t>
  </si>
  <si>
    <t>54: rsu.al.3</t>
  </si>
  <si>
    <t>Thr Jul  2 1998 16:00:38</t>
  </si>
  <si>
    <t>Thr Jul  2 1998 16:05:53</t>
  </si>
  <si>
    <t>7: rsu.al.1</t>
  </si>
  <si>
    <t>_x000C_"File name:  /User/User/se1200.1"</t>
  </si>
  <si>
    <t>File date:  Thr Jul  2 1998 13:51:07</t>
  </si>
  <si>
    <t>Printed at: Sat Jul 18 1998 10:13:54</t>
  </si>
  <si>
    <t>Thr Jul  2 1998 13:23:40</t>
  </si>
  <si>
    <t>7: se.2</t>
  </si>
  <si>
    <t>Thr Jul  2 1998 13:28:47</t>
  </si>
  <si>
    <t>4: se.1</t>
  </si>
  <si>
    <t>Thr Jul  2 1998 13:33:42</t>
  </si>
  <si>
    <t>4: se.4</t>
  </si>
  <si>
    <t>Thr Jul  2 1998 13:40:05</t>
  </si>
  <si>
    <t>6: se.3</t>
  </si>
  <si>
    <t>Thr Jul  2 1998 13:43:31</t>
  </si>
  <si>
    <t>4: se.6</t>
  </si>
  <si>
    <t>Thr Jul  2 1998 13:50:08</t>
  </si>
  <si>
    <t>5: se.5</t>
  </si>
  <si>
    <t>_x000C_"File name:  /User/User/se50.5"</t>
  </si>
  <si>
    <t>File date:  Thr Jul  2 1998 13:19:15</t>
  </si>
  <si>
    <t>Printed at: Sat Jul 18 1998 10:13:59</t>
  </si>
  <si>
    <t>Thr Jul  2 1998 12:54:13</t>
  </si>
  <si>
    <t>14: se.5</t>
  </si>
  <si>
    <t>Thr Jul  2 1998 12:57:49</t>
  </si>
  <si>
    <t>7: se.6</t>
  </si>
  <si>
    <t>Thr Jul  2 1998 13:02:32</t>
  </si>
  <si>
    <t>5: se.3</t>
  </si>
  <si>
    <t>Thr Jul  2 1998 13:05:43</t>
  </si>
  <si>
    <t>6: se.4</t>
  </si>
  <si>
    <t>Thr Jul  2 1998 13:14:05</t>
  </si>
  <si>
    <t>5: se.1</t>
  </si>
  <si>
    <t>Thr Jul  2 1998 13:17:54</t>
  </si>
  <si>
    <t>7: r.c.50.1</t>
  </si>
  <si>
    <t>Mon Jul  6 1998 12:28:42</t>
  </si>
  <si>
    <t>4: r.c.50.2</t>
  </si>
  <si>
    <t>Mon Jul  6 1998 12:32:28</t>
  </si>
  <si>
    <t>4: r.c.50.3</t>
  </si>
  <si>
    <t>Mon Jul  6 1998 12:37:05</t>
  </si>
  <si>
    <t>5: r.c.50.4</t>
  </si>
  <si>
    <t>_x000C_"File name:  /User/User/rnu.1200.s.5"</t>
  </si>
  <si>
    <t>File date:  Tue Jul  7 1998 13:56:44</t>
  </si>
  <si>
    <t>Printed at: Sat Jul 18 1998 10:13:19</t>
  </si>
  <si>
    <t>Tue Jul  7 1998 13:30:44</t>
  </si>
  <si>
    <t>8: rnu.1200.5</t>
  </si>
  <si>
    <t>Tue Jul  7 1998 13:37:12</t>
  </si>
  <si>
    <t>4: rnu.1200.4</t>
  </si>
  <si>
    <t>Tue Jul  7 1998 13:40:21</t>
  </si>
  <si>
    <t>4: rnu.1200.3</t>
  </si>
  <si>
    <t>Tue Jul  7 1998 13:46:09</t>
  </si>
  <si>
    <t>5: rnu.1200.2</t>
  </si>
  <si>
    <t>Tue Jul  7 1998 13:48:35</t>
  </si>
  <si>
    <t>15: rnu.1200.1</t>
  </si>
  <si>
    <t>Tue Jul  7 1998 13:53:50</t>
  </si>
  <si>
    <t>3: rnu.1200.6</t>
  </si>
  <si>
    <t>_x000C_"File name:  /User/User/rnu.50.s.6"</t>
  </si>
  <si>
    <t>File date:  Tue Jul  7 1998 13:29:50</t>
  </si>
  <si>
    <t>Printed at: Sat Jul 18 1998 10:13:24</t>
  </si>
  <si>
    <t>Tue Jul  7 1998 13:03:56</t>
  </si>
  <si>
    <t>9: rnu.50.6</t>
  </si>
  <si>
    <t>Tue Jul  7 1998 13:07:30</t>
  </si>
  <si>
    <t>20: rnu.50.1</t>
  </si>
  <si>
    <t>Tue Jul  7 1998 13:11:57</t>
  </si>
  <si>
    <t>4: rnu.50.2</t>
  </si>
  <si>
    <t>Tue Jul  7 1998 13:17:05</t>
  </si>
  <si>
    <t>11: rnu.50.3</t>
  </si>
  <si>
    <t>Tue Jul  7 1998 13:20:42</t>
  </si>
  <si>
    <t>11: rnu.50.4</t>
  </si>
  <si>
    <t>Tue Jul  7 1998 13:25:17</t>
  </si>
  <si>
    <t>15: rnu.50.5</t>
  </si>
  <si>
    <t>_x000C_"File name:  /User/User/rse.1200.r.3"</t>
  </si>
  <si>
    <t>File date:  Fri Jul  3 1998 14:36:37</t>
  </si>
  <si>
    <t>Printed at: Sat Jul 18 1998 10:13:29</t>
  </si>
  <si>
    <t>Fri Jul  3 1998 14:15:39</t>
  </si>
  <si>
    <t>12: rse.1200.r.3</t>
  </si>
  <si>
    <t>Fri Jul  3 1998 14:19:16</t>
  </si>
  <si>
    <t>6: rse.1200.r.2</t>
  </si>
  <si>
    <t>Fri Jul  3 1998 14:21:31</t>
  </si>
  <si>
    <t>4: rse.1200.r.1</t>
  </si>
  <si>
    <t>Fri Jul  3 1998 14:25:18</t>
  </si>
  <si>
    <t>4: rse.1200.r.4</t>
  </si>
  <si>
    <t>Fri Jul  3 1998 14:30:55</t>
  </si>
  <si>
    <t>9: rse.1200.r.5</t>
  </si>
  <si>
    <t>Fri Jul  3 1998 14:35:41</t>
  </si>
  <si>
    <t>9: rse.1200.r.6</t>
  </si>
  <si>
    <t>_x000C_"File name:  /User/User/rse.50.5"</t>
  </si>
  <si>
    <t>File date:  Fri Jul  3 1998 14:12:18</t>
  </si>
  <si>
    <t>Printed at: Sat Jul 18 1998 10:13:34</t>
  </si>
  <si>
    <t>Fri Jul  3 1998 13:37:43</t>
  </si>
  <si>
    <t>24: rse.50.r.5</t>
  </si>
  <si>
    <t>Fri Jul  3 1998 13:45:09</t>
  </si>
  <si>
    <t>6: rse.50.r.6</t>
  </si>
  <si>
    <t>Fri Jul  3 1998 13:58:26</t>
  </si>
  <si>
    <t>7: rse.50.r.4</t>
  </si>
  <si>
    <t>Fri Jul  3 1998 14:01:31</t>
  </si>
  <si>
    <t>4: rse.50.r.1</t>
  </si>
  <si>
    <t>Fri Jul  3 1998 14:05:19</t>
  </si>
  <si>
    <t>4: rse.50.r.2</t>
  </si>
  <si>
    <t>Fri Jul  3 1998 14:11:17</t>
  </si>
  <si>
    <t>17: rse.50.r.3</t>
  </si>
  <si>
    <t>_x000C_"File name:  /User/User/rsu.1200.6"</t>
  </si>
  <si>
    <t>File date:  Thr Jul  2 1998 15:41:31</t>
  </si>
  <si>
    <t>Printed at: Sat Jul 18 1998 10:12:54</t>
  </si>
  <si>
    <t>Mon Jul  6 1998 15:21:14</t>
  </si>
  <si>
    <t>11: nu.1200.1</t>
  </si>
  <si>
    <t>Mon Jul  6 1998 15:25:40</t>
  </si>
  <si>
    <t>9: nu.1200.2</t>
  </si>
  <si>
    <t>Mon Jul  6 1998 15:31:02</t>
  </si>
  <si>
    <t>3: nu.1200.6</t>
  </si>
  <si>
    <t>Mon Jul  6 1998 15:36:25</t>
  </si>
  <si>
    <t>16: nu.1200.5</t>
  </si>
  <si>
    <t>Mon Jul  6 1998 15:39:30</t>
  </si>
  <si>
    <t>4: nu.1200.3</t>
  </si>
  <si>
    <t>Mon Jul  6 1998 15:43:23</t>
  </si>
  <si>
    <t>12: nu.1200.4</t>
  </si>
  <si>
    <t>_x000C_"File name:  /User/User/nu.50.s.4"</t>
  </si>
  <si>
    <t>File date:  Mon Jul  6 1998 15:20:20</t>
  </si>
  <si>
    <t>Printed at: Sat Jul 18 1998 10:12:59</t>
  </si>
  <si>
    <t>Mon Jul  6 1998 14:51:56</t>
  </si>
  <si>
    <t>15: nu.50.4</t>
  </si>
  <si>
    <t>Mon Jul  6 1998 14:57:52</t>
  </si>
  <si>
    <t>13: nu.50.3</t>
  </si>
  <si>
    <t>Mon Jul  6 1998 15:01:21</t>
  </si>
  <si>
    <t>11: nu.50.5</t>
  </si>
  <si>
    <t>Mon Jul  6 1998 15:07:16</t>
  </si>
  <si>
    <t>3: nu.50.6</t>
  </si>
  <si>
    <t>Mon Jul  6 1998 15:14:40</t>
  </si>
  <si>
    <t>16: nu.50.2</t>
  </si>
  <si>
    <t>Mon Jul  6 1998 15:18:45</t>
  </si>
  <si>
    <t>6: nu.50.1</t>
  </si>
  <si>
    <t>_x000C_"File name:  /User/User/rc.1200.a.1"</t>
  </si>
  <si>
    <t>File date:  Mon Jul  6 1998 13:26:53</t>
  </si>
  <si>
    <t>Printed at: Sat Jul 18 1998 10:13:04</t>
  </si>
  <si>
    <t>Mon Jul  6 1998 13:06:36</t>
  </si>
  <si>
    <t>7: r.c.1200.a.1</t>
  </si>
  <si>
    <t>Mon Jul  6 1998 13:15:44</t>
  </si>
  <si>
    <t>6: r.c.1200.a.2</t>
  </si>
  <si>
    <t>Mon Jul  6 1998 13:21:51</t>
  </si>
  <si>
    <t>8: r.c.1200.a.3</t>
  </si>
  <si>
    <t>_x000C_"File name:  /User/User/rc.1200.s.4"</t>
  </si>
  <si>
    <t>File date:  Mon Jul  6 1998 13:03:25</t>
  </si>
  <si>
    <t>Printed at: Sat Jul 18 1998 10:13:07</t>
  </si>
  <si>
    <t>Mon Jul  6 1998 12:40:33</t>
  </si>
  <si>
    <t>12: r.c.1200.4</t>
  </si>
  <si>
    <t>Mon Jul  6 1998 12:44:46</t>
  </si>
  <si>
    <t>4: r.c.1200.3</t>
  </si>
  <si>
    <t>Mon Jul  6 1998 12:47:04</t>
  </si>
  <si>
    <t>6: r.c.1200.2</t>
  </si>
  <si>
    <t>Mon Jul  6 1998 12:49:52</t>
  </si>
  <si>
    <t>6: r.c.1200.1</t>
  </si>
  <si>
    <t>Mon Jul  6 1998 12:54:15</t>
  </si>
  <si>
    <t>5: r.c.1200.5</t>
  </si>
  <si>
    <t>Mon Jul  6 1998 13:00:05</t>
  </si>
  <si>
    <t>9: r.c.1200.6</t>
  </si>
  <si>
    <t>_x000C_"File name:  /User/User/rc.50.a.3"</t>
  </si>
  <si>
    <t>File date:  Mon Jul  6 1998 13:40:20</t>
  </si>
  <si>
    <t>Printed at: Sat Jul 18 1998 10:13:11</t>
  </si>
  <si>
    <t>Mon Jul  6 1998 13:28:07</t>
  </si>
  <si>
    <t>18: r.c.50.a.3</t>
  </si>
  <si>
    <t>Mon Jul  6 1998 13:33:43</t>
  </si>
  <si>
    <t>4: r.c.50.a.2</t>
  </si>
  <si>
    <t>Mon Jul  6 1998 13:37:16</t>
  </si>
  <si>
    <t>5: r.c.50.a.1</t>
  </si>
  <si>
    <t>_x000C_"File name:  /User/User/rc.50.s.6"</t>
  </si>
  <si>
    <t>File date:  Mon Jul  6 1998 12:39:33</t>
  </si>
  <si>
    <t>Printed at: Sat Jul 18 1998 10:13:14</t>
  </si>
  <si>
    <t>Mon Jul  6 1998 12:13:46</t>
  </si>
  <si>
    <t>12: r.c.50.6</t>
  </si>
  <si>
    <t>Mon Jul  6 1998 12:20:01</t>
  </si>
  <si>
    <t>5: r.c.50.5</t>
  </si>
  <si>
    <t>Mon Jul  6 1998 12:23:38</t>
  </si>
  <si>
    <t>Fri Jul  3 1998 12:12:52</t>
  </si>
  <si>
    <t>5: c.50.s.3</t>
  </si>
  <si>
    <t>Fri Jul  3 1998 12:48:15</t>
  </si>
  <si>
    <t>11: c.50.s.2</t>
  </si>
  <si>
    <t>Fri Jul  3 1998 12:54:57</t>
  </si>
  <si>
    <t>22: c.50.s.3</t>
  </si>
  <si>
    <t>Fri Jul  3 1998 12:59:01</t>
  </si>
  <si>
    <t>10: c.50.s.5</t>
  </si>
  <si>
    <t>Fri Jul  3 1998 13:02:29</t>
  </si>
  <si>
    <t>6: c.50.s.4</t>
  </si>
  <si>
    <t>_x000C_"File name:  /User/User/ne.1200.s.1"</t>
  </si>
  <si>
    <t>File date:  Mon Jul  6 1998 14:48:31</t>
  </si>
  <si>
    <t>Printed at: Sat Jul 18 1998 10:12:35</t>
  </si>
  <si>
    <t>Mon Jul  6 1998 14:26:45</t>
  </si>
  <si>
    <t>7: ne.1200.1</t>
  </si>
  <si>
    <t>Mon Jul  6 1998 14:28:48</t>
  </si>
  <si>
    <t>7: ne.1200.2</t>
  </si>
  <si>
    <t>Mon Jul  6 1998 14:33:01</t>
  </si>
  <si>
    <t>6: ne.1200.3</t>
  </si>
  <si>
    <t>Mon Jul  6 1998 14:37:33</t>
  </si>
  <si>
    <t>7: ne.1200.5</t>
  </si>
  <si>
    <t>Mon Jul  6 1998 14:44:27</t>
  </si>
  <si>
    <t>3: ne.1200.4</t>
  </si>
  <si>
    <t>Mon Jul  6 1998 14:46:51</t>
  </si>
  <si>
    <t>4: ne.1200.6</t>
  </si>
  <si>
    <t>_x000C_"File name:  /User/User/ne.1200.s.5"</t>
  </si>
  <si>
    <t>File date:  Tue Jul  7 1998 12:41:16</t>
  </si>
  <si>
    <t>Printed at: Sat Jul 18 1998 10:12:39</t>
  </si>
  <si>
    <t>Tue Jul  7 1998 12:21:45</t>
  </si>
  <si>
    <t>8: ne.1200.5</t>
  </si>
  <si>
    <t>Tue Jul  7 1998 12:25:40</t>
  </si>
  <si>
    <t>6: ne.1200.6</t>
  </si>
  <si>
    <t>Tue Jul  7 1998 12:30:19</t>
  </si>
  <si>
    <t>4: ne.1200.4</t>
  </si>
  <si>
    <t>Tue Jul  7 1998 12:32:26</t>
  </si>
  <si>
    <t>4: ne.1200.3</t>
  </si>
  <si>
    <t>Tue Jul  7 1998 12:37:19</t>
  </si>
  <si>
    <t>4: ne.1200.1</t>
  </si>
  <si>
    <t>Tue Jul  7 1998 12:39:54</t>
  </si>
  <si>
    <t>4: ne.1200.2</t>
  </si>
  <si>
    <t>_x000C_"File name:  /User/User/ne.50.s.2"</t>
  </si>
  <si>
    <t>File date:  Tue Jul  7 1998 12:20:58</t>
  </si>
  <si>
    <t>Printed at: Sat Jul 18 1998 10:12:44</t>
  </si>
  <si>
    <t>Tue Jul  7 1998 11:41:30</t>
  </si>
  <si>
    <t>10: ne.50.2</t>
  </si>
  <si>
    <t>Tue Jul  7 1998 11:45:41</t>
  </si>
  <si>
    <t>8: ne.50.1</t>
  </si>
  <si>
    <t>Tue Jul  7 1998 11:52:59</t>
  </si>
  <si>
    <t>17: ne.50.3</t>
  </si>
  <si>
    <t>Tue Jul  7 1998 12:05:50</t>
  </si>
  <si>
    <t>4: ne.50.4</t>
  </si>
  <si>
    <t>Tue Jul  7 1998 12:12:02</t>
  </si>
  <si>
    <t>4: ne.50.6</t>
  </si>
  <si>
    <t>Tue Jul  7 1998 12:16:16</t>
  </si>
  <si>
    <t>3: ne.50.5</t>
  </si>
  <si>
    <t>_x000C_"File name:  /User/User/ne.50.s.6"</t>
  </si>
  <si>
    <t>File date:  Mon Jul  6 1998 14:23:55</t>
  </si>
  <si>
    <t>Printed at: Sat Jul 18 1998 10:12:49</t>
  </si>
  <si>
    <t>Mon Jul  6 1998 13:56:56</t>
  </si>
  <si>
    <t>8: ne.50.6</t>
  </si>
  <si>
    <t>Mon Jul  6 1998 14:03:26</t>
  </si>
  <si>
    <t>10: ne.50.4</t>
  </si>
  <si>
    <t>Mon Jul  6 1998 14:06:45</t>
  </si>
  <si>
    <t>6: ne.50.5</t>
  </si>
  <si>
    <t>Mon Jul  6 1998 14:10:09</t>
  </si>
  <si>
    <t>5: ne.50.2</t>
  </si>
  <si>
    <t>Mon Jul  6 1998 14:13:16</t>
  </si>
  <si>
    <t>4: ne.50.3</t>
  </si>
  <si>
    <t>Mon Jul  6 1998 14:20:39</t>
  </si>
  <si>
    <t>15: ne.50.1</t>
  </si>
  <si>
    <t>_x000C_"File name:  /User/User/nu.1200.s.1"</t>
  </si>
  <si>
    <t>File date:  Mon Jul  6 1998 15:45:26</t>
  </si>
  <si>
    <t>File name:  /User/User/c.1200.a.3</t>
  </si>
  <si>
    <t>File date:  Tue Jul  7 1998 16:19:00</t>
  </si>
  <si>
    <t>Printed at: Sat Jul 18 1998 10:12:15</t>
  </si>
  <si>
    <t>------------------------------------</t>
  </si>
  <si>
    <t>OPEN 2.5d</t>
  </si>
  <si>
    <t>Tue Jul  7 1998 15:57:25</t>
  </si>
  <si>
    <t>ComputeList=</t>
  </si>
  <si>
    <t>/User/Configs/Comps/Default</t>
  </si>
  <si>
    <t>BLCTable=</t>
  </si>
  <si>
    <t>/Sys/Lib/StdBLCTable</t>
  </si>
  <si>
    <t>LightSource=</t>
  </si>
  <si>
    <t>6400-02 LED Source</t>
  </si>
  <si>
    <t>LogFormat=</t>
  </si>
  <si>
    <t>/User/Configs/LogFormats/Std Output</t>
  </si>
  <si>
    <t>11: c.1200.a.3</t>
  </si>
  <si>
    <t>Obs</t>
  </si>
  <si>
    <t>Time</t>
  </si>
  <si>
    <t>Photo</t>
  </si>
  <si>
    <t>Cond</t>
  </si>
  <si>
    <t>Ci</t>
  </si>
  <si>
    <t>Trmmol</t>
  </si>
  <si>
    <t>VpdL</t>
  </si>
  <si>
    <t>Area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</si>
  <si>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</si>
  <si>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</si>
  <si>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</si>
  <si>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</si>
  <si>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</si>
  <si>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</si>
  <si>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</si>
  <si>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</si>
  <si>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</si>
  <si>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</si>
  <si>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</si>
  <si>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</si>
  <si>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</si>
  <si>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</si>
  <si>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</si>
  <si>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C2Mch</t>
  </si>
  <si>
    <t>H2Mch</t>
  </si>
  <si>
    <t>Status</t>
  </si>
  <si>
    <t>Tue Jul  7 1998 16:05:13</t>
  </si>
  <si>
    <t>3: c.1200.a.2</t>
  </si>
  <si>
    <t>Tue Jul  7 1998 16:08:06</t>
  </si>
  <si>
    <t>10: c.50.a.2</t>
  </si>
  <si>
    <t>Tue Jul  7 1998 16:13:01</t>
  </si>
  <si>
    <t>5: c.50.a.1</t>
  </si>
  <si>
    <t>Tue Jul  7 1998 16:16:36</t>
  </si>
  <si>
    <t>10: c.1200.a.1</t>
  </si>
  <si>
    <t>_x000C_"File name:  /User/User/c.1200.s.6"</t>
  </si>
  <si>
    <t>File date:  Fri Jul  3 1998 12:41:50</t>
  </si>
  <si>
    <t>Printed at: Sat Jul 18 1998 10:12:19</t>
  </si>
  <si>
    <t>Fri Jul  3 1998 12:17:57</t>
  </si>
  <si>
    <t>41: c.1200.s.6</t>
  </si>
  <si>
    <t>Fri Jul  3 1998 12:23:00</t>
  </si>
  <si>
    <t>4: c.1200.s.3</t>
  </si>
  <si>
    <t>Fri Jul  3 1998 12:27:04</t>
  </si>
  <si>
    <t>7: c.1200.s.2</t>
  </si>
  <si>
    <t>Fri Jul  3 1998 12:31:17</t>
  </si>
  <si>
    <t>5: c.1200.s.1</t>
  </si>
  <si>
    <t>Fri Jul  3 1998 12:34:34</t>
  </si>
  <si>
    <t>4: c.1200.s.5</t>
  </si>
  <si>
    <t>Fri Jul  3 1998 12:39:43</t>
  </si>
  <si>
    <t>4: c.1200.s.4</t>
  </si>
  <si>
    <t>_x000C_"File name:  /User/User/c.50.a.1"</t>
  </si>
  <si>
    <t>File date:  Tue Jul  7 1998 15:56:20</t>
  </si>
  <si>
    <t>Printed at: Sat Jul 18 1998 10:12:24</t>
  </si>
  <si>
    <t>Tue Jul  7 1998 15:45:55</t>
  </si>
  <si>
    <t>12: c.50.a.1</t>
  </si>
  <si>
    <t>Tue Jul  7 1998 15:48:13</t>
  </si>
  <si>
    <t>4: c.50.a.2</t>
  </si>
  <si>
    <t>Tue Jul  7 1998 15:53:54</t>
  </si>
  <si>
    <t>3: c.50.a.3</t>
  </si>
  <si>
    <t>_x000C_"File name:  /User/User/c.50.s.6"</t>
  </si>
  <si>
    <t>File date:  Fri Jul  3 1998 13:03:47</t>
  </si>
  <si>
    <t>Printed at: Sat Jul 18 1998 10:12:27</t>
  </si>
  <si>
    <t>Fri Jul  3 1998 11:47:54</t>
  </si>
  <si>
    <t>11: s</t>
  </si>
  <si>
    <t>Fri Jul  3 1998 11:48:33</t>
  </si>
  <si>
    <t>16: c.50.s.6</t>
  </si>
  <si>
    <t>Fri Jul  3 1998 11:52:18</t>
  </si>
  <si>
    <t>92: c.50.s.1</t>
  </si>
  <si>
    <t>Fri Jul  3 1998 11:59:05</t>
  </si>
  <si>
    <t>11: c.50.s.4</t>
  </si>
  <si>
    <t>Fri Jul  3 1998 12:09:15</t>
  </si>
  <si>
    <t>9: c.50.s.5</t>
  </si>
  <si>
    <t>CODE</t>
  </si>
  <si>
    <t>SE</t>
  </si>
  <si>
    <t>Individual</t>
  </si>
  <si>
    <t>C</t>
  </si>
  <si>
    <t>sprout</t>
  </si>
  <si>
    <t>ALIN</t>
  </si>
  <si>
    <t>release</t>
  </si>
  <si>
    <t>seedling</t>
  </si>
  <si>
    <t>SU</t>
  </si>
  <si>
    <t>NE</t>
  </si>
  <si>
    <t>NU</t>
  </si>
  <si>
    <t xml:space="preserve"> NE</t>
  </si>
  <si>
    <t>gap.position</t>
  </si>
  <si>
    <t>plot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</si>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</sst>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$-F400]h:mm:ss\ AM/PM"/>
  </numFmts>
  <fonts count="4" x14ac:knownFonts="1">
    <font>
      <sz val="10"/>
      <name val="Times New Roman"/>
    </font>
    <font>
      <b/>
      <sz val="10"/>
      <name val="Times New Roman"/>
      <family val="1"/>
    </font>
    <font>
      <sz val="8"/>
      <name val="Verdana"/>
    </font>
    <font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14" fontId="0" fillId="5" borderId="1" xfId="0" applyNumberFormat="1" applyFill="1" applyBorder="1"/>
    <xf numFmtId="0" fontId="0" fillId="5" borderId="1" xfId="0" applyFill="1" applyBorder="1"/>
    <xf numFmtId="14" fontId="0" fillId="6" borderId="1" xfId="0" applyNumberFormat="1" applyFill="1" applyBorder="1"/>
    <xf numFmtId="0" fontId="0" fillId="6" borderId="1" xfId="0" applyFill="1" applyBorder="1"/>
    <xf numFmtId="14" fontId="0" fillId="7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11" borderId="1" xfId="0" applyFill="1" applyBorder="1"/>
    <xf numFmtId="14" fontId="0" fillId="11" borderId="1" xfId="0" applyNumberFormat="1" applyFill="1" applyBorder="1"/>
    <xf numFmtId="14" fontId="0" fillId="8" borderId="1" xfId="0" applyNumberFormat="1" applyFill="1" applyBorder="1"/>
    <xf numFmtId="0" fontId="3" fillId="9" borderId="1" xfId="0" applyFont="1" applyFill="1" applyBorder="1"/>
    <xf numFmtId="0" fontId="3" fillId="7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8" borderId="1" xfId="0" applyFont="1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5" borderId="1" xfId="0" applyNumberFormat="1" applyFill="1" applyBorder="1"/>
    <xf numFmtId="164" fontId="0" fillId="9" borderId="1" xfId="0" applyNumberFormat="1" applyFill="1" applyBorder="1"/>
    <xf numFmtId="164" fontId="0" fillId="7" borderId="1" xfId="0" applyNumberFormat="1" applyFill="1" applyBorder="1"/>
    <xf numFmtId="164" fontId="0" fillId="10" borderId="1" xfId="0" applyNumberFormat="1" applyFill="1" applyBorder="1"/>
    <xf numFmtId="164" fontId="0" fillId="11" borderId="1" xfId="0" applyNumberFormat="1" applyFill="1" applyBorder="1"/>
    <xf numFmtId="164" fontId="0" fillId="8" borderId="1" xfId="0" applyNumberFormat="1" applyFill="1" applyBorder="1"/>
    <xf numFmtId="164" fontId="0" fillId="4" borderId="1" xfId="0" applyNumberFormat="1" applyFill="1" applyBorder="1"/>
    <xf numFmtId="164" fontId="0" fillId="6" borderId="1" xfId="0" applyNumberFormat="1" applyFill="1" applyBorder="1"/>
    <xf numFmtId="164" fontId="0" fillId="0" borderId="1" xfId="0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5" borderId="1" xfId="0" applyFont="1" applyFill="1" applyBorder="1"/>
    <xf numFmtId="14" fontId="3" fillId="5" borderId="1" xfId="0" applyNumberFormat="1" applyFont="1" applyFill="1" applyBorder="1"/>
    <xf numFmtId="164" fontId="3" fillId="5" borderId="1" xfId="0" applyNumberFormat="1" applyFont="1" applyFill="1" applyBorder="1"/>
    <xf numFmtId="0" fontId="1" fillId="0" borderId="1" xfId="0" applyFont="1" applyFill="1" applyBorder="1"/>
    <xf numFmtId="1" fontId="1" fillId="0" borderId="1" xfId="0" applyNumberFormat="1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1" fillId="0" borderId="0" xfId="0" applyFont="1" applyFill="1" applyBorder="1"/>
    <xf numFmtId="14" fontId="1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165" fontId="1" fillId="0" borderId="0" xfId="0" applyNumberFormat="1" applyFont="1" applyFill="1" applyBorder="1"/>
    <xf numFmtId="165" fontId="0" fillId="0" borderId="0" xfId="0" applyNumberFormat="1" applyFill="1" applyBorder="1"/>
    <xf numFmtId="165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H1:AG1677"/>
  <sheetViews>
    <sheetView topLeftCell="A67" workbookViewId="0">
      <selection activeCell="G35" sqref="G35"/>
    </sheetView>
  </sheetViews>
  <sheetFormatPr defaultColWidth="8.83203125" defaultRowHeight="12.75" x14ac:dyDescent="0.2"/>
  <cols>
    <col min="10" max="10" width="9.6640625" bestFit="1" customWidth="1"/>
  </cols>
  <sheetData>
    <row r="1" spans="8:33" x14ac:dyDescent="0.2">
      <c r="H1" t="s">
        <v>340</v>
      </c>
    </row>
    <row r="2" spans="8:33" x14ac:dyDescent="0.2">
      <c r="H2" t="s">
        <v>341</v>
      </c>
    </row>
    <row r="3" spans="8:33" x14ac:dyDescent="0.2">
      <c r="H3" t="s">
        <v>342</v>
      </c>
    </row>
    <row r="4" spans="8:33" x14ac:dyDescent="0.2">
      <c r="H4" t="s">
        <v>343</v>
      </c>
    </row>
    <row r="6" spans="8:33" x14ac:dyDescent="0.2">
      <c r="H6" t="s">
        <v>344</v>
      </c>
    </row>
    <row r="7" spans="8:33" x14ac:dyDescent="0.2">
      <c r="H7" t="s">
        <v>345</v>
      </c>
    </row>
    <row r="8" spans="8:33" x14ac:dyDescent="0.2">
      <c r="H8" t="s">
        <v>346</v>
      </c>
      <c r="I8" t="s">
        <v>347</v>
      </c>
    </row>
    <row r="9" spans="8:33" x14ac:dyDescent="0.2">
      <c r="H9" t="s">
        <v>348</v>
      </c>
      <c r="I9" t="s">
        <v>349</v>
      </c>
    </row>
    <row r="10" spans="8:33" x14ac:dyDescent="0.2">
      <c r="H10" t="s">
        <v>350</v>
      </c>
      <c r="I10" t="s">
        <v>351</v>
      </c>
      <c r="J10">
        <v>1</v>
      </c>
      <c r="K10">
        <v>0.16</v>
      </c>
    </row>
    <row r="11" spans="8:33" x14ac:dyDescent="0.2">
      <c r="H11" t="s">
        <v>352</v>
      </c>
      <c r="I11" t="s">
        <v>353</v>
      </c>
    </row>
    <row r="12" spans="8:33" x14ac:dyDescent="0.2">
      <c r="H12" t="s">
        <v>354</v>
      </c>
    </row>
    <row r="13" spans="8:33" x14ac:dyDescent="0.2">
      <c r="H13" t="s">
        <v>355</v>
      </c>
      <c r="I13" t="s">
        <v>356</v>
      </c>
      <c r="J13" t="s">
        <v>357</v>
      </c>
      <c r="K13" t="s">
        <v>358</v>
      </c>
      <c r="L13" t="s">
        <v>359</v>
      </c>
      <c r="M13" t="s">
        <v>360</v>
      </c>
      <c r="N13" t="s">
        <v>361</v>
      </c>
      <c r="O13" t="s">
        <v>362</v>
      </c>
      <c r="P13" t="s">
        <v>363</v>
      </c>
      <c r="Q13" t="s">
        <v>364</v>
      </c>
      <c r="R13" t="s">
        <v>365</v>
      </c>
      <c r="S13" t="s">
        <v>366</v>
      </c>
      <c r="T13" t="s">
        <v>367</v>
      </c>
      <c r="U13" t="s">
        <v>368</v>
      </c>
      <c r="V13" t="s">
        <v>369</v>
      </c>
      <c r="W13" t="s">
        <v>370</v>
      </c>
      <c r="X13" t="s">
        <v>371</v>
      </c>
      <c r="Y13" t="s">
        <v>372</v>
      </c>
      <c r="Z13" t="s">
        <v>373</v>
      </c>
      <c r="AA13" t="s">
        <v>374</v>
      </c>
      <c r="AB13" t="s">
        <v>375</v>
      </c>
      <c r="AC13" t="s">
        <v>376</v>
      </c>
      <c r="AD13" t="s">
        <v>377</v>
      </c>
      <c r="AE13" t="s">
        <v>378</v>
      </c>
      <c r="AF13" t="s">
        <v>379</v>
      </c>
      <c r="AG13" t="s">
        <v>380</v>
      </c>
    </row>
    <row r="14" spans="8:33" x14ac:dyDescent="0.2">
      <c r="H14">
        <v>1</v>
      </c>
      <c r="I14">
        <v>83.68</v>
      </c>
      <c r="J14">
        <v>18.5</v>
      </c>
      <c r="K14">
        <v>0.40899999999999997</v>
      </c>
      <c r="L14">
        <v>251</v>
      </c>
      <c r="M14">
        <v>2.58</v>
      </c>
      <c r="N14">
        <v>0.73499999999999999</v>
      </c>
      <c r="O14">
        <v>6</v>
      </c>
      <c r="P14">
        <v>0</v>
      </c>
      <c r="Q14">
        <v>1.42</v>
      </c>
      <c r="R14">
        <v>24.79</v>
      </c>
      <c r="S14">
        <v>26.51</v>
      </c>
      <c r="T14">
        <v>23.19</v>
      </c>
      <c r="U14">
        <v>391.2</v>
      </c>
      <c r="V14">
        <v>344.7</v>
      </c>
      <c r="W14">
        <v>23.24</v>
      </c>
      <c r="X14">
        <v>29.24</v>
      </c>
      <c r="Y14">
        <v>69.400000000000006</v>
      </c>
      <c r="Z14">
        <v>87.31</v>
      </c>
      <c r="AA14">
        <v>250</v>
      </c>
      <c r="AB14">
        <v>1199</v>
      </c>
      <c r="AC14">
        <v>0.20669999999999999</v>
      </c>
      <c r="AD14">
        <v>93.8</v>
      </c>
      <c r="AE14">
        <v>2.9</v>
      </c>
      <c r="AF14">
        <v>0.7</v>
      </c>
      <c r="AG14">
        <v>111115</v>
      </c>
    </row>
    <row r="15" spans="8:33" x14ac:dyDescent="0.2">
      <c r="H15">
        <v>2</v>
      </c>
      <c r="I15">
        <v>133.18</v>
      </c>
      <c r="J15">
        <v>17.8</v>
      </c>
      <c r="K15">
        <v>1.2</v>
      </c>
      <c r="L15">
        <v>305</v>
      </c>
      <c r="M15">
        <v>5.54</v>
      </c>
      <c r="N15">
        <v>0.77500000000000002</v>
      </c>
      <c r="O15">
        <v>6</v>
      </c>
      <c r="P15">
        <v>0</v>
      </c>
      <c r="Q15">
        <v>1.42</v>
      </c>
      <c r="R15">
        <v>24.6</v>
      </c>
      <c r="S15">
        <v>26.16</v>
      </c>
      <c r="T15">
        <v>23.34</v>
      </c>
      <c r="U15">
        <v>397.4</v>
      </c>
      <c r="V15">
        <v>350</v>
      </c>
      <c r="W15">
        <v>15.15</v>
      </c>
      <c r="X15">
        <v>28.06</v>
      </c>
      <c r="Y15">
        <v>45.78</v>
      </c>
      <c r="Z15">
        <v>84.79</v>
      </c>
      <c r="AA15">
        <v>250.1</v>
      </c>
      <c r="AB15">
        <v>1200</v>
      </c>
      <c r="AC15">
        <v>0.11020000000000001</v>
      </c>
      <c r="AD15">
        <v>93.8</v>
      </c>
      <c r="AE15">
        <v>2.9</v>
      </c>
      <c r="AF15">
        <v>0.7</v>
      </c>
      <c r="AG15">
        <v>111115</v>
      </c>
    </row>
    <row r="16" spans="8:33" x14ac:dyDescent="0.2">
      <c r="H16">
        <v>3</v>
      </c>
      <c r="I16">
        <v>233.68</v>
      </c>
      <c r="J16">
        <v>19.3</v>
      </c>
      <c r="K16">
        <v>0.64300000000000002</v>
      </c>
      <c r="L16">
        <v>277</v>
      </c>
      <c r="M16">
        <v>4.7699999999999996</v>
      </c>
      <c r="N16">
        <v>0.98</v>
      </c>
      <c r="O16">
        <v>6</v>
      </c>
      <c r="P16">
        <v>0</v>
      </c>
      <c r="Q16">
        <v>1.42</v>
      </c>
      <c r="R16">
        <v>25.45</v>
      </c>
      <c r="S16">
        <v>25.81</v>
      </c>
      <c r="T16">
        <v>25.38</v>
      </c>
      <c r="U16">
        <v>398.6</v>
      </c>
      <c r="V16">
        <v>348.4</v>
      </c>
      <c r="W16">
        <v>13.98</v>
      </c>
      <c r="X16">
        <v>25.13</v>
      </c>
      <c r="Y16">
        <v>40.17</v>
      </c>
      <c r="Z16">
        <v>72.19</v>
      </c>
      <c r="AA16">
        <v>250.2</v>
      </c>
      <c r="AB16">
        <v>1201</v>
      </c>
      <c r="AC16">
        <v>0.4546</v>
      </c>
      <c r="AD16">
        <v>93.8</v>
      </c>
      <c r="AE16">
        <v>2.9</v>
      </c>
      <c r="AF16">
        <v>0.7</v>
      </c>
      <c r="AG16">
        <v>111115</v>
      </c>
    </row>
    <row r="17" spans="8:33" x14ac:dyDescent="0.2">
      <c r="H17" t="s">
        <v>344</v>
      </c>
    </row>
    <row r="18" spans="8:33" x14ac:dyDescent="0.2">
      <c r="H18" t="s">
        <v>381</v>
      </c>
    </row>
    <row r="19" spans="8:33" x14ac:dyDescent="0.2">
      <c r="H19" t="s">
        <v>346</v>
      </c>
      <c r="I19" t="s">
        <v>347</v>
      </c>
    </row>
    <row r="20" spans="8:33" x14ac:dyDescent="0.2">
      <c r="H20" t="s">
        <v>348</v>
      </c>
      <c r="I20" t="s">
        <v>349</v>
      </c>
    </row>
    <row r="21" spans="8:33" x14ac:dyDescent="0.2">
      <c r="H21" t="s">
        <v>350</v>
      </c>
      <c r="I21" t="s">
        <v>351</v>
      </c>
      <c r="J21">
        <v>1</v>
      </c>
      <c r="K21">
        <v>0.16</v>
      </c>
    </row>
    <row r="22" spans="8:33" x14ac:dyDescent="0.2">
      <c r="H22" t="s">
        <v>352</v>
      </c>
      <c r="I22" t="s">
        <v>353</v>
      </c>
    </row>
    <row r="23" spans="8:33" x14ac:dyDescent="0.2">
      <c r="H23" t="s">
        <v>382</v>
      </c>
    </row>
    <row r="24" spans="8:33" x14ac:dyDescent="0.2">
      <c r="H24" t="s">
        <v>355</v>
      </c>
      <c r="I24" t="s">
        <v>356</v>
      </c>
      <c r="J24" t="s">
        <v>357</v>
      </c>
      <c r="K24" t="s">
        <v>358</v>
      </c>
      <c r="L24" t="s">
        <v>359</v>
      </c>
      <c r="M24" t="s">
        <v>360</v>
      </c>
      <c r="N24" t="s">
        <v>361</v>
      </c>
      <c r="O24" t="s">
        <v>362</v>
      </c>
      <c r="P24" t="s">
        <v>363</v>
      </c>
      <c r="Q24" t="s">
        <v>364</v>
      </c>
      <c r="R24" t="s">
        <v>365</v>
      </c>
      <c r="S24" t="s">
        <v>366</v>
      </c>
      <c r="T24" t="s">
        <v>367</v>
      </c>
      <c r="U24" t="s">
        <v>368</v>
      </c>
      <c r="V24" t="s">
        <v>369</v>
      </c>
      <c r="W24" t="s">
        <v>370</v>
      </c>
      <c r="X24" t="s">
        <v>371</v>
      </c>
      <c r="Y24" t="s">
        <v>372</v>
      </c>
      <c r="Z24" t="s">
        <v>373</v>
      </c>
      <c r="AA24" t="s">
        <v>374</v>
      </c>
      <c r="AB24" t="s">
        <v>375</v>
      </c>
      <c r="AC24" t="s">
        <v>376</v>
      </c>
      <c r="AD24" t="s">
        <v>377</v>
      </c>
      <c r="AE24" t="s">
        <v>378</v>
      </c>
      <c r="AF24" t="s">
        <v>379</v>
      </c>
      <c r="AG24" t="s">
        <v>380</v>
      </c>
    </row>
    <row r="25" spans="8:33" x14ac:dyDescent="0.2">
      <c r="H25">
        <v>1</v>
      </c>
      <c r="I25">
        <v>61.67</v>
      </c>
      <c r="J25">
        <v>14.2</v>
      </c>
      <c r="K25">
        <v>0.32700000000000001</v>
      </c>
      <c r="L25">
        <v>258</v>
      </c>
      <c r="M25">
        <v>3.81</v>
      </c>
      <c r="N25">
        <v>1.31</v>
      </c>
      <c r="O25">
        <v>6</v>
      </c>
      <c r="P25">
        <v>0</v>
      </c>
      <c r="Q25">
        <v>1.42</v>
      </c>
      <c r="R25">
        <v>24.86</v>
      </c>
      <c r="S25">
        <v>26.1</v>
      </c>
      <c r="T25">
        <v>23.29</v>
      </c>
      <c r="U25">
        <v>385</v>
      </c>
      <c r="V25">
        <v>347.7</v>
      </c>
      <c r="W25">
        <v>13.34</v>
      </c>
      <c r="X25">
        <v>22.27</v>
      </c>
      <c r="Y25">
        <v>39.68</v>
      </c>
      <c r="Z25">
        <v>66.27</v>
      </c>
      <c r="AA25">
        <v>250</v>
      </c>
      <c r="AB25">
        <v>1200</v>
      </c>
      <c r="AC25">
        <v>0.85419999999999996</v>
      </c>
      <c r="AD25">
        <v>93.8</v>
      </c>
      <c r="AE25">
        <v>2.9</v>
      </c>
      <c r="AF25">
        <v>0.7</v>
      </c>
      <c r="AG25">
        <v>111115</v>
      </c>
    </row>
    <row r="26" spans="8:33" x14ac:dyDescent="0.2">
      <c r="H26">
        <v>2</v>
      </c>
      <c r="I26">
        <v>80.42</v>
      </c>
      <c r="J26">
        <v>14.4</v>
      </c>
      <c r="K26">
        <v>0.32800000000000001</v>
      </c>
      <c r="L26">
        <v>259</v>
      </c>
      <c r="M26">
        <v>3.81</v>
      </c>
      <c r="N26">
        <v>1.3</v>
      </c>
      <c r="O26">
        <v>6</v>
      </c>
      <c r="P26">
        <v>0</v>
      </c>
      <c r="Q26">
        <v>1.42</v>
      </c>
      <c r="R26">
        <v>24.77</v>
      </c>
      <c r="S26">
        <v>26.07</v>
      </c>
      <c r="T26">
        <v>23.79</v>
      </c>
      <c r="U26">
        <v>387.4</v>
      </c>
      <c r="V26">
        <v>349.7</v>
      </c>
      <c r="W26">
        <v>13.31</v>
      </c>
      <c r="X26">
        <v>22.24</v>
      </c>
      <c r="Y26">
        <v>39.799999999999997</v>
      </c>
      <c r="Z26">
        <v>66.5</v>
      </c>
      <c r="AA26">
        <v>250.2</v>
      </c>
      <c r="AB26">
        <v>1201</v>
      </c>
      <c r="AC26">
        <v>6.8879999999999997E-2</v>
      </c>
      <c r="AD26">
        <v>93.8</v>
      </c>
      <c r="AE26">
        <v>2.9</v>
      </c>
      <c r="AF26">
        <v>0.7</v>
      </c>
      <c r="AG26">
        <v>111115</v>
      </c>
    </row>
    <row r="27" spans="8:33" x14ac:dyDescent="0.2">
      <c r="H27" t="s">
        <v>344</v>
      </c>
    </row>
    <row r="28" spans="8:33" x14ac:dyDescent="0.2">
      <c r="H28" t="s">
        <v>383</v>
      </c>
    </row>
    <row r="29" spans="8:33" x14ac:dyDescent="0.2">
      <c r="H29" t="s">
        <v>346</v>
      </c>
      <c r="I29" t="s">
        <v>347</v>
      </c>
    </row>
    <row r="30" spans="8:33" x14ac:dyDescent="0.2">
      <c r="H30" t="s">
        <v>348</v>
      </c>
      <c r="I30" t="s">
        <v>349</v>
      </c>
    </row>
    <row r="31" spans="8:33" x14ac:dyDescent="0.2">
      <c r="H31" t="s">
        <v>350</v>
      </c>
      <c r="I31" t="s">
        <v>351</v>
      </c>
      <c r="J31">
        <v>1</v>
      </c>
      <c r="K31">
        <v>0.16</v>
      </c>
    </row>
    <row r="32" spans="8:33" x14ac:dyDescent="0.2">
      <c r="H32" t="s">
        <v>352</v>
      </c>
      <c r="I32" t="s">
        <v>353</v>
      </c>
    </row>
    <row r="33" spans="8:33" x14ac:dyDescent="0.2">
      <c r="H33" t="s">
        <v>384</v>
      </c>
    </row>
    <row r="34" spans="8:33" x14ac:dyDescent="0.2">
      <c r="H34" t="s">
        <v>355</v>
      </c>
      <c r="I34" t="s">
        <v>356</v>
      </c>
      <c r="J34" t="s">
        <v>357</v>
      </c>
      <c r="K34" t="s">
        <v>358</v>
      </c>
      <c r="L34" t="s">
        <v>359</v>
      </c>
      <c r="M34" t="s">
        <v>360</v>
      </c>
      <c r="N34" t="s">
        <v>361</v>
      </c>
      <c r="O34" t="s">
        <v>362</v>
      </c>
      <c r="P34" t="s">
        <v>363</v>
      </c>
      <c r="Q34" t="s">
        <v>364</v>
      </c>
      <c r="R34" t="s">
        <v>365</v>
      </c>
      <c r="S34" t="s">
        <v>366</v>
      </c>
      <c r="T34" t="s">
        <v>367</v>
      </c>
      <c r="U34" t="s">
        <v>368</v>
      </c>
      <c r="V34" t="s">
        <v>369</v>
      </c>
      <c r="W34" t="s">
        <v>370</v>
      </c>
      <c r="X34" t="s">
        <v>371</v>
      </c>
      <c r="Y34" t="s">
        <v>372</v>
      </c>
      <c r="Z34" t="s">
        <v>373</v>
      </c>
      <c r="AA34" t="s">
        <v>374</v>
      </c>
      <c r="AB34" t="s">
        <v>375</v>
      </c>
      <c r="AC34" t="s">
        <v>376</v>
      </c>
      <c r="AD34" t="s">
        <v>377</v>
      </c>
      <c r="AE34" t="s">
        <v>378</v>
      </c>
      <c r="AF34" t="s">
        <v>379</v>
      </c>
      <c r="AG34" t="s">
        <v>380</v>
      </c>
    </row>
    <row r="35" spans="8:33" x14ac:dyDescent="0.2">
      <c r="H35">
        <v>1</v>
      </c>
      <c r="I35">
        <v>209.92</v>
      </c>
      <c r="J35">
        <v>0.58299999999999996</v>
      </c>
      <c r="K35">
        <v>0.30499999999999999</v>
      </c>
      <c r="L35">
        <v>338</v>
      </c>
      <c r="M35">
        <v>3.75</v>
      </c>
      <c r="N35">
        <v>1.36</v>
      </c>
      <c r="O35">
        <v>6</v>
      </c>
      <c r="P35">
        <v>0</v>
      </c>
      <c r="Q35">
        <v>1.42</v>
      </c>
      <c r="R35">
        <v>28.49</v>
      </c>
      <c r="S35">
        <v>26.14</v>
      </c>
      <c r="T35">
        <v>28.96</v>
      </c>
      <c r="U35">
        <v>353.7</v>
      </c>
      <c r="V35">
        <v>349.2</v>
      </c>
      <c r="W35">
        <v>12.98</v>
      </c>
      <c r="X35">
        <v>21.78</v>
      </c>
      <c r="Y35">
        <v>31.17</v>
      </c>
      <c r="Z35">
        <v>52.31</v>
      </c>
      <c r="AA35">
        <v>250</v>
      </c>
      <c r="AB35">
        <v>50.59</v>
      </c>
      <c r="AC35">
        <v>0.1515</v>
      </c>
      <c r="AD35">
        <v>93.8</v>
      </c>
      <c r="AE35">
        <v>2.9</v>
      </c>
      <c r="AF35">
        <v>0.7</v>
      </c>
      <c r="AG35">
        <v>111115</v>
      </c>
    </row>
    <row r="36" spans="8:33" x14ac:dyDescent="0.2">
      <c r="H36">
        <v>2</v>
      </c>
      <c r="I36">
        <v>222.67</v>
      </c>
      <c r="J36">
        <v>0.57999999999999996</v>
      </c>
      <c r="K36">
        <v>0.30299999999999999</v>
      </c>
      <c r="L36">
        <v>338</v>
      </c>
      <c r="M36">
        <v>3.75</v>
      </c>
      <c r="N36">
        <v>1.37</v>
      </c>
      <c r="O36">
        <v>6</v>
      </c>
      <c r="P36">
        <v>0</v>
      </c>
      <c r="Q36">
        <v>1.42</v>
      </c>
      <c r="R36">
        <v>28.47</v>
      </c>
      <c r="S36">
        <v>26.18</v>
      </c>
      <c r="T36">
        <v>29.04</v>
      </c>
      <c r="U36">
        <v>353.8</v>
      </c>
      <c r="V36">
        <v>349.2</v>
      </c>
      <c r="W36">
        <v>12.97</v>
      </c>
      <c r="X36">
        <v>21.78</v>
      </c>
      <c r="Y36">
        <v>31.19</v>
      </c>
      <c r="Z36">
        <v>52.38</v>
      </c>
      <c r="AA36">
        <v>249.7</v>
      </c>
      <c r="AB36">
        <v>50.88</v>
      </c>
      <c r="AC36">
        <v>0.124</v>
      </c>
      <c r="AD36">
        <v>93.8</v>
      </c>
      <c r="AE36">
        <v>2.9</v>
      </c>
      <c r="AF36">
        <v>0.7</v>
      </c>
      <c r="AG36">
        <v>111115</v>
      </c>
    </row>
    <row r="37" spans="8:33" x14ac:dyDescent="0.2">
      <c r="H37" t="s">
        <v>344</v>
      </c>
    </row>
    <row r="38" spans="8:33" x14ac:dyDescent="0.2">
      <c r="H38" t="s">
        <v>385</v>
      </c>
    </row>
    <row r="39" spans="8:33" x14ac:dyDescent="0.2">
      <c r="H39" t="s">
        <v>346</v>
      </c>
      <c r="I39" t="s">
        <v>347</v>
      </c>
    </row>
    <row r="40" spans="8:33" x14ac:dyDescent="0.2">
      <c r="H40" t="s">
        <v>348</v>
      </c>
      <c r="I40" t="s">
        <v>349</v>
      </c>
    </row>
    <row r="41" spans="8:33" x14ac:dyDescent="0.2">
      <c r="H41" t="s">
        <v>350</v>
      </c>
      <c r="I41" t="s">
        <v>351</v>
      </c>
      <c r="J41">
        <v>1</v>
      </c>
      <c r="K41">
        <v>0.16</v>
      </c>
    </row>
    <row r="42" spans="8:33" x14ac:dyDescent="0.2">
      <c r="H42" t="s">
        <v>352</v>
      </c>
      <c r="I42" t="s">
        <v>353</v>
      </c>
    </row>
    <row r="43" spans="8:33" x14ac:dyDescent="0.2">
      <c r="H43" t="s">
        <v>386</v>
      </c>
    </row>
    <row r="44" spans="8:33" x14ac:dyDescent="0.2">
      <c r="H44" t="s">
        <v>355</v>
      </c>
      <c r="I44" t="s">
        <v>356</v>
      </c>
      <c r="J44" t="s">
        <v>357</v>
      </c>
      <c r="K44" t="s">
        <v>358</v>
      </c>
      <c r="L44" t="s">
        <v>359</v>
      </c>
      <c r="M44" t="s">
        <v>360</v>
      </c>
      <c r="N44" t="s">
        <v>361</v>
      </c>
      <c r="O44" t="s">
        <v>362</v>
      </c>
      <c r="P44" t="s">
        <v>363</v>
      </c>
      <c r="Q44" t="s">
        <v>364</v>
      </c>
      <c r="R44" t="s">
        <v>365</v>
      </c>
      <c r="S44" t="s">
        <v>366</v>
      </c>
      <c r="T44" t="s">
        <v>367</v>
      </c>
      <c r="U44" t="s">
        <v>368</v>
      </c>
      <c r="V44" t="s">
        <v>369</v>
      </c>
      <c r="W44" t="s">
        <v>370</v>
      </c>
      <c r="X44" t="s">
        <v>371</v>
      </c>
      <c r="Y44" t="s">
        <v>372</v>
      </c>
      <c r="Z44" t="s">
        <v>373</v>
      </c>
      <c r="AA44" t="s">
        <v>374</v>
      </c>
      <c r="AB44" t="s">
        <v>375</v>
      </c>
      <c r="AC44" t="s">
        <v>376</v>
      </c>
      <c r="AD44" t="s">
        <v>377</v>
      </c>
      <c r="AE44" t="s">
        <v>378</v>
      </c>
      <c r="AF44" t="s">
        <v>379</v>
      </c>
      <c r="AG44" t="s">
        <v>380</v>
      </c>
    </row>
    <row r="45" spans="8:33" x14ac:dyDescent="0.2">
      <c r="H45">
        <v>1</v>
      </c>
      <c r="I45">
        <v>25.17</v>
      </c>
      <c r="J45">
        <v>0.21299999999999999</v>
      </c>
      <c r="K45">
        <v>0.375</v>
      </c>
      <c r="L45">
        <v>342</v>
      </c>
      <c r="M45">
        <v>4.2300000000000004</v>
      </c>
      <c r="N45">
        <v>1.3</v>
      </c>
      <c r="O45">
        <v>6</v>
      </c>
      <c r="P45">
        <v>0</v>
      </c>
      <c r="Q45">
        <v>1.42</v>
      </c>
      <c r="R45">
        <v>27.86</v>
      </c>
      <c r="S45">
        <v>26.45</v>
      </c>
      <c r="T45">
        <v>28.46</v>
      </c>
      <c r="U45">
        <v>354.7</v>
      </c>
      <c r="V45">
        <v>350.6</v>
      </c>
      <c r="W45">
        <v>13.19</v>
      </c>
      <c r="X45">
        <v>23.11</v>
      </c>
      <c r="Y45">
        <v>32.869999999999997</v>
      </c>
      <c r="Z45">
        <v>57.58</v>
      </c>
      <c r="AA45">
        <v>250</v>
      </c>
      <c r="AB45">
        <v>50.18</v>
      </c>
      <c r="AC45">
        <v>0.2893</v>
      </c>
      <c r="AD45">
        <v>93.79</v>
      </c>
      <c r="AE45">
        <v>2.9</v>
      </c>
      <c r="AF45">
        <v>0.7</v>
      </c>
      <c r="AG45">
        <v>111115</v>
      </c>
    </row>
    <row r="46" spans="8:33" x14ac:dyDescent="0.2">
      <c r="H46">
        <v>2</v>
      </c>
      <c r="I46">
        <v>178.91</v>
      </c>
      <c r="J46">
        <v>0.121</v>
      </c>
      <c r="K46">
        <v>0.34499999999999997</v>
      </c>
      <c r="L46">
        <v>341</v>
      </c>
      <c r="M46">
        <v>4.0599999999999996</v>
      </c>
      <c r="N46">
        <v>1.33</v>
      </c>
      <c r="O46">
        <v>6</v>
      </c>
      <c r="P46">
        <v>0</v>
      </c>
      <c r="Q46">
        <v>1.42</v>
      </c>
      <c r="R46">
        <v>26.8</v>
      </c>
      <c r="S46">
        <v>26.56</v>
      </c>
      <c r="T46">
        <v>25.65</v>
      </c>
      <c r="U46">
        <v>353.4</v>
      </c>
      <c r="V46">
        <v>349.7</v>
      </c>
      <c r="W46">
        <v>13.5</v>
      </c>
      <c r="X46">
        <v>23.01</v>
      </c>
      <c r="Y46">
        <v>35.79</v>
      </c>
      <c r="Z46">
        <v>61</v>
      </c>
      <c r="AA46">
        <v>250</v>
      </c>
      <c r="AB46">
        <v>49.58</v>
      </c>
      <c r="AC46">
        <v>5.5100000000000003E-2</v>
      </c>
      <c r="AD46">
        <v>93.8</v>
      </c>
      <c r="AE46">
        <v>2.9</v>
      </c>
      <c r="AF46">
        <v>0.7</v>
      </c>
      <c r="AG46">
        <v>111115</v>
      </c>
    </row>
    <row r="47" spans="8:33" x14ac:dyDescent="0.2">
      <c r="H47" t="s">
        <v>344</v>
      </c>
    </row>
    <row r="48" spans="8:33" x14ac:dyDescent="0.2">
      <c r="H48" t="s">
        <v>387</v>
      </c>
    </row>
    <row r="49" spans="8:33" x14ac:dyDescent="0.2">
      <c r="H49" t="s">
        <v>346</v>
      </c>
      <c r="I49" t="s">
        <v>347</v>
      </c>
    </row>
    <row r="50" spans="8:33" x14ac:dyDescent="0.2">
      <c r="H50" t="s">
        <v>348</v>
      </c>
      <c r="I50" t="s">
        <v>349</v>
      </c>
    </row>
    <row r="51" spans="8:33" x14ac:dyDescent="0.2">
      <c r="H51" t="s">
        <v>350</v>
      </c>
      <c r="I51" t="s">
        <v>351</v>
      </c>
      <c r="J51">
        <v>1</v>
      </c>
      <c r="K51">
        <v>0.16</v>
      </c>
    </row>
    <row r="52" spans="8:33" x14ac:dyDescent="0.2">
      <c r="H52" t="s">
        <v>352</v>
      </c>
      <c r="I52" t="s">
        <v>353</v>
      </c>
    </row>
    <row r="53" spans="8:33" x14ac:dyDescent="0.2">
      <c r="H53" t="s">
        <v>388</v>
      </c>
    </row>
    <row r="54" spans="8:33" x14ac:dyDescent="0.2">
      <c r="H54" t="s">
        <v>355</v>
      </c>
      <c r="I54" t="s">
        <v>356</v>
      </c>
      <c r="J54" t="s">
        <v>357</v>
      </c>
      <c r="K54" t="s">
        <v>358</v>
      </c>
      <c r="L54" t="s">
        <v>359</v>
      </c>
      <c r="M54" t="s">
        <v>360</v>
      </c>
      <c r="N54" t="s">
        <v>361</v>
      </c>
      <c r="O54" t="s">
        <v>362</v>
      </c>
      <c r="P54" t="s">
        <v>363</v>
      </c>
      <c r="Q54" t="s">
        <v>364</v>
      </c>
      <c r="R54" t="s">
        <v>365</v>
      </c>
      <c r="S54" t="s">
        <v>366</v>
      </c>
      <c r="T54" t="s">
        <v>367</v>
      </c>
      <c r="U54" t="s">
        <v>368</v>
      </c>
      <c r="V54" t="s">
        <v>369</v>
      </c>
      <c r="W54" t="s">
        <v>370</v>
      </c>
      <c r="X54" t="s">
        <v>371</v>
      </c>
      <c r="Y54" t="s">
        <v>372</v>
      </c>
      <c r="Z54" t="s">
        <v>373</v>
      </c>
      <c r="AA54" t="s">
        <v>374</v>
      </c>
      <c r="AB54" t="s">
        <v>375</v>
      </c>
      <c r="AC54" t="s">
        <v>376</v>
      </c>
      <c r="AD54" t="s">
        <v>377</v>
      </c>
      <c r="AE54" t="s">
        <v>378</v>
      </c>
      <c r="AF54" t="s">
        <v>379</v>
      </c>
      <c r="AG54" t="s">
        <v>380</v>
      </c>
    </row>
    <row r="55" spans="8:33" x14ac:dyDescent="0.2">
      <c r="H55">
        <v>1</v>
      </c>
      <c r="I55">
        <v>106.91</v>
      </c>
      <c r="J55">
        <v>15.3</v>
      </c>
      <c r="K55">
        <v>0.34200000000000003</v>
      </c>
      <c r="L55">
        <v>255</v>
      </c>
      <c r="M55">
        <v>4.4400000000000004</v>
      </c>
      <c r="N55">
        <v>1.46</v>
      </c>
      <c r="O55">
        <v>6</v>
      </c>
      <c r="P55">
        <v>0</v>
      </c>
      <c r="Q55">
        <v>1.42</v>
      </c>
      <c r="R55">
        <v>25.6</v>
      </c>
      <c r="S55">
        <v>27.82</v>
      </c>
      <c r="T55">
        <v>23.62</v>
      </c>
      <c r="U55">
        <v>389</v>
      </c>
      <c r="V55">
        <v>348.6</v>
      </c>
      <c r="W55">
        <v>14.08</v>
      </c>
      <c r="X55">
        <v>24.46</v>
      </c>
      <c r="Y55">
        <v>40.07</v>
      </c>
      <c r="Z55">
        <v>69.63</v>
      </c>
      <c r="AA55">
        <v>250.1</v>
      </c>
      <c r="AB55">
        <v>1201</v>
      </c>
      <c r="AC55">
        <v>0.48220000000000002</v>
      </c>
      <c r="AD55">
        <v>93.79</v>
      </c>
      <c r="AE55">
        <v>2.9</v>
      </c>
      <c r="AF55">
        <v>0.7</v>
      </c>
      <c r="AG55">
        <v>111115</v>
      </c>
    </row>
    <row r="56" spans="8:33" x14ac:dyDescent="0.2">
      <c r="H56">
        <v>2</v>
      </c>
      <c r="I56">
        <v>124.16</v>
      </c>
      <c r="J56">
        <v>15</v>
      </c>
      <c r="K56">
        <v>0.34100000000000003</v>
      </c>
      <c r="L56">
        <v>257</v>
      </c>
      <c r="M56">
        <v>4.4000000000000004</v>
      </c>
      <c r="N56">
        <v>1.45</v>
      </c>
      <c r="O56">
        <v>6</v>
      </c>
      <c r="P56">
        <v>0</v>
      </c>
      <c r="Q56">
        <v>1.42</v>
      </c>
      <c r="R56">
        <v>25.51</v>
      </c>
      <c r="S56">
        <v>27.79</v>
      </c>
      <c r="T56">
        <v>23.51</v>
      </c>
      <c r="U56">
        <v>389</v>
      </c>
      <c r="V56">
        <v>349.2</v>
      </c>
      <c r="W56">
        <v>14.17</v>
      </c>
      <c r="X56">
        <v>24.47</v>
      </c>
      <c r="Y56">
        <v>40.56</v>
      </c>
      <c r="Z56">
        <v>70.05</v>
      </c>
      <c r="AA56">
        <v>250.1</v>
      </c>
      <c r="AB56">
        <v>1201</v>
      </c>
      <c r="AC56">
        <v>0.4133</v>
      </c>
      <c r="AD56">
        <v>93.79</v>
      </c>
      <c r="AE56">
        <v>2.9</v>
      </c>
      <c r="AF56">
        <v>0.7</v>
      </c>
      <c r="AG56">
        <v>111115</v>
      </c>
    </row>
    <row r="58" spans="8:33" x14ac:dyDescent="0.2">
      <c r="H58" t="s">
        <v>389</v>
      </c>
    </row>
    <row r="59" spans="8:33" x14ac:dyDescent="0.2">
      <c r="H59" t="s">
        <v>390</v>
      </c>
    </row>
    <row r="60" spans="8:33" x14ac:dyDescent="0.2">
      <c r="H60" t="s">
        <v>391</v>
      </c>
    </row>
    <row r="61" spans="8:33" x14ac:dyDescent="0.2">
      <c r="H61" t="s">
        <v>343</v>
      </c>
    </row>
    <row r="63" spans="8:33" x14ac:dyDescent="0.2">
      <c r="H63" t="s">
        <v>344</v>
      </c>
    </row>
    <row r="64" spans="8:33" x14ac:dyDescent="0.2">
      <c r="H64" t="s">
        <v>392</v>
      </c>
    </row>
    <row r="65" spans="8:33" x14ac:dyDescent="0.2">
      <c r="H65" t="s">
        <v>346</v>
      </c>
      <c r="I65" t="s">
        <v>347</v>
      </c>
    </row>
    <row r="66" spans="8:33" x14ac:dyDescent="0.2">
      <c r="H66" t="s">
        <v>348</v>
      </c>
      <c r="I66" t="s">
        <v>349</v>
      </c>
    </row>
    <row r="67" spans="8:33" x14ac:dyDescent="0.2">
      <c r="H67" t="s">
        <v>350</v>
      </c>
      <c r="I67" t="s">
        <v>351</v>
      </c>
      <c r="J67">
        <v>1</v>
      </c>
      <c r="K67">
        <v>0.16</v>
      </c>
    </row>
    <row r="68" spans="8:33" x14ac:dyDescent="0.2">
      <c r="H68" t="s">
        <v>352</v>
      </c>
      <c r="I68" t="s">
        <v>353</v>
      </c>
    </row>
    <row r="69" spans="8:33" x14ac:dyDescent="0.2">
      <c r="H69" t="s">
        <v>393</v>
      </c>
    </row>
    <row r="70" spans="8:33" x14ac:dyDescent="0.2">
      <c r="H70" t="s">
        <v>355</v>
      </c>
      <c r="I70" t="s">
        <v>356</v>
      </c>
      <c r="J70" t="s">
        <v>357</v>
      </c>
      <c r="K70" t="s">
        <v>358</v>
      </c>
      <c r="L70" t="s">
        <v>359</v>
      </c>
      <c r="M70" t="s">
        <v>360</v>
      </c>
      <c r="N70" t="s">
        <v>361</v>
      </c>
      <c r="O70" t="s">
        <v>362</v>
      </c>
      <c r="P70" t="s">
        <v>363</v>
      </c>
      <c r="Q70" t="s">
        <v>364</v>
      </c>
      <c r="R70" t="s">
        <v>365</v>
      </c>
      <c r="S70" t="s">
        <v>366</v>
      </c>
      <c r="T70" t="s">
        <v>367</v>
      </c>
      <c r="U70" t="s">
        <v>368</v>
      </c>
      <c r="V70" t="s">
        <v>369</v>
      </c>
      <c r="W70" t="s">
        <v>370</v>
      </c>
      <c r="X70" t="s">
        <v>371</v>
      </c>
      <c r="Y70" t="s">
        <v>372</v>
      </c>
      <c r="Z70" t="s">
        <v>373</v>
      </c>
      <c r="AA70" t="s">
        <v>374</v>
      </c>
      <c r="AB70" t="s">
        <v>375</v>
      </c>
      <c r="AC70" t="s">
        <v>376</v>
      </c>
      <c r="AD70" t="s">
        <v>377</v>
      </c>
      <c r="AE70" t="s">
        <v>378</v>
      </c>
      <c r="AF70" t="s">
        <v>379</v>
      </c>
      <c r="AG70" t="s">
        <v>380</v>
      </c>
    </row>
    <row r="71" spans="8:33" x14ac:dyDescent="0.2">
      <c r="H71">
        <v>1</v>
      </c>
      <c r="I71">
        <v>83.19</v>
      </c>
      <c r="J71">
        <v>22.9</v>
      </c>
      <c r="K71">
        <v>0.24</v>
      </c>
      <c r="L71">
        <v>166</v>
      </c>
      <c r="M71">
        <v>4.2699999999999996</v>
      </c>
      <c r="N71">
        <v>1.91</v>
      </c>
      <c r="O71">
        <v>6</v>
      </c>
      <c r="P71">
        <v>0</v>
      </c>
      <c r="Q71">
        <v>1.42</v>
      </c>
      <c r="R71">
        <v>27.83</v>
      </c>
      <c r="S71">
        <v>27.4</v>
      </c>
      <c r="T71">
        <v>26.98</v>
      </c>
      <c r="U71">
        <v>378.1</v>
      </c>
      <c r="V71">
        <v>348.8</v>
      </c>
      <c r="W71">
        <v>13.55</v>
      </c>
      <c r="X71">
        <v>18.579999999999998</v>
      </c>
      <c r="Y71">
        <v>34.119999999999997</v>
      </c>
      <c r="Z71">
        <v>46.76</v>
      </c>
      <c r="AA71">
        <v>500.3</v>
      </c>
      <c r="AB71">
        <v>1201</v>
      </c>
      <c r="AC71">
        <v>0.59240000000000004</v>
      </c>
      <c r="AD71">
        <v>94.58</v>
      </c>
      <c r="AE71">
        <v>2</v>
      </c>
      <c r="AF71">
        <v>0.56000000000000005</v>
      </c>
      <c r="AG71">
        <v>111115</v>
      </c>
    </row>
    <row r="72" spans="8:33" x14ac:dyDescent="0.2">
      <c r="H72">
        <v>2</v>
      </c>
      <c r="I72">
        <v>142.44</v>
      </c>
      <c r="J72">
        <v>16.600000000000001</v>
      </c>
      <c r="K72">
        <v>0.23899999999999999</v>
      </c>
      <c r="L72">
        <v>211</v>
      </c>
      <c r="M72">
        <v>3.96</v>
      </c>
      <c r="N72">
        <v>1.78</v>
      </c>
      <c r="O72">
        <v>6</v>
      </c>
      <c r="P72">
        <v>0</v>
      </c>
      <c r="Q72">
        <v>1.42</v>
      </c>
      <c r="R72">
        <v>25.45</v>
      </c>
      <c r="S72">
        <v>26.71</v>
      </c>
      <c r="T72">
        <v>23.81</v>
      </c>
      <c r="U72">
        <v>368.9</v>
      </c>
      <c r="V72">
        <v>347.3</v>
      </c>
      <c r="W72">
        <v>13.72</v>
      </c>
      <c r="X72">
        <v>18.38</v>
      </c>
      <c r="Y72">
        <v>39.71</v>
      </c>
      <c r="Z72">
        <v>53.2</v>
      </c>
      <c r="AA72">
        <v>500.3</v>
      </c>
      <c r="AB72">
        <v>1198</v>
      </c>
      <c r="AC72">
        <v>0.1515</v>
      </c>
      <c r="AD72">
        <v>94.57</v>
      </c>
      <c r="AE72">
        <v>2</v>
      </c>
      <c r="AF72">
        <v>0.56000000000000005</v>
      </c>
      <c r="AG72">
        <v>111115</v>
      </c>
    </row>
    <row r="73" spans="8:33" x14ac:dyDescent="0.2">
      <c r="H73" t="s">
        <v>344</v>
      </c>
    </row>
    <row r="74" spans="8:33" x14ac:dyDescent="0.2">
      <c r="H74" t="s">
        <v>394</v>
      </c>
    </row>
    <row r="75" spans="8:33" x14ac:dyDescent="0.2">
      <c r="H75" t="s">
        <v>346</v>
      </c>
      <c r="I75" t="s">
        <v>347</v>
      </c>
    </row>
    <row r="76" spans="8:33" x14ac:dyDescent="0.2">
      <c r="H76" t="s">
        <v>348</v>
      </c>
      <c r="I76" t="s">
        <v>349</v>
      </c>
    </row>
    <row r="77" spans="8:33" x14ac:dyDescent="0.2">
      <c r="H77" t="s">
        <v>350</v>
      </c>
      <c r="I77" t="s">
        <v>351</v>
      </c>
      <c r="J77">
        <v>1</v>
      </c>
      <c r="K77">
        <v>0.16</v>
      </c>
    </row>
    <row r="78" spans="8:33" x14ac:dyDescent="0.2">
      <c r="H78" t="s">
        <v>352</v>
      </c>
      <c r="I78" t="s">
        <v>353</v>
      </c>
    </row>
    <row r="79" spans="8:33" x14ac:dyDescent="0.2">
      <c r="H79" t="s">
        <v>395</v>
      </c>
    </row>
    <row r="80" spans="8:33" x14ac:dyDescent="0.2">
      <c r="H80" t="s">
        <v>355</v>
      </c>
      <c r="I80" t="s">
        <v>356</v>
      </c>
      <c r="J80" t="s">
        <v>357</v>
      </c>
      <c r="K80" t="s">
        <v>358</v>
      </c>
      <c r="L80" t="s">
        <v>359</v>
      </c>
      <c r="M80" t="s">
        <v>360</v>
      </c>
      <c r="N80" t="s">
        <v>361</v>
      </c>
      <c r="O80" t="s">
        <v>362</v>
      </c>
      <c r="P80" t="s">
        <v>363</v>
      </c>
      <c r="Q80" t="s">
        <v>364</v>
      </c>
      <c r="R80" t="s">
        <v>365</v>
      </c>
      <c r="S80" t="s">
        <v>366</v>
      </c>
      <c r="T80" t="s">
        <v>367</v>
      </c>
      <c r="U80" t="s">
        <v>368</v>
      </c>
      <c r="V80" t="s">
        <v>369</v>
      </c>
      <c r="W80" t="s">
        <v>370</v>
      </c>
      <c r="X80" t="s">
        <v>371</v>
      </c>
      <c r="Y80" t="s">
        <v>372</v>
      </c>
      <c r="Z80" t="s">
        <v>373</v>
      </c>
      <c r="AA80" t="s">
        <v>374</v>
      </c>
      <c r="AB80" t="s">
        <v>375</v>
      </c>
      <c r="AC80" t="s">
        <v>376</v>
      </c>
      <c r="AD80" t="s">
        <v>377</v>
      </c>
      <c r="AE80" t="s">
        <v>378</v>
      </c>
      <c r="AF80" t="s">
        <v>379</v>
      </c>
      <c r="AG80" t="s">
        <v>380</v>
      </c>
    </row>
    <row r="81" spans="8:33" x14ac:dyDescent="0.2">
      <c r="H81">
        <v>1</v>
      </c>
      <c r="I81">
        <v>34.68</v>
      </c>
      <c r="J81">
        <v>18.2</v>
      </c>
      <c r="K81">
        <v>0.21099999999999999</v>
      </c>
      <c r="L81">
        <v>188</v>
      </c>
      <c r="M81">
        <v>3.53</v>
      </c>
      <c r="N81">
        <v>1.77</v>
      </c>
      <c r="O81">
        <v>6</v>
      </c>
      <c r="P81">
        <v>0</v>
      </c>
      <c r="Q81">
        <v>1.42</v>
      </c>
      <c r="R81">
        <v>26.07</v>
      </c>
      <c r="S81">
        <v>26.41</v>
      </c>
      <c r="T81">
        <v>24.78</v>
      </c>
      <c r="U81">
        <v>374.9</v>
      </c>
      <c r="V81">
        <v>351.6</v>
      </c>
      <c r="W81">
        <v>13.71</v>
      </c>
      <c r="X81">
        <v>17.87</v>
      </c>
      <c r="Y81">
        <v>38.28</v>
      </c>
      <c r="Z81">
        <v>49.87</v>
      </c>
      <c r="AA81">
        <v>500.5</v>
      </c>
      <c r="AB81">
        <v>1198</v>
      </c>
      <c r="AC81">
        <v>1.5840000000000001</v>
      </c>
      <c r="AD81">
        <v>94.57</v>
      </c>
      <c r="AE81">
        <v>2</v>
      </c>
      <c r="AF81">
        <v>0.56000000000000005</v>
      </c>
      <c r="AG81">
        <v>111115</v>
      </c>
    </row>
    <row r="82" spans="8:33" x14ac:dyDescent="0.2">
      <c r="H82">
        <v>2</v>
      </c>
      <c r="I82">
        <v>73.680000000000007</v>
      </c>
      <c r="J82">
        <v>16.3</v>
      </c>
      <c r="K82">
        <v>0.216</v>
      </c>
      <c r="L82">
        <v>203</v>
      </c>
      <c r="M82">
        <v>3.48</v>
      </c>
      <c r="N82">
        <v>1.71</v>
      </c>
      <c r="O82">
        <v>6</v>
      </c>
      <c r="P82">
        <v>0</v>
      </c>
      <c r="Q82">
        <v>1.42</v>
      </c>
      <c r="R82">
        <v>24.89</v>
      </c>
      <c r="S82">
        <v>26.04</v>
      </c>
      <c r="T82">
        <v>23.35</v>
      </c>
      <c r="U82">
        <v>368.2</v>
      </c>
      <c r="V82">
        <v>347.2</v>
      </c>
      <c r="W82">
        <v>13.62</v>
      </c>
      <c r="X82">
        <v>17.72</v>
      </c>
      <c r="Y82">
        <v>40.76</v>
      </c>
      <c r="Z82">
        <v>53.04</v>
      </c>
      <c r="AA82">
        <v>500.5</v>
      </c>
      <c r="AB82">
        <v>1202</v>
      </c>
      <c r="AC82">
        <v>9.6430000000000002E-2</v>
      </c>
      <c r="AD82">
        <v>94.57</v>
      </c>
      <c r="AE82">
        <v>2</v>
      </c>
      <c r="AF82">
        <v>0.56000000000000005</v>
      </c>
      <c r="AG82">
        <v>111115</v>
      </c>
    </row>
    <row r="83" spans="8:33" x14ac:dyDescent="0.2">
      <c r="H83" t="s">
        <v>344</v>
      </c>
    </row>
    <row r="84" spans="8:33" x14ac:dyDescent="0.2">
      <c r="H84" t="s">
        <v>396</v>
      </c>
    </row>
    <row r="85" spans="8:33" x14ac:dyDescent="0.2">
      <c r="H85" t="s">
        <v>346</v>
      </c>
      <c r="I85" t="s">
        <v>347</v>
      </c>
    </row>
    <row r="86" spans="8:33" x14ac:dyDescent="0.2">
      <c r="H86" t="s">
        <v>348</v>
      </c>
      <c r="I86" t="s">
        <v>349</v>
      </c>
    </row>
    <row r="87" spans="8:33" x14ac:dyDescent="0.2">
      <c r="H87" t="s">
        <v>350</v>
      </c>
      <c r="I87" t="s">
        <v>351</v>
      </c>
      <c r="J87">
        <v>1</v>
      </c>
      <c r="K87">
        <v>0.16</v>
      </c>
    </row>
    <row r="88" spans="8:33" x14ac:dyDescent="0.2">
      <c r="H88" t="s">
        <v>352</v>
      </c>
      <c r="I88" t="s">
        <v>353</v>
      </c>
    </row>
    <row r="89" spans="8:33" x14ac:dyDescent="0.2">
      <c r="H89" t="s">
        <v>397</v>
      </c>
    </row>
    <row r="90" spans="8:33" x14ac:dyDescent="0.2">
      <c r="H90" t="s">
        <v>355</v>
      </c>
      <c r="I90" t="s">
        <v>356</v>
      </c>
      <c r="J90" t="s">
        <v>357</v>
      </c>
      <c r="K90" t="s">
        <v>358</v>
      </c>
      <c r="L90" t="s">
        <v>359</v>
      </c>
      <c r="M90" t="s">
        <v>360</v>
      </c>
      <c r="N90" t="s">
        <v>361</v>
      </c>
      <c r="O90" t="s">
        <v>362</v>
      </c>
      <c r="P90" t="s">
        <v>363</v>
      </c>
      <c r="Q90" t="s">
        <v>364</v>
      </c>
      <c r="R90" t="s">
        <v>365</v>
      </c>
      <c r="S90" t="s">
        <v>366</v>
      </c>
      <c r="T90" t="s">
        <v>367</v>
      </c>
      <c r="U90" t="s">
        <v>368</v>
      </c>
      <c r="V90" t="s">
        <v>369</v>
      </c>
      <c r="W90" t="s">
        <v>370</v>
      </c>
      <c r="X90" t="s">
        <v>371</v>
      </c>
      <c r="Y90" t="s">
        <v>372</v>
      </c>
      <c r="Z90" t="s">
        <v>373</v>
      </c>
      <c r="AA90" t="s">
        <v>374</v>
      </c>
      <c r="AB90" t="s">
        <v>375</v>
      </c>
      <c r="AC90" t="s">
        <v>376</v>
      </c>
      <c r="AD90" t="s">
        <v>377</v>
      </c>
      <c r="AE90" t="s">
        <v>378</v>
      </c>
      <c r="AF90" t="s">
        <v>379</v>
      </c>
      <c r="AG90" t="s">
        <v>380</v>
      </c>
    </row>
    <row r="91" spans="8:33" x14ac:dyDescent="0.2">
      <c r="H91">
        <v>1</v>
      </c>
      <c r="I91">
        <v>50.18</v>
      </c>
      <c r="J91">
        <v>16.7</v>
      </c>
      <c r="K91">
        <v>0.29399999999999998</v>
      </c>
      <c r="L91">
        <v>234</v>
      </c>
      <c r="M91">
        <v>4.2</v>
      </c>
      <c r="N91">
        <v>1.59</v>
      </c>
      <c r="O91">
        <v>6</v>
      </c>
      <c r="P91">
        <v>0</v>
      </c>
      <c r="Q91">
        <v>1.42</v>
      </c>
      <c r="R91">
        <v>26.52</v>
      </c>
      <c r="S91">
        <v>25.35</v>
      </c>
      <c r="T91">
        <v>27.45</v>
      </c>
      <c r="U91">
        <v>370.3</v>
      </c>
      <c r="V91">
        <v>348.5</v>
      </c>
      <c r="W91">
        <v>12.57</v>
      </c>
      <c r="X91">
        <v>17.52</v>
      </c>
      <c r="Y91">
        <v>34.17</v>
      </c>
      <c r="Z91">
        <v>47.63</v>
      </c>
      <c r="AA91">
        <v>500.7</v>
      </c>
      <c r="AB91">
        <v>1201</v>
      </c>
      <c r="AC91">
        <v>0.31680000000000003</v>
      </c>
      <c r="AD91">
        <v>94.57</v>
      </c>
      <c r="AE91">
        <v>2</v>
      </c>
      <c r="AF91">
        <v>0.56000000000000005</v>
      </c>
      <c r="AG91">
        <v>111115</v>
      </c>
    </row>
    <row r="92" spans="8:33" x14ac:dyDescent="0.2">
      <c r="H92">
        <v>2</v>
      </c>
      <c r="I92">
        <v>70.430000000000007</v>
      </c>
      <c r="J92">
        <v>17.100000000000001</v>
      </c>
      <c r="K92">
        <v>0.29899999999999999</v>
      </c>
      <c r="L92">
        <v>234</v>
      </c>
      <c r="M92">
        <v>4.17</v>
      </c>
      <c r="N92">
        <v>1.56</v>
      </c>
      <c r="O92">
        <v>6</v>
      </c>
      <c r="P92">
        <v>0</v>
      </c>
      <c r="Q92">
        <v>1.42</v>
      </c>
      <c r="R92">
        <v>25.5</v>
      </c>
      <c r="S92">
        <v>25.11</v>
      </c>
      <c r="T92">
        <v>24.31</v>
      </c>
      <c r="U92">
        <v>372.2</v>
      </c>
      <c r="V92">
        <v>349.9</v>
      </c>
      <c r="W92">
        <v>12.48</v>
      </c>
      <c r="X92">
        <v>17.39</v>
      </c>
      <c r="Y92">
        <v>36.03</v>
      </c>
      <c r="Z92">
        <v>50.21</v>
      </c>
      <c r="AA92">
        <v>500.4</v>
      </c>
      <c r="AB92">
        <v>1199</v>
      </c>
      <c r="AC92">
        <v>0.38569999999999999</v>
      </c>
      <c r="AD92">
        <v>94.58</v>
      </c>
      <c r="AE92">
        <v>2</v>
      </c>
      <c r="AF92">
        <v>0.56000000000000005</v>
      </c>
      <c r="AG92">
        <v>111115</v>
      </c>
    </row>
    <row r="93" spans="8:33" x14ac:dyDescent="0.2">
      <c r="H93" t="s">
        <v>344</v>
      </c>
    </row>
    <row r="94" spans="8:33" x14ac:dyDescent="0.2">
      <c r="H94" t="s">
        <v>398</v>
      </c>
    </row>
    <row r="95" spans="8:33" x14ac:dyDescent="0.2">
      <c r="H95" t="s">
        <v>346</v>
      </c>
      <c r="I95" t="s">
        <v>347</v>
      </c>
    </row>
    <row r="96" spans="8:33" x14ac:dyDescent="0.2">
      <c r="H96" t="s">
        <v>348</v>
      </c>
      <c r="I96" t="s">
        <v>349</v>
      </c>
    </row>
    <row r="97" spans="8:33" x14ac:dyDescent="0.2">
      <c r="H97" t="s">
        <v>350</v>
      </c>
      <c r="I97" t="s">
        <v>351</v>
      </c>
      <c r="J97">
        <v>1</v>
      </c>
      <c r="K97">
        <v>0.16</v>
      </c>
    </row>
    <row r="98" spans="8:33" x14ac:dyDescent="0.2">
      <c r="H98" t="s">
        <v>352</v>
      </c>
      <c r="I98" t="s">
        <v>353</v>
      </c>
    </row>
    <row r="99" spans="8:33" x14ac:dyDescent="0.2">
      <c r="H99" t="s">
        <v>399</v>
      </c>
    </row>
    <row r="100" spans="8:33" x14ac:dyDescent="0.2">
      <c r="H100" t="s">
        <v>355</v>
      </c>
      <c r="I100" t="s">
        <v>356</v>
      </c>
      <c r="J100" t="s">
        <v>357</v>
      </c>
      <c r="K100" t="s">
        <v>358</v>
      </c>
      <c r="L100" t="s">
        <v>359</v>
      </c>
      <c r="M100" t="s">
        <v>360</v>
      </c>
      <c r="N100" t="s">
        <v>361</v>
      </c>
      <c r="O100" t="s">
        <v>362</v>
      </c>
      <c r="P100" t="s">
        <v>363</v>
      </c>
      <c r="Q100" t="s">
        <v>364</v>
      </c>
      <c r="R100" t="s">
        <v>365</v>
      </c>
      <c r="S100" t="s">
        <v>366</v>
      </c>
      <c r="T100" t="s">
        <v>367</v>
      </c>
      <c r="U100" t="s">
        <v>368</v>
      </c>
      <c r="V100" t="s">
        <v>369</v>
      </c>
      <c r="W100" t="s">
        <v>370</v>
      </c>
      <c r="X100" t="s">
        <v>371</v>
      </c>
      <c r="Y100" t="s">
        <v>372</v>
      </c>
      <c r="Z100" t="s">
        <v>373</v>
      </c>
      <c r="AA100" t="s">
        <v>374</v>
      </c>
      <c r="AB100" t="s">
        <v>375</v>
      </c>
      <c r="AC100" t="s">
        <v>376</v>
      </c>
      <c r="AD100" t="s">
        <v>377</v>
      </c>
      <c r="AE100" t="s">
        <v>378</v>
      </c>
      <c r="AF100" t="s">
        <v>379</v>
      </c>
      <c r="AG100" t="s">
        <v>380</v>
      </c>
    </row>
    <row r="101" spans="8:33" x14ac:dyDescent="0.2">
      <c r="H101">
        <v>1</v>
      </c>
      <c r="I101">
        <v>46.18</v>
      </c>
      <c r="J101">
        <v>15</v>
      </c>
      <c r="K101">
        <v>0.188</v>
      </c>
      <c r="L101">
        <v>201</v>
      </c>
      <c r="M101">
        <v>3.21</v>
      </c>
      <c r="N101">
        <v>1.78</v>
      </c>
      <c r="O101">
        <v>6</v>
      </c>
      <c r="P101">
        <v>0</v>
      </c>
      <c r="Q101">
        <v>1.42</v>
      </c>
      <c r="R101">
        <v>26.21</v>
      </c>
      <c r="S101">
        <v>25.3</v>
      </c>
      <c r="T101">
        <v>27.01</v>
      </c>
      <c r="U101">
        <v>370.8</v>
      </c>
      <c r="V101">
        <v>351.5</v>
      </c>
      <c r="W101">
        <v>11.58</v>
      </c>
      <c r="X101">
        <v>15.36</v>
      </c>
      <c r="Y101">
        <v>32.04</v>
      </c>
      <c r="Z101">
        <v>42.52</v>
      </c>
      <c r="AA101">
        <v>500.3</v>
      </c>
      <c r="AB101">
        <v>1200</v>
      </c>
      <c r="AC101">
        <v>1.405</v>
      </c>
      <c r="AD101">
        <v>94.57</v>
      </c>
      <c r="AE101">
        <v>2</v>
      </c>
      <c r="AF101">
        <v>0.56000000000000005</v>
      </c>
      <c r="AG101">
        <v>111115</v>
      </c>
    </row>
    <row r="102" spans="8:33" x14ac:dyDescent="0.2">
      <c r="H102">
        <v>2</v>
      </c>
      <c r="I102">
        <v>89.67</v>
      </c>
      <c r="J102">
        <v>14.9</v>
      </c>
      <c r="K102">
        <v>0.19</v>
      </c>
      <c r="L102">
        <v>202</v>
      </c>
      <c r="M102">
        <v>3.27</v>
      </c>
      <c r="N102">
        <v>1.8</v>
      </c>
      <c r="O102">
        <v>6</v>
      </c>
      <c r="P102">
        <v>0</v>
      </c>
      <c r="Q102">
        <v>1.42</v>
      </c>
      <c r="R102">
        <v>26.12</v>
      </c>
      <c r="S102">
        <v>25.31</v>
      </c>
      <c r="T102">
        <v>26.64</v>
      </c>
      <c r="U102">
        <v>369.5</v>
      </c>
      <c r="V102">
        <v>350.2</v>
      </c>
      <c r="W102">
        <v>11.38</v>
      </c>
      <c r="X102">
        <v>15.24</v>
      </c>
      <c r="Y102">
        <v>31.67</v>
      </c>
      <c r="Z102">
        <v>42.41</v>
      </c>
      <c r="AA102">
        <v>500.3</v>
      </c>
      <c r="AB102">
        <v>1200</v>
      </c>
      <c r="AC102">
        <v>0.248</v>
      </c>
      <c r="AD102">
        <v>94.57</v>
      </c>
      <c r="AE102">
        <v>2</v>
      </c>
      <c r="AF102">
        <v>0.56000000000000005</v>
      </c>
      <c r="AG102">
        <v>111115</v>
      </c>
    </row>
    <row r="103" spans="8:33" x14ac:dyDescent="0.2">
      <c r="H103" t="s">
        <v>344</v>
      </c>
    </row>
    <row r="104" spans="8:33" x14ac:dyDescent="0.2">
      <c r="H104" t="s">
        <v>400</v>
      </c>
    </row>
    <row r="105" spans="8:33" x14ac:dyDescent="0.2">
      <c r="H105" t="s">
        <v>346</v>
      </c>
      <c r="I105" t="s">
        <v>347</v>
      </c>
    </row>
    <row r="106" spans="8:33" x14ac:dyDescent="0.2">
      <c r="H106" t="s">
        <v>348</v>
      </c>
      <c r="I106" t="s">
        <v>349</v>
      </c>
    </row>
    <row r="107" spans="8:33" x14ac:dyDescent="0.2">
      <c r="H107" t="s">
        <v>350</v>
      </c>
      <c r="I107" t="s">
        <v>351</v>
      </c>
      <c r="J107">
        <v>1</v>
      </c>
      <c r="K107">
        <v>0.16</v>
      </c>
    </row>
    <row r="108" spans="8:33" x14ac:dyDescent="0.2">
      <c r="H108" t="s">
        <v>352</v>
      </c>
      <c r="I108" t="s">
        <v>353</v>
      </c>
    </row>
    <row r="109" spans="8:33" x14ac:dyDescent="0.2">
      <c r="H109" t="s">
        <v>401</v>
      </c>
    </row>
    <row r="110" spans="8:33" x14ac:dyDescent="0.2">
      <c r="H110" t="s">
        <v>355</v>
      </c>
      <c r="I110" t="s">
        <v>356</v>
      </c>
      <c r="J110" t="s">
        <v>357</v>
      </c>
      <c r="K110" t="s">
        <v>358</v>
      </c>
      <c r="L110" t="s">
        <v>359</v>
      </c>
      <c r="M110" t="s">
        <v>360</v>
      </c>
      <c r="N110" t="s">
        <v>361</v>
      </c>
      <c r="O110" t="s">
        <v>362</v>
      </c>
      <c r="P110" t="s">
        <v>363</v>
      </c>
      <c r="Q110" t="s">
        <v>364</v>
      </c>
      <c r="R110" t="s">
        <v>365</v>
      </c>
      <c r="S110" t="s">
        <v>366</v>
      </c>
      <c r="T110" t="s">
        <v>367</v>
      </c>
      <c r="U110" t="s">
        <v>368</v>
      </c>
      <c r="V110" t="s">
        <v>369</v>
      </c>
      <c r="W110" t="s">
        <v>370</v>
      </c>
      <c r="X110" t="s">
        <v>371</v>
      </c>
      <c r="Y110" t="s">
        <v>372</v>
      </c>
      <c r="Z110" t="s">
        <v>373</v>
      </c>
      <c r="AA110" t="s">
        <v>374</v>
      </c>
      <c r="AB110" t="s">
        <v>375</v>
      </c>
      <c r="AC110" t="s">
        <v>376</v>
      </c>
      <c r="AD110" t="s">
        <v>377</v>
      </c>
      <c r="AE110" t="s">
        <v>378</v>
      </c>
      <c r="AF110" t="s">
        <v>379</v>
      </c>
      <c r="AG110" t="s">
        <v>380</v>
      </c>
    </row>
    <row r="111" spans="8:33" x14ac:dyDescent="0.2">
      <c r="H111">
        <v>1</v>
      </c>
      <c r="I111">
        <v>6.67</v>
      </c>
      <c r="J111">
        <v>18.100000000000001</v>
      </c>
      <c r="K111">
        <v>0.27500000000000002</v>
      </c>
      <c r="L111">
        <v>219</v>
      </c>
      <c r="M111">
        <v>4.4000000000000004</v>
      </c>
      <c r="N111">
        <v>1.76</v>
      </c>
      <c r="O111">
        <v>6</v>
      </c>
      <c r="P111">
        <v>0</v>
      </c>
      <c r="Q111">
        <v>1.42</v>
      </c>
      <c r="R111">
        <v>28.06</v>
      </c>
      <c r="S111">
        <v>25.56</v>
      </c>
      <c r="T111">
        <v>30.4</v>
      </c>
      <c r="U111">
        <v>374.2</v>
      </c>
      <c r="V111">
        <v>350.7</v>
      </c>
      <c r="W111">
        <v>10.96</v>
      </c>
      <c r="X111">
        <v>16.14</v>
      </c>
      <c r="Y111">
        <v>27.2</v>
      </c>
      <c r="Z111">
        <v>40.07</v>
      </c>
      <c r="AA111">
        <v>500.6</v>
      </c>
      <c r="AB111">
        <v>1200</v>
      </c>
      <c r="AC111">
        <v>0.19289999999999999</v>
      </c>
      <c r="AD111">
        <v>94.57</v>
      </c>
      <c r="AE111">
        <v>2</v>
      </c>
      <c r="AF111">
        <v>0.56000000000000005</v>
      </c>
      <c r="AG111">
        <v>111115</v>
      </c>
    </row>
    <row r="112" spans="8:33" x14ac:dyDescent="0.2">
      <c r="H112">
        <v>2</v>
      </c>
      <c r="I112">
        <v>80.92</v>
      </c>
      <c r="J112">
        <v>18.2</v>
      </c>
      <c r="K112">
        <v>0.29299999999999998</v>
      </c>
      <c r="L112">
        <v>223</v>
      </c>
      <c r="M112">
        <v>4.43</v>
      </c>
      <c r="N112">
        <v>1.68</v>
      </c>
      <c r="O112">
        <v>6</v>
      </c>
      <c r="P112">
        <v>0</v>
      </c>
      <c r="Q112">
        <v>1.42</v>
      </c>
      <c r="R112">
        <v>25.44</v>
      </c>
      <c r="S112">
        <v>25.06</v>
      </c>
      <c r="T112">
        <v>25.54</v>
      </c>
      <c r="U112">
        <v>372.5</v>
      </c>
      <c r="V112">
        <v>348.7</v>
      </c>
      <c r="W112">
        <v>10.71</v>
      </c>
      <c r="X112">
        <v>15.94</v>
      </c>
      <c r="Y112">
        <v>31.04</v>
      </c>
      <c r="Z112">
        <v>46.19</v>
      </c>
      <c r="AA112">
        <v>500.2</v>
      </c>
      <c r="AB112">
        <v>1199</v>
      </c>
      <c r="AC112">
        <v>2.81</v>
      </c>
      <c r="AD112">
        <v>94.57</v>
      </c>
      <c r="AE112">
        <v>2</v>
      </c>
      <c r="AF112">
        <v>0.56000000000000005</v>
      </c>
      <c r="AG112">
        <v>111115</v>
      </c>
    </row>
    <row r="113" spans="8:33" x14ac:dyDescent="0.2">
      <c r="H113" t="s">
        <v>344</v>
      </c>
    </row>
    <row r="114" spans="8:33" x14ac:dyDescent="0.2">
      <c r="H114" t="s">
        <v>402</v>
      </c>
    </row>
    <row r="115" spans="8:33" x14ac:dyDescent="0.2">
      <c r="H115" t="s">
        <v>346</v>
      </c>
      <c r="I115" t="s">
        <v>347</v>
      </c>
    </row>
    <row r="116" spans="8:33" x14ac:dyDescent="0.2">
      <c r="H116" t="s">
        <v>348</v>
      </c>
      <c r="I116" t="s">
        <v>349</v>
      </c>
    </row>
    <row r="117" spans="8:33" x14ac:dyDescent="0.2">
      <c r="H117" t="s">
        <v>350</v>
      </c>
      <c r="I117" t="s">
        <v>351</v>
      </c>
      <c r="J117">
        <v>1</v>
      </c>
      <c r="K117">
        <v>0.16</v>
      </c>
    </row>
    <row r="118" spans="8:33" x14ac:dyDescent="0.2">
      <c r="H118" t="s">
        <v>352</v>
      </c>
      <c r="I118" t="s">
        <v>353</v>
      </c>
    </row>
    <row r="119" spans="8:33" x14ac:dyDescent="0.2">
      <c r="H119" t="s">
        <v>403</v>
      </c>
    </row>
    <row r="120" spans="8:33" x14ac:dyDescent="0.2">
      <c r="H120" t="s">
        <v>355</v>
      </c>
      <c r="I120" t="s">
        <v>356</v>
      </c>
      <c r="J120" t="s">
        <v>357</v>
      </c>
      <c r="K120" t="s">
        <v>358</v>
      </c>
      <c r="L120" t="s">
        <v>359</v>
      </c>
      <c r="M120" t="s">
        <v>360</v>
      </c>
      <c r="N120" t="s">
        <v>361</v>
      </c>
      <c r="O120" t="s">
        <v>362</v>
      </c>
      <c r="P120" t="s">
        <v>363</v>
      </c>
      <c r="Q120" t="s">
        <v>364</v>
      </c>
      <c r="R120" t="s">
        <v>365</v>
      </c>
      <c r="S120" t="s">
        <v>366</v>
      </c>
      <c r="T120" t="s">
        <v>367</v>
      </c>
      <c r="U120" t="s">
        <v>368</v>
      </c>
      <c r="V120" t="s">
        <v>369</v>
      </c>
      <c r="W120" t="s">
        <v>370</v>
      </c>
      <c r="X120" t="s">
        <v>371</v>
      </c>
      <c r="Y120" t="s">
        <v>372</v>
      </c>
      <c r="Z120" t="s">
        <v>373</v>
      </c>
      <c r="AA120" t="s">
        <v>374</v>
      </c>
      <c r="AB120" t="s">
        <v>375</v>
      </c>
      <c r="AC120" t="s">
        <v>376</v>
      </c>
      <c r="AD120" t="s">
        <v>377</v>
      </c>
      <c r="AE120" t="s">
        <v>378</v>
      </c>
      <c r="AF120" t="s">
        <v>379</v>
      </c>
      <c r="AG120" t="s">
        <v>380</v>
      </c>
    </row>
    <row r="121" spans="8:33" x14ac:dyDescent="0.2">
      <c r="H121">
        <v>1</v>
      </c>
      <c r="I121">
        <v>58.42</v>
      </c>
      <c r="J121">
        <v>18.100000000000001</v>
      </c>
      <c r="K121">
        <v>0.28899999999999998</v>
      </c>
      <c r="L121">
        <v>225</v>
      </c>
      <c r="M121">
        <v>4.63</v>
      </c>
      <c r="N121">
        <v>1.78</v>
      </c>
      <c r="O121">
        <v>6</v>
      </c>
      <c r="P121">
        <v>0</v>
      </c>
      <c r="Q121">
        <v>1.42</v>
      </c>
      <c r="R121">
        <v>25.44</v>
      </c>
      <c r="S121">
        <v>25.44</v>
      </c>
      <c r="T121">
        <v>24.81</v>
      </c>
      <c r="U121">
        <v>375.1</v>
      </c>
      <c r="V121">
        <v>351.5</v>
      </c>
      <c r="W121">
        <v>10.220000000000001</v>
      </c>
      <c r="X121">
        <v>15.69</v>
      </c>
      <c r="Y121">
        <v>29.62</v>
      </c>
      <c r="Z121">
        <v>45.47</v>
      </c>
      <c r="AA121">
        <v>500.5</v>
      </c>
      <c r="AB121">
        <v>1200</v>
      </c>
      <c r="AC121">
        <v>0.38569999999999999</v>
      </c>
      <c r="AD121">
        <v>94.58</v>
      </c>
      <c r="AE121">
        <v>2</v>
      </c>
      <c r="AF121">
        <v>0.56000000000000005</v>
      </c>
      <c r="AG121">
        <v>111115</v>
      </c>
    </row>
    <row r="122" spans="8:33" x14ac:dyDescent="0.2">
      <c r="H122">
        <v>2</v>
      </c>
      <c r="I122">
        <v>110.92</v>
      </c>
      <c r="J122">
        <v>17.5</v>
      </c>
      <c r="K122">
        <v>0.29199999999999998</v>
      </c>
      <c r="L122">
        <v>229</v>
      </c>
      <c r="M122">
        <v>4.57</v>
      </c>
      <c r="N122">
        <v>1.74</v>
      </c>
      <c r="O122">
        <v>6</v>
      </c>
      <c r="P122">
        <v>0</v>
      </c>
      <c r="Q122">
        <v>1.42</v>
      </c>
      <c r="R122">
        <v>25.27</v>
      </c>
      <c r="S122">
        <v>25.17</v>
      </c>
      <c r="T122">
        <v>25.11</v>
      </c>
      <c r="U122">
        <v>373.1</v>
      </c>
      <c r="V122">
        <v>350.2</v>
      </c>
      <c r="W122">
        <v>10.18</v>
      </c>
      <c r="X122">
        <v>15.58</v>
      </c>
      <c r="Y122">
        <v>29.81</v>
      </c>
      <c r="Z122">
        <v>45.59</v>
      </c>
      <c r="AA122">
        <v>500.4</v>
      </c>
      <c r="AB122">
        <v>1201</v>
      </c>
      <c r="AC122">
        <v>0.20660000000000001</v>
      </c>
      <c r="AD122">
        <v>94.57</v>
      </c>
      <c r="AE122">
        <v>2</v>
      </c>
      <c r="AF122">
        <v>0.56000000000000005</v>
      </c>
      <c r="AG122">
        <v>111115</v>
      </c>
    </row>
    <row r="124" spans="8:33" x14ac:dyDescent="0.2">
      <c r="H124" t="s">
        <v>404</v>
      </c>
    </row>
    <row r="125" spans="8:33" x14ac:dyDescent="0.2">
      <c r="H125" t="s">
        <v>405</v>
      </c>
    </row>
    <row r="126" spans="8:33" x14ac:dyDescent="0.2">
      <c r="H126" t="s">
        <v>406</v>
      </c>
    </row>
    <row r="127" spans="8:33" x14ac:dyDescent="0.2">
      <c r="H127" t="s">
        <v>343</v>
      </c>
    </row>
    <row r="129" spans="8:33" x14ac:dyDescent="0.2">
      <c r="H129" t="s">
        <v>344</v>
      </c>
    </row>
    <row r="130" spans="8:33" x14ac:dyDescent="0.2">
      <c r="H130" t="s">
        <v>407</v>
      </c>
    </row>
    <row r="131" spans="8:33" x14ac:dyDescent="0.2">
      <c r="H131" t="s">
        <v>346</v>
      </c>
      <c r="I131" t="s">
        <v>347</v>
      </c>
    </row>
    <row r="132" spans="8:33" x14ac:dyDescent="0.2">
      <c r="H132" t="s">
        <v>348</v>
      </c>
      <c r="I132" t="s">
        <v>349</v>
      </c>
    </row>
    <row r="133" spans="8:33" x14ac:dyDescent="0.2">
      <c r="H133" t="s">
        <v>350</v>
      </c>
      <c r="I133" t="s">
        <v>351</v>
      </c>
      <c r="J133">
        <v>1</v>
      </c>
      <c r="K133">
        <v>0.16</v>
      </c>
    </row>
    <row r="134" spans="8:33" x14ac:dyDescent="0.2">
      <c r="H134" t="s">
        <v>352</v>
      </c>
      <c r="I134" t="s">
        <v>353</v>
      </c>
    </row>
    <row r="135" spans="8:33" x14ac:dyDescent="0.2">
      <c r="H135" t="s">
        <v>408</v>
      </c>
    </row>
    <row r="136" spans="8:33" x14ac:dyDescent="0.2">
      <c r="H136" t="s">
        <v>355</v>
      </c>
      <c r="I136" t="s">
        <v>356</v>
      </c>
      <c r="J136" t="s">
        <v>357</v>
      </c>
      <c r="K136" t="s">
        <v>358</v>
      </c>
      <c r="L136" t="s">
        <v>359</v>
      </c>
      <c r="M136" t="s">
        <v>360</v>
      </c>
      <c r="N136" t="s">
        <v>361</v>
      </c>
      <c r="O136" t="s">
        <v>362</v>
      </c>
      <c r="P136" t="s">
        <v>363</v>
      </c>
      <c r="Q136" t="s">
        <v>364</v>
      </c>
      <c r="R136" t="s">
        <v>365</v>
      </c>
      <c r="S136" t="s">
        <v>366</v>
      </c>
      <c r="T136" t="s">
        <v>367</v>
      </c>
      <c r="U136" t="s">
        <v>368</v>
      </c>
      <c r="V136" t="s">
        <v>369</v>
      </c>
      <c r="W136" t="s">
        <v>370</v>
      </c>
      <c r="X136" t="s">
        <v>371</v>
      </c>
      <c r="Y136" t="s">
        <v>372</v>
      </c>
      <c r="Z136" t="s">
        <v>373</v>
      </c>
      <c r="AA136" t="s">
        <v>374</v>
      </c>
      <c r="AB136" t="s">
        <v>375</v>
      </c>
      <c r="AC136" t="s">
        <v>376</v>
      </c>
      <c r="AD136" t="s">
        <v>377</v>
      </c>
      <c r="AE136" t="s">
        <v>378</v>
      </c>
      <c r="AF136" t="s">
        <v>379</v>
      </c>
      <c r="AG136" t="s">
        <v>380</v>
      </c>
    </row>
    <row r="137" spans="8:33" x14ac:dyDescent="0.2">
      <c r="H137">
        <v>1</v>
      </c>
      <c r="I137">
        <v>12.44</v>
      </c>
      <c r="J137">
        <v>-1.29</v>
      </c>
      <c r="K137">
        <v>0.17599999999999999</v>
      </c>
      <c r="L137">
        <v>356</v>
      </c>
      <c r="M137">
        <v>1.92</v>
      </c>
      <c r="N137">
        <v>1.1200000000000001</v>
      </c>
      <c r="O137">
        <v>6</v>
      </c>
      <c r="P137">
        <v>0</v>
      </c>
      <c r="Q137">
        <v>1.42</v>
      </c>
      <c r="R137">
        <v>26.01</v>
      </c>
      <c r="S137">
        <v>26.57</v>
      </c>
      <c r="T137">
        <v>24.73</v>
      </c>
      <c r="U137">
        <v>348.6</v>
      </c>
      <c r="V137">
        <v>350</v>
      </c>
      <c r="W137">
        <v>20.8</v>
      </c>
      <c r="X137">
        <v>25.3</v>
      </c>
      <c r="Y137">
        <v>57.78</v>
      </c>
      <c r="Z137">
        <v>70.28</v>
      </c>
      <c r="AA137">
        <v>250</v>
      </c>
      <c r="AB137">
        <v>50.48</v>
      </c>
      <c r="AC137">
        <v>4.1329999999999999E-2</v>
      </c>
      <c r="AD137">
        <v>93.79</v>
      </c>
      <c r="AE137">
        <v>2.9</v>
      </c>
      <c r="AF137">
        <v>0.7</v>
      </c>
      <c r="AG137">
        <v>111115</v>
      </c>
    </row>
    <row r="138" spans="8:33" x14ac:dyDescent="0.2">
      <c r="H138">
        <v>2</v>
      </c>
      <c r="I138">
        <v>39.44</v>
      </c>
      <c r="J138">
        <v>-1.28</v>
      </c>
      <c r="K138">
        <v>0.17299999999999999</v>
      </c>
      <c r="L138">
        <v>356</v>
      </c>
      <c r="M138">
        <v>1.88</v>
      </c>
      <c r="N138">
        <v>1.1000000000000001</v>
      </c>
      <c r="O138">
        <v>6</v>
      </c>
      <c r="P138">
        <v>0</v>
      </c>
      <c r="Q138">
        <v>1.42</v>
      </c>
      <c r="R138">
        <v>25.82</v>
      </c>
      <c r="S138">
        <v>26.56</v>
      </c>
      <c r="T138">
        <v>24.32</v>
      </c>
      <c r="U138">
        <v>348.6</v>
      </c>
      <c r="V138">
        <v>350.1</v>
      </c>
      <c r="W138">
        <v>21.04</v>
      </c>
      <c r="X138">
        <v>25.43</v>
      </c>
      <c r="Y138">
        <v>59.1</v>
      </c>
      <c r="Z138">
        <v>71.44</v>
      </c>
      <c r="AA138">
        <v>250</v>
      </c>
      <c r="AB138">
        <v>50.17</v>
      </c>
      <c r="AC138">
        <v>1.3780000000000001E-2</v>
      </c>
      <c r="AD138">
        <v>93.8</v>
      </c>
      <c r="AE138">
        <v>2.9</v>
      </c>
      <c r="AF138">
        <v>0.7</v>
      </c>
      <c r="AG138">
        <v>111115</v>
      </c>
    </row>
    <row r="139" spans="8:33" x14ac:dyDescent="0.2">
      <c r="H139" t="s">
        <v>344</v>
      </c>
    </row>
    <row r="140" spans="8:33" x14ac:dyDescent="0.2">
      <c r="H140" t="s">
        <v>409</v>
      </c>
    </row>
    <row r="141" spans="8:33" x14ac:dyDescent="0.2">
      <c r="H141" t="s">
        <v>346</v>
      </c>
      <c r="I141" t="s">
        <v>347</v>
      </c>
    </row>
    <row r="142" spans="8:33" x14ac:dyDescent="0.2">
      <c r="H142" t="s">
        <v>348</v>
      </c>
      <c r="I142" t="s">
        <v>349</v>
      </c>
    </row>
    <row r="143" spans="8:33" x14ac:dyDescent="0.2">
      <c r="H143" t="s">
        <v>350</v>
      </c>
      <c r="I143" t="s">
        <v>351</v>
      </c>
      <c r="J143">
        <v>1</v>
      </c>
      <c r="K143">
        <v>0.16</v>
      </c>
    </row>
    <row r="144" spans="8:33" x14ac:dyDescent="0.2">
      <c r="H144" t="s">
        <v>352</v>
      </c>
      <c r="I144" t="s">
        <v>353</v>
      </c>
    </row>
    <row r="145" spans="8:33" x14ac:dyDescent="0.2">
      <c r="H145" t="s">
        <v>410</v>
      </c>
    </row>
    <row r="146" spans="8:33" x14ac:dyDescent="0.2">
      <c r="H146" t="s">
        <v>355</v>
      </c>
      <c r="I146" t="s">
        <v>356</v>
      </c>
      <c r="J146" t="s">
        <v>357</v>
      </c>
      <c r="K146" t="s">
        <v>358</v>
      </c>
      <c r="L146" t="s">
        <v>359</v>
      </c>
      <c r="M146" t="s">
        <v>360</v>
      </c>
      <c r="N146" t="s">
        <v>361</v>
      </c>
      <c r="O146" t="s">
        <v>362</v>
      </c>
      <c r="P146" t="s">
        <v>363</v>
      </c>
      <c r="Q146" t="s">
        <v>364</v>
      </c>
      <c r="R146" t="s">
        <v>365</v>
      </c>
      <c r="S146" t="s">
        <v>366</v>
      </c>
      <c r="T146" t="s">
        <v>367</v>
      </c>
      <c r="U146" t="s">
        <v>368</v>
      </c>
      <c r="V146" t="s">
        <v>369</v>
      </c>
      <c r="W146" t="s">
        <v>370</v>
      </c>
      <c r="X146" t="s">
        <v>371</v>
      </c>
      <c r="Y146" t="s">
        <v>372</v>
      </c>
      <c r="Z146" t="s">
        <v>373</v>
      </c>
      <c r="AA146" t="s">
        <v>374</v>
      </c>
      <c r="AB146" t="s">
        <v>375</v>
      </c>
      <c r="AC146" t="s">
        <v>376</v>
      </c>
      <c r="AD146" t="s">
        <v>377</v>
      </c>
      <c r="AE146" t="s">
        <v>378</v>
      </c>
      <c r="AF146" t="s">
        <v>379</v>
      </c>
      <c r="AG146" t="s">
        <v>380</v>
      </c>
    </row>
    <row r="147" spans="8:33" x14ac:dyDescent="0.2">
      <c r="H147">
        <v>1</v>
      </c>
      <c r="I147">
        <v>156.44</v>
      </c>
      <c r="J147">
        <v>-7.0499999999999993E-2</v>
      </c>
      <c r="K147">
        <v>9.6500000000000002E-2</v>
      </c>
      <c r="L147">
        <v>344</v>
      </c>
      <c r="M147">
        <v>1.37</v>
      </c>
      <c r="N147">
        <v>1.37</v>
      </c>
      <c r="O147">
        <v>6</v>
      </c>
      <c r="P147">
        <v>0</v>
      </c>
      <c r="Q147">
        <v>1.42</v>
      </c>
      <c r="R147">
        <v>27.7</v>
      </c>
      <c r="S147">
        <v>28.44</v>
      </c>
      <c r="T147">
        <v>25.92</v>
      </c>
      <c r="U147">
        <v>351.7</v>
      </c>
      <c r="V147">
        <v>350.7</v>
      </c>
      <c r="W147">
        <v>23.69</v>
      </c>
      <c r="X147">
        <v>26.89</v>
      </c>
      <c r="Y147">
        <v>59.6</v>
      </c>
      <c r="Z147">
        <v>67.63</v>
      </c>
      <c r="AA147">
        <v>250</v>
      </c>
      <c r="AB147">
        <v>49.53</v>
      </c>
      <c r="AC147">
        <v>8.2659999999999997E-2</v>
      </c>
      <c r="AD147">
        <v>93.8</v>
      </c>
      <c r="AE147">
        <v>2.9</v>
      </c>
      <c r="AF147">
        <v>0.7</v>
      </c>
      <c r="AG147">
        <v>111115</v>
      </c>
    </row>
    <row r="148" spans="8:33" x14ac:dyDescent="0.2">
      <c r="H148">
        <v>2</v>
      </c>
      <c r="I148">
        <v>175.19</v>
      </c>
      <c r="J148">
        <v>0.13300000000000001</v>
      </c>
      <c r="K148">
        <v>9.4500000000000001E-2</v>
      </c>
      <c r="L148">
        <v>340</v>
      </c>
      <c r="M148">
        <v>1.34</v>
      </c>
      <c r="N148">
        <v>1.37</v>
      </c>
      <c r="O148">
        <v>6</v>
      </c>
      <c r="P148">
        <v>0</v>
      </c>
      <c r="Q148">
        <v>1.42</v>
      </c>
      <c r="R148">
        <v>27.47</v>
      </c>
      <c r="S148">
        <v>28.47</v>
      </c>
      <c r="T148">
        <v>25.65</v>
      </c>
      <c r="U148">
        <v>351.7</v>
      </c>
      <c r="V148">
        <v>350.2</v>
      </c>
      <c r="W148">
        <v>23.79</v>
      </c>
      <c r="X148">
        <v>26.93</v>
      </c>
      <c r="Y148">
        <v>60.64</v>
      </c>
      <c r="Z148">
        <v>68.64</v>
      </c>
      <c r="AA148">
        <v>250</v>
      </c>
      <c r="AB148">
        <v>49.35</v>
      </c>
      <c r="AC148">
        <v>0.1653</v>
      </c>
      <c r="AD148">
        <v>93.8</v>
      </c>
      <c r="AE148">
        <v>2.9</v>
      </c>
      <c r="AF148">
        <v>0.7</v>
      </c>
      <c r="AG148">
        <v>111115</v>
      </c>
    </row>
    <row r="149" spans="8:33" x14ac:dyDescent="0.2">
      <c r="H149">
        <v>3</v>
      </c>
      <c r="I149">
        <v>205.19</v>
      </c>
      <c r="J149">
        <v>0.38800000000000001</v>
      </c>
      <c r="K149">
        <v>9.0499999999999997E-2</v>
      </c>
      <c r="L149">
        <v>334</v>
      </c>
      <c r="M149">
        <v>1.28</v>
      </c>
      <c r="N149">
        <v>1.36</v>
      </c>
      <c r="O149">
        <v>6</v>
      </c>
      <c r="P149">
        <v>0</v>
      </c>
      <c r="Q149">
        <v>1.42</v>
      </c>
      <c r="R149">
        <v>27.28</v>
      </c>
      <c r="S149">
        <v>28.44</v>
      </c>
      <c r="T149">
        <v>25.41</v>
      </c>
      <c r="U149">
        <v>351.8</v>
      </c>
      <c r="V149">
        <v>349.8</v>
      </c>
      <c r="W149">
        <v>24.05</v>
      </c>
      <c r="X149">
        <v>27.03</v>
      </c>
      <c r="Y149">
        <v>62.01</v>
      </c>
      <c r="Z149">
        <v>69.69</v>
      </c>
      <c r="AA149">
        <v>250</v>
      </c>
      <c r="AB149">
        <v>49.4</v>
      </c>
      <c r="AC149">
        <v>1.3780000000000001E-2</v>
      </c>
      <c r="AD149">
        <v>93.8</v>
      </c>
      <c r="AE149">
        <v>2.9</v>
      </c>
      <c r="AF149">
        <v>0.7</v>
      </c>
      <c r="AG149">
        <v>111115</v>
      </c>
    </row>
    <row r="150" spans="8:33" x14ac:dyDescent="0.2">
      <c r="H150" t="s">
        <v>344</v>
      </c>
    </row>
    <row r="151" spans="8:33" x14ac:dyDescent="0.2">
      <c r="H151" t="s">
        <v>411</v>
      </c>
    </row>
    <row r="152" spans="8:33" x14ac:dyDescent="0.2">
      <c r="H152" t="s">
        <v>346</v>
      </c>
      <c r="I152" t="s">
        <v>347</v>
      </c>
    </row>
    <row r="153" spans="8:33" x14ac:dyDescent="0.2">
      <c r="H153" t="s">
        <v>348</v>
      </c>
      <c r="I153" t="s">
        <v>349</v>
      </c>
    </row>
    <row r="154" spans="8:33" x14ac:dyDescent="0.2">
      <c r="H154" t="s">
        <v>350</v>
      </c>
      <c r="I154" t="s">
        <v>351</v>
      </c>
      <c r="J154">
        <v>1</v>
      </c>
      <c r="K154">
        <v>0.16</v>
      </c>
    </row>
    <row r="155" spans="8:33" x14ac:dyDescent="0.2">
      <c r="H155" t="s">
        <v>352</v>
      </c>
      <c r="I155" t="s">
        <v>353</v>
      </c>
    </row>
    <row r="156" spans="8:33" x14ac:dyDescent="0.2">
      <c r="H156" t="s">
        <v>412</v>
      </c>
    </row>
    <row r="157" spans="8:33" x14ac:dyDescent="0.2">
      <c r="H157" t="s">
        <v>355</v>
      </c>
      <c r="I157" t="s">
        <v>356</v>
      </c>
      <c r="J157" t="s">
        <v>357</v>
      </c>
      <c r="K157" t="s">
        <v>358</v>
      </c>
      <c r="L157" t="s">
        <v>359</v>
      </c>
      <c r="M157" t="s">
        <v>360</v>
      </c>
      <c r="N157" t="s">
        <v>361</v>
      </c>
      <c r="O157" t="s">
        <v>362</v>
      </c>
      <c r="P157" t="s">
        <v>363</v>
      </c>
      <c r="Q157" t="s">
        <v>364</v>
      </c>
      <c r="R157" t="s">
        <v>365</v>
      </c>
      <c r="S157" t="s">
        <v>366</v>
      </c>
      <c r="T157" t="s">
        <v>367</v>
      </c>
      <c r="U157" t="s">
        <v>368</v>
      </c>
      <c r="V157" t="s">
        <v>369</v>
      </c>
      <c r="W157" t="s">
        <v>370</v>
      </c>
      <c r="X157" t="s">
        <v>371</v>
      </c>
      <c r="Y157" t="s">
        <v>372</v>
      </c>
      <c r="Z157" t="s">
        <v>373</v>
      </c>
      <c r="AA157" t="s">
        <v>374</v>
      </c>
      <c r="AB157" t="s">
        <v>375</v>
      </c>
      <c r="AC157" t="s">
        <v>376</v>
      </c>
      <c r="AD157" t="s">
        <v>377</v>
      </c>
      <c r="AE157" t="s">
        <v>378</v>
      </c>
      <c r="AF157" t="s">
        <v>379</v>
      </c>
      <c r="AG157" t="s">
        <v>380</v>
      </c>
    </row>
    <row r="158" spans="8:33" x14ac:dyDescent="0.2">
      <c r="H158">
        <v>1</v>
      </c>
      <c r="I158">
        <v>95.93</v>
      </c>
      <c r="J158">
        <v>1.69</v>
      </c>
      <c r="K158">
        <v>0.44600000000000001</v>
      </c>
      <c r="L158">
        <v>337</v>
      </c>
      <c r="M158">
        <v>2.38</v>
      </c>
      <c r="N158">
        <v>0.63500000000000001</v>
      </c>
      <c r="O158">
        <v>6</v>
      </c>
      <c r="P158">
        <v>0</v>
      </c>
      <c r="Q158">
        <v>1.42</v>
      </c>
      <c r="R158">
        <v>26.41</v>
      </c>
      <c r="S158">
        <v>26.2</v>
      </c>
      <c r="T158">
        <v>25.29</v>
      </c>
      <c r="U158">
        <v>354.8</v>
      </c>
      <c r="V158">
        <v>348.8</v>
      </c>
      <c r="W158">
        <v>24.1</v>
      </c>
      <c r="X158">
        <v>29.64</v>
      </c>
      <c r="Y158">
        <v>65.41</v>
      </c>
      <c r="Z158">
        <v>80.44</v>
      </c>
      <c r="AA158">
        <v>250</v>
      </c>
      <c r="AB158">
        <v>49.3</v>
      </c>
      <c r="AC158">
        <v>1.0609999999999999</v>
      </c>
      <c r="AD158">
        <v>93.8</v>
      </c>
      <c r="AE158">
        <v>2.9</v>
      </c>
      <c r="AF158">
        <v>0.7</v>
      </c>
      <c r="AG158">
        <v>111115</v>
      </c>
    </row>
    <row r="159" spans="8:33" x14ac:dyDescent="0.2">
      <c r="H159">
        <v>2</v>
      </c>
      <c r="I159">
        <v>122.18</v>
      </c>
      <c r="J159">
        <v>1.72</v>
      </c>
      <c r="K159">
        <v>0.45500000000000002</v>
      </c>
      <c r="L159">
        <v>337</v>
      </c>
      <c r="M159">
        <v>2.35</v>
      </c>
      <c r="N159">
        <v>0.61899999999999999</v>
      </c>
      <c r="O159">
        <v>6</v>
      </c>
      <c r="P159">
        <v>0</v>
      </c>
      <c r="Q159">
        <v>1.42</v>
      </c>
      <c r="R159">
        <v>26.39</v>
      </c>
      <c r="S159">
        <v>26.05</v>
      </c>
      <c r="T159">
        <v>25.5</v>
      </c>
      <c r="U159">
        <v>354.6</v>
      </c>
      <c r="V159">
        <v>348.5</v>
      </c>
      <c r="W159">
        <v>24</v>
      </c>
      <c r="X159">
        <v>29.48</v>
      </c>
      <c r="Y159">
        <v>65.209999999999994</v>
      </c>
      <c r="Z159">
        <v>80.09</v>
      </c>
      <c r="AA159">
        <v>250.1</v>
      </c>
      <c r="AB159">
        <v>49.79</v>
      </c>
      <c r="AC159">
        <v>1.143</v>
      </c>
      <c r="AD159">
        <v>93.81</v>
      </c>
      <c r="AE159">
        <v>2.9</v>
      </c>
      <c r="AF159">
        <v>0.7</v>
      </c>
      <c r="AG159">
        <v>111115</v>
      </c>
    </row>
    <row r="161" spans="8:33" x14ac:dyDescent="0.2">
      <c r="H161" t="s">
        <v>413</v>
      </c>
    </row>
    <row r="162" spans="8:33" x14ac:dyDescent="0.2">
      <c r="H162" t="s">
        <v>414</v>
      </c>
    </row>
    <row r="163" spans="8:33" x14ac:dyDescent="0.2">
      <c r="H163" t="s">
        <v>415</v>
      </c>
    </row>
    <row r="164" spans="8:33" x14ac:dyDescent="0.2">
      <c r="H164" t="s">
        <v>343</v>
      </c>
    </row>
    <row r="166" spans="8:33" x14ac:dyDescent="0.2">
      <c r="H166" t="s">
        <v>344</v>
      </c>
    </row>
    <row r="167" spans="8:33" x14ac:dyDescent="0.2">
      <c r="H167" t="s">
        <v>416</v>
      </c>
    </row>
    <row r="168" spans="8:33" x14ac:dyDescent="0.2">
      <c r="H168" t="s">
        <v>346</v>
      </c>
      <c r="I168" t="s">
        <v>347</v>
      </c>
    </row>
    <row r="169" spans="8:33" x14ac:dyDescent="0.2">
      <c r="H169" t="s">
        <v>348</v>
      </c>
      <c r="I169" t="s">
        <v>349</v>
      </c>
    </row>
    <row r="170" spans="8:33" x14ac:dyDescent="0.2">
      <c r="H170" t="s">
        <v>350</v>
      </c>
      <c r="I170" t="s">
        <v>351</v>
      </c>
      <c r="J170">
        <v>1</v>
      </c>
      <c r="K170">
        <v>0.16</v>
      </c>
    </row>
    <row r="171" spans="8:33" x14ac:dyDescent="0.2">
      <c r="H171" t="s">
        <v>352</v>
      </c>
      <c r="I171" t="s">
        <v>353</v>
      </c>
    </row>
    <row r="172" spans="8:33" x14ac:dyDescent="0.2">
      <c r="H172" t="s">
        <v>417</v>
      </c>
    </row>
    <row r="173" spans="8:33" x14ac:dyDescent="0.2">
      <c r="H173" t="s">
        <v>355</v>
      </c>
      <c r="I173" t="s">
        <v>356</v>
      </c>
      <c r="J173" t="s">
        <v>357</v>
      </c>
      <c r="K173" t="s">
        <v>358</v>
      </c>
      <c r="L173" t="s">
        <v>359</v>
      </c>
      <c r="M173" t="s">
        <v>360</v>
      </c>
      <c r="N173" t="s">
        <v>361</v>
      </c>
      <c r="O173" t="s">
        <v>362</v>
      </c>
      <c r="P173" t="s">
        <v>363</v>
      </c>
      <c r="Q173" t="s">
        <v>364</v>
      </c>
      <c r="R173" t="s">
        <v>365</v>
      </c>
      <c r="S173" t="s">
        <v>366</v>
      </c>
      <c r="T173" t="s">
        <v>367</v>
      </c>
      <c r="U173" t="s">
        <v>368</v>
      </c>
      <c r="V173" t="s">
        <v>369</v>
      </c>
      <c r="W173" t="s">
        <v>370</v>
      </c>
      <c r="X173" t="s">
        <v>371</v>
      </c>
      <c r="Y173" t="s">
        <v>372</v>
      </c>
      <c r="Z173" t="s">
        <v>373</v>
      </c>
      <c r="AA173" t="s">
        <v>374</v>
      </c>
      <c r="AB173" t="s">
        <v>375</v>
      </c>
      <c r="AC173" t="s">
        <v>376</v>
      </c>
      <c r="AD173" t="s">
        <v>377</v>
      </c>
      <c r="AE173" t="s">
        <v>378</v>
      </c>
      <c r="AF173" t="s">
        <v>379</v>
      </c>
      <c r="AG173" t="s">
        <v>380</v>
      </c>
    </row>
    <row r="174" spans="8:33" x14ac:dyDescent="0.2">
      <c r="H174" t="s">
        <v>344</v>
      </c>
    </row>
    <row r="175" spans="8:33" x14ac:dyDescent="0.2">
      <c r="H175" t="s">
        <v>418</v>
      </c>
    </row>
    <row r="176" spans="8:33" x14ac:dyDescent="0.2">
      <c r="H176" t="s">
        <v>346</v>
      </c>
      <c r="I176" t="s">
        <v>347</v>
      </c>
    </row>
    <row r="177" spans="8:33" x14ac:dyDescent="0.2">
      <c r="H177" t="s">
        <v>348</v>
      </c>
      <c r="I177" t="s">
        <v>349</v>
      </c>
    </row>
    <row r="178" spans="8:33" x14ac:dyDescent="0.2">
      <c r="H178" t="s">
        <v>350</v>
      </c>
      <c r="I178" t="s">
        <v>351</v>
      </c>
      <c r="J178">
        <v>1</v>
      </c>
      <c r="K178">
        <v>0.16</v>
      </c>
    </row>
    <row r="179" spans="8:33" x14ac:dyDescent="0.2">
      <c r="H179" t="s">
        <v>352</v>
      </c>
      <c r="I179" t="s">
        <v>353</v>
      </c>
    </row>
    <row r="180" spans="8:33" x14ac:dyDescent="0.2">
      <c r="H180" t="s">
        <v>419</v>
      </c>
    </row>
    <row r="181" spans="8:33" x14ac:dyDescent="0.2">
      <c r="H181" t="s">
        <v>355</v>
      </c>
      <c r="I181" t="s">
        <v>356</v>
      </c>
      <c r="J181" t="s">
        <v>357</v>
      </c>
      <c r="K181" t="s">
        <v>358</v>
      </c>
      <c r="L181" t="s">
        <v>359</v>
      </c>
      <c r="M181" t="s">
        <v>360</v>
      </c>
      <c r="N181" t="s">
        <v>361</v>
      </c>
      <c r="O181" t="s">
        <v>362</v>
      </c>
      <c r="P181" t="s">
        <v>363</v>
      </c>
      <c r="Q181" t="s">
        <v>364</v>
      </c>
      <c r="R181" t="s">
        <v>365</v>
      </c>
      <c r="S181" t="s">
        <v>366</v>
      </c>
      <c r="T181" t="s">
        <v>367</v>
      </c>
      <c r="U181" t="s">
        <v>368</v>
      </c>
      <c r="V181" t="s">
        <v>369</v>
      </c>
      <c r="W181" t="s">
        <v>370</v>
      </c>
      <c r="X181" t="s">
        <v>371</v>
      </c>
      <c r="Y181" t="s">
        <v>372</v>
      </c>
      <c r="Z181" t="s">
        <v>373</v>
      </c>
      <c r="AA181" t="s">
        <v>374</v>
      </c>
      <c r="AB181" t="s">
        <v>375</v>
      </c>
      <c r="AC181" t="s">
        <v>376</v>
      </c>
      <c r="AD181" t="s">
        <v>377</v>
      </c>
      <c r="AE181" t="s">
        <v>378</v>
      </c>
      <c r="AF181" t="s">
        <v>379</v>
      </c>
      <c r="AG181" t="s">
        <v>380</v>
      </c>
    </row>
    <row r="182" spans="8:33" x14ac:dyDescent="0.2">
      <c r="H182">
        <v>1</v>
      </c>
      <c r="I182">
        <v>108.22</v>
      </c>
      <c r="J182">
        <v>1.19</v>
      </c>
      <c r="K182">
        <v>0.24399999999999999</v>
      </c>
      <c r="L182">
        <v>335</v>
      </c>
      <c r="M182">
        <v>2.71</v>
      </c>
      <c r="N182">
        <v>1.21</v>
      </c>
      <c r="O182">
        <v>6</v>
      </c>
      <c r="P182">
        <v>0</v>
      </c>
      <c r="Q182">
        <v>1.42</v>
      </c>
      <c r="R182">
        <v>23.92</v>
      </c>
      <c r="S182">
        <v>21.38</v>
      </c>
      <c r="T182">
        <v>24.77</v>
      </c>
      <c r="U182">
        <v>353.1</v>
      </c>
      <c r="V182">
        <v>350.6</v>
      </c>
      <c r="W182">
        <v>11.03</v>
      </c>
      <c r="X182">
        <v>14.24</v>
      </c>
      <c r="Y182">
        <v>35</v>
      </c>
      <c r="Z182">
        <v>45.18</v>
      </c>
      <c r="AA182">
        <v>500.4</v>
      </c>
      <c r="AB182">
        <v>51</v>
      </c>
      <c r="AC182">
        <v>5.5100000000000003E-2</v>
      </c>
      <c r="AD182">
        <v>94.58</v>
      </c>
      <c r="AE182">
        <v>2</v>
      </c>
      <c r="AF182">
        <v>0.56000000000000005</v>
      </c>
      <c r="AG182">
        <v>111115</v>
      </c>
    </row>
    <row r="183" spans="8:33" x14ac:dyDescent="0.2">
      <c r="H183">
        <v>2</v>
      </c>
      <c r="I183">
        <v>131.46</v>
      </c>
      <c r="J183">
        <v>1.35</v>
      </c>
      <c r="K183">
        <v>0.245</v>
      </c>
      <c r="L183">
        <v>334</v>
      </c>
      <c r="M183">
        <v>2.78</v>
      </c>
      <c r="N183">
        <v>1.23</v>
      </c>
      <c r="O183">
        <v>6</v>
      </c>
      <c r="P183">
        <v>0</v>
      </c>
      <c r="Q183">
        <v>1.42</v>
      </c>
      <c r="R183">
        <v>24.19</v>
      </c>
      <c r="S183">
        <v>21.58</v>
      </c>
      <c r="T183">
        <v>25.12</v>
      </c>
      <c r="U183">
        <v>353.6</v>
      </c>
      <c r="V183">
        <v>350.9</v>
      </c>
      <c r="W183">
        <v>11</v>
      </c>
      <c r="X183">
        <v>14.29</v>
      </c>
      <c r="Y183">
        <v>34.35</v>
      </c>
      <c r="Z183">
        <v>44.62</v>
      </c>
      <c r="AA183">
        <v>500.3</v>
      </c>
      <c r="AB183">
        <v>51.05</v>
      </c>
      <c r="AC183">
        <v>5.5100000000000003E-2</v>
      </c>
      <c r="AD183">
        <v>94.58</v>
      </c>
      <c r="AE183">
        <v>2</v>
      </c>
      <c r="AF183">
        <v>0.56000000000000005</v>
      </c>
      <c r="AG183">
        <v>111115</v>
      </c>
    </row>
    <row r="184" spans="8:33" x14ac:dyDescent="0.2">
      <c r="H184" t="s">
        <v>344</v>
      </c>
    </row>
    <row r="185" spans="8:33" x14ac:dyDescent="0.2">
      <c r="H185" t="s">
        <v>420</v>
      </c>
    </row>
    <row r="186" spans="8:33" x14ac:dyDescent="0.2">
      <c r="H186" t="s">
        <v>346</v>
      </c>
      <c r="I186" t="s">
        <v>347</v>
      </c>
    </row>
    <row r="187" spans="8:33" x14ac:dyDescent="0.2">
      <c r="H187" t="s">
        <v>348</v>
      </c>
      <c r="I187" t="s">
        <v>349</v>
      </c>
    </row>
    <row r="188" spans="8:33" x14ac:dyDescent="0.2">
      <c r="H188" t="s">
        <v>350</v>
      </c>
      <c r="I188" t="s">
        <v>351</v>
      </c>
      <c r="J188">
        <v>1</v>
      </c>
      <c r="K188">
        <v>0.16</v>
      </c>
    </row>
    <row r="189" spans="8:33" x14ac:dyDescent="0.2">
      <c r="H189" t="s">
        <v>352</v>
      </c>
      <c r="I189" t="s">
        <v>353</v>
      </c>
    </row>
    <row r="190" spans="8:33" x14ac:dyDescent="0.2">
      <c r="H190" t="s">
        <v>421</v>
      </c>
    </row>
    <row r="191" spans="8:33" x14ac:dyDescent="0.2">
      <c r="H191" t="s">
        <v>355</v>
      </c>
      <c r="I191" t="s">
        <v>356</v>
      </c>
      <c r="J191" t="s">
        <v>357</v>
      </c>
      <c r="K191" t="s">
        <v>358</v>
      </c>
      <c r="L191" t="s">
        <v>359</v>
      </c>
      <c r="M191" t="s">
        <v>360</v>
      </c>
      <c r="N191" t="s">
        <v>361</v>
      </c>
      <c r="O191" t="s">
        <v>362</v>
      </c>
      <c r="P191" t="s">
        <v>363</v>
      </c>
      <c r="Q191" t="s">
        <v>364</v>
      </c>
      <c r="R191" t="s">
        <v>365</v>
      </c>
      <c r="S191" t="s">
        <v>366</v>
      </c>
      <c r="T191" t="s">
        <v>367</v>
      </c>
      <c r="U191" t="s">
        <v>368</v>
      </c>
      <c r="V191" t="s">
        <v>369</v>
      </c>
      <c r="W191" t="s">
        <v>370</v>
      </c>
      <c r="X191" t="s">
        <v>371</v>
      </c>
      <c r="Y191" t="s">
        <v>372</v>
      </c>
      <c r="Z191" t="s">
        <v>373</v>
      </c>
      <c r="AA191" t="s">
        <v>374</v>
      </c>
      <c r="AB191" t="s">
        <v>375</v>
      </c>
      <c r="AC191" t="s">
        <v>376</v>
      </c>
      <c r="AD191" t="s">
        <v>377</v>
      </c>
      <c r="AE191" t="s">
        <v>378</v>
      </c>
      <c r="AF191" t="s">
        <v>379</v>
      </c>
      <c r="AG191" t="s">
        <v>380</v>
      </c>
    </row>
    <row r="192" spans="8:33" x14ac:dyDescent="0.2">
      <c r="H192">
        <v>1</v>
      </c>
      <c r="I192">
        <v>195.21</v>
      </c>
      <c r="J192">
        <v>0.58699999999999997</v>
      </c>
      <c r="K192">
        <v>0.19700000000000001</v>
      </c>
      <c r="L192">
        <v>337</v>
      </c>
      <c r="M192">
        <v>2.67</v>
      </c>
      <c r="N192">
        <v>1.43</v>
      </c>
      <c r="O192">
        <v>6</v>
      </c>
      <c r="P192">
        <v>0</v>
      </c>
      <c r="Q192">
        <v>1.42</v>
      </c>
      <c r="R192">
        <v>22.75</v>
      </c>
      <c r="S192">
        <v>22.67</v>
      </c>
      <c r="T192">
        <v>21.39</v>
      </c>
      <c r="U192">
        <v>352.6</v>
      </c>
      <c r="V192">
        <v>350.8</v>
      </c>
      <c r="W192">
        <v>10.94</v>
      </c>
      <c r="X192">
        <v>14.1</v>
      </c>
      <c r="Y192">
        <v>37.26</v>
      </c>
      <c r="Z192">
        <v>48.01</v>
      </c>
      <c r="AA192">
        <v>500.4</v>
      </c>
      <c r="AB192">
        <v>50.46</v>
      </c>
      <c r="AC192">
        <v>0.248</v>
      </c>
      <c r="AD192">
        <v>94.57</v>
      </c>
      <c r="AE192">
        <v>2</v>
      </c>
      <c r="AF192">
        <v>0.56000000000000005</v>
      </c>
      <c r="AG192">
        <v>111115</v>
      </c>
    </row>
    <row r="193" spans="8:33" x14ac:dyDescent="0.2">
      <c r="H193">
        <v>2</v>
      </c>
      <c r="I193">
        <v>262.70999999999998</v>
      </c>
      <c r="J193">
        <v>1.21</v>
      </c>
      <c r="K193">
        <v>0.19700000000000001</v>
      </c>
      <c r="L193">
        <v>331</v>
      </c>
      <c r="M193">
        <v>2.56</v>
      </c>
      <c r="N193">
        <v>1.37</v>
      </c>
      <c r="O193">
        <v>6</v>
      </c>
      <c r="P193">
        <v>0</v>
      </c>
      <c r="Q193">
        <v>1.42</v>
      </c>
      <c r="R193">
        <v>22.4</v>
      </c>
      <c r="S193">
        <v>22.24</v>
      </c>
      <c r="T193">
        <v>21.66</v>
      </c>
      <c r="U193">
        <v>352.2</v>
      </c>
      <c r="V193">
        <v>349.7</v>
      </c>
      <c r="W193">
        <v>10.98</v>
      </c>
      <c r="X193">
        <v>14</v>
      </c>
      <c r="Y193">
        <v>38.19</v>
      </c>
      <c r="Z193">
        <v>48.71</v>
      </c>
      <c r="AA193">
        <v>500.6</v>
      </c>
      <c r="AB193">
        <v>50.92</v>
      </c>
      <c r="AC193">
        <v>0.248</v>
      </c>
      <c r="AD193">
        <v>94.58</v>
      </c>
      <c r="AE193">
        <v>2</v>
      </c>
      <c r="AF193">
        <v>0.56000000000000005</v>
      </c>
      <c r="AG193">
        <v>111115</v>
      </c>
    </row>
    <row r="194" spans="8:33" x14ac:dyDescent="0.2">
      <c r="H194">
        <v>3</v>
      </c>
      <c r="I194">
        <v>282.20999999999998</v>
      </c>
      <c r="J194">
        <v>1.19</v>
      </c>
      <c r="K194">
        <v>0.19800000000000001</v>
      </c>
      <c r="L194">
        <v>331</v>
      </c>
      <c r="M194">
        <v>2.5499999999999998</v>
      </c>
      <c r="N194">
        <v>1.36</v>
      </c>
      <c r="O194">
        <v>6</v>
      </c>
      <c r="P194">
        <v>0</v>
      </c>
      <c r="Q194">
        <v>1.42</v>
      </c>
      <c r="R194">
        <v>22.42</v>
      </c>
      <c r="S194">
        <v>22.19</v>
      </c>
      <c r="T194">
        <v>21.69</v>
      </c>
      <c r="U194">
        <v>352.3</v>
      </c>
      <c r="V194">
        <v>349.8</v>
      </c>
      <c r="W194">
        <v>10.99</v>
      </c>
      <c r="X194">
        <v>14.01</v>
      </c>
      <c r="Y194">
        <v>38.200000000000003</v>
      </c>
      <c r="Z194">
        <v>48.68</v>
      </c>
      <c r="AA194">
        <v>500.4</v>
      </c>
      <c r="AB194">
        <v>50.87</v>
      </c>
      <c r="AC194">
        <v>1.1020000000000001</v>
      </c>
      <c r="AD194">
        <v>94.58</v>
      </c>
      <c r="AE194">
        <v>2</v>
      </c>
      <c r="AF194">
        <v>0.56000000000000005</v>
      </c>
      <c r="AG194">
        <v>111115</v>
      </c>
    </row>
    <row r="195" spans="8:33" x14ac:dyDescent="0.2">
      <c r="H195" t="s">
        <v>344</v>
      </c>
    </row>
    <row r="196" spans="8:33" x14ac:dyDescent="0.2">
      <c r="H196" t="s">
        <v>422</v>
      </c>
    </row>
    <row r="197" spans="8:33" x14ac:dyDescent="0.2">
      <c r="H197" t="s">
        <v>346</v>
      </c>
      <c r="I197" t="s">
        <v>347</v>
      </c>
    </row>
    <row r="198" spans="8:33" x14ac:dyDescent="0.2">
      <c r="H198" t="s">
        <v>348</v>
      </c>
      <c r="I198" t="s">
        <v>349</v>
      </c>
    </row>
    <row r="199" spans="8:33" x14ac:dyDescent="0.2">
      <c r="H199" t="s">
        <v>350</v>
      </c>
      <c r="I199" t="s">
        <v>351</v>
      </c>
      <c r="J199">
        <v>1</v>
      </c>
      <c r="K199">
        <v>0.16</v>
      </c>
    </row>
    <row r="200" spans="8:33" x14ac:dyDescent="0.2">
      <c r="H200" t="s">
        <v>352</v>
      </c>
      <c r="I200" t="s">
        <v>353</v>
      </c>
    </row>
    <row r="201" spans="8:33" x14ac:dyDescent="0.2">
      <c r="H201" t="s">
        <v>423</v>
      </c>
    </row>
    <row r="202" spans="8:33" x14ac:dyDescent="0.2">
      <c r="H202" t="s">
        <v>355</v>
      </c>
      <c r="I202" t="s">
        <v>356</v>
      </c>
      <c r="J202" t="s">
        <v>357</v>
      </c>
      <c r="K202" t="s">
        <v>358</v>
      </c>
      <c r="L202" t="s">
        <v>359</v>
      </c>
      <c r="M202" t="s">
        <v>360</v>
      </c>
      <c r="N202" t="s">
        <v>361</v>
      </c>
      <c r="O202" t="s">
        <v>362</v>
      </c>
      <c r="P202" t="s">
        <v>363</v>
      </c>
      <c r="Q202" t="s">
        <v>364</v>
      </c>
      <c r="R202" t="s">
        <v>365</v>
      </c>
      <c r="S202" t="s">
        <v>366</v>
      </c>
      <c r="T202" t="s">
        <v>367</v>
      </c>
      <c r="U202" t="s">
        <v>368</v>
      </c>
      <c r="V202" t="s">
        <v>369</v>
      </c>
      <c r="W202" t="s">
        <v>370</v>
      </c>
      <c r="X202" t="s">
        <v>371</v>
      </c>
      <c r="Y202" t="s">
        <v>372</v>
      </c>
      <c r="Z202" t="s">
        <v>373</v>
      </c>
      <c r="AA202" t="s">
        <v>374</v>
      </c>
      <c r="AB202" t="s">
        <v>375</v>
      </c>
      <c r="AC202" t="s">
        <v>376</v>
      </c>
      <c r="AD202" t="s">
        <v>377</v>
      </c>
      <c r="AE202" t="s">
        <v>378</v>
      </c>
      <c r="AF202" t="s">
        <v>379</v>
      </c>
      <c r="AG202" t="s">
        <v>380</v>
      </c>
    </row>
    <row r="203" spans="8:33" x14ac:dyDescent="0.2">
      <c r="H203">
        <v>1</v>
      </c>
      <c r="I203">
        <v>344.7</v>
      </c>
      <c r="J203">
        <v>-0.50600000000000001</v>
      </c>
      <c r="K203">
        <v>0.26800000000000002</v>
      </c>
      <c r="L203">
        <v>348</v>
      </c>
      <c r="M203">
        <v>2.81</v>
      </c>
      <c r="N203">
        <v>1.1599999999999999</v>
      </c>
      <c r="O203">
        <v>6</v>
      </c>
      <c r="P203">
        <v>0</v>
      </c>
      <c r="Q203">
        <v>1.42</v>
      </c>
      <c r="R203">
        <v>22.44</v>
      </c>
      <c r="S203">
        <v>22.18</v>
      </c>
      <c r="T203">
        <v>22.05</v>
      </c>
      <c r="U203">
        <v>352.1</v>
      </c>
      <c r="V203">
        <v>351.5</v>
      </c>
      <c r="W203">
        <v>12.83</v>
      </c>
      <c r="X203">
        <v>16.149999999999999</v>
      </c>
      <c r="Y203">
        <v>44.53</v>
      </c>
      <c r="Z203">
        <v>56.04</v>
      </c>
      <c r="AA203">
        <v>500.6</v>
      </c>
      <c r="AB203">
        <v>1.1870000000000001</v>
      </c>
      <c r="AC203">
        <v>0.2893</v>
      </c>
      <c r="AD203">
        <v>94.57</v>
      </c>
      <c r="AE203">
        <v>2</v>
      </c>
      <c r="AF203">
        <v>0.56000000000000005</v>
      </c>
      <c r="AG203">
        <v>111115</v>
      </c>
    </row>
    <row r="204" spans="8:33" x14ac:dyDescent="0.2">
      <c r="H204">
        <v>2</v>
      </c>
      <c r="I204">
        <v>371.7</v>
      </c>
      <c r="J204">
        <v>-0.99199999999999999</v>
      </c>
      <c r="K204">
        <v>0.26700000000000002</v>
      </c>
      <c r="L204">
        <v>350</v>
      </c>
      <c r="M204">
        <v>2.8</v>
      </c>
      <c r="N204">
        <v>1.1499999999999999</v>
      </c>
      <c r="O204">
        <v>6</v>
      </c>
      <c r="P204">
        <v>0</v>
      </c>
      <c r="Q204">
        <v>1.42</v>
      </c>
      <c r="R204">
        <v>22.4</v>
      </c>
      <c r="S204">
        <v>22.19</v>
      </c>
      <c r="T204">
        <v>21.75</v>
      </c>
      <c r="U204">
        <v>350.2</v>
      </c>
      <c r="V204">
        <v>350.3</v>
      </c>
      <c r="W204">
        <v>12.92</v>
      </c>
      <c r="X204">
        <v>16.22</v>
      </c>
      <c r="Y204">
        <v>44.95</v>
      </c>
      <c r="Z204">
        <v>56.42</v>
      </c>
      <c r="AA204">
        <v>500.6</v>
      </c>
      <c r="AB204">
        <v>1.1339999999999999</v>
      </c>
      <c r="AC204">
        <v>0.22040000000000001</v>
      </c>
      <c r="AD204">
        <v>94.58</v>
      </c>
      <c r="AE204">
        <v>2</v>
      </c>
      <c r="AF204">
        <v>0.56000000000000005</v>
      </c>
      <c r="AG204">
        <v>111115</v>
      </c>
    </row>
    <row r="205" spans="8:33" x14ac:dyDescent="0.2">
      <c r="H205" t="s">
        <v>344</v>
      </c>
    </row>
    <row r="206" spans="8:33" x14ac:dyDescent="0.2">
      <c r="H206" t="s">
        <v>424</v>
      </c>
    </row>
    <row r="207" spans="8:33" x14ac:dyDescent="0.2">
      <c r="H207" t="s">
        <v>346</v>
      </c>
      <c r="I207" t="s">
        <v>347</v>
      </c>
    </row>
    <row r="208" spans="8:33" x14ac:dyDescent="0.2">
      <c r="H208" t="s">
        <v>348</v>
      </c>
      <c r="I208" t="s">
        <v>349</v>
      </c>
    </row>
    <row r="209" spans="8:33" x14ac:dyDescent="0.2">
      <c r="H209" t="s">
        <v>350</v>
      </c>
      <c r="I209" t="s">
        <v>351</v>
      </c>
      <c r="J209">
        <v>1</v>
      </c>
      <c r="K209">
        <v>0.16</v>
      </c>
    </row>
    <row r="210" spans="8:33" x14ac:dyDescent="0.2">
      <c r="H210" t="s">
        <v>352</v>
      </c>
      <c r="I210" t="s">
        <v>353</v>
      </c>
    </row>
    <row r="211" spans="8:33" x14ac:dyDescent="0.2">
      <c r="H211" t="s">
        <v>425</v>
      </c>
    </row>
    <row r="212" spans="8:33" x14ac:dyDescent="0.2">
      <c r="H212" t="s">
        <v>355</v>
      </c>
      <c r="I212" t="s">
        <v>356</v>
      </c>
      <c r="J212" t="s">
        <v>357</v>
      </c>
      <c r="K212" t="s">
        <v>358</v>
      </c>
      <c r="L212" t="s">
        <v>359</v>
      </c>
      <c r="M212" t="s">
        <v>360</v>
      </c>
      <c r="N212" t="s">
        <v>361</v>
      </c>
      <c r="O212" t="s">
        <v>362</v>
      </c>
      <c r="P212" t="s">
        <v>363</v>
      </c>
      <c r="Q212" t="s">
        <v>364</v>
      </c>
      <c r="R212" t="s">
        <v>365</v>
      </c>
      <c r="S212" t="s">
        <v>366</v>
      </c>
      <c r="T212" t="s">
        <v>367</v>
      </c>
      <c r="U212" t="s">
        <v>368</v>
      </c>
      <c r="V212" t="s">
        <v>369</v>
      </c>
      <c r="W212" t="s">
        <v>370</v>
      </c>
      <c r="X212" t="s">
        <v>371</v>
      </c>
      <c r="Y212" t="s">
        <v>372</v>
      </c>
      <c r="Z212" t="s">
        <v>373</v>
      </c>
      <c r="AA212" t="s">
        <v>374</v>
      </c>
      <c r="AB212" t="s">
        <v>375</v>
      </c>
      <c r="AC212" t="s">
        <v>376</v>
      </c>
      <c r="AD212" t="s">
        <v>377</v>
      </c>
      <c r="AE212" t="s">
        <v>378</v>
      </c>
      <c r="AF212" t="s">
        <v>379</v>
      </c>
      <c r="AG212" t="s">
        <v>380</v>
      </c>
    </row>
    <row r="213" spans="8:33" x14ac:dyDescent="0.2">
      <c r="H213">
        <v>1</v>
      </c>
      <c r="I213">
        <v>11.2</v>
      </c>
      <c r="J213">
        <v>-2.21</v>
      </c>
      <c r="K213">
        <v>0.29799999999999999</v>
      </c>
      <c r="L213">
        <v>358</v>
      </c>
      <c r="M213">
        <v>2.89</v>
      </c>
      <c r="N213">
        <v>1.0900000000000001</v>
      </c>
      <c r="O213">
        <v>6</v>
      </c>
      <c r="P213">
        <v>0</v>
      </c>
      <c r="Q213">
        <v>1.42</v>
      </c>
      <c r="R213">
        <v>23.14</v>
      </c>
      <c r="S213">
        <v>22.11</v>
      </c>
      <c r="T213">
        <v>22.79</v>
      </c>
      <c r="U213">
        <v>348.8</v>
      </c>
      <c r="V213">
        <v>350.2</v>
      </c>
      <c r="W213">
        <v>13.37</v>
      </c>
      <c r="X213">
        <v>16.78</v>
      </c>
      <c r="Y213">
        <v>44.46</v>
      </c>
      <c r="Z213">
        <v>55.79</v>
      </c>
      <c r="AA213">
        <v>500.5</v>
      </c>
      <c r="AB213">
        <v>1.484</v>
      </c>
      <c r="AC213">
        <v>0.30309999999999998</v>
      </c>
      <c r="AD213">
        <v>94.58</v>
      </c>
      <c r="AE213">
        <v>2</v>
      </c>
      <c r="AF213">
        <v>0.56000000000000005</v>
      </c>
      <c r="AG213">
        <v>111115</v>
      </c>
    </row>
    <row r="214" spans="8:33" x14ac:dyDescent="0.2">
      <c r="H214">
        <v>2</v>
      </c>
      <c r="I214">
        <v>25.45</v>
      </c>
      <c r="J214">
        <v>-2.29</v>
      </c>
      <c r="K214">
        <v>0.3</v>
      </c>
      <c r="L214">
        <v>358</v>
      </c>
      <c r="M214">
        <v>2.91</v>
      </c>
      <c r="N214">
        <v>1.0900000000000001</v>
      </c>
      <c r="O214">
        <v>6</v>
      </c>
      <c r="P214">
        <v>0</v>
      </c>
      <c r="Q214">
        <v>1.42</v>
      </c>
      <c r="R214">
        <v>23.15</v>
      </c>
      <c r="S214">
        <v>22.12</v>
      </c>
      <c r="T214">
        <v>22.78</v>
      </c>
      <c r="U214">
        <v>348.7</v>
      </c>
      <c r="V214">
        <v>350.2</v>
      </c>
      <c r="W214">
        <v>13.33</v>
      </c>
      <c r="X214">
        <v>16.77</v>
      </c>
      <c r="Y214">
        <v>44.32</v>
      </c>
      <c r="Z214">
        <v>55.73</v>
      </c>
      <c r="AA214">
        <v>500.4</v>
      </c>
      <c r="AB214">
        <v>1.032</v>
      </c>
      <c r="AC214">
        <v>0.30309999999999998</v>
      </c>
      <c r="AD214">
        <v>94.57</v>
      </c>
      <c r="AE214">
        <v>2</v>
      </c>
      <c r="AF214">
        <v>0.56000000000000005</v>
      </c>
      <c r="AG214">
        <v>111115</v>
      </c>
    </row>
    <row r="215" spans="8:33" x14ac:dyDescent="0.2">
      <c r="H215" t="s">
        <v>344</v>
      </c>
    </row>
    <row r="216" spans="8:33" x14ac:dyDescent="0.2">
      <c r="H216" t="s">
        <v>268</v>
      </c>
    </row>
    <row r="217" spans="8:33" x14ac:dyDescent="0.2">
      <c r="H217" t="s">
        <v>346</v>
      </c>
      <c r="I217" t="s">
        <v>347</v>
      </c>
    </row>
    <row r="218" spans="8:33" x14ac:dyDescent="0.2">
      <c r="H218" t="s">
        <v>348</v>
      </c>
      <c r="I218" t="s">
        <v>349</v>
      </c>
    </row>
    <row r="219" spans="8:33" x14ac:dyDescent="0.2">
      <c r="H219" t="s">
        <v>350</v>
      </c>
      <c r="I219" t="s">
        <v>351</v>
      </c>
      <c r="J219">
        <v>1</v>
      </c>
      <c r="K219">
        <v>0.16</v>
      </c>
    </row>
    <row r="220" spans="8:33" x14ac:dyDescent="0.2">
      <c r="H220" t="s">
        <v>352</v>
      </c>
      <c r="I220" t="s">
        <v>353</v>
      </c>
    </row>
    <row r="221" spans="8:33" x14ac:dyDescent="0.2">
      <c r="H221" t="s">
        <v>269</v>
      </c>
    </row>
    <row r="222" spans="8:33" x14ac:dyDescent="0.2">
      <c r="H222" t="s">
        <v>355</v>
      </c>
      <c r="I222" t="s">
        <v>356</v>
      </c>
      <c r="J222" t="s">
        <v>357</v>
      </c>
      <c r="K222" t="s">
        <v>358</v>
      </c>
      <c r="L222" t="s">
        <v>359</v>
      </c>
      <c r="M222" t="s">
        <v>360</v>
      </c>
      <c r="N222" t="s">
        <v>361</v>
      </c>
      <c r="O222" t="s">
        <v>362</v>
      </c>
      <c r="P222" t="s">
        <v>363</v>
      </c>
      <c r="Q222" t="s">
        <v>364</v>
      </c>
      <c r="R222" t="s">
        <v>365</v>
      </c>
      <c r="S222" t="s">
        <v>366</v>
      </c>
      <c r="T222" t="s">
        <v>367</v>
      </c>
      <c r="U222" t="s">
        <v>368</v>
      </c>
      <c r="V222" t="s">
        <v>369</v>
      </c>
      <c r="W222" t="s">
        <v>370</v>
      </c>
      <c r="X222" t="s">
        <v>371</v>
      </c>
      <c r="Y222" t="s">
        <v>372</v>
      </c>
      <c r="Z222" t="s">
        <v>373</v>
      </c>
      <c r="AA222" t="s">
        <v>374</v>
      </c>
      <c r="AB222" t="s">
        <v>375</v>
      </c>
      <c r="AC222" t="s">
        <v>376</v>
      </c>
      <c r="AD222" t="s">
        <v>377</v>
      </c>
      <c r="AE222" t="s">
        <v>378</v>
      </c>
      <c r="AF222" t="s">
        <v>379</v>
      </c>
      <c r="AG222" t="s">
        <v>380</v>
      </c>
    </row>
    <row r="223" spans="8:33" x14ac:dyDescent="0.2">
      <c r="H223">
        <v>1</v>
      </c>
      <c r="I223">
        <v>124.44</v>
      </c>
      <c r="J223">
        <v>-2.2200000000000002</v>
      </c>
      <c r="K223">
        <v>0.216</v>
      </c>
      <c r="L223">
        <v>361</v>
      </c>
      <c r="M223">
        <v>2.85</v>
      </c>
      <c r="N223">
        <v>1.4</v>
      </c>
      <c r="O223">
        <v>6</v>
      </c>
      <c r="P223">
        <v>0</v>
      </c>
      <c r="Q223">
        <v>1.42</v>
      </c>
      <c r="R223">
        <v>26.14</v>
      </c>
      <c r="S223">
        <v>23.91</v>
      </c>
      <c r="T223">
        <v>27.79</v>
      </c>
      <c r="U223">
        <v>349.3</v>
      </c>
      <c r="V223">
        <v>350.7</v>
      </c>
      <c r="W223">
        <v>13.31</v>
      </c>
      <c r="X223">
        <v>16.66</v>
      </c>
      <c r="Y223">
        <v>36.979999999999997</v>
      </c>
      <c r="Z223">
        <v>46.31</v>
      </c>
      <c r="AA223">
        <v>500.5</v>
      </c>
      <c r="AB223">
        <v>0.66900000000000004</v>
      </c>
      <c r="AC223">
        <v>2.7550000000000002E-2</v>
      </c>
      <c r="AD223">
        <v>94.58</v>
      </c>
      <c r="AE223">
        <v>2</v>
      </c>
      <c r="AF223">
        <v>0.56000000000000005</v>
      </c>
      <c r="AG223">
        <v>111115</v>
      </c>
    </row>
    <row r="224" spans="8:33" x14ac:dyDescent="0.2">
      <c r="H224">
        <v>2</v>
      </c>
      <c r="I224">
        <v>138.69</v>
      </c>
      <c r="J224">
        <v>-2.83</v>
      </c>
      <c r="K224">
        <v>0.218</v>
      </c>
      <c r="L224">
        <v>366</v>
      </c>
      <c r="M224">
        <v>2.9</v>
      </c>
      <c r="N224">
        <v>1.41</v>
      </c>
      <c r="O224">
        <v>6</v>
      </c>
      <c r="P224">
        <v>0</v>
      </c>
      <c r="Q224">
        <v>1.42</v>
      </c>
      <c r="R224">
        <v>26.45</v>
      </c>
      <c r="S224">
        <v>23.97</v>
      </c>
      <c r="T224">
        <v>27.67</v>
      </c>
      <c r="U224">
        <v>349.1</v>
      </c>
      <c r="V224">
        <v>351.3</v>
      </c>
      <c r="W224">
        <v>13.26</v>
      </c>
      <c r="X224">
        <v>16.68</v>
      </c>
      <c r="Y224">
        <v>36.19</v>
      </c>
      <c r="Z224">
        <v>45.51</v>
      </c>
      <c r="AA224">
        <v>500.3</v>
      </c>
      <c r="AB224">
        <v>1.4039999999999999</v>
      </c>
      <c r="AC224">
        <v>0.7853</v>
      </c>
      <c r="AD224">
        <v>94.58</v>
      </c>
      <c r="AE224">
        <v>2</v>
      </c>
      <c r="AF224">
        <v>0.56000000000000005</v>
      </c>
      <c r="AG224">
        <v>111115</v>
      </c>
    </row>
    <row r="225" spans="8:33" x14ac:dyDescent="0.2">
      <c r="H225" t="s">
        <v>344</v>
      </c>
    </row>
    <row r="226" spans="8:33" x14ac:dyDescent="0.2">
      <c r="H226" t="s">
        <v>270</v>
      </c>
    </row>
    <row r="227" spans="8:33" x14ac:dyDescent="0.2">
      <c r="H227" t="s">
        <v>346</v>
      </c>
      <c r="I227" t="s">
        <v>347</v>
      </c>
    </row>
    <row r="228" spans="8:33" x14ac:dyDescent="0.2">
      <c r="H228" t="s">
        <v>348</v>
      </c>
      <c r="I228" t="s">
        <v>349</v>
      </c>
    </row>
    <row r="229" spans="8:33" x14ac:dyDescent="0.2">
      <c r="H229" t="s">
        <v>350</v>
      </c>
      <c r="I229" t="s">
        <v>351</v>
      </c>
      <c r="J229">
        <v>1</v>
      </c>
      <c r="K229">
        <v>0.16</v>
      </c>
    </row>
    <row r="230" spans="8:33" x14ac:dyDescent="0.2">
      <c r="H230" t="s">
        <v>352</v>
      </c>
      <c r="I230" t="s">
        <v>353</v>
      </c>
    </row>
    <row r="231" spans="8:33" x14ac:dyDescent="0.2">
      <c r="H231" t="s">
        <v>271</v>
      </c>
    </row>
    <row r="232" spans="8:33" x14ac:dyDescent="0.2">
      <c r="H232" t="s">
        <v>355</v>
      </c>
      <c r="I232" t="s">
        <v>356</v>
      </c>
      <c r="J232" t="s">
        <v>357</v>
      </c>
      <c r="K232" t="s">
        <v>358</v>
      </c>
      <c r="L232" t="s">
        <v>359</v>
      </c>
      <c r="M232" t="s">
        <v>360</v>
      </c>
      <c r="N232" t="s">
        <v>361</v>
      </c>
      <c r="O232" t="s">
        <v>362</v>
      </c>
      <c r="P232" t="s">
        <v>363</v>
      </c>
      <c r="Q232" t="s">
        <v>364</v>
      </c>
      <c r="R232" t="s">
        <v>365</v>
      </c>
      <c r="S232" t="s">
        <v>366</v>
      </c>
      <c r="T232" t="s">
        <v>367</v>
      </c>
      <c r="U232" t="s">
        <v>368</v>
      </c>
      <c r="V232" t="s">
        <v>369</v>
      </c>
      <c r="W232" t="s">
        <v>370</v>
      </c>
      <c r="X232" t="s">
        <v>371</v>
      </c>
      <c r="Y232" t="s">
        <v>372</v>
      </c>
      <c r="Z232" t="s">
        <v>373</v>
      </c>
      <c r="AA232" t="s">
        <v>374</v>
      </c>
      <c r="AB232" t="s">
        <v>375</v>
      </c>
      <c r="AC232" t="s">
        <v>376</v>
      </c>
      <c r="AD232" t="s">
        <v>377</v>
      </c>
      <c r="AE232" t="s">
        <v>378</v>
      </c>
      <c r="AF232" t="s">
        <v>379</v>
      </c>
      <c r="AG232" t="s">
        <v>380</v>
      </c>
    </row>
    <row r="233" spans="8:33" x14ac:dyDescent="0.2">
      <c r="H233">
        <v>1</v>
      </c>
      <c r="I233">
        <v>160.71</v>
      </c>
      <c r="J233">
        <v>1.63</v>
      </c>
      <c r="K233">
        <v>0.16300000000000001</v>
      </c>
      <c r="L233">
        <v>324</v>
      </c>
      <c r="M233">
        <v>2.2400000000000002</v>
      </c>
      <c r="N233">
        <v>1.41</v>
      </c>
      <c r="O233">
        <v>6</v>
      </c>
      <c r="P233">
        <v>0</v>
      </c>
      <c r="Q233">
        <v>1.42</v>
      </c>
      <c r="R233">
        <v>26.69</v>
      </c>
      <c r="S233">
        <v>24.07</v>
      </c>
      <c r="T233">
        <v>28.26</v>
      </c>
      <c r="U233">
        <v>352.7</v>
      </c>
      <c r="V233">
        <v>349.8</v>
      </c>
      <c r="W233">
        <v>14.2</v>
      </c>
      <c r="X233">
        <v>16.850000000000001</v>
      </c>
      <c r="Y233">
        <v>38.229999999999997</v>
      </c>
      <c r="Z233">
        <v>45.34</v>
      </c>
      <c r="AA233">
        <v>500.5</v>
      </c>
      <c r="AB233">
        <v>50.32</v>
      </c>
      <c r="AC233">
        <v>0.20660000000000001</v>
      </c>
      <c r="AD233">
        <v>94.57</v>
      </c>
      <c r="AE233">
        <v>2</v>
      </c>
      <c r="AF233">
        <v>0.56000000000000005</v>
      </c>
      <c r="AG233">
        <v>111115</v>
      </c>
    </row>
    <row r="234" spans="8:33" x14ac:dyDescent="0.2">
      <c r="H234">
        <v>2</v>
      </c>
      <c r="I234">
        <v>183.21</v>
      </c>
      <c r="J234">
        <v>1.69</v>
      </c>
      <c r="K234">
        <v>0.153</v>
      </c>
      <c r="L234">
        <v>322</v>
      </c>
      <c r="M234">
        <v>2.1800000000000002</v>
      </c>
      <c r="N234">
        <v>1.46</v>
      </c>
      <c r="O234">
        <v>6</v>
      </c>
      <c r="P234">
        <v>0</v>
      </c>
      <c r="Q234">
        <v>1.42</v>
      </c>
      <c r="R234">
        <v>27.08</v>
      </c>
      <c r="S234">
        <v>24.25</v>
      </c>
      <c r="T234">
        <v>29.22</v>
      </c>
      <c r="U234">
        <v>353</v>
      </c>
      <c r="V234">
        <v>350.1</v>
      </c>
      <c r="W234">
        <v>14.15</v>
      </c>
      <c r="X234">
        <v>16.72</v>
      </c>
      <c r="Y234">
        <v>37.21</v>
      </c>
      <c r="Z234">
        <v>43.96</v>
      </c>
      <c r="AA234">
        <v>500.3</v>
      </c>
      <c r="AB234">
        <v>50.59</v>
      </c>
      <c r="AC234">
        <v>0.2893</v>
      </c>
      <c r="AD234">
        <v>94.56</v>
      </c>
      <c r="AE234">
        <v>2</v>
      </c>
      <c r="AF234">
        <v>0.56000000000000005</v>
      </c>
      <c r="AG234">
        <v>111115</v>
      </c>
    </row>
    <row r="235" spans="8:33" x14ac:dyDescent="0.2">
      <c r="H235" t="s">
        <v>344</v>
      </c>
    </row>
    <row r="236" spans="8:33" x14ac:dyDescent="0.2">
      <c r="H236" t="s">
        <v>272</v>
      </c>
    </row>
    <row r="237" spans="8:33" x14ac:dyDescent="0.2">
      <c r="H237" t="s">
        <v>346</v>
      </c>
      <c r="I237" t="s">
        <v>347</v>
      </c>
    </row>
    <row r="238" spans="8:33" x14ac:dyDescent="0.2">
      <c r="H238" t="s">
        <v>348</v>
      </c>
      <c r="I238" t="s">
        <v>349</v>
      </c>
    </row>
    <row r="239" spans="8:33" x14ac:dyDescent="0.2">
      <c r="H239" t="s">
        <v>350</v>
      </c>
      <c r="I239" t="s">
        <v>351</v>
      </c>
      <c r="J239">
        <v>1</v>
      </c>
      <c r="K239">
        <v>0.16</v>
      </c>
    </row>
    <row r="240" spans="8:33" x14ac:dyDescent="0.2">
      <c r="H240" t="s">
        <v>352</v>
      </c>
      <c r="I240" t="s">
        <v>353</v>
      </c>
    </row>
    <row r="241" spans="8:33" x14ac:dyDescent="0.2">
      <c r="H241" t="s">
        <v>273</v>
      </c>
    </row>
    <row r="242" spans="8:33" x14ac:dyDescent="0.2">
      <c r="H242" t="s">
        <v>355</v>
      </c>
      <c r="I242" t="s">
        <v>356</v>
      </c>
      <c r="J242" t="s">
        <v>357</v>
      </c>
      <c r="K242" t="s">
        <v>358</v>
      </c>
      <c r="L242" t="s">
        <v>359</v>
      </c>
      <c r="M242" t="s">
        <v>360</v>
      </c>
      <c r="N242" t="s">
        <v>361</v>
      </c>
      <c r="O242" t="s">
        <v>362</v>
      </c>
      <c r="P242" t="s">
        <v>363</v>
      </c>
      <c r="Q242" t="s">
        <v>364</v>
      </c>
      <c r="R242" t="s">
        <v>365</v>
      </c>
      <c r="S242" t="s">
        <v>366</v>
      </c>
      <c r="T242" t="s">
        <v>367</v>
      </c>
      <c r="U242" t="s">
        <v>368</v>
      </c>
      <c r="V242" t="s">
        <v>369</v>
      </c>
      <c r="W242" t="s">
        <v>370</v>
      </c>
      <c r="X242" t="s">
        <v>371</v>
      </c>
      <c r="Y242" t="s">
        <v>372</v>
      </c>
      <c r="Z242" t="s">
        <v>373</v>
      </c>
      <c r="AA242" t="s">
        <v>374</v>
      </c>
      <c r="AB242" t="s">
        <v>375</v>
      </c>
      <c r="AC242" t="s">
        <v>376</v>
      </c>
      <c r="AD242" t="s">
        <v>377</v>
      </c>
      <c r="AE242" t="s">
        <v>378</v>
      </c>
      <c r="AF242" t="s">
        <v>379</v>
      </c>
      <c r="AG242" t="s">
        <v>380</v>
      </c>
    </row>
    <row r="243" spans="8:33" x14ac:dyDescent="0.2">
      <c r="H243">
        <v>1</v>
      </c>
      <c r="I243">
        <v>72.459999999999994</v>
      </c>
      <c r="J243">
        <v>1.32</v>
      </c>
      <c r="K243">
        <v>0.21199999999999999</v>
      </c>
      <c r="L243">
        <v>328</v>
      </c>
      <c r="M243">
        <v>2.88</v>
      </c>
      <c r="N243">
        <v>1.44</v>
      </c>
      <c r="O243">
        <v>6</v>
      </c>
      <c r="P243">
        <v>0</v>
      </c>
      <c r="Q243">
        <v>1.42</v>
      </c>
      <c r="R243">
        <v>25.86</v>
      </c>
      <c r="S243">
        <v>24.31</v>
      </c>
      <c r="T243">
        <v>25.05</v>
      </c>
      <c r="U243">
        <v>350</v>
      </c>
      <c r="V243">
        <v>347.2</v>
      </c>
      <c r="W243">
        <v>13.62</v>
      </c>
      <c r="X243">
        <v>17.02</v>
      </c>
      <c r="Y243">
        <v>38.479999999999997</v>
      </c>
      <c r="Z243">
        <v>48.08</v>
      </c>
      <c r="AA243">
        <v>500.3</v>
      </c>
      <c r="AB243">
        <v>49.09</v>
      </c>
      <c r="AC243">
        <v>0.4133</v>
      </c>
      <c r="AD243">
        <v>94.57</v>
      </c>
      <c r="AE243">
        <v>2</v>
      </c>
      <c r="AF243">
        <v>0.56000000000000005</v>
      </c>
      <c r="AG243">
        <v>111115</v>
      </c>
    </row>
    <row r="244" spans="8:33" x14ac:dyDescent="0.2">
      <c r="H244">
        <v>2</v>
      </c>
      <c r="I244">
        <v>114.46</v>
      </c>
      <c r="J244">
        <v>0.42499999999999999</v>
      </c>
      <c r="K244">
        <v>0.21199999999999999</v>
      </c>
      <c r="L244">
        <v>339</v>
      </c>
      <c r="M244">
        <v>2.88</v>
      </c>
      <c r="N244">
        <v>1.44</v>
      </c>
      <c r="O244">
        <v>6</v>
      </c>
      <c r="P244">
        <v>0</v>
      </c>
      <c r="Q244">
        <v>1.42</v>
      </c>
      <c r="R244">
        <v>26.17</v>
      </c>
      <c r="S244">
        <v>24.27</v>
      </c>
      <c r="T244">
        <v>27.07</v>
      </c>
      <c r="U244">
        <v>352.6</v>
      </c>
      <c r="V244">
        <v>350.9</v>
      </c>
      <c r="W244">
        <v>13.57</v>
      </c>
      <c r="X244">
        <v>16.96</v>
      </c>
      <c r="Y244">
        <v>37.65</v>
      </c>
      <c r="Z244">
        <v>47.05</v>
      </c>
      <c r="AA244">
        <v>500.2</v>
      </c>
      <c r="AB244">
        <v>49.14</v>
      </c>
      <c r="AC244">
        <v>0.372</v>
      </c>
      <c r="AD244">
        <v>94.57</v>
      </c>
      <c r="AE244">
        <v>2</v>
      </c>
      <c r="AF244">
        <v>0.56000000000000005</v>
      </c>
      <c r="AG244">
        <v>111115</v>
      </c>
    </row>
    <row r="245" spans="8:33" x14ac:dyDescent="0.2">
      <c r="H245" t="s">
        <v>344</v>
      </c>
    </row>
    <row r="246" spans="8:33" x14ac:dyDescent="0.2">
      <c r="H246" t="s">
        <v>274</v>
      </c>
    </row>
    <row r="247" spans="8:33" x14ac:dyDescent="0.2">
      <c r="H247" t="s">
        <v>346</v>
      </c>
      <c r="I247" t="s">
        <v>347</v>
      </c>
    </row>
    <row r="248" spans="8:33" x14ac:dyDescent="0.2">
      <c r="H248" t="s">
        <v>348</v>
      </c>
      <c r="I248" t="s">
        <v>349</v>
      </c>
    </row>
    <row r="249" spans="8:33" x14ac:dyDescent="0.2">
      <c r="H249" t="s">
        <v>350</v>
      </c>
      <c r="I249" t="s">
        <v>351</v>
      </c>
      <c r="J249">
        <v>1</v>
      </c>
      <c r="K249">
        <v>0.16</v>
      </c>
    </row>
    <row r="250" spans="8:33" x14ac:dyDescent="0.2">
      <c r="H250" t="s">
        <v>352</v>
      </c>
      <c r="I250" t="s">
        <v>353</v>
      </c>
    </row>
    <row r="251" spans="8:33" x14ac:dyDescent="0.2">
      <c r="H251" t="s">
        <v>275</v>
      </c>
    </row>
    <row r="252" spans="8:33" x14ac:dyDescent="0.2">
      <c r="H252" t="s">
        <v>355</v>
      </c>
      <c r="I252" t="s">
        <v>356</v>
      </c>
      <c r="J252" t="s">
        <v>357</v>
      </c>
      <c r="K252" t="s">
        <v>358</v>
      </c>
      <c r="L252" t="s">
        <v>359</v>
      </c>
      <c r="M252" t="s">
        <v>360</v>
      </c>
      <c r="N252" t="s">
        <v>361</v>
      </c>
      <c r="O252" t="s">
        <v>362</v>
      </c>
      <c r="P252" t="s">
        <v>363</v>
      </c>
      <c r="Q252" t="s">
        <v>364</v>
      </c>
      <c r="R252" t="s">
        <v>365</v>
      </c>
      <c r="S252" t="s">
        <v>366</v>
      </c>
      <c r="T252" t="s">
        <v>367</v>
      </c>
      <c r="U252" t="s">
        <v>368</v>
      </c>
      <c r="V252" t="s">
        <v>369</v>
      </c>
      <c r="W252" t="s">
        <v>370</v>
      </c>
      <c r="X252" t="s">
        <v>371</v>
      </c>
      <c r="Y252" t="s">
        <v>372</v>
      </c>
      <c r="Z252" t="s">
        <v>373</v>
      </c>
      <c r="AA252" t="s">
        <v>374</v>
      </c>
      <c r="AB252" t="s">
        <v>375</v>
      </c>
      <c r="AC252" t="s">
        <v>376</v>
      </c>
      <c r="AD252" t="s">
        <v>377</v>
      </c>
      <c r="AE252" t="s">
        <v>378</v>
      </c>
      <c r="AF252" t="s">
        <v>379</v>
      </c>
      <c r="AG252" t="s">
        <v>380</v>
      </c>
    </row>
    <row r="253" spans="8:33" x14ac:dyDescent="0.2">
      <c r="H253">
        <v>1</v>
      </c>
      <c r="I253">
        <v>57.2</v>
      </c>
      <c r="J253">
        <v>0.32700000000000001</v>
      </c>
      <c r="K253">
        <v>0.24399999999999999</v>
      </c>
      <c r="L253">
        <v>340</v>
      </c>
      <c r="M253">
        <v>3.27</v>
      </c>
      <c r="N253">
        <v>1.45</v>
      </c>
      <c r="O253">
        <v>6</v>
      </c>
      <c r="P253">
        <v>0</v>
      </c>
      <c r="Q253">
        <v>1.42</v>
      </c>
      <c r="R253">
        <v>27.2</v>
      </c>
      <c r="S253">
        <v>24.49</v>
      </c>
      <c r="T253">
        <v>28.88</v>
      </c>
      <c r="U253">
        <v>352.7</v>
      </c>
      <c r="V253">
        <v>351</v>
      </c>
      <c r="W253">
        <v>13.43</v>
      </c>
      <c r="X253">
        <v>17.28</v>
      </c>
      <c r="Y253">
        <v>35.06</v>
      </c>
      <c r="Z253">
        <v>45.13</v>
      </c>
      <c r="AA253">
        <v>500.4</v>
      </c>
      <c r="AB253">
        <v>50.07</v>
      </c>
      <c r="AC253">
        <v>0.19289999999999999</v>
      </c>
      <c r="AD253">
        <v>94.58</v>
      </c>
      <c r="AE253">
        <v>2</v>
      </c>
      <c r="AF253">
        <v>0.56000000000000005</v>
      </c>
      <c r="AG253">
        <v>111115</v>
      </c>
    </row>
    <row r="254" spans="8:33" x14ac:dyDescent="0.2">
      <c r="H254">
        <v>2</v>
      </c>
      <c r="I254">
        <v>85.7</v>
      </c>
      <c r="J254">
        <v>0.17299999999999999</v>
      </c>
      <c r="K254">
        <v>0.247</v>
      </c>
      <c r="L254">
        <v>341</v>
      </c>
      <c r="M254">
        <v>3.34</v>
      </c>
      <c r="N254">
        <v>1.46</v>
      </c>
      <c r="O254">
        <v>6</v>
      </c>
      <c r="P254">
        <v>0</v>
      </c>
      <c r="Q254">
        <v>1.42</v>
      </c>
      <c r="R254">
        <v>27.41</v>
      </c>
      <c r="S254">
        <v>24.59</v>
      </c>
      <c r="T254">
        <v>29.11</v>
      </c>
      <c r="U254">
        <v>352.8</v>
      </c>
      <c r="V254">
        <v>351.2</v>
      </c>
      <c r="W254">
        <v>13.42</v>
      </c>
      <c r="X254">
        <v>17.350000000000001</v>
      </c>
      <c r="Y254">
        <v>34.630000000000003</v>
      </c>
      <c r="Z254">
        <v>44.78</v>
      </c>
      <c r="AA254">
        <v>500.4</v>
      </c>
      <c r="AB254">
        <v>50.19</v>
      </c>
      <c r="AC254">
        <v>0.11020000000000001</v>
      </c>
      <c r="AD254">
        <v>94.58</v>
      </c>
      <c r="AE254">
        <v>2</v>
      </c>
      <c r="AF254">
        <v>0.56000000000000005</v>
      </c>
      <c r="AG254">
        <v>111115</v>
      </c>
    </row>
    <row r="255" spans="8:33" x14ac:dyDescent="0.2">
      <c r="H255" t="s">
        <v>344</v>
      </c>
    </row>
    <row r="256" spans="8:33" x14ac:dyDescent="0.2">
      <c r="H256" t="s">
        <v>276</v>
      </c>
    </row>
    <row r="257" spans="8:33" x14ac:dyDescent="0.2">
      <c r="H257" t="s">
        <v>346</v>
      </c>
      <c r="I257" t="s">
        <v>347</v>
      </c>
    </row>
    <row r="258" spans="8:33" x14ac:dyDescent="0.2">
      <c r="H258" t="s">
        <v>348</v>
      </c>
      <c r="I258" t="s">
        <v>349</v>
      </c>
    </row>
    <row r="259" spans="8:33" x14ac:dyDescent="0.2">
      <c r="H259" t="s">
        <v>350</v>
      </c>
      <c r="I259" t="s">
        <v>351</v>
      </c>
      <c r="J259">
        <v>1</v>
      </c>
      <c r="K259">
        <v>0.16</v>
      </c>
    </row>
    <row r="260" spans="8:33" x14ac:dyDescent="0.2">
      <c r="H260" t="s">
        <v>352</v>
      </c>
      <c r="I260" t="s">
        <v>353</v>
      </c>
    </row>
    <row r="261" spans="8:33" x14ac:dyDescent="0.2">
      <c r="H261" t="s">
        <v>277</v>
      </c>
    </row>
    <row r="262" spans="8:33" x14ac:dyDescent="0.2">
      <c r="H262" t="s">
        <v>355</v>
      </c>
      <c r="I262" t="s">
        <v>356</v>
      </c>
      <c r="J262" t="s">
        <v>357</v>
      </c>
      <c r="K262" t="s">
        <v>358</v>
      </c>
      <c r="L262" t="s">
        <v>359</v>
      </c>
      <c r="M262" t="s">
        <v>360</v>
      </c>
      <c r="N262" t="s">
        <v>361</v>
      </c>
      <c r="O262" t="s">
        <v>362</v>
      </c>
      <c r="P262" t="s">
        <v>363</v>
      </c>
      <c r="Q262" t="s">
        <v>364</v>
      </c>
      <c r="R262" t="s">
        <v>365</v>
      </c>
      <c r="S262" t="s">
        <v>366</v>
      </c>
      <c r="T262" t="s">
        <v>367</v>
      </c>
      <c r="U262" t="s">
        <v>368</v>
      </c>
      <c r="V262" t="s">
        <v>369</v>
      </c>
      <c r="W262" t="s">
        <v>370</v>
      </c>
      <c r="X262" t="s">
        <v>371</v>
      </c>
      <c r="Y262" t="s">
        <v>372</v>
      </c>
      <c r="Z262" t="s">
        <v>373</v>
      </c>
      <c r="AA262" t="s">
        <v>374</v>
      </c>
      <c r="AB262" t="s">
        <v>375</v>
      </c>
      <c r="AC262" t="s">
        <v>376</v>
      </c>
      <c r="AD262" t="s">
        <v>377</v>
      </c>
      <c r="AE262" t="s">
        <v>378</v>
      </c>
      <c r="AF262" t="s">
        <v>379</v>
      </c>
      <c r="AG262" t="s">
        <v>380</v>
      </c>
    </row>
    <row r="263" spans="8:33" x14ac:dyDescent="0.2">
      <c r="H263">
        <v>1</v>
      </c>
      <c r="I263">
        <v>42.7</v>
      </c>
      <c r="J263">
        <v>0.68500000000000005</v>
      </c>
      <c r="K263">
        <v>0.23400000000000001</v>
      </c>
      <c r="L263">
        <v>335</v>
      </c>
      <c r="M263">
        <v>3.36</v>
      </c>
      <c r="N263">
        <v>1.54</v>
      </c>
      <c r="O263">
        <v>6</v>
      </c>
      <c r="P263">
        <v>0</v>
      </c>
      <c r="Q263">
        <v>1.42</v>
      </c>
      <c r="R263">
        <v>27.55</v>
      </c>
      <c r="S263">
        <v>25.01</v>
      </c>
      <c r="T263">
        <v>28.9</v>
      </c>
      <c r="U263">
        <v>351.9</v>
      </c>
      <c r="V263">
        <v>349.7</v>
      </c>
      <c r="W263">
        <v>13.42</v>
      </c>
      <c r="X263">
        <v>17.38</v>
      </c>
      <c r="Y263">
        <v>34.35</v>
      </c>
      <c r="Z263">
        <v>44.47</v>
      </c>
      <c r="AA263">
        <v>500.3</v>
      </c>
      <c r="AB263">
        <v>49.9</v>
      </c>
      <c r="AC263">
        <v>0.124</v>
      </c>
      <c r="AD263">
        <v>94.58</v>
      </c>
      <c r="AE263">
        <v>2</v>
      </c>
      <c r="AF263">
        <v>0.56000000000000005</v>
      </c>
      <c r="AG263">
        <v>111115</v>
      </c>
    </row>
    <row r="264" spans="8:33" x14ac:dyDescent="0.2">
      <c r="H264">
        <v>2</v>
      </c>
      <c r="I264">
        <v>64.45</v>
      </c>
      <c r="J264">
        <v>0.56100000000000005</v>
      </c>
      <c r="K264">
        <v>0.23</v>
      </c>
      <c r="L264">
        <v>337</v>
      </c>
      <c r="M264">
        <v>3.34</v>
      </c>
      <c r="N264">
        <v>1.56</v>
      </c>
      <c r="O264">
        <v>6</v>
      </c>
      <c r="P264">
        <v>0</v>
      </c>
      <c r="Q264">
        <v>1.42</v>
      </c>
      <c r="R264">
        <v>27.64</v>
      </c>
      <c r="S264">
        <v>25.11</v>
      </c>
      <c r="T264">
        <v>29.06</v>
      </c>
      <c r="U264">
        <v>352.2</v>
      </c>
      <c r="V264">
        <v>350.1</v>
      </c>
      <c r="W264">
        <v>13.45</v>
      </c>
      <c r="X264">
        <v>17.39</v>
      </c>
      <c r="Y264">
        <v>34.24</v>
      </c>
      <c r="Z264">
        <v>44.26</v>
      </c>
      <c r="AA264">
        <v>500.4</v>
      </c>
      <c r="AB264">
        <v>50.36</v>
      </c>
      <c r="AC264">
        <v>8.2659999999999997E-2</v>
      </c>
      <c r="AD264">
        <v>94.58</v>
      </c>
      <c r="AE264">
        <v>2</v>
      </c>
      <c r="AF264">
        <v>0.56000000000000005</v>
      </c>
      <c r="AG264">
        <v>111115</v>
      </c>
    </row>
    <row r="266" spans="8:33" x14ac:dyDescent="0.2">
      <c r="H266" t="s">
        <v>278</v>
      </c>
    </row>
    <row r="267" spans="8:33" x14ac:dyDescent="0.2">
      <c r="H267" t="s">
        <v>279</v>
      </c>
    </row>
    <row r="268" spans="8:33" x14ac:dyDescent="0.2">
      <c r="H268" t="s">
        <v>280</v>
      </c>
    </row>
    <row r="269" spans="8:33" x14ac:dyDescent="0.2">
      <c r="H269" t="s">
        <v>343</v>
      </c>
    </row>
    <row r="271" spans="8:33" x14ac:dyDescent="0.2">
      <c r="H271" t="s">
        <v>344</v>
      </c>
    </row>
    <row r="272" spans="8:33" x14ac:dyDescent="0.2">
      <c r="H272" t="s">
        <v>281</v>
      </c>
    </row>
    <row r="273" spans="8:33" x14ac:dyDescent="0.2">
      <c r="H273" t="s">
        <v>346</v>
      </c>
      <c r="I273" t="s">
        <v>347</v>
      </c>
    </row>
    <row r="274" spans="8:33" x14ac:dyDescent="0.2">
      <c r="H274" t="s">
        <v>348</v>
      </c>
      <c r="I274" t="s">
        <v>349</v>
      </c>
    </row>
    <row r="275" spans="8:33" x14ac:dyDescent="0.2">
      <c r="H275" t="s">
        <v>350</v>
      </c>
      <c r="I275" t="s">
        <v>351</v>
      </c>
      <c r="J275">
        <v>1</v>
      </c>
      <c r="K275">
        <v>0.16</v>
      </c>
    </row>
    <row r="276" spans="8:33" x14ac:dyDescent="0.2">
      <c r="H276" t="s">
        <v>352</v>
      </c>
      <c r="I276" t="s">
        <v>353</v>
      </c>
    </row>
    <row r="277" spans="8:33" x14ac:dyDescent="0.2">
      <c r="H277" t="s">
        <v>282</v>
      </c>
    </row>
    <row r="278" spans="8:33" x14ac:dyDescent="0.2">
      <c r="H278" t="s">
        <v>355</v>
      </c>
      <c r="I278" t="s">
        <v>356</v>
      </c>
      <c r="J278" t="s">
        <v>357</v>
      </c>
      <c r="K278" t="s">
        <v>358</v>
      </c>
      <c r="L278" t="s">
        <v>359</v>
      </c>
      <c r="M278" t="s">
        <v>360</v>
      </c>
      <c r="N278" t="s">
        <v>361</v>
      </c>
      <c r="O278" t="s">
        <v>362</v>
      </c>
      <c r="P278" t="s">
        <v>363</v>
      </c>
      <c r="Q278" t="s">
        <v>364</v>
      </c>
      <c r="R278" t="s">
        <v>365</v>
      </c>
      <c r="S278" t="s">
        <v>366</v>
      </c>
      <c r="T278" t="s">
        <v>367</v>
      </c>
      <c r="U278" t="s">
        <v>368</v>
      </c>
      <c r="V278" t="s">
        <v>369</v>
      </c>
      <c r="W278" t="s">
        <v>370</v>
      </c>
      <c r="X278" t="s">
        <v>371</v>
      </c>
      <c r="Y278" t="s">
        <v>372</v>
      </c>
      <c r="Z278" t="s">
        <v>373</v>
      </c>
      <c r="AA278" t="s">
        <v>374</v>
      </c>
      <c r="AB278" t="s">
        <v>375</v>
      </c>
      <c r="AC278" t="s">
        <v>376</v>
      </c>
      <c r="AD278" t="s">
        <v>377</v>
      </c>
      <c r="AE278" t="s">
        <v>378</v>
      </c>
      <c r="AF278" t="s">
        <v>379</v>
      </c>
      <c r="AG278" t="s">
        <v>380</v>
      </c>
    </row>
    <row r="279" spans="8:33" x14ac:dyDescent="0.2">
      <c r="H279">
        <v>1</v>
      </c>
      <c r="I279">
        <v>19.13</v>
      </c>
      <c r="J279">
        <v>24.6</v>
      </c>
      <c r="K279">
        <v>0.34200000000000003</v>
      </c>
      <c r="L279">
        <v>206</v>
      </c>
      <c r="M279">
        <v>3.13</v>
      </c>
      <c r="N279">
        <v>1.04</v>
      </c>
      <c r="O279">
        <v>6</v>
      </c>
      <c r="P279">
        <v>0</v>
      </c>
      <c r="Q279">
        <v>1.42</v>
      </c>
      <c r="R279">
        <v>22.9</v>
      </c>
      <c r="S279">
        <v>23.22</v>
      </c>
      <c r="T279">
        <v>22.14</v>
      </c>
      <c r="U279">
        <v>381</v>
      </c>
      <c r="V279">
        <v>350.2</v>
      </c>
      <c r="W279">
        <v>15.74</v>
      </c>
      <c r="X279">
        <v>19.420000000000002</v>
      </c>
      <c r="Y279">
        <v>52.62</v>
      </c>
      <c r="Z279">
        <v>64.92</v>
      </c>
      <c r="AA279">
        <v>500.5</v>
      </c>
      <c r="AB279">
        <v>1200</v>
      </c>
      <c r="AC279">
        <v>0.20660000000000001</v>
      </c>
      <c r="AD279">
        <v>93.73</v>
      </c>
      <c r="AE279">
        <v>-0.1</v>
      </c>
      <c r="AF279">
        <v>0.02</v>
      </c>
      <c r="AG279">
        <v>111115</v>
      </c>
    </row>
    <row r="280" spans="8:33" x14ac:dyDescent="0.2">
      <c r="H280">
        <v>2</v>
      </c>
      <c r="I280">
        <v>36.380000000000003</v>
      </c>
      <c r="J280">
        <v>24.2</v>
      </c>
      <c r="K280">
        <v>0.34399999999999997</v>
      </c>
      <c r="L280">
        <v>209</v>
      </c>
      <c r="M280">
        <v>3.14</v>
      </c>
      <c r="N280">
        <v>1.04</v>
      </c>
      <c r="O280">
        <v>6</v>
      </c>
      <c r="P280">
        <v>0</v>
      </c>
      <c r="Q280">
        <v>1.42</v>
      </c>
      <c r="R280">
        <v>22.84</v>
      </c>
      <c r="S280">
        <v>23.2</v>
      </c>
      <c r="T280">
        <v>22.19</v>
      </c>
      <c r="U280">
        <v>381</v>
      </c>
      <c r="V280">
        <v>350.6</v>
      </c>
      <c r="W280">
        <v>15.69</v>
      </c>
      <c r="X280">
        <v>19.38</v>
      </c>
      <c r="Y280">
        <v>52.64</v>
      </c>
      <c r="Z280">
        <v>65.03</v>
      </c>
      <c r="AA280">
        <v>500.4</v>
      </c>
      <c r="AB280">
        <v>1200</v>
      </c>
      <c r="AC280">
        <v>1.667</v>
      </c>
      <c r="AD280">
        <v>93.73</v>
      </c>
      <c r="AE280">
        <v>-0.1</v>
      </c>
      <c r="AF280">
        <v>0.02</v>
      </c>
      <c r="AG280">
        <v>111115</v>
      </c>
    </row>
    <row r="281" spans="8:33" x14ac:dyDescent="0.2">
      <c r="H281" t="s">
        <v>344</v>
      </c>
    </row>
    <row r="282" spans="8:33" x14ac:dyDescent="0.2">
      <c r="H282" t="s">
        <v>283</v>
      </c>
    </row>
    <row r="283" spans="8:33" x14ac:dyDescent="0.2">
      <c r="H283" t="s">
        <v>346</v>
      </c>
      <c r="I283" t="s">
        <v>347</v>
      </c>
    </row>
    <row r="284" spans="8:33" x14ac:dyDescent="0.2">
      <c r="H284" t="s">
        <v>348</v>
      </c>
      <c r="I284" t="s">
        <v>349</v>
      </c>
    </row>
    <row r="285" spans="8:33" x14ac:dyDescent="0.2">
      <c r="H285" t="s">
        <v>350</v>
      </c>
      <c r="I285" t="s">
        <v>351</v>
      </c>
      <c r="J285">
        <v>1</v>
      </c>
      <c r="K285">
        <v>0.16</v>
      </c>
    </row>
    <row r="286" spans="8:33" x14ac:dyDescent="0.2">
      <c r="H286" t="s">
        <v>352</v>
      </c>
      <c r="I286" t="s">
        <v>353</v>
      </c>
    </row>
    <row r="287" spans="8:33" x14ac:dyDescent="0.2">
      <c r="H287" t="s">
        <v>284</v>
      </c>
    </row>
    <row r="288" spans="8:33" x14ac:dyDescent="0.2">
      <c r="H288" t="s">
        <v>355</v>
      </c>
      <c r="I288" t="s">
        <v>356</v>
      </c>
      <c r="J288" t="s">
        <v>357</v>
      </c>
      <c r="K288" t="s">
        <v>358</v>
      </c>
      <c r="L288" t="s">
        <v>359</v>
      </c>
      <c r="M288" t="s">
        <v>360</v>
      </c>
      <c r="N288" t="s">
        <v>361</v>
      </c>
      <c r="O288" t="s">
        <v>362</v>
      </c>
      <c r="P288" t="s">
        <v>363</v>
      </c>
      <c r="Q288" t="s">
        <v>364</v>
      </c>
      <c r="R288" t="s">
        <v>365</v>
      </c>
      <c r="S288" t="s">
        <v>366</v>
      </c>
      <c r="T288" t="s">
        <v>367</v>
      </c>
      <c r="U288" t="s">
        <v>368</v>
      </c>
      <c r="V288" t="s">
        <v>369</v>
      </c>
      <c r="W288" t="s">
        <v>370</v>
      </c>
      <c r="X288" t="s">
        <v>371</v>
      </c>
      <c r="Y288" t="s">
        <v>372</v>
      </c>
      <c r="Z288" t="s">
        <v>373</v>
      </c>
      <c r="AA288" t="s">
        <v>374</v>
      </c>
      <c r="AB288" t="s">
        <v>375</v>
      </c>
      <c r="AC288" t="s">
        <v>376</v>
      </c>
      <c r="AD288" t="s">
        <v>377</v>
      </c>
      <c r="AE288" t="s">
        <v>378</v>
      </c>
      <c r="AF288" t="s">
        <v>379</v>
      </c>
      <c r="AG288" t="s">
        <v>380</v>
      </c>
    </row>
    <row r="289" spans="8:33" x14ac:dyDescent="0.2">
      <c r="H289">
        <v>1</v>
      </c>
      <c r="I289">
        <v>116.37</v>
      </c>
      <c r="J289">
        <v>22.3</v>
      </c>
      <c r="K289">
        <v>0.34799999999999998</v>
      </c>
      <c r="L289">
        <v>218</v>
      </c>
      <c r="M289">
        <v>3.28</v>
      </c>
      <c r="N289">
        <v>1.07</v>
      </c>
      <c r="O289">
        <v>6</v>
      </c>
      <c r="P289">
        <v>0</v>
      </c>
      <c r="Q289">
        <v>1.42</v>
      </c>
      <c r="R289">
        <v>21.89</v>
      </c>
      <c r="S289">
        <v>23.25</v>
      </c>
      <c r="T289">
        <v>20.56</v>
      </c>
      <c r="U289">
        <v>375.5</v>
      </c>
      <c r="V289">
        <v>347.4</v>
      </c>
      <c r="W289">
        <v>15.24</v>
      </c>
      <c r="X289">
        <v>19.100000000000001</v>
      </c>
      <c r="Y289">
        <v>54.22</v>
      </c>
      <c r="Z289">
        <v>67.94</v>
      </c>
      <c r="AA289">
        <v>500.4</v>
      </c>
      <c r="AB289">
        <v>1199</v>
      </c>
      <c r="AC289">
        <v>8.2659999999999997E-2</v>
      </c>
      <c r="AD289">
        <v>93.73</v>
      </c>
      <c r="AE289">
        <v>-0.1</v>
      </c>
      <c r="AF289">
        <v>0.02</v>
      </c>
      <c r="AG289">
        <v>111115</v>
      </c>
    </row>
    <row r="290" spans="8:33" x14ac:dyDescent="0.2">
      <c r="H290">
        <v>2</v>
      </c>
      <c r="I290">
        <v>138.87</v>
      </c>
      <c r="J290">
        <v>23.3</v>
      </c>
      <c r="K290">
        <v>0.34699999999999998</v>
      </c>
      <c r="L290">
        <v>215</v>
      </c>
      <c r="M290">
        <v>3.26</v>
      </c>
      <c r="N290">
        <v>1.07</v>
      </c>
      <c r="O290">
        <v>6</v>
      </c>
      <c r="P290">
        <v>0</v>
      </c>
      <c r="Q290">
        <v>1.42</v>
      </c>
      <c r="R290">
        <v>21.84</v>
      </c>
      <c r="S290">
        <v>23.2</v>
      </c>
      <c r="T290">
        <v>20.84</v>
      </c>
      <c r="U290">
        <v>379.1</v>
      </c>
      <c r="V290">
        <v>349.8</v>
      </c>
      <c r="W290">
        <v>15.21</v>
      </c>
      <c r="X290">
        <v>19.05</v>
      </c>
      <c r="Y290">
        <v>54.23</v>
      </c>
      <c r="Z290">
        <v>67.930000000000007</v>
      </c>
      <c r="AA290">
        <v>500.5</v>
      </c>
      <c r="AB290">
        <v>1200</v>
      </c>
      <c r="AC290">
        <v>0.30309999999999998</v>
      </c>
      <c r="AD290">
        <v>93.73</v>
      </c>
      <c r="AE290">
        <v>-0.1</v>
      </c>
      <c r="AF290">
        <v>0.02</v>
      </c>
      <c r="AG290">
        <v>111115</v>
      </c>
    </row>
    <row r="291" spans="8:33" x14ac:dyDescent="0.2">
      <c r="H291" t="s">
        <v>344</v>
      </c>
    </row>
    <row r="292" spans="8:33" x14ac:dyDescent="0.2">
      <c r="H292" t="s">
        <v>285</v>
      </c>
    </row>
    <row r="293" spans="8:33" x14ac:dyDescent="0.2">
      <c r="H293" t="s">
        <v>346</v>
      </c>
      <c r="I293" t="s">
        <v>347</v>
      </c>
    </row>
    <row r="294" spans="8:33" x14ac:dyDescent="0.2">
      <c r="H294" t="s">
        <v>348</v>
      </c>
      <c r="I294" t="s">
        <v>349</v>
      </c>
    </row>
    <row r="295" spans="8:33" x14ac:dyDescent="0.2">
      <c r="H295" t="s">
        <v>350</v>
      </c>
      <c r="I295" t="s">
        <v>351</v>
      </c>
      <c r="J295">
        <v>1</v>
      </c>
      <c r="K295">
        <v>0.16</v>
      </c>
    </row>
    <row r="296" spans="8:33" x14ac:dyDescent="0.2">
      <c r="H296" t="s">
        <v>352</v>
      </c>
      <c r="I296" t="s">
        <v>353</v>
      </c>
    </row>
    <row r="297" spans="8:33" x14ac:dyDescent="0.2">
      <c r="H297" t="s">
        <v>286</v>
      </c>
    </row>
    <row r="298" spans="8:33" x14ac:dyDescent="0.2">
      <c r="H298" t="s">
        <v>355</v>
      </c>
      <c r="I298" t="s">
        <v>356</v>
      </c>
      <c r="J298" t="s">
        <v>357</v>
      </c>
      <c r="K298" t="s">
        <v>358</v>
      </c>
      <c r="L298" t="s">
        <v>359</v>
      </c>
      <c r="M298" t="s">
        <v>360</v>
      </c>
      <c r="N298" t="s">
        <v>361</v>
      </c>
      <c r="O298" t="s">
        <v>362</v>
      </c>
      <c r="P298" t="s">
        <v>363</v>
      </c>
      <c r="Q298" t="s">
        <v>364</v>
      </c>
      <c r="R298" t="s">
        <v>365</v>
      </c>
      <c r="S298" t="s">
        <v>366</v>
      </c>
      <c r="T298" t="s">
        <v>367</v>
      </c>
      <c r="U298" t="s">
        <v>368</v>
      </c>
      <c r="V298" t="s">
        <v>369</v>
      </c>
      <c r="W298" t="s">
        <v>370</v>
      </c>
      <c r="X298" t="s">
        <v>371</v>
      </c>
      <c r="Y298" t="s">
        <v>372</v>
      </c>
      <c r="Z298" t="s">
        <v>373</v>
      </c>
      <c r="AA298" t="s">
        <v>374</v>
      </c>
      <c r="AB298" t="s">
        <v>375</v>
      </c>
      <c r="AC298" t="s">
        <v>376</v>
      </c>
      <c r="AD298" t="s">
        <v>377</v>
      </c>
      <c r="AE298" t="s">
        <v>378</v>
      </c>
      <c r="AF298" t="s">
        <v>379</v>
      </c>
      <c r="AG298" t="s">
        <v>380</v>
      </c>
    </row>
    <row r="299" spans="8:33" x14ac:dyDescent="0.2">
      <c r="H299">
        <v>1</v>
      </c>
      <c r="I299">
        <v>116.37</v>
      </c>
      <c r="J299">
        <v>23</v>
      </c>
      <c r="K299">
        <v>0.32700000000000001</v>
      </c>
      <c r="L299">
        <v>209</v>
      </c>
      <c r="M299">
        <v>3.2</v>
      </c>
      <c r="N299">
        <v>1.1000000000000001</v>
      </c>
      <c r="O299">
        <v>6</v>
      </c>
      <c r="P299">
        <v>0</v>
      </c>
      <c r="Q299">
        <v>1.42</v>
      </c>
      <c r="R299">
        <v>22.47</v>
      </c>
      <c r="S299">
        <v>23.17</v>
      </c>
      <c r="T299">
        <v>21.8</v>
      </c>
      <c r="U299">
        <v>378</v>
      </c>
      <c r="V299">
        <v>349</v>
      </c>
      <c r="W299">
        <v>14.87</v>
      </c>
      <c r="X299">
        <v>18.64</v>
      </c>
      <c r="Y299">
        <v>51.04</v>
      </c>
      <c r="Z299">
        <v>63.97</v>
      </c>
      <c r="AA299">
        <v>500.5</v>
      </c>
      <c r="AB299">
        <v>1200</v>
      </c>
      <c r="AC299">
        <v>9.6430000000000002E-2</v>
      </c>
      <c r="AD299">
        <v>93.72</v>
      </c>
      <c r="AE299">
        <v>-0.1</v>
      </c>
      <c r="AF299">
        <v>0.02</v>
      </c>
      <c r="AG299">
        <v>111115</v>
      </c>
    </row>
    <row r="300" spans="8:33" x14ac:dyDescent="0.2">
      <c r="H300">
        <v>2</v>
      </c>
      <c r="I300">
        <v>146.37</v>
      </c>
      <c r="J300">
        <v>22.4</v>
      </c>
      <c r="K300">
        <v>0.32800000000000001</v>
      </c>
      <c r="L300">
        <v>214</v>
      </c>
      <c r="M300">
        <v>3.2</v>
      </c>
      <c r="N300">
        <v>1.1000000000000001</v>
      </c>
      <c r="O300">
        <v>6</v>
      </c>
      <c r="P300">
        <v>0</v>
      </c>
      <c r="Q300">
        <v>1.42</v>
      </c>
      <c r="R300">
        <v>22.38</v>
      </c>
      <c r="S300">
        <v>23.12</v>
      </c>
      <c r="T300">
        <v>21.58</v>
      </c>
      <c r="U300">
        <v>378.1</v>
      </c>
      <c r="V300">
        <v>349.9</v>
      </c>
      <c r="W300">
        <v>14.84</v>
      </c>
      <c r="X300">
        <v>18.600000000000001</v>
      </c>
      <c r="Y300">
        <v>51.23</v>
      </c>
      <c r="Z300">
        <v>64.2</v>
      </c>
      <c r="AA300">
        <v>500.4</v>
      </c>
      <c r="AB300">
        <v>1200</v>
      </c>
      <c r="AC300">
        <v>0.1653</v>
      </c>
      <c r="AD300">
        <v>93.73</v>
      </c>
      <c r="AE300">
        <v>-0.1</v>
      </c>
      <c r="AF300">
        <v>0.02</v>
      </c>
      <c r="AG300">
        <v>111115</v>
      </c>
    </row>
    <row r="301" spans="8:33" x14ac:dyDescent="0.2">
      <c r="H301" t="s">
        <v>344</v>
      </c>
    </row>
    <row r="302" spans="8:33" x14ac:dyDescent="0.2">
      <c r="H302" t="s">
        <v>287</v>
      </c>
    </row>
    <row r="303" spans="8:33" x14ac:dyDescent="0.2">
      <c r="H303" t="s">
        <v>346</v>
      </c>
      <c r="I303" t="s">
        <v>347</v>
      </c>
    </row>
    <row r="304" spans="8:33" x14ac:dyDescent="0.2">
      <c r="H304" t="s">
        <v>348</v>
      </c>
      <c r="I304" t="s">
        <v>349</v>
      </c>
    </row>
    <row r="305" spans="8:33" x14ac:dyDescent="0.2">
      <c r="H305" t="s">
        <v>350</v>
      </c>
      <c r="I305" t="s">
        <v>351</v>
      </c>
      <c r="J305">
        <v>1</v>
      </c>
      <c r="K305">
        <v>0.16</v>
      </c>
    </row>
    <row r="306" spans="8:33" x14ac:dyDescent="0.2">
      <c r="H306" t="s">
        <v>352</v>
      </c>
      <c r="I306" t="s">
        <v>353</v>
      </c>
    </row>
    <row r="307" spans="8:33" x14ac:dyDescent="0.2">
      <c r="H307" t="s">
        <v>288</v>
      </c>
    </row>
    <row r="308" spans="8:33" x14ac:dyDescent="0.2">
      <c r="H308" t="s">
        <v>355</v>
      </c>
      <c r="I308" t="s">
        <v>356</v>
      </c>
      <c r="J308" t="s">
        <v>357</v>
      </c>
      <c r="K308" t="s">
        <v>358</v>
      </c>
      <c r="L308" t="s">
        <v>359</v>
      </c>
      <c r="M308" t="s">
        <v>360</v>
      </c>
      <c r="N308" t="s">
        <v>361</v>
      </c>
      <c r="O308" t="s">
        <v>362</v>
      </c>
      <c r="P308" t="s">
        <v>363</v>
      </c>
      <c r="Q308" t="s">
        <v>364</v>
      </c>
      <c r="R308" t="s">
        <v>365</v>
      </c>
      <c r="S308" t="s">
        <v>366</v>
      </c>
      <c r="T308" t="s">
        <v>367</v>
      </c>
      <c r="U308" t="s">
        <v>368</v>
      </c>
      <c r="V308" t="s">
        <v>369</v>
      </c>
      <c r="W308" t="s">
        <v>370</v>
      </c>
      <c r="X308" t="s">
        <v>371</v>
      </c>
      <c r="Y308" t="s">
        <v>372</v>
      </c>
      <c r="Z308" t="s">
        <v>373</v>
      </c>
      <c r="AA308" t="s">
        <v>374</v>
      </c>
      <c r="AB308" t="s">
        <v>375</v>
      </c>
      <c r="AC308" t="s">
        <v>376</v>
      </c>
      <c r="AD308" t="s">
        <v>377</v>
      </c>
      <c r="AE308" t="s">
        <v>378</v>
      </c>
      <c r="AF308" t="s">
        <v>379</v>
      </c>
      <c r="AG308" t="s">
        <v>380</v>
      </c>
    </row>
    <row r="309" spans="8:33" x14ac:dyDescent="0.2">
      <c r="H309">
        <v>1</v>
      </c>
      <c r="I309">
        <v>136.86000000000001</v>
      </c>
      <c r="J309">
        <v>22.6</v>
      </c>
      <c r="K309">
        <v>0.38</v>
      </c>
      <c r="L309">
        <v>228</v>
      </c>
      <c r="M309">
        <v>3.36</v>
      </c>
      <c r="N309">
        <v>1.02</v>
      </c>
      <c r="O309">
        <v>6</v>
      </c>
      <c r="P309">
        <v>0</v>
      </c>
      <c r="Q309">
        <v>1.42</v>
      </c>
      <c r="R309">
        <v>21.95</v>
      </c>
      <c r="S309">
        <v>22.63</v>
      </c>
      <c r="T309">
        <v>21.51</v>
      </c>
      <c r="U309">
        <v>378.9</v>
      </c>
      <c r="V309">
        <v>350.3</v>
      </c>
      <c r="W309">
        <v>14.54</v>
      </c>
      <c r="X309">
        <v>18.489999999999998</v>
      </c>
      <c r="Y309">
        <v>51.51</v>
      </c>
      <c r="Z309">
        <v>65.510000000000005</v>
      </c>
      <c r="AA309">
        <v>500.6</v>
      </c>
      <c r="AB309">
        <v>1199</v>
      </c>
      <c r="AC309">
        <v>1.3780000000000001E-2</v>
      </c>
      <c r="AD309">
        <v>93.73</v>
      </c>
      <c r="AE309">
        <v>-0.1</v>
      </c>
      <c r="AF309">
        <v>0.02</v>
      </c>
      <c r="AG309">
        <v>111115</v>
      </c>
    </row>
    <row r="310" spans="8:33" x14ac:dyDescent="0.2">
      <c r="H310">
        <v>2</v>
      </c>
      <c r="I310">
        <v>155.61000000000001</v>
      </c>
      <c r="J310">
        <v>23.2</v>
      </c>
      <c r="K310">
        <v>0.38400000000000001</v>
      </c>
      <c r="L310">
        <v>225</v>
      </c>
      <c r="M310">
        <v>3.39</v>
      </c>
      <c r="N310">
        <v>1.03</v>
      </c>
      <c r="O310">
        <v>6</v>
      </c>
      <c r="P310">
        <v>0</v>
      </c>
      <c r="Q310">
        <v>1.42</v>
      </c>
      <c r="R310">
        <v>22.14</v>
      </c>
      <c r="S310">
        <v>22.65</v>
      </c>
      <c r="T310">
        <v>21.62</v>
      </c>
      <c r="U310">
        <v>377.8</v>
      </c>
      <c r="V310">
        <v>348.6</v>
      </c>
      <c r="W310">
        <v>14.52</v>
      </c>
      <c r="X310">
        <v>18.5</v>
      </c>
      <c r="Y310">
        <v>50.83</v>
      </c>
      <c r="Z310">
        <v>64.790000000000006</v>
      </c>
      <c r="AA310">
        <v>500.5</v>
      </c>
      <c r="AB310">
        <v>1199</v>
      </c>
      <c r="AC310">
        <v>0.19289999999999999</v>
      </c>
      <c r="AD310">
        <v>93.73</v>
      </c>
      <c r="AE310">
        <v>-0.1</v>
      </c>
      <c r="AF310">
        <v>0.02</v>
      </c>
      <c r="AG310">
        <v>111115</v>
      </c>
    </row>
    <row r="311" spans="8:33" x14ac:dyDescent="0.2">
      <c r="H311" t="s">
        <v>344</v>
      </c>
    </row>
    <row r="312" spans="8:33" x14ac:dyDescent="0.2">
      <c r="H312" t="s">
        <v>289</v>
      </c>
    </row>
    <row r="313" spans="8:33" x14ac:dyDescent="0.2">
      <c r="H313" t="s">
        <v>346</v>
      </c>
      <c r="I313" t="s">
        <v>347</v>
      </c>
    </row>
    <row r="314" spans="8:33" x14ac:dyDescent="0.2">
      <c r="H314" t="s">
        <v>348</v>
      </c>
      <c r="I314" t="s">
        <v>349</v>
      </c>
    </row>
    <row r="315" spans="8:33" x14ac:dyDescent="0.2">
      <c r="H315" t="s">
        <v>350</v>
      </c>
      <c r="I315" t="s">
        <v>351</v>
      </c>
      <c r="J315">
        <v>1</v>
      </c>
      <c r="K315">
        <v>0.16</v>
      </c>
    </row>
    <row r="316" spans="8:33" x14ac:dyDescent="0.2">
      <c r="H316" t="s">
        <v>352</v>
      </c>
      <c r="I316" t="s">
        <v>353</v>
      </c>
    </row>
    <row r="317" spans="8:33" x14ac:dyDescent="0.2">
      <c r="H317" t="s">
        <v>290</v>
      </c>
    </row>
    <row r="318" spans="8:33" x14ac:dyDescent="0.2">
      <c r="H318" t="s">
        <v>355</v>
      </c>
      <c r="I318" t="s">
        <v>356</v>
      </c>
      <c r="J318" t="s">
        <v>357</v>
      </c>
      <c r="K318" t="s">
        <v>358</v>
      </c>
      <c r="L318" t="s">
        <v>359</v>
      </c>
      <c r="M318" t="s">
        <v>360</v>
      </c>
      <c r="N318" t="s">
        <v>361</v>
      </c>
      <c r="O318" t="s">
        <v>362</v>
      </c>
      <c r="P318" t="s">
        <v>363</v>
      </c>
      <c r="Q318" t="s">
        <v>364</v>
      </c>
      <c r="R318" t="s">
        <v>365</v>
      </c>
      <c r="S318" t="s">
        <v>366</v>
      </c>
      <c r="T318" t="s">
        <v>367</v>
      </c>
      <c r="U318" t="s">
        <v>368</v>
      </c>
      <c r="V318" t="s">
        <v>369</v>
      </c>
      <c r="W318" t="s">
        <v>370</v>
      </c>
      <c r="X318" t="s">
        <v>371</v>
      </c>
      <c r="Y318" t="s">
        <v>372</v>
      </c>
      <c r="Z318" t="s">
        <v>373</v>
      </c>
      <c r="AA318" t="s">
        <v>374</v>
      </c>
      <c r="AB318" t="s">
        <v>375</v>
      </c>
      <c r="AC318" t="s">
        <v>376</v>
      </c>
      <c r="AD318" t="s">
        <v>377</v>
      </c>
      <c r="AE318" t="s">
        <v>378</v>
      </c>
      <c r="AF318" t="s">
        <v>379</v>
      </c>
      <c r="AG318" t="s">
        <v>380</v>
      </c>
    </row>
    <row r="319" spans="8:33" x14ac:dyDescent="0.2">
      <c r="H319">
        <v>1</v>
      </c>
      <c r="I319">
        <v>8.36</v>
      </c>
      <c r="J319">
        <v>23</v>
      </c>
      <c r="K319">
        <v>0.443</v>
      </c>
      <c r="L319">
        <v>238</v>
      </c>
      <c r="M319">
        <v>3.98</v>
      </c>
      <c r="N319">
        <v>1.08</v>
      </c>
      <c r="O319">
        <v>6</v>
      </c>
      <c r="P319">
        <v>0</v>
      </c>
      <c r="Q319">
        <v>1.42</v>
      </c>
      <c r="R319">
        <v>22.61</v>
      </c>
      <c r="S319">
        <v>23.24</v>
      </c>
      <c r="T319">
        <v>21.8</v>
      </c>
      <c r="U319">
        <v>377.7</v>
      </c>
      <c r="V319">
        <v>348.4</v>
      </c>
      <c r="W319">
        <v>14.34</v>
      </c>
      <c r="X319">
        <v>19.02</v>
      </c>
      <c r="Y319">
        <v>48.79</v>
      </c>
      <c r="Z319">
        <v>64.73</v>
      </c>
      <c r="AA319">
        <v>500.5</v>
      </c>
      <c r="AB319">
        <v>1199</v>
      </c>
      <c r="AC319">
        <v>0.56489999999999996</v>
      </c>
      <c r="AD319">
        <v>93.72</v>
      </c>
      <c r="AE319">
        <v>-0.1</v>
      </c>
      <c r="AF319">
        <v>0.02</v>
      </c>
      <c r="AG319">
        <v>111115</v>
      </c>
    </row>
    <row r="320" spans="8:33" x14ac:dyDescent="0.2">
      <c r="H320">
        <v>2</v>
      </c>
      <c r="I320">
        <v>31.61</v>
      </c>
      <c r="J320">
        <v>23.5</v>
      </c>
      <c r="K320">
        <v>0.44500000000000001</v>
      </c>
      <c r="L320">
        <v>237</v>
      </c>
      <c r="M320">
        <v>3.97</v>
      </c>
      <c r="N320">
        <v>1.07</v>
      </c>
      <c r="O320">
        <v>6</v>
      </c>
      <c r="P320">
        <v>0</v>
      </c>
      <c r="Q320">
        <v>1.42</v>
      </c>
      <c r="R320">
        <v>22.58</v>
      </c>
      <c r="S320">
        <v>23.2</v>
      </c>
      <c r="T320">
        <v>21.8</v>
      </c>
      <c r="U320">
        <v>379.4</v>
      </c>
      <c r="V320">
        <v>349.5</v>
      </c>
      <c r="W320">
        <v>14.34</v>
      </c>
      <c r="X320">
        <v>19.010000000000002</v>
      </c>
      <c r="Y320">
        <v>48.87</v>
      </c>
      <c r="Z320">
        <v>64.8</v>
      </c>
      <c r="AA320">
        <v>500.4</v>
      </c>
      <c r="AB320">
        <v>1200</v>
      </c>
      <c r="AC320">
        <v>0.2893</v>
      </c>
      <c r="AD320">
        <v>93.73</v>
      </c>
      <c r="AE320">
        <v>-0.1</v>
      </c>
      <c r="AF320">
        <v>0.02</v>
      </c>
      <c r="AG320">
        <v>111115</v>
      </c>
    </row>
    <row r="321" spans="8:33" x14ac:dyDescent="0.2">
      <c r="H321" t="s">
        <v>344</v>
      </c>
    </row>
    <row r="322" spans="8:33" x14ac:dyDescent="0.2">
      <c r="H322" t="s">
        <v>291</v>
      </c>
    </row>
    <row r="323" spans="8:33" x14ac:dyDescent="0.2">
      <c r="H323" t="s">
        <v>346</v>
      </c>
      <c r="I323" t="s">
        <v>347</v>
      </c>
    </row>
    <row r="324" spans="8:33" x14ac:dyDescent="0.2">
      <c r="H324" t="s">
        <v>348</v>
      </c>
      <c r="I324" t="s">
        <v>349</v>
      </c>
    </row>
    <row r="325" spans="8:33" x14ac:dyDescent="0.2">
      <c r="H325" t="s">
        <v>350</v>
      </c>
      <c r="I325" t="s">
        <v>351</v>
      </c>
      <c r="J325">
        <v>1</v>
      </c>
      <c r="K325">
        <v>0.16</v>
      </c>
    </row>
    <row r="326" spans="8:33" x14ac:dyDescent="0.2">
      <c r="H326" t="s">
        <v>352</v>
      </c>
      <c r="I326" t="s">
        <v>353</v>
      </c>
    </row>
    <row r="327" spans="8:33" x14ac:dyDescent="0.2">
      <c r="H327" t="s">
        <v>292</v>
      </c>
    </row>
    <row r="328" spans="8:33" x14ac:dyDescent="0.2">
      <c r="H328" t="s">
        <v>355</v>
      </c>
      <c r="I328" t="s">
        <v>356</v>
      </c>
      <c r="J328" t="s">
        <v>357</v>
      </c>
      <c r="K328" t="s">
        <v>358</v>
      </c>
      <c r="L328" t="s">
        <v>359</v>
      </c>
      <c r="M328" t="s">
        <v>360</v>
      </c>
      <c r="N328" t="s">
        <v>361</v>
      </c>
      <c r="O328" t="s">
        <v>362</v>
      </c>
      <c r="P328" t="s">
        <v>363</v>
      </c>
      <c r="Q328" t="s">
        <v>364</v>
      </c>
      <c r="R328" t="s">
        <v>365</v>
      </c>
      <c r="S328" t="s">
        <v>366</v>
      </c>
      <c r="T328" t="s">
        <v>367</v>
      </c>
      <c r="U328" t="s">
        <v>368</v>
      </c>
      <c r="V328" t="s">
        <v>369</v>
      </c>
      <c r="W328" t="s">
        <v>370</v>
      </c>
      <c r="X328" t="s">
        <v>371</v>
      </c>
      <c r="Y328" t="s">
        <v>372</v>
      </c>
      <c r="Z328" t="s">
        <v>373</v>
      </c>
      <c r="AA328" t="s">
        <v>374</v>
      </c>
      <c r="AB328" t="s">
        <v>375</v>
      </c>
      <c r="AC328" t="s">
        <v>376</v>
      </c>
      <c r="AD328" t="s">
        <v>377</v>
      </c>
      <c r="AE328" t="s">
        <v>378</v>
      </c>
      <c r="AF328" t="s">
        <v>379</v>
      </c>
      <c r="AG328" t="s">
        <v>380</v>
      </c>
    </row>
    <row r="329" spans="8:33" x14ac:dyDescent="0.2">
      <c r="H329">
        <v>1</v>
      </c>
      <c r="I329">
        <v>73.86</v>
      </c>
      <c r="J329">
        <v>22</v>
      </c>
      <c r="K329">
        <v>0.40200000000000002</v>
      </c>
      <c r="L329">
        <v>237</v>
      </c>
      <c r="M329">
        <v>3.77</v>
      </c>
      <c r="N329">
        <v>1.1000000000000001</v>
      </c>
      <c r="O329">
        <v>6</v>
      </c>
      <c r="P329">
        <v>0</v>
      </c>
      <c r="Q329">
        <v>1.42</v>
      </c>
      <c r="R329">
        <v>22.83</v>
      </c>
      <c r="S329">
        <v>23.32</v>
      </c>
      <c r="T329">
        <v>22.21</v>
      </c>
      <c r="U329">
        <v>379.3</v>
      </c>
      <c r="V329">
        <v>351.4</v>
      </c>
      <c r="W329">
        <v>14.51</v>
      </c>
      <c r="X329">
        <v>18.95</v>
      </c>
      <c r="Y329">
        <v>48.73</v>
      </c>
      <c r="Z329">
        <v>63.63</v>
      </c>
      <c r="AA329">
        <v>500.4</v>
      </c>
      <c r="AB329">
        <v>1199</v>
      </c>
      <c r="AC329">
        <v>0.17910000000000001</v>
      </c>
      <c r="AD329">
        <v>93.72</v>
      </c>
      <c r="AE329">
        <v>-0.1</v>
      </c>
      <c r="AF329">
        <v>0.02</v>
      </c>
      <c r="AG329">
        <v>111115</v>
      </c>
    </row>
    <row r="330" spans="8:33" x14ac:dyDescent="0.2">
      <c r="H330">
        <v>2</v>
      </c>
      <c r="I330">
        <v>88.1</v>
      </c>
      <c r="J330">
        <v>22.7</v>
      </c>
      <c r="K330">
        <v>0.40600000000000003</v>
      </c>
      <c r="L330">
        <v>230</v>
      </c>
      <c r="M330">
        <v>3.77</v>
      </c>
      <c r="N330">
        <v>1.0900000000000001</v>
      </c>
      <c r="O330">
        <v>6</v>
      </c>
      <c r="P330">
        <v>0</v>
      </c>
      <c r="Q330">
        <v>1.42</v>
      </c>
      <c r="R330">
        <v>22.75</v>
      </c>
      <c r="S330">
        <v>23.29</v>
      </c>
      <c r="T330">
        <v>21.93</v>
      </c>
      <c r="U330">
        <v>376.1</v>
      </c>
      <c r="V330">
        <v>347.3</v>
      </c>
      <c r="W330">
        <v>14.55</v>
      </c>
      <c r="X330">
        <v>18.98</v>
      </c>
      <c r="Y330">
        <v>49.09</v>
      </c>
      <c r="Z330">
        <v>64.040000000000006</v>
      </c>
      <c r="AA330">
        <v>500.4</v>
      </c>
      <c r="AB330">
        <v>1199</v>
      </c>
      <c r="AC330">
        <v>6.8879999999999997E-2</v>
      </c>
      <c r="AD330">
        <v>93.72</v>
      </c>
      <c r="AE330">
        <v>-0.1</v>
      </c>
      <c r="AF330">
        <v>0.02</v>
      </c>
      <c r="AG330">
        <v>111115</v>
      </c>
    </row>
    <row r="332" spans="8:33" x14ac:dyDescent="0.2">
      <c r="H332" t="s">
        <v>293</v>
      </c>
    </row>
    <row r="333" spans="8:33" x14ac:dyDescent="0.2">
      <c r="H333" t="s">
        <v>294</v>
      </c>
    </row>
    <row r="334" spans="8:33" x14ac:dyDescent="0.2">
      <c r="H334" t="s">
        <v>295</v>
      </c>
    </row>
    <row r="335" spans="8:33" x14ac:dyDescent="0.2">
      <c r="H335" t="s">
        <v>343</v>
      </c>
    </row>
    <row r="337" spans="8:33" x14ac:dyDescent="0.2">
      <c r="H337" t="s">
        <v>344</v>
      </c>
    </row>
    <row r="338" spans="8:33" x14ac:dyDescent="0.2">
      <c r="H338" t="s">
        <v>296</v>
      </c>
    </row>
    <row r="339" spans="8:33" x14ac:dyDescent="0.2">
      <c r="H339" t="s">
        <v>346</v>
      </c>
      <c r="I339" t="s">
        <v>347</v>
      </c>
    </row>
    <row r="340" spans="8:33" x14ac:dyDescent="0.2">
      <c r="H340" t="s">
        <v>348</v>
      </c>
      <c r="I340" t="s">
        <v>349</v>
      </c>
    </row>
    <row r="341" spans="8:33" x14ac:dyDescent="0.2">
      <c r="H341" t="s">
        <v>350</v>
      </c>
      <c r="I341" t="s">
        <v>351</v>
      </c>
      <c r="J341">
        <v>1</v>
      </c>
      <c r="K341">
        <v>0.16</v>
      </c>
    </row>
    <row r="342" spans="8:33" x14ac:dyDescent="0.2">
      <c r="H342" t="s">
        <v>352</v>
      </c>
      <c r="I342" t="s">
        <v>353</v>
      </c>
    </row>
    <row r="343" spans="8:33" x14ac:dyDescent="0.2">
      <c r="H343" t="s">
        <v>297</v>
      </c>
    </row>
    <row r="344" spans="8:33" x14ac:dyDescent="0.2">
      <c r="H344" t="s">
        <v>355</v>
      </c>
      <c r="I344" t="s">
        <v>356</v>
      </c>
      <c r="J344" t="s">
        <v>357</v>
      </c>
      <c r="K344" t="s">
        <v>358</v>
      </c>
      <c r="L344" t="s">
        <v>359</v>
      </c>
      <c r="M344" t="s">
        <v>360</v>
      </c>
      <c r="N344" t="s">
        <v>361</v>
      </c>
      <c r="O344" t="s">
        <v>362</v>
      </c>
      <c r="P344" t="s">
        <v>363</v>
      </c>
      <c r="Q344" t="s">
        <v>364</v>
      </c>
      <c r="R344" t="s">
        <v>365</v>
      </c>
      <c r="S344" t="s">
        <v>366</v>
      </c>
      <c r="T344" t="s">
        <v>367</v>
      </c>
      <c r="U344" t="s">
        <v>368</v>
      </c>
      <c r="V344" t="s">
        <v>369</v>
      </c>
      <c r="W344" t="s">
        <v>370</v>
      </c>
      <c r="X344" t="s">
        <v>371</v>
      </c>
      <c r="Y344" t="s">
        <v>372</v>
      </c>
      <c r="Z344" t="s">
        <v>373</v>
      </c>
      <c r="AA344" t="s">
        <v>374</v>
      </c>
      <c r="AB344" t="s">
        <v>375</v>
      </c>
      <c r="AC344" t="s">
        <v>376</v>
      </c>
      <c r="AD344" t="s">
        <v>377</v>
      </c>
      <c r="AE344" t="s">
        <v>378</v>
      </c>
      <c r="AF344" t="s">
        <v>379</v>
      </c>
      <c r="AG344" t="s">
        <v>380</v>
      </c>
    </row>
    <row r="345" spans="8:33" x14ac:dyDescent="0.2">
      <c r="H345">
        <v>1</v>
      </c>
      <c r="I345">
        <v>142.18</v>
      </c>
      <c r="J345">
        <v>16.399999999999999</v>
      </c>
      <c r="K345">
        <v>0.315</v>
      </c>
      <c r="L345">
        <v>245</v>
      </c>
      <c r="M345">
        <v>3.92</v>
      </c>
      <c r="N345">
        <v>1.38</v>
      </c>
      <c r="O345">
        <v>6</v>
      </c>
      <c r="P345">
        <v>0</v>
      </c>
      <c r="Q345">
        <v>1.42</v>
      </c>
      <c r="R345">
        <v>24.25</v>
      </c>
      <c r="S345">
        <v>26.49</v>
      </c>
      <c r="T345">
        <v>22.43</v>
      </c>
      <c r="U345">
        <v>372.3</v>
      </c>
      <c r="V345">
        <v>351</v>
      </c>
      <c r="W345">
        <v>17.649999999999999</v>
      </c>
      <c r="X345">
        <v>22.24</v>
      </c>
      <c r="Y345">
        <v>54.49</v>
      </c>
      <c r="Z345">
        <v>68.67</v>
      </c>
      <c r="AA345">
        <v>500.6</v>
      </c>
      <c r="AB345">
        <v>1200</v>
      </c>
      <c r="AC345">
        <v>1.24</v>
      </c>
      <c r="AD345">
        <v>93.88</v>
      </c>
      <c r="AE345">
        <v>3.1</v>
      </c>
      <c r="AF345">
        <v>0.97</v>
      </c>
      <c r="AG345">
        <v>111115</v>
      </c>
    </row>
    <row r="346" spans="8:33" x14ac:dyDescent="0.2">
      <c r="H346">
        <v>2</v>
      </c>
      <c r="I346">
        <v>165.43</v>
      </c>
      <c r="J346">
        <v>16.600000000000001</v>
      </c>
      <c r="K346">
        <v>0.30299999999999999</v>
      </c>
      <c r="L346">
        <v>240</v>
      </c>
      <c r="M346">
        <v>3.8</v>
      </c>
      <c r="N346">
        <v>1.39</v>
      </c>
      <c r="O346">
        <v>6</v>
      </c>
      <c r="P346">
        <v>0</v>
      </c>
      <c r="Q346">
        <v>1.42</v>
      </c>
      <c r="R346">
        <v>24.27</v>
      </c>
      <c r="S346">
        <v>26.39</v>
      </c>
      <c r="T346">
        <v>22.58</v>
      </c>
      <c r="U346">
        <v>372.4</v>
      </c>
      <c r="V346">
        <v>350.8</v>
      </c>
      <c r="W346">
        <v>17.59</v>
      </c>
      <c r="X346">
        <v>22.03</v>
      </c>
      <c r="Y346">
        <v>54.24</v>
      </c>
      <c r="Z346">
        <v>67.959999999999994</v>
      </c>
      <c r="AA346">
        <v>500.6</v>
      </c>
      <c r="AB346">
        <v>1200</v>
      </c>
      <c r="AC346">
        <v>0.9506</v>
      </c>
      <c r="AD346">
        <v>93.88</v>
      </c>
      <c r="AE346">
        <v>3.1</v>
      </c>
      <c r="AF346">
        <v>0.97</v>
      </c>
      <c r="AG346">
        <v>111115</v>
      </c>
    </row>
    <row r="347" spans="8:33" x14ac:dyDescent="0.2">
      <c r="H347" t="s">
        <v>344</v>
      </c>
    </row>
    <row r="348" spans="8:33" x14ac:dyDescent="0.2">
      <c r="H348" t="s">
        <v>298</v>
      </c>
    </row>
    <row r="349" spans="8:33" x14ac:dyDescent="0.2">
      <c r="H349" t="s">
        <v>346</v>
      </c>
      <c r="I349" t="s">
        <v>347</v>
      </c>
    </row>
    <row r="350" spans="8:33" x14ac:dyDescent="0.2">
      <c r="H350" t="s">
        <v>348</v>
      </c>
      <c r="I350" t="s">
        <v>349</v>
      </c>
    </row>
    <row r="351" spans="8:33" x14ac:dyDescent="0.2">
      <c r="H351" t="s">
        <v>350</v>
      </c>
      <c r="I351" t="s">
        <v>351</v>
      </c>
      <c r="J351">
        <v>1</v>
      </c>
      <c r="K351">
        <v>0.16</v>
      </c>
    </row>
    <row r="352" spans="8:33" x14ac:dyDescent="0.2">
      <c r="H352" t="s">
        <v>352</v>
      </c>
      <c r="I352" t="s">
        <v>353</v>
      </c>
    </row>
    <row r="353" spans="8:33" x14ac:dyDescent="0.2">
      <c r="H353" t="s">
        <v>299</v>
      </c>
    </row>
    <row r="354" spans="8:33" x14ac:dyDescent="0.2">
      <c r="H354" t="s">
        <v>355</v>
      </c>
      <c r="I354" t="s">
        <v>356</v>
      </c>
      <c r="J354" t="s">
        <v>357</v>
      </c>
      <c r="K354" t="s">
        <v>358</v>
      </c>
      <c r="L354" t="s">
        <v>359</v>
      </c>
      <c r="M354" t="s">
        <v>360</v>
      </c>
      <c r="N354" t="s">
        <v>361</v>
      </c>
      <c r="O354" t="s">
        <v>362</v>
      </c>
      <c r="P354" t="s">
        <v>363</v>
      </c>
      <c r="Q354" t="s">
        <v>364</v>
      </c>
      <c r="R354" t="s">
        <v>365</v>
      </c>
      <c r="S354" t="s">
        <v>366</v>
      </c>
      <c r="T354" t="s">
        <v>367</v>
      </c>
      <c r="U354" t="s">
        <v>368</v>
      </c>
      <c r="V354" t="s">
        <v>369</v>
      </c>
      <c r="W354" t="s">
        <v>370</v>
      </c>
      <c r="X354" t="s">
        <v>371</v>
      </c>
      <c r="Y354" t="s">
        <v>372</v>
      </c>
      <c r="Z354" t="s">
        <v>373</v>
      </c>
      <c r="AA354" t="s">
        <v>374</v>
      </c>
      <c r="AB354" t="s">
        <v>375</v>
      </c>
      <c r="AC354" t="s">
        <v>376</v>
      </c>
      <c r="AD354" t="s">
        <v>377</v>
      </c>
      <c r="AE354" t="s">
        <v>378</v>
      </c>
      <c r="AF354" t="s">
        <v>379</v>
      </c>
      <c r="AG354" t="s">
        <v>380</v>
      </c>
    </row>
    <row r="355" spans="8:33" x14ac:dyDescent="0.2">
      <c r="H355">
        <v>1</v>
      </c>
      <c r="I355">
        <v>156.16999999999999</v>
      </c>
      <c r="J355">
        <v>19</v>
      </c>
      <c r="K355">
        <v>0.36199999999999999</v>
      </c>
      <c r="L355">
        <v>242</v>
      </c>
      <c r="M355">
        <v>3.98</v>
      </c>
      <c r="N355">
        <v>1.26</v>
      </c>
      <c r="O355">
        <v>6</v>
      </c>
      <c r="P355">
        <v>0</v>
      </c>
      <c r="Q355">
        <v>1.42</v>
      </c>
      <c r="R355">
        <v>24.76</v>
      </c>
      <c r="S355">
        <v>26</v>
      </c>
      <c r="T355">
        <v>23.81</v>
      </c>
      <c r="U355">
        <v>375.5</v>
      </c>
      <c r="V355">
        <v>351</v>
      </c>
      <c r="W355">
        <v>17.899999999999999</v>
      </c>
      <c r="X355">
        <v>22.56</v>
      </c>
      <c r="Y355">
        <v>53.61</v>
      </c>
      <c r="Z355">
        <v>67.58</v>
      </c>
      <c r="AA355">
        <v>500.4</v>
      </c>
      <c r="AB355">
        <v>1201</v>
      </c>
      <c r="AC355">
        <v>9.6430000000000002E-2</v>
      </c>
      <c r="AD355">
        <v>93.88</v>
      </c>
      <c r="AE355">
        <v>3.1</v>
      </c>
      <c r="AF355">
        <v>0.97</v>
      </c>
      <c r="AG355">
        <v>111115</v>
      </c>
    </row>
    <row r="356" spans="8:33" x14ac:dyDescent="0.2">
      <c r="H356">
        <v>2</v>
      </c>
      <c r="I356">
        <v>173.42</v>
      </c>
      <c r="J356">
        <v>19.100000000000001</v>
      </c>
      <c r="K356">
        <v>0.36099999999999999</v>
      </c>
      <c r="L356">
        <v>241</v>
      </c>
      <c r="M356">
        <v>3.96</v>
      </c>
      <c r="N356">
        <v>1.25</v>
      </c>
      <c r="O356">
        <v>6</v>
      </c>
      <c r="P356">
        <v>0</v>
      </c>
      <c r="Q356">
        <v>1.42</v>
      </c>
      <c r="R356">
        <v>24.79</v>
      </c>
      <c r="S356">
        <v>25.99</v>
      </c>
      <c r="T356">
        <v>23.75</v>
      </c>
      <c r="U356">
        <v>375.6</v>
      </c>
      <c r="V356">
        <v>351</v>
      </c>
      <c r="W356">
        <v>17.940000000000001</v>
      </c>
      <c r="X356">
        <v>22.57</v>
      </c>
      <c r="Y356">
        <v>53.62</v>
      </c>
      <c r="Z356">
        <v>67.47</v>
      </c>
      <c r="AA356">
        <v>500.5</v>
      </c>
      <c r="AB356">
        <v>1201</v>
      </c>
      <c r="AC356">
        <v>0.39950000000000002</v>
      </c>
      <c r="AD356">
        <v>93.88</v>
      </c>
      <c r="AE356">
        <v>3.1</v>
      </c>
      <c r="AF356">
        <v>0.97</v>
      </c>
      <c r="AG356">
        <v>111115</v>
      </c>
    </row>
    <row r="357" spans="8:33" x14ac:dyDescent="0.2">
      <c r="H357" t="s">
        <v>344</v>
      </c>
    </row>
    <row r="358" spans="8:33" x14ac:dyDescent="0.2">
      <c r="H358" t="s">
        <v>300</v>
      </c>
    </row>
    <row r="359" spans="8:33" x14ac:dyDescent="0.2">
      <c r="H359" t="s">
        <v>346</v>
      </c>
      <c r="I359" t="s">
        <v>347</v>
      </c>
    </row>
    <row r="360" spans="8:33" x14ac:dyDescent="0.2">
      <c r="H360" t="s">
        <v>348</v>
      </c>
      <c r="I360" t="s">
        <v>349</v>
      </c>
    </row>
    <row r="361" spans="8:33" x14ac:dyDescent="0.2">
      <c r="H361" t="s">
        <v>350</v>
      </c>
      <c r="I361" t="s">
        <v>351</v>
      </c>
      <c r="J361">
        <v>1</v>
      </c>
      <c r="K361">
        <v>0.16</v>
      </c>
    </row>
    <row r="362" spans="8:33" x14ac:dyDescent="0.2">
      <c r="H362" t="s">
        <v>352</v>
      </c>
      <c r="I362" t="s">
        <v>353</v>
      </c>
    </row>
    <row r="363" spans="8:33" x14ac:dyDescent="0.2">
      <c r="H363" t="s">
        <v>301</v>
      </c>
    </row>
    <row r="364" spans="8:33" x14ac:dyDescent="0.2">
      <c r="H364" t="s">
        <v>355</v>
      </c>
      <c r="I364" t="s">
        <v>356</v>
      </c>
      <c r="J364" t="s">
        <v>357</v>
      </c>
      <c r="K364" t="s">
        <v>358</v>
      </c>
      <c r="L364" t="s">
        <v>359</v>
      </c>
      <c r="M364" t="s">
        <v>360</v>
      </c>
      <c r="N364" t="s">
        <v>361</v>
      </c>
      <c r="O364" t="s">
        <v>362</v>
      </c>
      <c r="P364" t="s">
        <v>363</v>
      </c>
      <c r="Q364" t="s">
        <v>364</v>
      </c>
      <c r="R364" t="s">
        <v>365</v>
      </c>
      <c r="S364" t="s">
        <v>366</v>
      </c>
      <c r="T364" t="s">
        <v>367</v>
      </c>
      <c r="U364" t="s">
        <v>368</v>
      </c>
      <c r="V364" t="s">
        <v>369</v>
      </c>
      <c r="W364" t="s">
        <v>370</v>
      </c>
      <c r="X364" t="s">
        <v>371</v>
      </c>
      <c r="Y364" t="s">
        <v>372</v>
      </c>
      <c r="Z364" t="s">
        <v>373</v>
      </c>
      <c r="AA364" t="s">
        <v>374</v>
      </c>
      <c r="AB364" t="s">
        <v>375</v>
      </c>
      <c r="AC364" t="s">
        <v>376</v>
      </c>
      <c r="AD364" t="s">
        <v>377</v>
      </c>
      <c r="AE364" t="s">
        <v>378</v>
      </c>
      <c r="AF364" t="s">
        <v>379</v>
      </c>
      <c r="AG364" t="s">
        <v>380</v>
      </c>
    </row>
    <row r="365" spans="8:33" x14ac:dyDescent="0.2">
      <c r="H365">
        <v>1</v>
      </c>
      <c r="I365">
        <v>59.42</v>
      </c>
      <c r="J365">
        <v>20.9</v>
      </c>
      <c r="K365">
        <v>0.39100000000000001</v>
      </c>
      <c r="L365">
        <v>247</v>
      </c>
      <c r="M365">
        <v>4.3099999999999996</v>
      </c>
      <c r="N365">
        <v>1.28</v>
      </c>
      <c r="O365">
        <v>6</v>
      </c>
      <c r="P365">
        <v>0</v>
      </c>
      <c r="Q365">
        <v>1.42</v>
      </c>
      <c r="R365">
        <v>25.54</v>
      </c>
      <c r="S365">
        <v>26.05</v>
      </c>
      <c r="T365">
        <v>24.63</v>
      </c>
      <c r="U365">
        <v>386.1</v>
      </c>
      <c r="V365">
        <v>359.2</v>
      </c>
      <c r="W365">
        <v>17.37</v>
      </c>
      <c r="X365">
        <v>22.42</v>
      </c>
      <c r="Y365">
        <v>49.66</v>
      </c>
      <c r="Z365">
        <v>64.099999999999994</v>
      </c>
      <c r="AA365">
        <v>500.6</v>
      </c>
      <c r="AB365">
        <v>1199</v>
      </c>
      <c r="AC365">
        <v>0.27550000000000002</v>
      </c>
      <c r="AD365">
        <v>93.88</v>
      </c>
      <c r="AE365">
        <v>3.1</v>
      </c>
      <c r="AF365">
        <v>0.97</v>
      </c>
      <c r="AG365">
        <v>111115</v>
      </c>
    </row>
    <row r="366" spans="8:33" x14ac:dyDescent="0.2">
      <c r="H366">
        <v>2</v>
      </c>
      <c r="I366">
        <v>77.42</v>
      </c>
      <c r="J366">
        <v>20.5</v>
      </c>
      <c r="K366">
        <v>0.39300000000000002</v>
      </c>
      <c r="L366">
        <v>248</v>
      </c>
      <c r="M366">
        <v>4.37</v>
      </c>
      <c r="N366">
        <v>1.29</v>
      </c>
      <c r="O366">
        <v>6</v>
      </c>
      <c r="P366">
        <v>0</v>
      </c>
      <c r="Q366">
        <v>1.42</v>
      </c>
      <c r="R366">
        <v>25.49</v>
      </c>
      <c r="S366">
        <v>26.1</v>
      </c>
      <c r="T366">
        <v>24.74</v>
      </c>
      <c r="U366">
        <v>384.3</v>
      </c>
      <c r="V366">
        <v>357.9</v>
      </c>
      <c r="W366">
        <v>17.27</v>
      </c>
      <c r="X366">
        <v>22.39</v>
      </c>
      <c r="Y366">
        <v>49.54</v>
      </c>
      <c r="Z366">
        <v>64.22</v>
      </c>
      <c r="AA366">
        <v>500.6</v>
      </c>
      <c r="AB366">
        <v>1200</v>
      </c>
      <c r="AC366">
        <v>5.5109999999999999E-2</v>
      </c>
      <c r="AD366">
        <v>93.88</v>
      </c>
      <c r="AE366">
        <v>3.1</v>
      </c>
      <c r="AF366">
        <v>0.97</v>
      </c>
      <c r="AG366">
        <v>111115</v>
      </c>
    </row>
    <row r="367" spans="8:33" x14ac:dyDescent="0.2">
      <c r="H367" t="s">
        <v>344</v>
      </c>
    </row>
    <row r="368" spans="8:33" x14ac:dyDescent="0.2">
      <c r="H368" t="s">
        <v>302</v>
      </c>
    </row>
    <row r="369" spans="8:33" x14ac:dyDescent="0.2">
      <c r="H369" t="s">
        <v>346</v>
      </c>
      <c r="I369" t="s">
        <v>347</v>
      </c>
    </row>
    <row r="370" spans="8:33" x14ac:dyDescent="0.2">
      <c r="H370" t="s">
        <v>348</v>
      </c>
      <c r="I370" t="s">
        <v>349</v>
      </c>
    </row>
    <row r="371" spans="8:33" x14ac:dyDescent="0.2">
      <c r="H371" t="s">
        <v>350</v>
      </c>
      <c r="I371" t="s">
        <v>351</v>
      </c>
      <c r="J371">
        <v>1</v>
      </c>
      <c r="K371">
        <v>0.16</v>
      </c>
    </row>
    <row r="372" spans="8:33" x14ac:dyDescent="0.2">
      <c r="H372" t="s">
        <v>352</v>
      </c>
      <c r="I372" t="s">
        <v>353</v>
      </c>
    </row>
    <row r="373" spans="8:33" x14ac:dyDescent="0.2">
      <c r="H373" t="s">
        <v>303</v>
      </c>
    </row>
    <row r="374" spans="8:33" x14ac:dyDescent="0.2">
      <c r="H374" t="s">
        <v>355</v>
      </c>
      <c r="I374" t="s">
        <v>356</v>
      </c>
      <c r="J374" t="s">
        <v>357</v>
      </c>
      <c r="K374" t="s">
        <v>358</v>
      </c>
      <c r="L374" t="s">
        <v>359</v>
      </c>
      <c r="M374" t="s">
        <v>360</v>
      </c>
      <c r="N374" t="s">
        <v>361</v>
      </c>
      <c r="O374" t="s">
        <v>362</v>
      </c>
      <c r="P374" t="s">
        <v>363</v>
      </c>
      <c r="Q374" t="s">
        <v>364</v>
      </c>
      <c r="R374" t="s">
        <v>365</v>
      </c>
      <c r="S374" t="s">
        <v>366</v>
      </c>
      <c r="T374" t="s">
        <v>367</v>
      </c>
      <c r="U374" t="s">
        <v>368</v>
      </c>
      <c r="V374" t="s">
        <v>369</v>
      </c>
      <c r="W374" t="s">
        <v>370</v>
      </c>
      <c r="X374" t="s">
        <v>371</v>
      </c>
      <c r="Y374" t="s">
        <v>372</v>
      </c>
      <c r="Z374" t="s">
        <v>373</v>
      </c>
      <c r="AA374" t="s">
        <v>374</v>
      </c>
      <c r="AB374" t="s">
        <v>375</v>
      </c>
      <c r="AC374" t="s">
        <v>376</v>
      </c>
      <c r="AD374" t="s">
        <v>377</v>
      </c>
      <c r="AE374" t="s">
        <v>378</v>
      </c>
      <c r="AF374" t="s">
        <v>379</v>
      </c>
      <c r="AG374" t="s">
        <v>380</v>
      </c>
    </row>
    <row r="375" spans="8:33" x14ac:dyDescent="0.2">
      <c r="H375">
        <v>1</v>
      </c>
      <c r="I375">
        <v>94.42</v>
      </c>
      <c r="J375">
        <v>16.100000000000001</v>
      </c>
      <c r="K375">
        <v>0.26500000000000001</v>
      </c>
      <c r="L375">
        <v>228</v>
      </c>
      <c r="M375">
        <v>4.0599999999999996</v>
      </c>
      <c r="N375">
        <v>1.65</v>
      </c>
      <c r="O375">
        <v>6</v>
      </c>
      <c r="P375">
        <v>0</v>
      </c>
      <c r="Q375">
        <v>1.42</v>
      </c>
      <c r="R375">
        <v>26.66</v>
      </c>
      <c r="S375">
        <v>27.5</v>
      </c>
      <c r="T375">
        <v>25.11</v>
      </c>
      <c r="U375">
        <v>370.1</v>
      </c>
      <c r="V375">
        <v>349.1</v>
      </c>
      <c r="W375">
        <v>16.87</v>
      </c>
      <c r="X375">
        <v>21.64</v>
      </c>
      <c r="Y375">
        <v>45.15</v>
      </c>
      <c r="Z375">
        <v>57.9</v>
      </c>
      <c r="AA375">
        <v>500.4</v>
      </c>
      <c r="AB375">
        <v>1200</v>
      </c>
      <c r="AC375">
        <v>0.1515</v>
      </c>
      <c r="AD375">
        <v>93.88</v>
      </c>
      <c r="AE375">
        <v>3.1</v>
      </c>
      <c r="AF375">
        <v>0.97</v>
      </c>
      <c r="AG375">
        <v>111115</v>
      </c>
    </row>
    <row r="376" spans="8:33" x14ac:dyDescent="0.2">
      <c r="H376">
        <v>2</v>
      </c>
      <c r="I376">
        <v>104.92</v>
      </c>
      <c r="J376">
        <v>15.6</v>
      </c>
      <c r="K376">
        <v>0.26400000000000001</v>
      </c>
      <c r="L376">
        <v>232</v>
      </c>
      <c r="M376">
        <v>4.03</v>
      </c>
      <c r="N376">
        <v>1.65</v>
      </c>
      <c r="O376">
        <v>6</v>
      </c>
      <c r="P376">
        <v>0</v>
      </c>
      <c r="Q376">
        <v>1.42</v>
      </c>
      <c r="R376">
        <v>26.38</v>
      </c>
      <c r="S376">
        <v>27.46</v>
      </c>
      <c r="T376">
        <v>24.74</v>
      </c>
      <c r="U376">
        <v>370.2</v>
      </c>
      <c r="V376">
        <v>349.8</v>
      </c>
      <c r="W376">
        <v>16.89</v>
      </c>
      <c r="X376">
        <v>21.62</v>
      </c>
      <c r="Y376">
        <v>45.96</v>
      </c>
      <c r="Z376">
        <v>58.82</v>
      </c>
      <c r="AA376">
        <v>500.6</v>
      </c>
      <c r="AB376">
        <v>1200</v>
      </c>
      <c r="AC376">
        <v>0.56479999999999997</v>
      </c>
      <c r="AD376">
        <v>93.88</v>
      </c>
      <c r="AE376">
        <v>3.1</v>
      </c>
      <c r="AF376">
        <v>0.97</v>
      </c>
      <c r="AG376">
        <v>111115</v>
      </c>
    </row>
    <row r="377" spans="8:33" x14ac:dyDescent="0.2">
      <c r="H377" t="s">
        <v>344</v>
      </c>
    </row>
    <row r="378" spans="8:33" x14ac:dyDescent="0.2">
      <c r="H378" t="s">
        <v>304</v>
      </c>
    </row>
    <row r="379" spans="8:33" x14ac:dyDescent="0.2">
      <c r="H379" t="s">
        <v>346</v>
      </c>
      <c r="I379" t="s">
        <v>347</v>
      </c>
    </row>
    <row r="380" spans="8:33" x14ac:dyDescent="0.2">
      <c r="H380" t="s">
        <v>348</v>
      </c>
      <c r="I380" t="s">
        <v>349</v>
      </c>
    </row>
    <row r="381" spans="8:33" x14ac:dyDescent="0.2">
      <c r="H381" t="s">
        <v>350</v>
      </c>
      <c r="I381" t="s">
        <v>351</v>
      </c>
      <c r="J381">
        <v>1</v>
      </c>
      <c r="K381">
        <v>0.16</v>
      </c>
    </row>
    <row r="382" spans="8:33" x14ac:dyDescent="0.2">
      <c r="H382" t="s">
        <v>352</v>
      </c>
      <c r="I382" t="s">
        <v>353</v>
      </c>
    </row>
    <row r="383" spans="8:33" x14ac:dyDescent="0.2">
      <c r="H383" t="s">
        <v>305</v>
      </c>
    </row>
    <row r="384" spans="8:33" x14ac:dyDescent="0.2">
      <c r="H384" t="s">
        <v>355</v>
      </c>
      <c r="I384" t="s">
        <v>356</v>
      </c>
      <c r="J384" t="s">
        <v>357</v>
      </c>
      <c r="K384" t="s">
        <v>358</v>
      </c>
      <c r="L384" t="s">
        <v>359</v>
      </c>
      <c r="M384" t="s">
        <v>360</v>
      </c>
      <c r="N384" t="s">
        <v>361</v>
      </c>
      <c r="O384" t="s">
        <v>362</v>
      </c>
      <c r="P384" t="s">
        <v>363</v>
      </c>
      <c r="Q384" t="s">
        <v>364</v>
      </c>
      <c r="R384" t="s">
        <v>365</v>
      </c>
      <c r="S384" t="s">
        <v>366</v>
      </c>
      <c r="T384" t="s">
        <v>367</v>
      </c>
      <c r="U384" t="s">
        <v>368</v>
      </c>
      <c r="V384" t="s">
        <v>369</v>
      </c>
      <c r="W384" t="s">
        <v>370</v>
      </c>
      <c r="X384" t="s">
        <v>371</v>
      </c>
      <c r="Y384" t="s">
        <v>372</v>
      </c>
      <c r="Z384" t="s">
        <v>373</v>
      </c>
      <c r="AA384" t="s">
        <v>374</v>
      </c>
      <c r="AB384" t="s">
        <v>375</v>
      </c>
      <c r="AC384" t="s">
        <v>376</v>
      </c>
      <c r="AD384" t="s">
        <v>377</v>
      </c>
      <c r="AE384" t="s">
        <v>378</v>
      </c>
      <c r="AF384" t="s">
        <v>379</v>
      </c>
      <c r="AG384" t="s">
        <v>380</v>
      </c>
    </row>
    <row r="385" spans="8:33" x14ac:dyDescent="0.2">
      <c r="H385">
        <v>1</v>
      </c>
      <c r="I385">
        <v>81.91</v>
      </c>
      <c r="J385">
        <v>18.899999999999999</v>
      </c>
      <c r="K385">
        <v>0.36099999999999999</v>
      </c>
      <c r="L385">
        <v>240</v>
      </c>
      <c r="M385">
        <v>4.0999999999999996</v>
      </c>
      <c r="N385">
        <v>1.3</v>
      </c>
      <c r="O385">
        <v>6</v>
      </c>
      <c r="P385">
        <v>0</v>
      </c>
      <c r="Q385">
        <v>1.42</v>
      </c>
      <c r="R385">
        <v>24.89</v>
      </c>
      <c r="S385">
        <v>26.43</v>
      </c>
      <c r="T385">
        <v>23.05</v>
      </c>
      <c r="U385">
        <v>372.4</v>
      </c>
      <c r="V385">
        <v>348</v>
      </c>
      <c r="W385">
        <v>18.260000000000002</v>
      </c>
      <c r="X385">
        <v>23.06</v>
      </c>
      <c r="Y385">
        <v>54.26</v>
      </c>
      <c r="Z385">
        <v>68.540000000000006</v>
      </c>
      <c r="AA385">
        <v>500.5</v>
      </c>
      <c r="AB385">
        <v>1201</v>
      </c>
      <c r="AC385">
        <v>9.6430000000000002E-2</v>
      </c>
      <c r="AD385">
        <v>93.88</v>
      </c>
      <c r="AE385">
        <v>3.1</v>
      </c>
      <c r="AF385">
        <v>0.97</v>
      </c>
      <c r="AG385">
        <v>111115</v>
      </c>
    </row>
    <row r="386" spans="8:33" x14ac:dyDescent="0.2">
      <c r="H386">
        <v>2</v>
      </c>
      <c r="I386">
        <v>99.16</v>
      </c>
      <c r="J386">
        <v>19.600000000000001</v>
      </c>
      <c r="K386">
        <v>0.36299999999999999</v>
      </c>
      <c r="L386">
        <v>237</v>
      </c>
      <c r="M386">
        <v>4.0599999999999996</v>
      </c>
      <c r="N386">
        <v>1.28</v>
      </c>
      <c r="O386">
        <v>6</v>
      </c>
      <c r="P386">
        <v>0</v>
      </c>
      <c r="Q386">
        <v>1.42</v>
      </c>
      <c r="R386">
        <v>24.8</v>
      </c>
      <c r="S386">
        <v>26.35</v>
      </c>
      <c r="T386">
        <v>23.15</v>
      </c>
      <c r="U386">
        <v>373.9</v>
      </c>
      <c r="V386">
        <v>348.7</v>
      </c>
      <c r="W386">
        <v>18.32</v>
      </c>
      <c r="X386">
        <v>23.07</v>
      </c>
      <c r="Y386">
        <v>54.74</v>
      </c>
      <c r="Z386">
        <v>68.95</v>
      </c>
      <c r="AA386">
        <v>500.5</v>
      </c>
      <c r="AB386">
        <v>1201</v>
      </c>
      <c r="AC386">
        <v>0.20660000000000001</v>
      </c>
      <c r="AD386">
        <v>93.88</v>
      </c>
      <c r="AE386">
        <v>3.1</v>
      </c>
      <c r="AF386">
        <v>0.97</v>
      </c>
      <c r="AG386">
        <v>111115</v>
      </c>
    </row>
    <row r="387" spans="8:33" x14ac:dyDescent="0.2">
      <c r="H387" t="s">
        <v>344</v>
      </c>
    </row>
    <row r="388" spans="8:33" x14ac:dyDescent="0.2">
      <c r="H388" t="s">
        <v>306</v>
      </c>
    </row>
    <row r="389" spans="8:33" x14ac:dyDescent="0.2">
      <c r="H389" t="s">
        <v>346</v>
      </c>
      <c r="I389" t="s">
        <v>347</v>
      </c>
    </row>
    <row r="390" spans="8:33" x14ac:dyDescent="0.2">
      <c r="H390" t="s">
        <v>348</v>
      </c>
      <c r="I390" t="s">
        <v>349</v>
      </c>
    </row>
    <row r="391" spans="8:33" x14ac:dyDescent="0.2">
      <c r="H391" t="s">
        <v>350</v>
      </c>
      <c r="I391" t="s">
        <v>351</v>
      </c>
      <c r="J391">
        <v>1</v>
      </c>
      <c r="K391">
        <v>0.16</v>
      </c>
    </row>
    <row r="392" spans="8:33" x14ac:dyDescent="0.2">
      <c r="H392" t="s">
        <v>352</v>
      </c>
      <c r="I392" t="s">
        <v>353</v>
      </c>
    </row>
    <row r="393" spans="8:33" x14ac:dyDescent="0.2">
      <c r="H393" t="s">
        <v>307</v>
      </c>
    </row>
    <row r="394" spans="8:33" x14ac:dyDescent="0.2">
      <c r="H394" t="s">
        <v>355</v>
      </c>
      <c r="I394" t="s">
        <v>356</v>
      </c>
      <c r="J394" t="s">
        <v>357</v>
      </c>
      <c r="K394" t="s">
        <v>358</v>
      </c>
      <c r="L394" t="s">
        <v>359</v>
      </c>
      <c r="M394" t="s">
        <v>360</v>
      </c>
      <c r="N394" t="s">
        <v>361</v>
      </c>
      <c r="O394" t="s">
        <v>362</v>
      </c>
      <c r="P394" t="s">
        <v>363</v>
      </c>
      <c r="Q394" t="s">
        <v>364</v>
      </c>
      <c r="R394" t="s">
        <v>365</v>
      </c>
      <c r="S394" t="s">
        <v>366</v>
      </c>
      <c r="T394" t="s">
        <v>367</v>
      </c>
      <c r="U394" t="s">
        <v>368</v>
      </c>
      <c r="V394" t="s">
        <v>369</v>
      </c>
      <c r="W394" t="s">
        <v>370</v>
      </c>
      <c r="X394" t="s">
        <v>371</v>
      </c>
      <c r="Y394" t="s">
        <v>372</v>
      </c>
      <c r="Z394" t="s">
        <v>373</v>
      </c>
      <c r="AA394" t="s">
        <v>374</v>
      </c>
      <c r="AB394" t="s">
        <v>375</v>
      </c>
      <c r="AC394" t="s">
        <v>376</v>
      </c>
      <c r="AD394" t="s">
        <v>377</v>
      </c>
      <c r="AE394" t="s">
        <v>378</v>
      </c>
      <c r="AF394" t="s">
        <v>379</v>
      </c>
      <c r="AG394" t="s">
        <v>380</v>
      </c>
    </row>
    <row r="395" spans="8:33" x14ac:dyDescent="0.2">
      <c r="H395">
        <v>1</v>
      </c>
      <c r="I395">
        <v>50.66</v>
      </c>
      <c r="J395">
        <v>18.600000000000001</v>
      </c>
      <c r="K395">
        <v>0.30199999999999999</v>
      </c>
      <c r="L395">
        <v>226</v>
      </c>
      <c r="M395">
        <v>3.7</v>
      </c>
      <c r="N395">
        <v>1.35</v>
      </c>
      <c r="O395">
        <v>6</v>
      </c>
      <c r="P395">
        <v>0</v>
      </c>
      <c r="Q395">
        <v>1.42</v>
      </c>
      <c r="R395">
        <v>25.26</v>
      </c>
      <c r="S395">
        <v>26.64</v>
      </c>
      <c r="T395">
        <v>24.55</v>
      </c>
      <c r="U395">
        <v>373.8</v>
      </c>
      <c r="V395">
        <v>349.9</v>
      </c>
      <c r="W395">
        <v>18.579999999999998</v>
      </c>
      <c r="X395">
        <v>22.91</v>
      </c>
      <c r="Y395">
        <v>53.99</v>
      </c>
      <c r="Z395">
        <v>66.569999999999993</v>
      </c>
      <c r="AA395">
        <v>500.6</v>
      </c>
      <c r="AB395">
        <v>1201</v>
      </c>
      <c r="AC395">
        <v>0.124</v>
      </c>
      <c r="AD395">
        <v>93.87</v>
      </c>
      <c r="AE395">
        <v>3.1</v>
      </c>
      <c r="AF395">
        <v>0.97</v>
      </c>
      <c r="AG395">
        <v>111115</v>
      </c>
    </row>
    <row r="396" spans="8:33" x14ac:dyDescent="0.2">
      <c r="H396">
        <v>2</v>
      </c>
      <c r="I396">
        <v>70.91</v>
      </c>
      <c r="J396">
        <v>18.600000000000001</v>
      </c>
      <c r="K396">
        <v>0.30199999999999999</v>
      </c>
      <c r="L396">
        <v>227</v>
      </c>
      <c r="M396">
        <v>3.68</v>
      </c>
      <c r="N396">
        <v>1.35</v>
      </c>
      <c r="O396">
        <v>6</v>
      </c>
      <c r="P396">
        <v>0</v>
      </c>
      <c r="Q396">
        <v>1.42</v>
      </c>
      <c r="R396">
        <v>25.35</v>
      </c>
      <c r="S396">
        <v>26.61</v>
      </c>
      <c r="T396">
        <v>23.89</v>
      </c>
      <c r="U396">
        <v>374</v>
      </c>
      <c r="V396">
        <v>350.1</v>
      </c>
      <c r="W396">
        <v>18.59</v>
      </c>
      <c r="X396">
        <v>22.9</v>
      </c>
      <c r="Y396">
        <v>53.75</v>
      </c>
      <c r="Z396">
        <v>66.23</v>
      </c>
      <c r="AA396">
        <v>500.5</v>
      </c>
      <c r="AB396">
        <v>1200</v>
      </c>
      <c r="AC396">
        <v>0.34439999999999998</v>
      </c>
      <c r="AD396">
        <v>93.88</v>
      </c>
      <c r="AE396">
        <v>3.1</v>
      </c>
      <c r="AF396">
        <v>0.97</v>
      </c>
      <c r="AG396">
        <v>111115</v>
      </c>
    </row>
    <row r="398" spans="8:33" x14ac:dyDescent="0.2">
      <c r="H398" t="s">
        <v>308</v>
      </c>
    </row>
    <row r="399" spans="8:33" x14ac:dyDescent="0.2">
      <c r="H399" t="s">
        <v>309</v>
      </c>
    </row>
    <row r="400" spans="8:33" x14ac:dyDescent="0.2">
      <c r="H400" t="s">
        <v>310</v>
      </c>
    </row>
    <row r="401" spans="8:33" x14ac:dyDescent="0.2">
      <c r="H401" t="s">
        <v>343</v>
      </c>
    </row>
    <row r="403" spans="8:33" x14ac:dyDescent="0.2">
      <c r="H403" t="s">
        <v>344</v>
      </c>
    </row>
    <row r="404" spans="8:33" x14ac:dyDescent="0.2">
      <c r="H404" t="s">
        <v>311</v>
      </c>
    </row>
    <row r="405" spans="8:33" x14ac:dyDescent="0.2">
      <c r="H405" t="s">
        <v>346</v>
      </c>
      <c r="I405" t="s">
        <v>347</v>
      </c>
    </row>
    <row r="406" spans="8:33" x14ac:dyDescent="0.2">
      <c r="H406" t="s">
        <v>348</v>
      </c>
      <c r="I406" t="s">
        <v>349</v>
      </c>
    </row>
    <row r="407" spans="8:33" x14ac:dyDescent="0.2">
      <c r="H407" t="s">
        <v>350</v>
      </c>
      <c r="I407" t="s">
        <v>351</v>
      </c>
      <c r="J407">
        <v>1</v>
      </c>
      <c r="K407">
        <v>0.16</v>
      </c>
    </row>
    <row r="408" spans="8:33" x14ac:dyDescent="0.2">
      <c r="H408" t="s">
        <v>352</v>
      </c>
      <c r="I408" t="s">
        <v>353</v>
      </c>
    </row>
    <row r="409" spans="8:33" x14ac:dyDescent="0.2">
      <c r="H409" t="s">
        <v>312</v>
      </c>
    </row>
    <row r="410" spans="8:33" x14ac:dyDescent="0.2">
      <c r="H410" t="s">
        <v>355</v>
      </c>
      <c r="I410" t="s">
        <v>356</v>
      </c>
      <c r="J410" t="s">
        <v>357</v>
      </c>
      <c r="K410" t="s">
        <v>358</v>
      </c>
      <c r="L410" t="s">
        <v>359</v>
      </c>
      <c r="M410" t="s">
        <v>360</v>
      </c>
      <c r="N410" t="s">
        <v>361</v>
      </c>
      <c r="O410" t="s">
        <v>362</v>
      </c>
      <c r="P410" t="s">
        <v>363</v>
      </c>
      <c r="Q410" t="s">
        <v>364</v>
      </c>
      <c r="R410" t="s">
        <v>365</v>
      </c>
      <c r="S410" t="s">
        <v>366</v>
      </c>
      <c r="T410" t="s">
        <v>367</v>
      </c>
      <c r="U410" t="s">
        <v>368</v>
      </c>
      <c r="V410" t="s">
        <v>369</v>
      </c>
      <c r="W410" t="s">
        <v>370</v>
      </c>
      <c r="X410" t="s">
        <v>371</v>
      </c>
      <c r="Y410" t="s">
        <v>372</v>
      </c>
      <c r="Z410" t="s">
        <v>373</v>
      </c>
      <c r="AA410" t="s">
        <v>374</v>
      </c>
      <c r="AB410" t="s">
        <v>375</v>
      </c>
      <c r="AC410" t="s">
        <v>376</v>
      </c>
      <c r="AD410" t="s">
        <v>377</v>
      </c>
      <c r="AE410" t="s">
        <v>378</v>
      </c>
      <c r="AF410" t="s">
        <v>379</v>
      </c>
      <c r="AG410" t="s">
        <v>380</v>
      </c>
    </row>
    <row r="411" spans="8:33" x14ac:dyDescent="0.2">
      <c r="H411">
        <v>1</v>
      </c>
      <c r="I411">
        <v>118.96</v>
      </c>
      <c r="J411">
        <v>1.54</v>
      </c>
      <c r="K411">
        <v>0.26400000000000001</v>
      </c>
      <c r="L411">
        <v>331</v>
      </c>
      <c r="M411">
        <v>3.22</v>
      </c>
      <c r="N411">
        <v>1.32</v>
      </c>
      <c r="O411">
        <v>6</v>
      </c>
      <c r="P411">
        <v>0</v>
      </c>
      <c r="Q411">
        <v>1.42</v>
      </c>
      <c r="R411">
        <v>27.27</v>
      </c>
      <c r="S411">
        <v>26.16</v>
      </c>
      <c r="T411">
        <v>26.87</v>
      </c>
      <c r="U411">
        <v>352.8</v>
      </c>
      <c r="V411">
        <v>349.6</v>
      </c>
      <c r="W411">
        <v>18.47</v>
      </c>
      <c r="X411">
        <v>22.24</v>
      </c>
      <c r="Y411">
        <v>47.7</v>
      </c>
      <c r="Z411">
        <v>57.44</v>
      </c>
      <c r="AA411">
        <v>500.6</v>
      </c>
      <c r="AB411">
        <v>49.55</v>
      </c>
      <c r="AC411">
        <v>1.3780000000000001E-2</v>
      </c>
      <c r="AD411">
        <v>93.9</v>
      </c>
      <c r="AE411">
        <v>3.1</v>
      </c>
      <c r="AF411">
        <v>0.97</v>
      </c>
      <c r="AG411">
        <v>111115</v>
      </c>
    </row>
    <row r="412" spans="8:33" x14ac:dyDescent="0.2">
      <c r="H412">
        <v>2</v>
      </c>
      <c r="I412">
        <v>165.46</v>
      </c>
      <c r="J412">
        <v>0.98</v>
      </c>
      <c r="K412">
        <v>0.26400000000000001</v>
      </c>
      <c r="L412">
        <v>336</v>
      </c>
      <c r="M412">
        <v>3.19</v>
      </c>
      <c r="N412">
        <v>1.31</v>
      </c>
      <c r="O412">
        <v>6</v>
      </c>
      <c r="P412">
        <v>0</v>
      </c>
      <c r="Q412">
        <v>1.42</v>
      </c>
      <c r="R412">
        <v>27.17</v>
      </c>
      <c r="S412">
        <v>26.19</v>
      </c>
      <c r="T412">
        <v>26.69</v>
      </c>
      <c r="U412">
        <v>353.3</v>
      </c>
      <c r="V412">
        <v>350.8</v>
      </c>
      <c r="W412">
        <v>18.670000000000002</v>
      </c>
      <c r="X412">
        <v>22.41</v>
      </c>
      <c r="Y412">
        <v>48.49</v>
      </c>
      <c r="Z412">
        <v>58.2</v>
      </c>
      <c r="AA412">
        <v>500.8</v>
      </c>
      <c r="AB412">
        <v>49.35</v>
      </c>
      <c r="AC412">
        <v>0.42709999999999998</v>
      </c>
      <c r="AD412">
        <v>93.89</v>
      </c>
      <c r="AE412">
        <v>3.1</v>
      </c>
      <c r="AF412">
        <v>0.97</v>
      </c>
      <c r="AG412">
        <v>111115</v>
      </c>
    </row>
    <row r="413" spans="8:33" x14ac:dyDescent="0.2">
      <c r="H413" t="s">
        <v>344</v>
      </c>
    </row>
    <row r="414" spans="8:33" x14ac:dyDescent="0.2">
      <c r="H414" t="s">
        <v>313</v>
      </c>
    </row>
    <row r="415" spans="8:33" x14ac:dyDescent="0.2">
      <c r="H415" t="s">
        <v>346</v>
      </c>
      <c r="I415" t="s">
        <v>347</v>
      </c>
    </row>
    <row r="416" spans="8:33" x14ac:dyDescent="0.2">
      <c r="H416" t="s">
        <v>348</v>
      </c>
      <c r="I416" t="s">
        <v>349</v>
      </c>
    </row>
    <row r="417" spans="8:33" x14ac:dyDescent="0.2">
      <c r="H417" t="s">
        <v>350</v>
      </c>
      <c r="I417" t="s">
        <v>351</v>
      </c>
      <c r="J417">
        <v>1</v>
      </c>
      <c r="K417">
        <v>0.16</v>
      </c>
    </row>
    <row r="418" spans="8:33" x14ac:dyDescent="0.2">
      <c r="H418" t="s">
        <v>352</v>
      </c>
      <c r="I418" t="s">
        <v>353</v>
      </c>
    </row>
    <row r="419" spans="8:33" x14ac:dyDescent="0.2">
      <c r="H419" t="s">
        <v>314</v>
      </c>
    </row>
    <row r="420" spans="8:33" x14ac:dyDescent="0.2">
      <c r="H420" t="s">
        <v>355</v>
      </c>
      <c r="I420" t="s">
        <v>356</v>
      </c>
      <c r="J420" t="s">
        <v>357</v>
      </c>
      <c r="K420" t="s">
        <v>358</v>
      </c>
      <c r="L420" t="s">
        <v>359</v>
      </c>
      <c r="M420" t="s">
        <v>360</v>
      </c>
      <c r="N420" t="s">
        <v>361</v>
      </c>
      <c r="O420" t="s">
        <v>362</v>
      </c>
      <c r="P420" t="s">
        <v>363</v>
      </c>
      <c r="Q420" t="s">
        <v>364</v>
      </c>
      <c r="R420" t="s">
        <v>365</v>
      </c>
      <c r="S420" t="s">
        <v>366</v>
      </c>
      <c r="T420" t="s">
        <v>367</v>
      </c>
      <c r="U420" t="s">
        <v>368</v>
      </c>
      <c r="V420" t="s">
        <v>369</v>
      </c>
      <c r="W420" t="s">
        <v>370</v>
      </c>
      <c r="X420" t="s">
        <v>371</v>
      </c>
      <c r="Y420" t="s">
        <v>372</v>
      </c>
      <c r="Z420" t="s">
        <v>373</v>
      </c>
      <c r="AA420" t="s">
        <v>374</v>
      </c>
      <c r="AB420" t="s">
        <v>375</v>
      </c>
      <c r="AC420" t="s">
        <v>376</v>
      </c>
      <c r="AD420" t="s">
        <v>377</v>
      </c>
      <c r="AE420" t="s">
        <v>378</v>
      </c>
      <c r="AF420" t="s">
        <v>379</v>
      </c>
      <c r="AG420" t="s">
        <v>380</v>
      </c>
    </row>
    <row r="421" spans="8:33" x14ac:dyDescent="0.2">
      <c r="H421">
        <v>1</v>
      </c>
      <c r="I421">
        <v>74.209999999999994</v>
      </c>
      <c r="J421">
        <v>4.5999999999999996</v>
      </c>
      <c r="K421">
        <v>0.25800000000000001</v>
      </c>
      <c r="L421">
        <v>306</v>
      </c>
      <c r="M421">
        <v>3.1</v>
      </c>
      <c r="N421">
        <v>1.29</v>
      </c>
      <c r="O421">
        <v>6</v>
      </c>
      <c r="P421">
        <v>0</v>
      </c>
      <c r="Q421">
        <v>1.42</v>
      </c>
      <c r="R421">
        <v>26.37</v>
      </c>
      <c r="S421">
        <v>26.5</v>
      </c>
      <c r="T421">
        <v>25.37</v>
      </c>
      <c r="U421">
        <v>353.2</v>
      </c>
      <c r="V421">
        <v>346.4</v>
      </c>
      <c r="W421">
        <v>19.62</v>
      </c>
      <c r="X421">
        <v>23.25</v>
      </c>
      <c r="Y421">
        <v>53.41</v>
      </c>
      <c r="Z421">
        <v>63.28</v>
      </c>
      <c r="AA421">
        <v>500.6</v>
      </c>
      <c r="AB421">
        <v>50.58</v>
      </c>
      <c r="AC421">
        <v>0.35820000000000002</v>
      </c>
      <c r="AD421">
        <v>93.89</v>
      </c>
      <c r="AE421">
        <v>3.1</v>
      </c>
      <c r="AF421">
        <v>0.97</v>
      </c>
      <c r="AG421">
        <v>111115</v>
      </c>
    </row>
    <row r="422" spans="8:33" x14ac:dyDescent="0.2">
      <c r="H422">
        <v>2</v>
      </c>
      <c r="I422">
        <v>156.71</v>
      </c>
      <c r="J422">
        <v>1.46</v>
      </c>
      <c r="K422">
        <v>0.25700000000000001</v>
      </c>
      <c r="L422">
        <v>333</v>
      </c>
      <c r="M422">
        <v>2.94</v>
      </c>
      <c r="N422">
        <v>1.23</v>
      </c>
      <c r="O422">
        <v>6</v>
      </c>
      <c r="P422">
        <v>0</v>
      </c>
      <c r="Q422">
        <v>1.42</v>
      </c>
      <c r="R422">
        <v>25.78</v>
      </c>
      <c r="S422">
        <v>26.27</v>
      </c>
      <c r="T422">
        <v>24.5</v>
      </c>
      <c r="U422">
        <v>354</v>
      </c>
      <c r="V422">
        <v>351</v>
      </c>
      <c r="W422">
        <v>19.989999999999998</v>
      </c>
      <c r="X422">
        <v>23.43</v>
      </c>
      <c r="Y422">
        <v>56.34</v>
      </c>
      <c r="Z422">
        <v>66.03</v>
      </c>
      <c r="AA422">
        <v>500.6</v>
      </c>
      <c r="AB422">
        <v>50.49</v>
      </c>
      <c r="AC422">
        <v>0.1515</v>
      </c>
      <c r="AD422">
        <v>93.89</v>
      </c>
      <c r="AE422">
        <v>3.1</v>
      </c>
      <c r="AF422">
        <v>0.97</v>
      </c>
      <c r="AG422">
        <v>111115</v>
      </c>
    </row>
    <row r="423" spans="8:33" x14ac:dyDescent="0.2">
      <c r="H423">
        <v>3</v>
      </c>
      <c r="I423">
        <v>262.45999999999998</v>
      </c>
      <c r="J423">
        <v>1.1000000000000001</v>
      </c>
      <c r="K423">
        <v>0.26100000000000001</v>
      </c>
      <c r="L423">
        <v>336</v>
      </c>
      <c r="M423">
        <v>2.93</v>
      </c>
      <c r="N423">
        <v>1.21</v>
      </c>
      <c r="O423">
        <v>6</v>
      </c>
      <c r="P423">
        <v>0</v>
      </c>
      <c r="Q423">
        <v>1.42</v>
      </c>
      <c r="R423">
        <v>25.74</v>
      </c>
      <c r="S423">
        <v>26.04</v>
      </c>
      <c r="T423">
        <v>24.73</v>
      </c>
      <c r="U423">
        <v>353.8</v>
      </c>
      <c r="V423">
        <v>351.3</v>
      </c>
      <c r="W423">
        <v>19.66</v>
      </c>
      <c r="X423">
        <v>23.09</v>
      </c>
      <c r="Y423">
        <v>55.56</v>
      </c>
      <c r="Z423">
        <v>65.27</v>
      </c>
      <c r="AA423">
        <v>500.6</v>
      </c>
      <c r="AB423">
        <v>50.95</v>
      </c>
      <c r="AC423">
        <v>0.79910000000000003</v>
      </c>
      <c r="AD423">
        <v>93.88</v>
      </c>
      <c r="AE423">
        <v>3.1</v>
      </c>
      <c r="AF423">
        <v>0.97</v>
      </c>
      <c r="AG423">
        <v>111115</v>
      </c>
    </row>
    <row r="424" spans="8:33" x14ac:dyDescent="0.2">
      <c r="H424" t="s">
        <v>344</v>
      </c>
    </row>
    <row r="425" spans="8:33" x14ac:dyDescent="0.2">
      <c r="H425" t="s">
        <v>315</v>
      </c>
    </row>
    <row r="426" spans="8:33" x14ac:dyDescent="0.2">
      <c r="H426" t="s">
        <v>346</v>
      </c>
      <c r="I426" t="s">
        <v>347</v>
      </c>
    </row>
    <row r="427" spans="8:33" x14ac:dyDescent="0.2">
      <c r="H427" t="s">
        <v>348</v>
      </c>
      <c r="I427" t="s">
        <v>349</v>
      </c>
    </row>
    <row r="428" spans="8:33" x14ac:dyDescent="0.2">
      <c r="H428" t="s">
        <v>350</v>
      </c>
      <c r="I428" t="s">
        <v>351</v>
      </c>
      <c r="J428">
        <v>1</v>
      </c>
      <c r="K428">
        <v>0.16</v>
      </c>
    </row>
    <row r="429" spans="8:33" x14ac:dyDescent="0.2">
      <c r="H429" t="s">
        <v>352</v>
      </c>
      <c r="I429" t="s">
        <v>353</v>
      </c>
    </row>
    <row r="430" spans="8:33" x14ac:dyDescent="0.2">
      <c r="H430" t="s">
        <v>316</v>
      </c>
    </row>
    <row r="431" spans="8:33" x14ac:dyDescent="0.2">
      <c r="H431" t="s">
        <v>355</v>
      </c>
      <c r="I431" t="s">
        <v>356</v>
      </c>
      <c r="J431" t="s">
        <v>357</v>
      </c>
      <c r="K431" t="s">
        <v>358</v>
      </c>
      <c r="L431" t="s">
        <v>359</v>
      </c>
      <c r="M431" t="s">
        <v>360</v>
      </c>
      <c r="N431" t="s">
        <v>361</v>
      </c>
      <c r="O431" t="s">
        <v>362</v>
      </c>
      <c r="P431" t="s">
        <v>363</v>
      </c>
      <c r="Q431" t="s">
        <v>364</v>
      </c>
      <c r="R431" t="s">
        <v>365</v>
      </c>
      <c r="S431" t="s">
        <v>366</v>
      </c>
      <c r="T431" t="s">
        <v>367</v>
      </c>
      <c r="U431" t="s">
        <v>368</v>
      </c>
      <c r="V431" t="s">
        <v>369</v>
      </c>
      <c r="W431" t="s">
        <v>370</v>
      </c>
      <c r="X431" t="s">
        <v>371</v>
      </c>
      <c r="Y431" t="s">
        <v>372</v>
      </c>
      <c r="Z431" t="s">
        <v>373</v>
      </c>
      <c r="AA431" t="s">
        <v>374</v>
      </c>
      <c r="AB431" t="s">
        <v>375</v>
      </c>
      <c r="AC431" t="s">
        <v>376</v>
      </c>
      <c r="AD431" t="s">
        <v>377</v>
      </c>
      <c r="AE431" t="s">
        <v>378</v>
      </c>
      <c r="AF431" t="s">
        <v>379</v>
      </c>
      <c r="AG431" t="s">
        <v>380</v>
      </c>
    </row>
    <row r="432" spans="8:33" x14ac:dyDescent="0.2">
      <c r="H432">
        <v>1</v>
      </c>
      <c r="I432">
        <v>585.70000000000005</v>
      </c>
      <c r="J432">
        <v>0.41499999999999998</v>
      </c>
      <c r="K432">
        <v>0.182</v>
      </c>
      <c r="L432">
        <v>338</v>
      </c>
      <c r="M432">
        <v>2.21</v>
      </c>
      <c r="N432">
        <v>1.25</v>
      </c>
      <c r="O432">
        <v>6</v>
      </c>
      <c r="P432">
        <v>0</v>
      </c>
      <c r="Q432">
        <v>1.42</v>
      </c>
      <c r="R432">
        <v>26.85</v>
      </c>
      <c r="S432">
        <v>26.02</v>
      </c>
      <c r="T432">
        <v>26.5</v>
      </c>
      <c r="U432">
        <v>350.4</v>
      </c>
      <c r="V432">
        <v>348.9</v>
      </c>
      <c r="W432">
        <v>20.12</v>
      </c>
      <c r="X432">
        <v>22.71</v>
      </c>
      <c r="Y432">
        <v>53.22</v>
      </c>
      <c r="Z432">
        <v>60.07</v>
      </c>
      <c r="AA432">
        <v>500.7</v>
      </c>
      <c r="AB432">
        <v>50.19</v>
      </c>
      <c r="AC432">
        <v>0.30309999999999998</v>
      </c>
      <c r="AD432">
        <v>93.88</v>
      </c>
      <c r="AE432">
        <v>3.1</v>
      </c>
      <c r="AF432">
        <v>0.97</v>
      </c>
      <c r="AG432">
        <v>111115</v>
      </c>
    </row>
    <row r="433" spans="8:33" x14ac:dyDescent="0.2">
      <c r="H433">
        <v>2</v>
      </c>
      <c r="I433">
        <v>689.94</v>
      </c>
      <c r="J433">
        <v>0.111</v>
      </c>
      <c r="K433">
        <v>0.18099999999999999</v>
      </c>
      <c r="L433">
        <v>341</v>
      </c>
      <c r="M433">
        <v>2.12</v>
      </c>
      <c r="N433">
        <v>1.21</v>
      </c>
      <c r="O433">
        <v>6</v>
      </c>
      <c r="P433">
        <v>0</v>
      </c>
      <c r="Q433">
        <v>1.42</v>
      </c>
      <c r="R433">
        <v>26.92</v>
      </c>
      <c r="S433">
        <v>26.13</v>
      </c>
      <c r="T433">
        <v>26.49</v>
      </c>
      <c r="U433">
        <v>349.8</v>
      </c>
      <c r="V433">
        <v>348.8</v>
      </c>
      <c r="W433">
        <v>20.89</v>
      </c>
      <c r="X433">
        <v>23.38</v>
      </c>
      <c r="Y433">
        <v>55.05</v>
      </c>
      <c r="Z433">
        <v>61.6</v>
      </c>
      <c r="AA433">
        <v>500.6</v>
      </c>
      <c r="AB433">
        <v>50.01</v>
      </c>
      <c r="AC433">
        <v>1.3780000000000001E-2</v>
      </c>
      <c r="AD433">
        <v>93.88</v>
      </c>
      <c r="AE433">
        <v>3.1</v>
      </c>
      <c r="AF433">
        <v>0.97</v>
      </c>
      <c r="AG433">
        <v>111115</v>
      </c>
    </row>
    <row r="434" spans="8:33" x14ac:dyDescent="0.2">
      <c r="H434" t="s">
        <v>344</v>
      </c>
    </row>
    <row r="435" spans="8:33" x14ac:dyDescent="0.2">
      <c r="H435" t="s">
        <v>317</v>
      </c>
    </row>
    <row r="436" spans="8:33" x14ac:dyDescent="0.2">
      <c r="H436" t="s">
        <v>346</v>
      </c>
      <c r="I436" t="s">
        <v>347</v>
      </c>
    </row>
    <row r="437" spans="8:33" x14ac:dyDescent="0.2">
      <c r="H437" t="s">
        <v>348</v>
      </c>
      <c r="I437" t="s">
        <v>349</v>
      </c>
    </row>
    <row r="438" spans="8:33" x14ac:dyDescent="0.2">
      <c r="H438" t="s">
        <v>350</v>
      </c>
      <c r="I438" t="s">
        <v>351</v>
      </c>
      <c r="J438">
        <v>1</v>
      </c>
      <c r="K438">
        <v>0.16</v>
      </c>
    </row>
    <row r="439" spans="8:33" x14ac:dyDescent="0.2">
      <c r="H439" t="s">
        <v>352</v>
      </c>
      <c r="I439" t="s">
        <v>353</v>
      </c>
    </row>
    <row r="440" spans="8:33" x14ac:dyDescent="0.2">
      <c r="H440" t="s">
        <v>318</v>
      </c>
    </row>
    <row r="441" spans="8:33" x14ac:dyDescent="0.2">
      <c r="H441" t="s">
        <v>355</v>
      </c>
      <c r="I441" t="s">
        <v>356</v>
      </c>
      <c r="J441" t="s">
        <v>357</v>
      </c>
      <c r="K441" t="s">
        <v>358</v>
      </c>
      <c r="L441" t="s">
        <v>359</v>
      </c>
      <c r="M441" t="s">
        <v>360</v>
      </c>
      <c r="N441" t="s">
        <v>361</v>
      </c>
      <c r="O441" t="s">
        <v>362</v>
      </c>
      <c r="P441" t="s">
        <v>363</v>
      </c>
      <c r="Q441" t="s">
        <v>364</v>
      </c>
      <c r="R441" t="s">
        <v>365</v>
      </c>
      <c r="S441" t="s">
        <v>366</v>
      </c>
      <c r="T441" t="s">
        <v>367</v>
      </c>
      <c r="U441" t="s">
        <v>368</v>
      </c>
      <c r="V441" t="s">
        <v>369</v>
      </c>
      <c r="W441" t="s">
        <v>370</v>
      </c>
      <c r="X441" t="s">
        <v>371</v>
      </c>
      <c r="Y441" t="s">
        <v>372</v>
      </c>
      <c r="Z441" t="s">
        <v>373</v>
      </c>
      <c r="AA441" t="s">
        <v>374</v>
      </c>
      <c r="AB441" t="s">
        <v>375</v>
      </c>
      <c r="AC441" t="s">
        <v>376</v>
      </c>
      <c r="AD441" t="s">
        <v>377</v>
      </c>
      <c r="AE441" t="s">
        <v>378</v>
      </c>
      <c r="AF441" t="s">
        <v>379</v>
      </c>
      <c r="AG441" t="s">
        <v>380</v>
      </c>
    </row>
    <row r="442" spans="8:33" x14ac:dyDescent="0.2">
      <c r="H442">
        <v>1</v>
      </c>
      <c r="I442">
        <v>49.44</v>
      </c>
      <c r="J442">
        <v>0.748</v>
      </c>
      <c r="K442">
        <v>0.32300000000000001</v>
      </c>
      <c r="L442">
        <v>344</v>
      </c>
      <c r="M442">
        <v>3.14</v>
      </c>
      <c r="N442">
        <v>1.0900000000000001</v>
      </c>
      <c r="O442">
        <v>6</v>
      </c>
      <c r="P442">
        <v>0</v>
      </c>
      <c r="Q442">
        <v>1.42</v>
      </c>
      <c r="R442">
        <v>27.69</v>
      </c>
      <c r="S442">
        <v>26.06</v>
      </c>
      <c r="T442">
        <v>28.25</v>
      </c>
      <c r="U442">
        <v>357</v>
      </c>
      <c r="V442">
        <v>354.8</v>
      </c>
      <c r="W442">
        <v>20.82</v>
      </c>
      <c r="X442">
        <v>24.49</v>
      </c>
      <c r="Y442">
        <v>52.46</v>
      </c>
      <c r="Z442">
        <v>61.7</v>
      </c>
      <c r="AA442">
        <v>500.6</v>
      </c>
      <c r="AB442">
        <v>50.31</v>
      </c>
      <c r="AC442">
        <v>1.3780000000000001E-2</v>
      </c>
      <c r="AD442">
        <v>93.88</v>
      </c>
      <c r="AE442">
        <v>3.1</v>
      </c>
      <c r="AF442">
        <v>0.97</v>
      </c>
      <c r="AG442">
        <v>111115</v>
      </c>
    </row>
    <row r="443" spans="8:33" x14ac:dyDescent="0.2">
      <c r="H443">
        <v>2</v>
      </c>
      <c r="I443">
        <v>180.69</v>
      </c>
      <c r="J443">
        <v>0.185</v>
      </c>
      <c r="K443">
        <v>0.31900000000000001</v>
      </c>
      <c r="L443">
        <v>341</v>
      </c>
      <c r="M443">
        <v>3.18</v>
      </c>
      <c r="N443">
        <v>1.1100000000000001</v>
      </c>
      <c r="O443">
        <v>6</v>
      </c>
      <c r="P443">
        <v>0</v>
      </c>
      <c r="Q443">
        <v>1.42</v>
      </c>
      <c r="R443">
        <v>27.15</v>
      </c>
      <c r="S443">
        <v>26.27</v>
      </c>
      <c r="T443">
        <v>26.61</v>
      </c>
      <c r="U443">
        <v>350.6</v>
      </c>
      <c r="V443">
        <v>349.1</v>
      </c>
      <c r="W443">
        <v>20.97</v>
      </c>
      <c r="X443">
        <v>24.68</v>
      </c>
      <c r="Y443">
        <v>54.51</v>
      </c>
      <c r="Z443">
        <v>64.17</v>
      </c>
      <c r="AA443">
        <v>500.5</v>
      </c>
      <c r="AB443">
        <v>49.28</v>
      </c>
      <c r="AC443">
        <v>0.63380000000000003</v>
      </c>
      <c r="AD443">
        <v>93.88</v>
      </c>
      <c r="AE443">
        <v>3.1</v>
      </c>
      <c r="AF443">
        <v>0.97</v>
      </c>
      <c r="AG443">
        <v>111115</v>
      </c>
    </row>
    <row r="444" spans="8:33" x14ac:dyDescent="0.2">
      <c r="H444">
        <v>3</v>
      </c>
      <c r="I444">
        <v>195.69</v>
      </c>
      <c r="J444">
        <v>0.51200000000000001</v>
      </c>
      <c r="K444">
        <v>0.32100000000000001</v>
      </c>
      <c r="L444">
        <v>339</v>
      </c>
      <c r="M444">
        <v>3.17</v>
      </c>
      <c r="N444">
        <v>1.1000000000000001</v>
      </c>
      <c r="O444">
        <v>6</v>
      </c>
      <c r="P444">
        <v>0</v>
      </c>
      <c r="Q444">
        <v>1.42</v>
      </c>
      <c r="R444">
        <v>27.07</v>
      </c>
      <c r="S444">
        <v>26.21</v>
      </c>
      <c r="T444">
        <v>26.69</v>
      </c>
      <c r="U444">
        <v>350.8</v>
      </c>
      <c r="V444">
        <v>348.9</v>
      </c>
      <c r="W444">
        <v>20.95</v>
      </c>
      <c r="X444">
        <v>24.65</v>
      </c>
      <c r="Y444">
        <v>54.71</v>
      </c>
      <c r="Z444">
        <v>64.38</v>
      </c>
      <c r="AA444">
        <v>500.6</v>
      </c>
      <c r="AB444">
        <v>49.26</v>
      </c>
      <c r="AC444">
        <v>0.23419999999999999</v>
      </c>
      <c r="AD444">
        <v>93.88</v>
      </c>
      <c r="AE444">
        <v>3.1</v>
      </c>
      <c r="AF444">
        <v>0.97</v>
      </c>
      <c r="AG444">
        <v>111115</v>
      </c>
    </row>
    <row r="445" spans="8:33" x14ac:dyDescent="0.2">
      <c r="H445" t="s">
        <v>344</v>
      </c>
    </row>
    <row r="446" spans="8:33" x14ac:dyDescent="0.2">
      <c r="H446" t="s">
        <v>319</v>
      </c>
    </row>
    <row r="447" spans="8:33" x14ac:dyDescent="0.2">
      <c r="H447" t="s">
        <v>346</v>
      </c>
      <c r="I447" t="s">
        <v>347</v>
      </c>
    </row>
    <row r="448" spans="8:33" x14ac:dyDescent="0.2">
      <c r="H448" t="s">
        <v>348</v>
      </c>
      <c r="I448" t="s">
        <v>349</v>
      </c>
    </row>
    <row r="449" spans="8:33" x14ac:dyDescent="0.2">
      <c r="H449" t="s">
        <v>350</v>
      </c>
      <c r="I449" t="s">
        <v>351</v>
      </c>
      <c r="J449">
        <v>1</v>
      </c>
      <c r="K449">
        <v>0.16</v>
      </c>
    </row>
    <row r="450" spans="8:33" x14ac:dyDescent="0.2">
      <c r="H450" t="s">
        <v>352</v>
      </c>
      <c r="I450" t="s">
        <v>353</v>
      </c>
    </row>
    <row r="451" spans="8:33" x14ac:dyDescent="0.2">
      <c r="H451" t="s">
        <v>320</v>
      </c>
    </row>
    <row r="452" spans="8:33" x14ac:dyDescent="0.2">
      <c r="H452" t="s">
        <v>355</v>
      </c>
      <c r="I452" t="s">
        <v>356</v>
      </c>
      <c r="J452" t="s">
        <v>357</v>
      </c>
      <c r="K452" t="s">
        <v>358</v>
      </c>
      <c r="L452" t="s">
        <v>359</v>
      </c>
      <c r="M452" t="s">
        <v>360</v>
      </c>
      <c r="N452" t="s">
        <v>361</v>
      </c>
      <c r="O452" t="s">
        <v>362</v>
      </c>
      <c r="P452" t="s">
        <v>363</v>
      </c>
      <c r="Q452" t="s">
        <v>364</v>
      </c>
      <c r="R452" t="s">
        <v>365</v>
      </c>
      <c r="S452" t="s">
        <v>366</v>
      </c>
      <c r="T452" t="s">
        <v>367</v>
      </c>
      <c r="U452" t="s">
        <v>368</v>
      </c>
      <c r="V452" t="s">
        <v>369</v>
      </c>
      <c r="W452" t="s">
        <v>370</v>
      </c>
      <c r="X452" t="s">
        <v>371</v>
      </c>
      <c r="Y452" t="s">
        <v>372</v>
      </c>
      <c r="Z452" t="s">
        <v>373</v>
      </c>
      <c r="AA452" t="s">
        <v>374</v>
      </c>
      <c r="AB452" t="s">
        <v>375</v>
      </c>
      <c r="AC452" t="s">
        <v>376</v>
      </c>
      <c r="AD452" t="s">
        <v>377</v>
      </c>
      <c r="AE452" t="s">
        <v>378</v>
      </c>
      <c r="AF452" t="s">
        <v>379</v>
      </c>
      <c r="AG452" t="s">
        <v>380</v>
      </c>
    </row>
    <row r="453" spans="8:33" x14ac:dyDescent="0.2">
      <c r="H453">
        <v>1</v>
      </c>
      <c r="I453">
        <v>163.43</v>
      </c>
      <c r="J453">
        <v>0.308</v>
      </c>
      <c r="K453">
        <v>0.30399999999999999</v>
      </c>
      <c r="L453">
        <v>342</v>
      </c>
      <c r="M453">
        <v>2.93</v>
      </c>
      <c r="N453">
        <v>1.07</v>
      </c>
      <c r="O453">
        <v>6</v>
      </c>
      <c r="P453">
        <v>0</v>
      </c>
      <c r="Q453">
        <v>1.42</v>
      </c>
      <c r="R453">
        <v>27.7</v>
      </c>
      <c r="S453">
        <v>25.97</v>
      </c>
      <c r="T453">
        <v>27.96</v>
      </c>
      <c r="U453">
        <v>351.5</v>
      </c>
      <c r="V453">
        <v>349.9</v>
      </c>
      <c r="W453">
        <v>21.09</v>
      </c>
      <c r="X453">
        <v>24.52</v>
      </c>
      <c r="Y453">
        <v>53.11</v>
      </c>
      <c r="Z453">
        <v>61.75</v>
      </c>
      <c r="AA453">
        <v>500.5</v>
      </c>
      <c r="AB453">
        <v>49.85</v>
      </c>
      <c r="AC453">
        <v>0.20660000000000001</v>
      </c>
      <c r="AD453">
        <v>93.88</v>
      </c>
      <c r="AE453">
        <v>3.1</v>
      </c>
      <c r="AF453">
        <v>0.97</v>
      </c>
      <c r="AG453">
        <v>111115</v>
      </c>
    </row>
    <row r="454" spans="8:33" x14ac:dyDescent="0.2">
      <c r="H454">
        <v>2</v>
      </c>
      <c r="I454">
        <v>179.18</v>
      </c>
      <c r="J454">
        <v>0.33100000000000002</v>
      </c>
      <c r="K454">
        <v>0.30499999999999999</v>
      </c>
      <c r="L454">
        <v>342</v>
      </c>
      <c r="M454">
        <v>2.93</v>
      </c>
      <c r="N454">
        <v>1.06</v>
      </c>
      <c r="O454">
        <v>6</v>
      </c>
      <c r="P454">
        <v>0</v>
      </c>
      <c r="Q454">
        <v>1.42</v>
      </c>
      <c r="R454">
        <v>27.55</v>
      </c>
      <c r="S454">
        <v>25.97</v>
      </c>
      <c r="T454">
        <v>27.62</v>
      </c>
      <c r="U454">
        <v>351.6</v>
      </c>
      <c r="V454">
        <v>349.9</v>
      </c>
      <c r="W454">
        <v>21.13</v>
      </c>
      <c r="X454">
        <v>24.56</v>
      </c>
      <c r="Y454">
        <v>53.68</v>
      </c>
      <c r="Z454">
        <v>62.38</v>
      </c>
      <c r="AA454">
        <v>500.6</v>
      </c>
      <c r="AB454">
        <v>49.78</v>
      </c>
      <c r="AC454">
        <v>0.4546</v>
      </c>
      <c r="AD454">
        <v>93.88</v>
      </c>
      <c r="AE454">
        <v>3.1</v>
      </c>
      <c r="AF454">
        <v>0.97</v>
      </c>
      <c r="AG454">
        <v>111115</v>
      </c>
    </row>
    <row r="455" spans="8:33" x14ac:dyDescent="0.2">
      <c r="H455" t="s">
        <v>344</v>
      </c>
    </row>
    <row r="456" spans="8:33" x14ac:dyDescent="0.2">
      <c r="H456" t="s">
        <v>321</v>
      </c>
    </row>
    <row r="457" spans="8:33" x14ac:dyDescent="0.2">
      <c r="H457" t="s">
        <v>346</v>
      </c>
      <c r="I457" t="s">
        <v>347</v>
      </c>
    </row>
    <row r="458" spans="8:33" x14ac:dyDescent="0.2">
      <c r="H458" t="s">
        <v>348</v>
      </c>
      <c r="I458" t="s">
        <v>349</v>
      </c>
    </row>
    <row r="459" spans="8:33" x14ac:dyDescent="0.2">
      <c r="H459" t="s">
        <v>350</v>
      </c>
      <c r="I459" t="s">
        <v>351</v>
      </c>
      <c r="J459">
        <v>1</v>
      </c>
      <c r="K459">
        <v>0.16</v>
      </c>
    </row>
    <row r="460" spans="8:33" x14ac:dyDescent="0.2">
      <c r="H460" t="s">
        <v>352</v>
      </c>
      <c r="I460" t="s">
        <v>353</v>
      </c>
    </row>
    <row r="461" spans="8:33" x14ac:dyDescent="0.2">
      <c r="H461" t="s">
        <v>322</v>
      </c>
    </row>
    <row r="462" spans="8:33" x14ac:dyDescent="0.2">
      <c r="H462" t="s">
        <v>355</v>
      </c>
      <c r="I462" t="s">
        <v>356</v>
      </c>
      <c r="J462" t="s">
        <v>357</v>
      </c>
      <c r="K462" t="s">
        <v>358</v>
      </c>
      <c r="L462" t="s">
        <v>359</v>
      </c>
      <c r="M462" t="s">
        <v>360</v>
      </c>
      <c r="N462" t="s">
        <v>361</v>
      </c>
      <c r="O462" t="s">
        <v>362</v>
      </c>
      <c r="P462" t="s">
        <v>363</v>
      </c>
      <c r="Q462" t="s">
        <v>364</v>
      </c>
      <c r="R462" t="s">
        <v>365</v>
      </c>
      <c r="S462" t="s">
        <v>366</v>
      </c>
      <c r="T462" t="s">
        <v>367</v>
      </c>
      <c r="U462" t="s">
        <v>368</v>
      </c>
      <c r="V462" t="s">
        <v>369</v>
      </c>
      <c r="W462" t="s">
        <v>370</v>
      </c>
      <c r="X462" t="s">
        <v>371</v>
      </c>
      <c r="Y462" t="s">
        <v>372</v>
      </c>
      <c r="Z462" t="s">
        <v>373</v>
      </c>
      <c r="AA462" t="s">
        <v>374</v>
      </c>
      <c r="AB462" t="s">
        <v>375</v>
      </c>
      <c r="AC462" t="s">
        <v>376</v>
      </c>
      <c r="AD462" t="s">
        <v>377</v>
      </c>
      <c r="AE462" t="s">
        <v>378</v>
      </c>
      <c r="AF462" t="s">
        <v>379</v>
      </c>
      <c r="AG462" t="s">
        <v>380</v>
      </c>
    </row>
    <row r="463" spans="8:33" x14ac:dyDescent="0.2">
      <c r="H463">
        <v>1</v>
      </c>
      <c r="I463">
        <v>249.93</v>
      </c>
      <c r="J463">
        <v>0.14599999999999999</v>
      </c>
      <c r="K463">
        <v>0.23899999999999999</v>
      </c>
      <c r="L463">
        <v>342</v>
      </c>
      <c r="M463">
        <v>2.33</v>
      </c>
      <c r="N463">
        <v>1.03</v>
      </c>
      <c r="O463">
        <v>6</v>
      </c>
      <c r="P463">
        <v>0</v>
      </c>
      <c r="Q463">
        <v>1.42</v>
      </c>
      <c r="R463">
        <v>26.7</v>
      </c>
      <c r="S463">
        <v>26.26</v>
      </c>
      <c r="T463">
        <v>26.11</v>
      </c>
      <c r="U463">
        <v>350.1</v>
      </c>
      <c r="V463">
        <v>349</v>
      </c>
      <c r="W463">
        <v>22.78</v>
      </c>
      <c r="X463">
        <v>25.5</v>
      </c>
      <c r="Y463">
        <v>60.8</v>
      </c>
      <c r="Z463">
        <v>68.05</v>
      </c>
      <c r="AA463">
        <v>500.6</v>
      </c>
      <c r="AB463">
        <v>49.54</v>
      </c>
      <c r="AC463">
        <v>0.15160000000000001</v>
      </c>
      <c r="AD463">
        <v>93.88</v>
      </c>
      <c r="AE463">
        <v>3.1</v>
      </c>
      <c r="AF463">
        <v>0.97</v>
      </c>
      <c r="AG463">
        <v>111115</v>
      </c>
    </row>
    <row r="464" spans="8:33" x14ac:dyDescent="0.2">
      <c r="H464">
        <v>2</v>
      </c>
      <c r="I464">
        <v>267.18</v>
      </c>
      <c r="J464">
        <v>0.22900000000000001</v>
      </c>
      <c r="K464">
        <v>0.23899999999999999</v>
      </c>
      <c r="L464">
        <v>341</v>
      </c>
      <c r="M464">
        <v>2.2999999999999998</v>
      </c>
      <c r="N464">
        <v>1.02</v>
      </c>
      <c r="O464">
        <v>6</v>
      </c>
      <c r="P464">
        <v>0</v>
      </c>
      <c r="Q464">
        <v>1.42</v>
      </c>
      <c r="R464">
        <v>26.61</v>
      </c>
      <c r="S464">
        <v>26.24</v>
      </c>
      <c r="T464">
        <v>25.87</v>
      </c>
      <c r="U464">
        <v>350.3</v>
      </c>
      <c r="V464">
        <v>349.1</v>
      </c>
      <c r="W464">
        <v>22.86</v>
      </c>
      <c r="X464">
        <v>25.55</v>
      </c>
      <c r="Y464">
        <v>61.35</v>
      </c>
      <c r="Z464">
        <v>68.569999999999993</v>
      </c>
      <c r="AA464">
        <v>500.6</v>
      </c>
      <c r="AB464">
        <v>49.43</v>
      </c>
      <c r="AC464">
        <v>0.30309999999999998</v>
      </c>
      <c r="AD464">
        <v>93.88</v>
      </c>
      <c r="AE464">
        <v>3.1</v>
      </c>
      <c r="AF464">
        <v>0.97</v>
      </c>
      <c r="AG464">
        <v>111115</v>
      </c>
    </row>
    <row r="466" spans="8:33" x14ac:dyDescent="0.2">
      <c r="H466" t="s">
        <v>323</v>
      </c>
    </row>
    <row r="467" spans="8:33" x14ac:dyDescent="0.2">
      <c r="H467" t="s">
        <v>324</v>
      </c>
    </row>
    <row r="468" spans="8:33" x14ac:dyDescent="0.2">
      <c r="H468" t="s">
        <v>325</v>
      </c>
    </row>
    <row r="469" spans="8:33" x14ac:dyDescent="0.2">
      <c r="H469" t="s">
        <v>343</v>
      </c>
    </row>
    <row r="471" spans="8:33" x14ac:dyDescent="0.2">
      <c r="H471" t="s">
        <v>344</v>
      </c>
    </row>
    <row r="472" spans="8:33" x14ac:dyDescent="0.2">
      <c r="H472" t="s">
        <v>326</v>
      </c>
    </row>
    <row r="473" spans="8:33" x14ac:dyDescent="0.2">
      <c r="H473" t="s">
        <v>346</v>
      </c>
      <c r="I473" t="s">
        <v>347</v>
      </c>
    </row>
    <row r="474" spans="8:33" x14ac:dyDescent="0.2">
      <c r="H474" t="s">
        <v>348</v>
      </c>
      <c r="I474" t="s">
        <v>349</v>
      </c>
    </row>
    <row r="475" spans="8:33" x14ac:dyDescent="0.2">
      <c r="H475" t="s">
        <v>350</v>
      </c>
      <c r="I475" t="s">
        <v>351</v>
      </c>
      <c r="J475">
        <v>1</v>
      </c>
      <c r="K475">
        <v>0.16</v>
      </c>
    </row>
    <row r="476" spans="8:33" x14ac:dyDescent="0.2">
      <c r="H476" t="s">
        <v>352</v>
      </c>
      <c r="I476" t="s">
        <v>353</v>
      </c>
    </row>
    <row r="477" spans="8:33" x14ac:dyDescent="0.2">
      <c r="H477" t="s">
        <v>327</v>
      </c>
    </row>
    <row r="478" spans="8:33" x14ac:dyDescent="0.2">
      <c r="H478" t="s">
        <v>355</v>
      </c>
      <c r="I478" t="s">
        <v>356</v>
      </c>
      <c r="J478" t="s">
        <v>357</v>
      </c>
      <c r="K478" t="s">
        <v>358</v>
      </c>
      <c r="L478" t="s">
        <v>359</v>
      </c>
      <c r="M478" t="s">
        <v>360</v>
      </c>
      <c r="N478" t="s">
        <v>361</v>
      </c>
      <c r="O478" t="s">
        <v>362</v>
      </c>
      <c r="P478" t="s">
        <v>363</v>
      </c>
      <c r="Q478" t="s">
        <v>364</v>
      </c>
      <c r="R478" t="s">
        <v>365</v>
      </c>
      <c r="S478" t="s">
        <v>366</v>
      </c>
      <c r="T478" t="s">
        <v>367</v>
      </c>
      <c r="U478" t="s">
        <v>368</v>
      </c>
      <c r="V478" t="s">
        <v>369</v>
      </c>
      <c r="W478" t="s">
        <v>370</v>
      </c>
      <c r="X478" t="s">
        <v>371</v>
      </c>
      <c r="Y478" t="s">
        <v>372</v>
      </c>
      <c r="Z478" t="s">
        <v>373</v>
      </c>
      <c r="AA478" t="s">
        <v>374</v>
      </c>
      <c r="AB478" t="s">
        <v>375</v>
      </c>
      <c r="AC478" t="s">
        <v>376</v>
      </c>
      <c r="AD478" t="s">
        <v>377</v>
      </c>
      <c r="AE478" t="s">
        <v>378</v>
      </c>
      <c r="AF478" t="s">
        <v>379</v>
      </c>
      <c r="AG478" t="s">
        <v>380</v>
      </c>
    </row>
    <row r="479" spans="8:33" x14ac:dyDescent="0.2">
      <c r="H479">
        <v>1</v>
      </c>
      <c r="I479">
        <v>215.15</v>
      </c>
      <c r="J479">
        <v>4.8899999999999997</v>
      </c>
      <c r="K479">
        <v>0.31900000000000001</v>
      </c>
      <c r="L479">
        <v>316</v>
      </c>
      <c r="M479">
        <v>2.7</v>
      </c>
      <c r="N479">
        <v>0.94599999999999995</v>
      </c>
      <c r="O479">
        <v>6</v>
      </c>
      <c r="P479">
        <v>0</v>
      </c>
      <c r="Q479">
        <v>1.42</v>
      </c>
      <c r="R479">
        <v>23.53</v>
      </c>
      <c r="S479">
        <v>23.33</v>
      </c>
      <c r="T479">
        <v>22.37</v>
      </c>
      <c r="U479">
        <v>357.1</v>
      </c>
      <c r="V479">
        <v>350.1</v>
      </c>
      <c r="W479">
        <v>17.420000000000002</v>
      </c>
      <c r="X479">
        <v>20.59</v>
      </c>
      <c r="Y479">
        <v>56.1</v>
      </c>
      <c r="Z479">
        <v>66.31</v>
      </c>
      <c r="AA479">
        <v>500.4</v>
      </c>
      <c r="AB479">
        <v>49.4</v>
      </c>
      <c r="AC479">
        <v>0.26169999999999999</v>
      </c>
      <c r="AD479">
        <v>93.75</v>
      </c>
      <c r="AE479">
        <v>-0.1</v>
      </c>
      <c r="AF479">
        <v>0.02</v>
      </c>
      <c r="AG479">
        <v>111115</v>
      </c>
    </row>
    <row r="480" spans="8:33" x14ac:dyDescent="0.2">
      <c r="H480">
        <v>2</v>
      </c>
      <c r="I480">
        <v>229.4</v>
      </c>
      <c r="J480">
        <v>4.71</v>
      </c>
      <c r="K480">
        <v>0.31900000000000001</v>
      </c>
      <c r="L480">
        <v>317</v>
      </c>
      <c r="M480">
        <v>2.66</v>
      </c>
      <c r="N480">
        <v>0.93200000000000005</v>
      </c>
      <c r="O480">
        <v>6</v>
      </c>
      <c r="P480">
        <v>0</v>
      </c>
      <c r="Q480">
        <v>1.42</v>
      </c>
      <c r="R480">
        <v>23.47</v>
      </c>
      <c r="S480">
        <v>23.28</v>
      </c>
      <c r="T480">
        <v>22.2</v>
      </c>
      <c r="U480">
        <v>356.9</v>
      </c>
      <c r="V480">
        <v>350.1</v>
      </c>
      <c r="W480">
        <v>17.53</v>
      </c>
      <c r="X480">
        <v>20.65</v>
      </c>
      <c r="Y480">
        <v>56.65</v>
      </c>
      <c r="Z480">
        <v>66.73</v>
      </c>
      <c r="AA480">
        <v>500.6</v>
      </c>
      <c r="AB480">
        <v>49.44</v>
      </c>
      <c r="AC480">
        <v>8.2659999999999997E-2</v>
      </c>
      <c r="AD480">
        <v>93.75</v>
      </c>
      <c r="AE480">
        <v>-0.1</v>
      </c>
      <c r="AF480">
        <v>0.02</v>
      </c>
      <c r="AG480">
        <v>111115</v>
      </c>
    </row>
    <row r="481" spans="8:33" x14ac:dyDescent="0.2">
      <c r="H481" t="s">
        <v>344</v>
      </c>
    </row>
    <row r="482" spans="8:33" x14ac:dyDescent="0.2">
      <c r="H482" t="s">
        <v>328</v>
      </c>
    </row>
    <row r="483" spans="8:33" x14ac:dyDescent="0.2">
      <c r="H483" t="s">
        <v>346</v>
      </c>
      <c r="I483" t="s">
        <v>347</v>
      </c>
    </row>
    <row r="484" spans="8:33" x14ac:dyDescent="0.2">
      <c r="H484" t="s">
        <v>348</v>
      </c>
      <c r="I484" t="s">
        <v>349</v>
      </c>
    </row>
    <row r="485" spans="8:33" x14ac:dyDescent="0.2">
      <c r="H485" t="s">
        <v>350</v>
      </c>
      <c r="I485" t="s">
        <v>351</v>
      </c>
      <c r="J485">
        <v>1</v>
      </c>
      <c r="K485">
        <v>0.16</v>
      </c>
    </row>
    <row r="486" spans="8:33" x14ac:dyDescent="0.2">
      <c r="H486" t="s">
        <v>352</v>
      </c>
      <c r="I486" t="s">
        <v>353</v>
      </c>
    </row>
    <row r="487" spans="8:33" x14ac:dyDescent="0.2">
      <c r="H487" t="s">
        <v>329</v>
      </c>
    </row>
    <row r="488" spans="8:33" x14ac:dyDescent="0.2">
      <c r="H488" t="s">
        <v>355</v>
      </c>
      <c r="I488" t="s">
        <v>356</v>
      </c>
      <c r="J488" t="s">
        <v>357</v>
      </c>
      <c r="K488" t="s">
        <v>358</v>
      </c>
      <c r="L488" t="s">
        <v>359</v>
      </c>
      <c r="M488" t="s">
        <v>360</v>
      </c>
      <c r="N488" t="s">
        <v>361</v>
      </c>
      <c r="O488" t="s">
        <v>362</v>
      </c>
      <c r="P488" t="s">
        <v>363</v>
      </c>
      <c r="Q488" t="s">
        <v>364</v>
      </c>
      <c r="R488" t="s">
        <v>365</v>
      </c>
      <c r="S488" t="s">
        <v>366</v>
      </c>
      <c r="T488" t="s">
        <v>367</v>
      </c>
      <c r="U488" t="s">
        <v>368</v>
      </c>
      <c r="V488" t="s">
        <v>369</v>
      </c>
      <c r="W488" t="s">
        <v>370</v>
      </c>
      <c r="X488" t="s">
        <v>371</v>
      </c>
      <c r="Y488" t="s">
        <v>372</v>
      </c>
      <c r="Z488" t="s">
        <v>373</v>
      </c>
      <c r="AA488" t="s">
        <v>374</v>
      </c>
      <c r="AB488" t="s">
        <v>375</v>
      </c>
      <c r="AC488" t="s">
        <v>376</v>
      </c>
      <c r="AD488" t="s">
        <v>377</v>
      </c>
      <c r="AE488" t="s">
        <v>378</v>
      </c>
      <c r="AF488" t="s">
        <v>379</v>
      </c>
      <c r="AG488" t="s">
        <v>380</v>
      </c>
    </row>
    <row r="489" spans="8:33" x14ac:dyDescent="0.2">
      <c r="H489">
        <v>1</v>
      </c>
      <c r="I489">
        <v>16.399999999999999</v>
      </c>
      <c r="J489">
        <v>4.16</v>
      </c>
      <c r="K489">
        <v>0.33100000000000002</v>
      </c>
      <c r="L489">
        <v>323</v>
      </c>
      <c r="M489">
        <v>2.39</v>
      </c>
      <c r="N489">
        <v>0.81100000000000005</v>
      </c>
      <c r="O489">
        <v>6</v>
      </c>
      <c r="P489">
        <v>0</v>
      </c>
      <c r="Q489">
        <v>1.42</v>
      </c>
      <c r="R489">
        <v>23.82</v>
      </c>
      <c r="S489">
        <v>23.26</v>
      </c>
      <c r="T489">
        <v>23</v>
      </c>
      <c r="U489">
        <v>357.4</v>
      </c>
      <c r="V489">
        <v>351.4</v>
      </c>
      <c r="W489">
        <v>19.11</v>
      </c>
      <c r="X489">
        <v>21.91</v>
      </c>
      <c r="Y489">
        <v>60.49</v>
      </c>
      <c r="Z489">
        <v>69.34</v>
      </c>
      <c r="AA489">
        <v>500.5</v>
      </c>
      <c r="AB489">
        <v>48.49</v>
      </c>
      <c r="AC489">
        <v>0.27550000000000002</v>
      </c>
      <c r="AD489">
        <v>93.74</v>
      </c>
      <c r="AE489">
        <v>-0.1</v>
      </c>
      <c r="AF489">
        <v>0.02</v>
      </c>
      <c r="AG489">
        <v>111115</v>
      </c>
    </row>
    <row r="490" spans="8:33" x14ac:dyDescent="0.2">
      <c r="H490">
        <v>2</v>
      </c>
      <c r="I490">
        <v>101.9</v>
      </c>
      <c r="J490">
        <v>4.71</v>
      </c>
      <c r="K490">
        <v>0.33</v>
      </c>
      <c r="L490">
        <v>318</v>
      </c>
      <c r="M490">
        <v>2.27</v>
      </c>
      <c r="N490">
        <v>0.77400000000000002</v>
      </c>
      <c r="O490">
        <v>6</v>
      </c>
      <c r="P490">
        <v>0</v>
      </c>
      <c r="Q490">
        <v>1.42</v>
      </c>
      <c r="R490">
        <v>23.44</v>
      </c>
      <c r="S490">
        <v>23.15</v>
      </c>
      <c r="T490">
        <v>22.37</v>
      </c>
      <c r="U490">
        <v>356.9</v>
      </c>
      <c r="V490">
        <v>350.3</v>
      </c>
      <c r="W490">
        <v>19.420000000000002</v>
      </c>
      <c r="X490">
        <v>22.09</v>
      </c>
      <c r="Y490">
        <v>62.89</v>
      </c>
      <c r="Z490">
        <v>71.510000000000005</v>
      </c>
      <c r="AA490">
        <v>500.5</v>
      </c>
      <c r="AB490">
        <v>50.73</v>
      </c>
      <c r="AC490">
        <v>0.124</v>
      </c>
      <c r="AD490">
        <v>93.74</v>
      </c>
      <c r="AE490">
        <v>-0.1</v>
      </c>
      <c r="AF490">
        <v>0.02</v>
      </c>
      <c r="AG490">
        <v>111115</v>
      </c>
    </row>
    <row r="491" spans="8:33" x14ac:dyDescent="0.2">
      <c r="H491" t="s">
        <v>344</v>
      </c>
    </row>
    <row r="492" spans="8:33" x14ac:dyDescent="0.2">
      <c r="H492" t="s">
        <v>330</v>
      </c>
    </row>
    <row r="493" spans="8:33" x14ac:dyDescent="0.2">
      <c r="H493" t="s">
        <v>346</v>
      </c>
      <c r="I493" t="s">
        <v>347</v>
      </c>
    </row>
    <row r="494" spans="8:33" x14ac:dyDescent="0.2">
      <c r="H494" t="s">
        <v>348</v>
      </c>
      <c r="I494" t="s">
        <v>349</v>
      </c>
    </row>
    <row r="495" spans="8:33" x14ac:dyDescent="0.2">
      <c r="H495" t="s">
        <v>350</v>
      </c>
      <c r="I495" t="s">
        <v>351</v>
      </c>
      <c r="J495">
        <v>1</v>
      </c>
      <c r="K495">
        <v>0.16</v>
      </c>
    </row>
    <row r="496" spans="8:33" x14ac:dyDescent="0.2">
      <c r="H496" t="s">
        <v>352</v>
      </c>
      <c r="I496" t="s">
        <v>353</v>
      </c>
    </row>
    <row r="497" spans="8:33" x14ac:dyDescent="0.2">
      <c r="H497" t="s">
        <v>331</v>
      </c>
    </row>
    <row r="498" spans="8:33" x14ac:dyDescent="0.2">
      <c r="H498" t="s">
        <v>355</v>
      </c>
      <c r="I498" t="s">
        <v>356</v>
      </c>
      <c r="J498" t="s">
        <v>357</v>
      </c>
      <c r="K498" t="s">
        <v>358</v>
      </c>
      <c r="L498" t="s">
        <v>359</v>
      </c>
      <c r="M498" t="s">
        <v>360</v>
      </c>
      <c r="N498" t="s">
        <v>361</v>
      </c>
      <c r="O498" t="s">
        <v>362</v>
      </c>
      <c r="P498" t="s">
        <v>363</v>
      </c>
      <c r="Q498" t="s">
        <v>364</v>
      </c>
      <c r="R498" t="s">
        <v>365</v>
      </c>
      <c r="S498" t="s">
        <v>366</v>
      </c>
      <c r="T498" t="s">
        <v>367</v>
      </c>
      <c r="U498" t="s">
        <v>368</v>
      </c>
      <c r="V498" t="s">
        <v>369</v>
      </c>
      <c r="W498" t="s">
        <v>370</v>
      </c>
      <c r="X498" t="s">
        <v>371</v>
      </c>
      <c r="Y498" t="s">
        <v>372</v>
      </c>
      <c r="Z498" t="s">
        <v>373</v>
      </c>
      <c r="AA498" t="s">
        <v>374</v>
      </c>
      <c r="AB498" t="s">
        <v>375</v>
      </c>
      <c r="AC498" t="s">
        <v>376</v>
      </c>
      <c r="AD498" t="s">
        <v>377</v>
      </c>
      <c r="AE498" t="s">
        <v>378</v>
      </c>
      <c r="AF498" t="s">
        <v>379</v>
      </c>
      <c r="AG498" t="s">
        <v>380</v>
      </c>
    </row>
    <row r="499" spans="8:33" x14ac:dyDescent="0.2">
      <c r="H499">
        <v>1</v>
      </c>
      <c r="I499">
        <v>131.63999999999999</v>
      </c>
      <c r="J499">
        <v>3.47</v>
      </c>
      <c r="K499">
        <v>0.30199999999999999</v>
      </c>
      <c r="L499">
        <v>323</v>
      </c>
      <c r="M499">
        <v>2.16</v>
      </c>
      <c r="N499">
        <v>0.79200000000000004</v>
      </c>
      <c r="O499">
        <v>6</v>
      </c>
      <c r="P499">
        <v>0</v>
      </c>
      <c r="Q499">
        <v>1.42</v>
      </c>
      <c r="R499">
        <v>24.18</v>
      </c>
      <c r="S499">
        <v>22.88</v>
      </c>
      <c r="T499">
        <v>24.16</v>
      </c>
      <c r="U499">
        <v>354.7</v>
      </c>
      <c r="V499">
        <v>349.6</v>
      </c>
      <c r="W499">
        <v>18.87</v>
      </c>
      <c r="X499">
        <v>21.41</v>
      </c>
      <c r="Y499">
        <v>58.42</v>
      </c>
      <c r="Z499">
        <v>66.27</v>
      </c>
      <c r="AA499">
        <v>500.5</v>
      </c>
      <c r="AB499">
        <v>50.68</v>
      </c>
      <c r="AC499">
        <v>1.4330000000000001</v>
      </c>
      <c r="AD499">
        <v>93.74</v>
      </c>
      <c r="AE499">
        <v>-0.1</v>
      </c>
      <c r="AF499">
        <v>0.02</v>
      </c>
      <c r="AG499">
        <v>111115</v>
      </c>
    </row>
    <row r="500" spans="8:33" x14ac:dyDescent="0.2">
      <c r="H500">
        <v>2</v>
      </c>
      <c r="I500">
        <v>150.38999999999999</v>
      </c>
      <c r="J500">
        <v>4.12</v>
      </c>
      <c r="K500">
        <v>0.30299999999999999</v>
      </c>
      <c r="L500">
        <v>318</v>
      </c>
      <c r="M500">
        <v>2.19</v>
      </c>
      <c r="N500">
        <v>0.8</v>
      </c>
      <c r="O500">
        <v>6</v>
      </c>
      <c r="P500">
        <v>0</v>
      </c>
      <c r="Q500">
        <v>1.42</v>
      </c>
      <c r="R500">
        <v>24.21</v>
      </c>
      <c r="S500">
        <v>22.9</v>
      </c>
      <c r="T500">
        <v>24.15</v>
      </c>
      <c r="U500">
        <v>354.4</v>
      </c>
      <c r="V500">
        <v>348.6</v>
      </c>
      <c r="W500">
        <v>18.8</v>
      </c>
      <c r="X500">
        <v>21.36</v>
      </c>
      <c r="Y500">
        <v>58.12</v>
      </c>
      <c r="Z500">
        <v>66.05</v>
      </c>
      <c r="AA500">
        <v>500.4</v>
      </c>
      <c r="AB500">
        <v>51.14</v>
      </c>
      <c r="AC500">
        <v>0</v>
      </c>
      <c r="AD500">
        <v>93.74</v>
      </c>
      <c r="AE500">
        <v>-0.1</v>
      </c>
      <c r="AF500">
        <v>0.02</v>
      </c>
      <c r="AG500">
        <v>111115</v>
      </c>
    </row>
    <row r="501" spans="8:33" x14ac:dyDescent="0.2">
      <c r="H501" t="s">
        <v>344</v>
      </c>
    </row>
    <row r="502" spans="8:33" x14ac:dyDescent="0.2">
      <c r="H502" t="s">
        <v>332</v>
      </c>
    </row>
    <row r="503" spans="8:33" x14ac:dyDescent="0.2">
      <c r="H503" t="s">
        <v>346</v>
      </c>
      <c r="I503" t="s">
        <v>347</v>
      </c>
    </row>
    <row r="504" spans="8:33" x14ac:dyDescent="0.2">
      <c r="H504" t="s">
        <v>348</v>
      </c>
      <c r="I504" t="s">
        <v>349</v>
      </c>
    </row>
    <row r="505" spans="8:33" x14ac:dyDescent="0.2">
      <c r="H505" t="s">
        <v>350</v>
      </c>
      <c r="I505" t="s">
        <v>351</v>
      </c>
      <c r="J505">
        <v>1</v>
      </c>
      <c r="K505">
        <v>0.16</v>
      </c>
    </row>
    <row r="506" spans="8:33" x14ac:dyDescent="0.2">
      <c r="H506" t="s">
        <v>352</v>
      </c>
      <c r="I506" t="s">
        <v>353</v>
      </c>
    </row>
    <row r="507" spans="8:33" x14ac:dyDescent="0.2">
      <c r="H507" t="s">
        <v>333</v>
      </c>
    </row>
    <row r="508" spans="8:33" x14ac:dyDescent="0.2">
      <c r="H508" t="s">
        <v>355</v>
      </c>
      <c r="I508" t="s">
        <v>356</v>
      </c>
      <c r="J508" t="s">
        <v>357</v>
      </c>
      <c r="K508" t="s">
        <v>358</v>
      </c>
      <c r="L508" t="s">
        <v>359</v>
      </c>
      <c r="M508" t="s">
        <v>360</v>
      </c>
      <c r="N508" t="s">
        <v>361</v>
      </c>
      <c r="O508" t="s">
        <v>362</v>
      </c>
      <c r="P508" t="s">
        <v>363</v>
      </c>
      <c r="Q508" t="s">
        <v>364</v>
      </c>
      <c r="R508" t="s">
        <v>365</v>
      </c>
      <c r="S508" t="s">
        <v>366</v>
      </c>
      <c r="T508" t="s">
        <v>367</v>
      </c>
      <c r="U508" t="s">
        <v>368</v>
      </c>
      <c r="V508" t="s">
        <v>369</v>
      </c>
      <c r="W508" t="s">
        <v>370</v>
      </c>
      <c r="X508" t="s">
        <v>371</v>
      </c>
      <c r="Y508" t="s">
        <v>372</v>
      </c>
      <c r="Z508" t="s">
        <v>373</v>
      </c>
      <c r="AA508" t="s">
        <v>374</v>
      </c>
      <c r="AB508" t="s">
        <v>375</v>
      </c>
      <c r="AC508" t="s">
        <v>376</v>
      </c>
      <c r="AD508" t="s">
        <v>377</v>
      </c>
      <c r="AE508" t="s">
        <v>378</v>
      </c>
      <c r="AF508" t="s">
        <v>379</v>
      </c>
      <c r="AG508" t="s">
        <v>380</v>
      </c>
    </row>
    <row r="509" spans="8:33" x14ac:dyDescent="0.2">
      <c r="H509">
        <v>1</v>
      </c>
      <c r="I509">
        <v>124.14</v>
      </c>
      <c r="J509">
        <v>4.1100000000000003</v>
      </c>
      <c r="K509">
        <v>0.27900000000000003</v>
      </c>
      <c r="L509">
        <v>319</v>
      </c>
      <c r="M509">
        <v>2.1800000000000002</v>
      </c>
      <c r="N509">
        <v>0.85399999999999998</v>
      </c>
      <c r="O509">
        <v>6</v>
      </c>
      <c r="P509">
        <v>0</v>
      </c>
      <c r="Q509">
        <v>1.42</v>
      </c>
      <c r="R509">
        <v>23.64</v>
      </c>
      <c r="S509">
        <v>22.98</v>
      </c>
      <c r="T509">
        <v>22.93</v>
      </c>
      <c r="U509">
        <v>357.2</v>
      </c>
      <c r="V509">
        <v>351.4</v>
      </c>
      <c r="W509">
        <v>18.36</v>
      </c>
      <c r="X509">
        <v>20.92</v>
      </c>
      <c r="Y509">
        <v>58.72</v>
      </c>
      <c r="Z509">
        <v>66.92</v>
      </c>
      <c r="AA509">
        <v>500.6</v>
      </c>
      <c r="AB509">
        <v>48.88</v>
      </c>
      <c r="AC509">
        <v>0.46839999999999998</v>
      </c>
      <c r="AD509">
        <v>93.74</v>
      </c>
      <c r="AE509">
        <v>-0.1</v>
      </c>
      <c r="AF509">
        <v>0.02</v>
      </c>
      <c r="AG509">
        <v>111115</v>
      </c>
    </row>
    <row r="510" spans="8:33" x14ac:dyDescent="0.2">
      <c r="H510">
        <v>2</v>
      </c>
      <c r="I510">
        <v>145.13999999999999</v>
      </c>
      <c r="J510">
        <v>4.0999999999999996</v>
      </c>
      <c r="K510">
        <v>0.28199999999999997</v>
      </c>
      <c r="L510">
        <v>319</v>
      </c>
      <c r="M510">
        <v>2.2200000000000002</v>
      </c>
      <c r="N510">
        <v>0.86199999999999999</v>
      </c>
      <c r="O510">
        <v>6</v>
      </c>
      <c r="P510">
        <v>0</v>
      </c>
      <c r="Q510">
        <v>1.42</v>
      </c>
      <c r="R510">
        <v>23.62</v>
      </c>
      <c r="S510">
        <v>23.02</v>
      </c>
      <c r="T510">
        <v>22.98</v>
      </c>
      <c r="U510">
        <v>357.1</v>
      </c>
      <c r="V510">
        <v>351.3</v>
      </c>
      <c r="W510">
        <v>18.309999999999999</v>
      </c>
      <c r="X510">
        <v>20.92</v>
      </c>
      <c r="Y510">
        <v>58.62</v>
      </c>
      <c r="Z510">
        <v>66.97</v>
      </c>
      <c r="AA510">
        <v>500.3</v>
      </c>
      <c r="AB510">
        <v>48.78</v>
      </c>
      <c r="AC510">
        <v>0.39950000000000002</v>
      </c>
      <c r="AD510">
        <v>93.74</v>
      </c>
      <c r="AE510">
        <v>-0.1</v>
      </c>
      <c r="AF510">
        <v>0.02</v>
      </c>
      <c r="AG510">
        <v>111115</v>
      </c>
    </row>
    <row r="511" spans="8:33" x14ac:dyDescent="0.2">
      <c r="H511" t="s">
        <v>344</v>
      </c>
    </row>
    <row r="512" spans="8:33" x14ac:dyDescent="0.2">
      <c r="H512" t="s">
        <v>334</v>
      </c>
    </row>
    <row r="513" spans="8:33" x14ac:dyDescent="0.2">
      <c r="H513" t="s">
        <v>346</v>
      </c>
      <c r="I513" t="s">
        <v>347</v>
      </c>
    </row>
    <row r="514" spans="8:33" x14ac:dyDescent="0.2">
      <c r="H514" t="s">
        <v>348</v>
      </c>
      <c r="I514" t="s">
        <v>349</v>
      </c>
    </row>
    <row r="515" spans="8:33" x14ac:dyDescent="0.2">
      <c r="H515" t="s">
        <v>350</v>
      </c>
      <c r="I515" t="s">
        <v>351</v>
      </c>
      <c r="J515">
        <v>1</v>
      </c>
      <c r="K515">
        <v>0.16</v>
      </c>
    </row>
    <row r="516" spans="8:33" x14ac:dyDescent="0.2">
      <c r="H516" t="s">
        <v>352</v>
      </c>
      <c r="I516" t="s">
        <v>353</v>
      </c>
    </row>
    <row r="517" spans="8:33" x14ac:dyDescent="0.2">
      <c r="H517" t="s">
        <v>335</v>
      </c>
    </row>
    <row r="518" spans="8:33" x14ac:dyDescent="0.2">
      <c r="H518" t="s">
        <v>355</v>
      </c>
      <c r="I518" t="s">
        <v>356</v>
      </c>
      <c r="J518" t="s">
        <v>357</v>
      </c>
      <c r="K518" t="s">
        <v>358</v>
      </c>
      <c r="L518" t="s">
        <v>359</v>
      </c>
      <c r="M518" t="s">
        <v>360</v>
      </c>
      <c r="N518" t="s">
        <v>361</v>
      </c>
      <c r="O518" t="s">
        <v>362</v>
      </c>
      <c r="P518" t="s">
        <v>363</v>
      </c>
      <c r="Q518" t="s">
        <v>364</v>
      </c>
      <c r="R518" t="s">
        <v>365</v>
      </c>
      <c r="S518" t="s">
        <v>366</v>
      </c>
      <c r="T518" t="s">
        <v>367</v>
      </c>
      <c r="U518" t="s">
        <v>368</v>
      </c>
      <c r="V518" t="s">
        <v>369</v>
      </c>
      <c r="W518" t="s">
        <v>370</v>
      </c>
      <c r="X518" t="s">
        <v>371</v>
      </c>
      <c r="Y518" t="s">
        <v>372</v>
      </c>
      <c r="Z518" t="s">
        <v>373</v>
      </c>
      <c r="AA518" t="s">
        <v>374</v>
      </c>
      <c r="AB518" t="s">
        <v>375</v>
      </c>
      <c r="AC518" t="s">
        <v>376</v>
      </c>
      <c r="AD518" t="s">
        <v>377</v>
      </c>
      <c r="AE518" t="s">
        <v>378</v>
      </c>
      <c r="AF518" t="s">
        <v>379</v>
      </c>
      <c r="AG518" t="s">
        <v>380</v>
      </c>
    </row>
    <row r="519" spans="8:33" x14ac:dyDescent="0.2">
      <c r="H519">
        <v>1</v>
      </c>
      <c r="I519">
        <v>228.14</v>
      </c>
      <c r="J519">
        <v>4.38</v>
      </c>
      <c r="K519">
        <v>0.26100000000000001</v>
      </c>
      <c r="L519">
        <v>314</v>
      </c>
      <c r="M519">
        <v>2.23</v>
      </c>
      <c r="N519">
        <v>0.92500000000000004</v>
      </c>
      <c r="O519">
        <v>6</v>
      </c>
      <c r="P519">
        <v>0</v>
      </c>
      <c r="Q519">
        <v>1.42</v>
      </c>
      <c r="R519">
        <v>23.83</v>
      </c>
      <c r="S519">
        <v>22.99</v>
      </c>
      <c r="T519">
        <v>23.56</v>
      </c>
      <c r="U519">
        <v>356.4</v>
      </c>
      <c r="V519">
        <v>350.2</v>
      </c>
      <c r="W519">
        <v>17.57</v>
      </c>
      <c r="X519">
        <v>20.190000000000001</v>
      </c>
      <c r="Y519">
        <v>55.55</v>
      </c>
      <c r="Z519">
        <v>63.83</v>
      </c>
      <c r="AA519">
        <v>500.4</v>
      </c>
      <c r="AB519">
        <v>50.32</v>
      </c>
      <c r="AC519">
        <v>0.44080000000000003</v>
      </c>
      <c r="AD519">
        <v>93.74</v>
      </c>
      <c r="AE519">
        <v>-0.1</v>
      </c>
      <c r="AF519">
        <v>0.02</v>
      </c>
      <c r="AG519">
        <v>111115</v>
      </c>
    </row>
    <row r="520" spans="8:33" x14ac:dyDescent="0.2">
      <c r="H520">
        <v>2</v>
      </c>
      <c r="I520">
        <v>249.88</v>
      </c>
      <c r="J520">
        <v>4.4800000000000004</v>
      </c>
      <c r="K520">
        <v>0.26200000000000001</v>
      </c>
      <c r="L520">
        <v>313</v>
      </c>
      <c r="M520">
        <v>2.2400000000000002</v>
      </c>
      <c r="N520">
        <v>0.92500000000000004</v>
      </c>
      <c r="O520">
        <v>6</v>
      </c>
      <c r="P520">
        <v>0</v>
      </c>
      <c r="Q520">
        <v>1.42</v>
      </c>
      <c r="R520">
        <v>23.82</v>
      </c>
      <c r="S520">
        <v>22.96</v>
      </c>
      <c r="T520">
        <v>23.55</v>
      </c>
      <c r="U520">
        <v>356.5</v>
      </c>
      <c r="V520">
        <v>350.2</v>
      </c>
      <c r="W520">
        <v>17.510000000000002</v>
      </c>
      <c r="X520">
        <v>20.14</v>
      </c>
      <c r="Y520">
        <v>55.39</v>
      </c>
      <c r="Z520">
        <v>63.72</v>
      </c>
      <c r="AA520">
        <v>500.5</v>
      </c>
      <c r="AB520">
        <v>50.47</v>
      </c>
      <c r="AC520">
        <v>0.50970000000000004</v>
      </c>
      <c r="AD520">
        <v>93.74</v>
      </c>
      <c r="AE520">
        <v>-0.1</v>
      </c>
      <c r="AF520">
        <v>0.02</v>
      </c>
      <c r="AG520">
        <v>111115</v>
      </c>
    </row>
    <row r="521" spans="8:33" x14ac:dyDescent="0.2">
      <c r="H521" t="s">
        <v>344</v>
      </c>
    </row>
    <row r="522" spans="8:33" x14ac:dyDescent="0.2">
      <c r="H522" t="s">
        <v>336</v>
      </c>
    </row>
    <row r="523" spans="8:33" x14ac:dyDescent="0.2">
      <c r="H523" t="s">
        <v>346</v>
      </c>
      <c r="I523" t="s">
        <v>347</v>
      </c>
    </row>
    <row r="524" spans="8:33" x14ac:dyDescent="0.2">
      <c r="H524" t="s">
        <v>348</v>
      </c>
      <c r="I524" t="s">
        <v>349</v>
      </c>
    </row>
    <row r="525" spans="8:33" x14ac:dyDescent="0.2">
      <c r="H525" t="s">
        <v>350</v>
      </c>
      <c r="I525" t="s">
        <v>351</v>
      </c>
      <c r="J525">
        <v>1</v>
      </c>
      <c r="K525">
        <v>0.16</v>
      </c>
    </row>
    <row r="526" spans="8:33" x14ac:dyDescent="0.2">
      <c r="H526" t="s">
        <v>352</v>
      </c>
      <c r="I526" t="s">
        <v>353</v>
      </c>
    </row>
    <row r="527" spans="8:33" x14ac:dyDescent="0.2">
      <c r="H527" t="s">
        <v>337</v>
      </c>
    </row>
    <row r="528" spans="8:33" x14ac:dyDescent="0.2">
      <c r="H528" t="s">
        <v>355</v>
      </c>
      <c r="I528" t="s">
        <v>356</v>
      </c>
      <c r="J528" t="s">
        <v>357</v>
      </c>
      <c r="K528" t="s">
        <v>358</v>
      </c>
      <c r="L528" t="s">
        <v>359</v>
      </c>
      <c r="M528" t="s">
        <v>360</v>
      </c>
      <c r="N528" t="s">
        <v>361</v>
      </c>
      <c r="O528" t="s">
        <v>362</v>
      </c>
      <c r="P528" t="s">
        <v>363</v>
      </c>
      <c r="Q528" t="s">
        <v>364</v>
      </c>
      <c r="R528" t="s">
        <v>365</v>
      </c>
      <c r="S528" t="s">
        <v>366</v>
      </c>
      <c r="T528" t="s">
        <v>367</v>
      </c>
      <c r="U528" t="s">
        <v>368</v>
      </c>
      <c r="V528" t="s">
        <v>369</v>
      </c>
      <c r="W528" t="s">
        <v>370</v>
      </c>
      <c r="X528" t="s">
        <v>371</v>
      </c>
      <c r="Y528" t="s">
        <v>372</v>
      </c>
      <c r="Z528" t="s">
        <v>373</v>
      </c>
      <c r="AA528" t="s">
        <v>374</v>
      </c>
      <c r="AB528" t="s">
        <v>375</v>
      </c>
      <c r="AC528" t="s">
        <v>376</v>
      </c>
      <c r="AD528" t="s">
        <v>377</v>
      </c>
      <c r="AE528" t="s">
        <v>378</v>
      </c>
      <c r="AF528" t="s">
        <v>379</v>
      </c>
      <c r="AG528" t="s">
        <v>380</v>
      </c>
    </row>
    <row r="529" spans="8:33" x14ac:dyDescent="0.2">
      <c r="H529">
        <v>1</v>
      </c>
      <c r="I529">
        <v>113.63</v>
      </c>
      <c r="J529">
        <v>4.43</v>
      </c>
      <c r="K529">
        <v>0.24099999999999999</v>
      </c>
      <c r="L529">
        <v>311</v>
      </c>
      <c r="M529">
        <v>2.2400000000000002</v>
      </c>
      <c r="N529">
        <v>0.99299999999999999</v>
      </c>
      <c r="O529">
        <v>6</v>
      </c>
      <c r="P529">
        <v>0</v>
      </c>
      <c r="Q529">
        <v>1.42</v>
      </c>
      <c r="R529">
        <v>23.61</v>
      </c>
      <c r="S529">
        <v>22.83</v>
      </c>
      <c r="T529">
        <v>23.55</v>
      </c>
      <c r="U529">
        <v>356.3</v>
      </c>
      <c r="V529">
        <v>350.1</v>
      </c>
      <c r="W529">
        <v>16.55</v>
      </c>
      <c r="X529">
        <v>19.18</v>
      </c>
      <c r="Y529">
        <v>53.02</v>
      </c>
      <c r="Z529">
        <v>61.45</v>
      </c>
      <c r="AA529">
        <v>500.2</v>
      </c>
      <c r="AB529">
        <v>50.09</v>
      </c>
      <c r="AC529">
        <v>0.23419999999999999</v>
      </c>
      <c r="AD529">
        <v>93.74</v>
      </c>
      <c r="AE529">
        <v>-0.1</v>
      </c>
      <c r="AF529">
        <v>0.02</v>
      </c>
      <c r="AG529">
        <v>111115</v>
      </c>
    </row>
    <row r="530" spans="8:33" x14ac:dyDescent="0.2">
      <c r="H530">
        <v>2</v>
      </c>
      <c r="I530">
        <v>157.88</v>
      </c>
      <c r="J530">
        <v>4.43</v>
      </c>
      <c r="K530">
        <v>0.24299999999999999</v>
      </c>
      <c r="L530">
        <v>311</v>
      </c>
      <c r="M530">
        <v>2.2799999999999998</v>
      </c>
      <c r="N530">
        <v>1.01</v>
      </c>
      <c r="O530">
        <v>6</v>
      </c>
      <c r="P530">
        <v>0</v>
      </c>
      <c r="Q530">
        <v>1.42</v>
      </c>
      <c r="R530">
        <v>23.71</v>
      </c>
      <c r="S530">
        <v>22.85</v>
      </c>
      <c r="T530">
        <v>23.77</v>
      </c>
      <c r="U530">
        <v>356.4</v>
      </c>
      <c r="V530">
        <v>350.1</v>
      </c>
      <c r="W530">
        <v>16.39</v>
      </c>
      <c r="X530">
        <v>19.07</v>
      </c>
      <c r="Y530">
        <v>52.17</v>
      </c>
      <c r="Z530">
        <v>60.73</v>
      </c>
      <c r="AA530">
        <v>500.6</v>
      </c>
      <c r="AB530">
        <v>50.09</v>
      </c>
      <c r="AC530">
        <v>0.4546</v>
      </c>
      <c r="AD530">
        <v>93.73</v>
      </c>
      <c r="AE530">
        <v>-0.1</v>
      </c>
      <c r="AF530">
        <v>0.02</v>
      </c>
      <c r="AG530">
        <v>111115</v>
      </c>
    </row>
    <row r="532" spans="8:33" x14ac:dyDescent="0.2">
      <c r="H532" t="s">
        <v>338</v>
      </c>
    </row>
    <row r="533" spans="8:33" x14ac:dyDescent="0.2">
      <c r="H533" t="s">
        <v>339</v>
      </c>
    </row>
    <row r="534" spans="8:33" x14ac:dyDescent="0.2">
      <c r="H534" t="s">
        <v>199</v>
      </c>
    </row>
    <row r="535" spans="8:33" x14ac:dyDescent="0.2">
      <c r="H535" t="s">
        <v>343</v>
      </c>
    </row>
    <row r="537" spans="8:33" x14ac:dyDescent="0.2">
      <c r="H537" t="s">
        <v>344</v>
      </c>
    </row>
    <row r="538" spans="8:33" x14ac:dyDescent="0.2">
      <c r="H538" t="s">
        <v>200</v>
      </c>
    </row>
    <row r="539" spans="8:33" x14ac:dyDescent="0.2">
      <c r="H539" t="s">
        <v>346</v>
      </c>
      <c r="I539" t="s">
        <v>347</v>
      </c>
    </row>
    <row r="540" spans="8:33" x14ac:dyDescent="0.2">
      <c r="H540" t="s">
        <v>348</v>
      </c>
      <c r="I540" t="s">
        <v>349</v>
      </c>
    </row>
    <row r="541" spans="8:33" x14ac:dyDescent="0.2">
      <c r="H541" t="s">
        <v>350</v>
      </c>
      <c r="I541" t="s">
        <v>351</v>
      </c>
      <c r="J541">
        <v>1</v>
      </c>
      <c r="K541">
        <v>0.16</v>
      </c>
    </row>
    <row r="542" spans="8:33" x14ac:dyDescent="0.2">
      <c r="H542" t="s">
        <v>352</v>
      </c>
      <c r="I542" t="s">
        <v>353</v>
      </c>
    </row>
    <row r="543" spans="8:33" x14ac:dyDescent="0.2">
      <c r="H543" t="s">
        <v>201</v>
      </c>
    </row>
    <row r="544" spans="8:33" x14ac:dyDescent="0.2">
      <c r="H544" t="s">
        <v>355</v>
      </c>
      <c r="I544" t="s">
        <v>356</v>
      </c>
      <c r="J544" t="s">
        <v>357</v>
      </c>
      <c r="K544" t="s">
        <v>358</v>
      </c>
      <c r="L544" t="s">
        <v>359</v>
      </c>
      <c r="M544" t="s">
        <v>360</v>
      </c>
      <c r="N544" t="s">
        <v>361</v>
      </c>
      <c r="O544" t="s">
        <v>362</v>
      </c>
      <c r="P544" t="s">
        <v>363</v>
      </c>
      <c r="Q544" t="s">
        <v>364</v>
      </c>
      <c r="R544" t="s">
        <v>365</v>
      </c>
      <c r="S544" t="s">
        <v>366</v>
      </c>
      <c r="T544" t="s">
        <v>367</v>
      </c>
      <c r="U544" t="s">
        <v>368</v>
      </c>
      <c r="V544" t="s">
        <v>369</v>
      </c>
      <c r="W544" t="s">
        <v>370</v>
      </c>
      <c r="X544" t="s">
        <v>371</v>
      </c>
      <c r="Y544" t="s">
        <v>372</v>
      </c>
      <c r="Z544" t="s">
        <v>373</v>
      </c>
      <c r="AA544" t="s">
        <v>374</v>
      </c>
      <c r="AB544" t="s">
        <v>375</v>
      </c>
      <c r="AC544" t="s">
        <v>376</v>
      </c>
      <c r="AD544" t="s">
        <v>377</v>
      </c>
      <c r="AE544" t="s">
        <v>378</v>
      </c>
      <c r="AF544" t="s">
        <v>379</v>
      </c>
      <c r="AG544" t="s">
        <v>380</v>
      </c>
    </row>
    <row r="545" spans="8:33" x14ac:dyDescent="0.2">
      <c r="H545">
        <v>1</v>
      </c>
      <c r="I545">
        <v>167.07</v>
      </c>
      <c r="J545">
        <v>19.3</v>
      </c>
      <c r="K545">
        <v>0.25</v>
      </c>
      <c r="L545">
        <v>201</v>
      </c>
      <c r="M545">
        <v>3.12</v>
      </c>
      <c r="N545">
        <v>1.34</v>
      </c>
      <c r="O545">
        <v>6</v>
      </c>
      <c r="P545">
        <v>0</v>
      </c>
      <c r="Q545">
        <v>1.42</v>
      </c>
      <c r="R545">
        <v>22.27</v>
      </c>
      <c r="S545">
        <v>23.86</v>
      </c>
      <c r="T545">
        <v>20.94</v>
      </c>
      <c r="U545">
        <v>374.6</v>
      </c>
      <c r="V545">
        <v>350.1</v>
      </c>
      <c r="W545">
        <v>13.7</v>
      </c>
      <c r="X545">
        <v>17.38</v>
      </c>
      <c r="Y545">
        <v>47.61</v>
      </c>
      <c r="Z545">
        <v>60.39</v>
      </c>
      <c r="AA545">
        <v>500.5</v>
      </c>
      <c r="AB545">
        <v>1199</v>
      </c>
      <c r="AC545">
        <v>8.2659999999999997E-2</v>
      </c>
      <c r="AD545">
        <v>93.74</v>
      </c>
      <c r="AE545">
        <v>-0.1</v>
      </c>
      <c r="AF545">
        <v>0.02</v>
      </c>
      <c r="AG545">
        <v>111115</v>
      </c>
    </row>
    <row r="546" spans="8:33" x14ac:dyDescent="0.2">
      <c r="H546">
        <v>2</v>
      </c>
      <c r="I546">
        <v>185.07</v>
      </c>
      <c r="J546">
        <v>19</v>
      </c>
      <c r="K546">
        <v>0.25</v>
      </c>
      <c r="L546">
        <v>205</v>
      </c>
      <c r="M546">
        <v>3.05</v>
      </c>
      <c r="N546">
        <v>1.31</v>
      </c>
      <c r="O546">
        <v>6</v>
      </c>
      <c r="P546">
        <v>0</v>
      </c>
      <c r="Q546">
        <v>1.42</v>
      </c>
      <c r="R546">
        <v>21.99</v>
      </c>
      <c r="S546">
        <v>23.66</v>
      </c>
      <c r="T546">
        <v>20.52</v>
      </c>
      <c r="U546">
        <v>374.7</v>
      </c>
      <c r="V546">
        <v>350.7</v>
      </c>
      <c r="W546">
        <v>13.69</v>
      </c>
      <c r="X546">
        <v>17.29</v>
      </c>
      <c r="Y546">
        <v>48.4</v>
      </c>
      <c r="Z546">
        <v>61.11</v>
      </c>
      <c r="AA546">
        <v>500.4</v>
      </c>
      <c r="AB546">
        <v>1199</v>
      </c>
      <c r="AC546">
        <v>0.20660000000000001</v>
      </c>
      <c r="AD546">
        <v>93.73</v>
      </c>
      <c r="AE546">
        <v>-0.1</v>
      </c>
      <c r="AF546">
        <v>0.02</v>
      </c>
      <c r="AG546">
        <v>111115</v>
      </c>
    </row>
    <row r="547" spans="8:33" x14ac:dyDescent="0.2">
      <c r="H547" t="s">
        <v>344</v>
      </c>
    </row>
    <row r="548" spans="8:33" x14ac:dyDescent="0.2">
      <c r="H548" t="s">
        <v>202</v>
      </c>
    </row>
    <row r="549" spans="8:33" x14ac:dyDescent="0.2">
      <c r="H549" t="s">
        <v>346</v>
      </c>
      <c r="I549" t="s">
        <v>347</v>
      </c>
    </row>
    <row r="550" spans="8:33" x14ac:dyDescent="0.2">
      <c r="H550" t="s">
        <v>348</v>
      </c>
      <c r="I550" t="s">
        <v>349</v>
      </c>
    </row>
    <row r="551" spans="8:33" x14ac:dyDescent="0.2">
      <c r="H551" t="s">
        <v>350</v>
      </c>
      <c r="I551" t="s">
        <v>351</v>
      </c>
      <c r="J551">
        <v>1</v>
      </c>
      <c r="K551">
        <v>0.16</v>
      </c>
    </row>
    <row r="552" spans="8:33" x14ac:dyDescent="0.2">
      <c r="H552" t="s">
        <v>352</v>
      </c>
      <c r="I552" t="s">
        <v>353</v>
      </c>
    </row>
    <row r="553" spans="8:33" x14ac:dyDescent="0.2">
      <c r="H553" t="s">
        <v>203</v>
      </c>
    </row>
    <row r="554" spans="8:33" x14ac:dyDescent="0.2">
      <c r="H554" t="s">
        <v>355</v>
      </c>
      <c r="I554" t="s">
        <v>356</v>
      </c>
      <c r="J554" t="s">
        <v>357</v>
      </c>
      <c r="K554" t="s">
        <v>358</v>
      </c>
      <c r="L554" t="s">
        <v>359</v>
      </c>
      <c r="M554" t="s">
        <v>360</v>
      </c>
      <c r="N554" t="s">
        <v>361</v>
      </c>
      <c r="O554" t="s">
        <v>362</v>
      </c>
      <c r="P554" t="s">
        <v>363</v>
      </c>
      <c r="Q554" t="s">
        <v>364</v>
      </c>
      <c r="R554" t="s">
        <v>365</v>
      </c>
      <c r="S554" t="s">
        <v>366</v>
      </c>
      <c r="T554" t="s">
        <v>367</v>
      </c>
      <c r="U554" t="s">
        <v>368</v>
      </c>
      <c r="V554" t="s">
        <v>369</v>
      </c>
      <c r="W554" t="s">
        <v>370</v>
      </c>
      <c r="X554" t="s">
        <v>371</v>
      </c>
      <c r="Y554" t="s">
        <v>372</v>
      </c>
      <c r="Z554" t="s">
        <v>373</v>
      </c>
      <c r="AA554" t="s">
        <v>374</v>
      </c>
      <c r="AB554" t="s">
        <v>375</v>
      </c>
      <c r="AC554" t="s">
        <v>376</v>
      </c>
      <c r="AD554" t="s">
        <v>377</v>
      </c>
      <c r="AE554" t="s">
        <v>378</v>
      </c>
      <c r="AF554" t="s">
        <v>379</v>
      </c>
      <c r="AG554" t="s">
        <v>380</v>
      </c>
    </row>
    <row r="555" spans="8:33" x14ac:dyDescent="0.2">
      <c r="H555">
        <v>1</v>
      </c>
      <c r="I555">
        <v>82.57</v>
      </c>
      <c r="J555">
        <v>17.7</v>
      </c>
      <c r="K555">
        <v>0.32200000000000001</v>
      </c>
      <c r="L555">
        <v>239</v>
      </c>
      <c r="M555">
        <v>3.44</v>
      </c>
      <c r="N555">
        <v>1.2</v>
      </c>
      <c r="O555">
        <v>6</v>
      </c>
      <c r="P555">
        <v>0</v>
      </c>
      <c r="Q555">
        <v>1.42</v>
      </c>
      <c r="R555">
        <v>22.58</v>
      </c>
      <c r="S555">
        <v>23.17</v>
      </c>
      <c r="T555">
        <v>22</v>
      </c>
      <c r="U555">
        <v>372.9</v>
      </c>
      <c r="V555">
        <v>350.3</v>
      </c>
      <c r="W555">
        <v>13.57</v>
      </c>
      <c r="X555">
        <v>17.62</v>
      </c>
      <c r="Y555">
        <v>46.27</v>
      </c>
      <c r="Z555">
        <v>60.07</v>
      </c>
      <c r="AA555">
        <v>500.5</v>
      </c>
      <c r="AB555">
        <v>1199</v>
      </c>
      <c r="AC555">
        <v>2.7550000000000002E-2</v>
      </c>
      <c r="AD555">
        <v>93.73</v>
      </c>
      <c r="AE555">
        <v>-0.1</v>
      </c>
      <c r="AF555">
        <v>0.02</v>
      </c>
      <c r="AG555">
        <v>111115</v>
      </c>
    </row>
    <row r="556" spans="8:33" x14ac:dyDescent="0.2">
      <c r="H556">
        <v>2</v>
      </c>
      <c r="I556">
        <v>155.32</v>
      </c>
      <c r="J556">
        <v>18.7</v>
      </c>
      <c r="K556">
        <v>0.32500000000000001</v>
      </c>
      <c r="L556">
        <v>233</v>
      </c>
      <c r="M556">
        <v>3.46</v>
      </c>
      <c r="N556">
        <v>1.2</v>
      </c>
      <c r="O556">
        <v>6</v>
      </c>
      <c r="P556">
        <v>0</v>
      </c>
      <c r="Q556">
        <v>1.42</v>
      </c>
      <c r="R556">
        <v>22.52</v>
      </c>
      <c r="S556">
        <v>23.14</v>
      </c>
      <c r="T556">
        <v>21.75</v>
      </c>
      <c r="U556">
        <v>372.9</v>
      </c>
      <c r="V556">
        <v>349.1</v>
      </c>
      <c r="W556">
        <v>13.51</v>
      </c>
      <c r="X556">
        <v>17.579999999999998</v>
      </c>
      <c r="Y556">
        <v>46.24</v>
      </c>
      <c r="Z556">
        <v>60.17</v>
      </c>
      <c r="AA556">
        <v>500.4</v>
      </c>
      <c r="AB556">
        <v>1199</v>
      </c>
      <c r="AC556">
        <v>0.1515</v>
      </c>
      <c r="AD556">
        <v>93.73</v>
      </c>
      <c r="AE556">
        <v>-0.1</v>
      </c>
      <c r="AF556">
        <v>0.02</v>
      </c>
      <c r="AG556">
        <v>111115</v>
      </c>
    </row>
    <row r="557" spans="8:33" x14ac:dyDescent="0.2">
      <c r="H557" t="s">
        <v>344</v>
      </c>
    </row>
    <row r="558" spans="8:33" x14ac:dyDescent="0.2">
      <c r="H558" t="s">
        <v>204</v>
      </c>
    </row>
    <row r="559" spans="8:33" x14ac:dyDescent="0.2">
      <c r="H559" t="s">
        <v>346</v>
      </c>
      <c r="I559" t="s">
        <v>347</v>
      </c>
    </row>
    <row r="560" spans="8:33" x14ac:dyDescent="0.2">
      <c r="H560" t="s">
        <v>348</v>
      </c>
      <c r="I560" t="s">
        <v>349</v>
      </c>
    </row>
    <row r="561" spans="8:33" x14ac:dyDescent="0.2">
      <c r="H561" t="s">
        <v>350</v>
      </c>
      <c r="I561" t="s">
        <v>351</v>
      </c>
      <c r="J561">
        <v>1</v>
      </c>
      <c r="K561">
        <v>0.16</v>
      </c>
    </row>
    <row r="562" spans="8:33" x14ac:dyDescent="0.2">
      <c r="H562" t="s">
        <v>352</v>
      </c>
      <c r="I562" t="s">
        <v>353</v>
      </c>
    </row>
    <row r="563" spans="8:33" x14ac:dyDescent="0.2">
      <c r="H563" t="s">
        <v>205</v>
      </c>
    </row>
    <row r="564" spans="8:33" x14ac:dyDescent="0.2">
      <c r="H564" t="s">
        <v>355</v>
      </c>
      <c r="I564" t="s">
        <v>356</v>
      </c>
      <c r="J564" t="s">
        <v>357</v>
      </c>
      <c r="K564" t="s">
        <v>358</v>
      </c>
      <c r="L564" t="s">
        <v>359</v>
      </c>
      <c r="M564" t="s">
        <v>360</v>
      </c>
      <c r="N564" t="s">
        <v>361</v>
      </c>
      <c r="O564" t="s">
        <v>362</v>
      </c>
      <c r="P564" t="s">
        <v>363</v>
      </c>
      <c r="Q564" t="s">
        <v>364</v>
      </c>
      <c r="R564" t="s">
        <v>365</v>
      </c>
      <c r="S564" t="s">
        <v>366</v>
      </c>
      <c r="T564" t="s">
        <v>367</v>
      </c>
      <c r="U564" t="s">
        <v>368</v>
      </c>
      <c r="V564" t="s">
        <v>369</v>
      </c>
      <c r="W564" t="s">
        <v>370</v>
      </c>
      <c r="X564" t="s">
        <v>371</v>
      </c>
      <c r="Y564" t="s">
        <v>372</v>
      </c>
      <c r="Z564" t="s">
        <v>373</v>
      </c>
      <c r="AA564" t="s">
        <v>374</v>
      </c>
      <c r="AB564" t="s">
        <v>375</v>
      </c>
      <c r="AC564" t="s">
        <v>376</v>
      </c>
      <c r="AD564" t="s">
        <v>377</v>
      </c>
      <c r="AE564" t="s">
        <v>378</v>
      </c>
      <c r="AF564" t="s">
        <v>379</v>
      </c>
      <c r="AG564" t="s">
        <v>380</v>
      </c>
    </row>
    <row r="565" spans="8:33" x14ac:dyDescent="0.2">
      <c r="H565">
        <v>1</v>
      </c>
      <c r="I565">
        <v>151.31</v>
      </c>
      <c r="J565">
        <v>21.4</v>
      </c>
      <c r="K565">
        <v>0.30199999999999999</v>
      </c>
      <c r="L565">
        <v>210</v>
      </c>
      <c r="M565">
        <v>3.42</v>
      </c>
      <c r="N565">
        <v>1.26</v>
      </c>
      <c r="O565">
        <v>6</v>
      </c>
      <c r="P565">
        <v>0</v>
      </c>
      <c r="Q565">
        <v>1.42</v>
      </c>
      <c r="R565">
        <v>22.6</v>
      </c>
      <c r="S565">
        <v>23.42</v>
      </c>
      <c r="T565">
        <v>21.8</v>
      </c>
      <c r="U565">
        <v>376.8</v>
      </c>
      <c r="V565">
        <v>349.7</v>
      </c>
      <c r="W565">
        <v>13.41</v>
      </c>
      <c r="X565">
        <v>17.440000000000001</v>
      </c>
      <c r="Y565">
        <v>45.68</v>
      </c>
      <c r="Z565">
        <v>59.41</v>
      </c>
      <c r="AA565">
        <v>500.4</v>
      </c>
      <c r="AB565">
        <v>1200</v>
      </c>
      <c r="AC565">
        <v>0.68879999999999997</v>
      </c>
      <c r="AD565">
        <v>93.72</v>
      </c>
      <c r="AE565">
        <v>-0.1</v>
      </c>
      <c r="AF565">
        <v>0.02</v>
      </c>
      <c r="AG565">
        <v>111115</v>
      </c>
    </row>
    <row r="566" spans="8:33" x14ac:dyDescent="0.2">
      <c r="H566">
        <v>2</v>
      </c>
      <c r="I566">
        <v>203.81</v>
      </c>
      <c r="J566">
        <v>21.7</v>
      </c>
      <c r="K566">
        <v>0.30099999999999999</v>
      </c>
      <c r="L566">
        <v>207</v>
      </c>
      <c r="M566">
        <v>3.37</v>
      </c>
      <c r="N566">
        <v>1.24</v>
      </c>
      <c r="O566">
        <v>6</v>
      </c>
      <c r="P566">
        <v>0</v>
      </c>
      <c r="Q566">
        <v>1.42</v>
      </c>
      <c r="R566">
        <v>22.33</v>
      </c>
      <c r="S566">
        <v>23.28</v>
      </c>
      <c r="T566">
        <v>21.36</v>
      </c>
      <c r="U566">
        <v>376.9</v>
      </c>
      <c r="V566">
        <v>349.5</v>
      </c>
      <c r="W566">
        <v>13.41</v>
      </c>
      <c r="X566">
        <v>17.37</v>
      </c>
      <c r="Y566">
        <v>46.41</v>
      </c>
      <c r="Z566">
        <v>60.13</v>
      </c>
      <c r="AA566">
        <v>500.4</v>
      </c>
      <c r="AB566">
        <v>1200</v>
      </c>
      <c r="AC566">
        <v>6.8879999999999997E-2</v>
      </c>
      <c r="AD566">
        <v>93.72</v>
      </c>
      <c r="AE566">
        <v>-0.1</v>
      </c>
      <c r="AF566">
        <v>0.02</v>
      </c>
      <c r="AG566">
        <v>111115</v>
      </c>
    </row>
    <row r="567" spans="8:33" x14ac:dyDescent="0.2">
      <c r="H567" t="s">
        <v>344</v>
      </c>
    </row>
    <row r="568" spans="8:33" x14ac:dyDescent="0.2">
      <c r="H568" t="s">
        <v>206</v>
      </c>
    </row>
    <row r="569" spans="8:33" x14ac:dyDescent="0.2">
      <c r="H569" t="s">
        <v>346</v>
      </c>
      <c r="I569" t="s">
        <v>347</v>
      </c>
    </row>
    <row r="570" spans="8:33" x14ac:dyDescent="0.2">
      <c r="H570" t="s">
        <v>348</v>
      </c>
      <c r="I570" t="s">
        <v>349</v>
      </c>
    </row>
    <row r="571" spans="8:33" x14ac:dyDescent="0.2">
      <c r="H571" t="s">
        <v>350</v>
      </c>
      <c r="I571" t="s">
        <v>351</v>
      </c>
      <c r="J571">
        <v>1</v>
      </c>
      <c r="K571">
        <v>0.16</v>
      </c>
    </row>
    <row r="572" spans="8:33" x14ac:dyDescent="0.2">
      <c r="H572" t="s">
        <v>352</v>
      </c>
      <c r="I572" t="s">
        <v>353</v>
      </c>
    </row>
    <row r="573" spans="8:33" x14ac:dyDescent="0.2">
      <c r="H573" t="s">
        <v>207</v>
      </c>
    </row>
    <row r="574" spans="8:33" x14ac:dyDescent="0.2">
      <c r="H574" t="s">
        <v>355</v>
      </c>
      <c r="I574" t="s">
        <v>356</v>
      </c>
      <c r="J574" t="s">
        <v>357</v>
      </c>
      <c r="K574" t="s">
        <v>358</v>
      </c>
      <c r="L574" t="s">
        <v>359</v>
      </c>
      <c r="M574" t="s">
        <v>360</v>
      </c>
      <c r="N574" t="s">
        <v>361</v>
      </c>
      <c r="O574" t="s">
        <v>362</v>
      </c>
      <c r="P574" t="s">
        <v>363</v>
      </c>
      <c r="Q574" t="s">
        <v>364</v>
      </c>
      <c r="R574" t="s">
        <v>365</v>
      </c>
      <c r="S574" t="s">
        <v>366</v>
      </c>
      <c r="T574" t="s">
        <v>367</v>
      </c>
      <c r="U574" t="s">
        <v>368</v>
      </c>
      <c r="V574" t="s">
        <v>369</v>
      </c>
      <c r="W574" t="s">
        <v>370</v>
      </c>
      <c r="X574" t="s">
        <v>371</v>
      </c>
      <c r="Y574" t="s">
        <v>372</v>
      </c>
      <c r="Z574" t="s">
        <v>373</v>
      </c>
      <c r="AA574" t="s">
        <v>374</v>
      </c>
      <c r="AB574" t="s">
        <v>375</v>
      </c>
      <c r="AC574" t="s">
        <v>376</v>
      </c>
      <c r="AD574" t="s">
        <v>377</v>
      </c>
      <c r="AE574" t="s">
        <v>378</v>
      </c>
      <c r="AF574" t="s">
        <v>379</v>
      </c>
      <c r="AG574" t="s">
        <v>380</v>
      </c>
    </row>
    <row r="575" spans="8:33" x14ac:dyDescent="0.2">
      <c r="H575">
        <v>1</v>
      </c>
      <c r="I575">
        <v>105.81</v>
      </c>
      <c r="J575">
        <v>16.2</v>
      </c>
      <c r="K575">
        <v>0.28399999999999997</v>
      </c>
      <c r="L575">
        <v>239</v>
      </c>
      <c r="M575">
        <v>3.07</v>
      </c>
      <c r="N575">
        <v>1.19</v>
      </c>
      <c r="O575">
        <v>6</v>
      </c>
      <c r="P575">
        <v>0</v>
      </c>
      <c r="Q575">
        <v>1.42</v>
      </c>
      <c r="R575">
        <v>22.09</v>
      </c>
      <c r="S575">
        <v>22.77</v>
      </c>
      <c r="T575">
        <v>21.62</v>
      </c>
      <c r="U575">
        <v>372.3</v>
      </c>
      <c r="V575">
        <v>351.6</v>
      </c>
      <c r="W575">
        <v>13.4</v>
      </c>
      <c r="X575">
        <v>17.02</v>
      </c>
      <c r="Y575">
        <v>47.06</v>
      </c>
      <c r="Z575">
        <v>59.76</v>
      </c>
      <c r="AA575">
        <v>500.2</v>
      </c>
      <c r="AB575">
        <v>1200</v>
      </c>
      <c r="AC575">
        <v>0.19289999999999999</v>
      </c>
      <c r="AD575">
        <v>93.72</v>
      </c>
      <c r="AE575">
        <v>-0.1</v>
      </c>
      <c r="AF575">
        <v>0.02</v>
      </c>
      <c r="AG575">
        <v>111115</v>
      </c>
    </row>
    <row r="576" spans="8:33" x14ac:dyDescent="0.2">
      <c r="H576">
        <v>2</v>
      </c>
      <c r="I576">
        <v>140.31</v>
      </c>
      <c r="J576">
        <v>16.399999999999999</v>
      </c>
      <c r="K576">
        <v>0.28699999999999998</v>
      </c>
      <c r="L576">
        <v>237</v>
      </c>
      <c r="M576">
        <v>3.11</v>
      </c>
      <c r="N576">
        <v>1.19</v>
      </c>
      <c r="O576">
        <v>6</v>
      </c>
      <c r="P576">
        <v>0</v>
      </c>
      <c r="Q576">
        <v>1.42</v>
      </c>
      <c r="R576">
        <v>22.35</v>
      </c>
      <c r="S576">
        <v>22.83</v>
      </c>
      <c r="T576">
        <v>22.01</v>
      </c>
      <c r="U576">
        <v>370.6</v>
      </c>
      <c r="V576">
        <v>349.7</v>
      </c>
      <c r="W576">
        <v>13.4</v>
      </c>
      <c r="X576">
        <v>17.07</v>
      </c>
      <c r="Y576">
        <v>46.35</v>
      </c>
      <c r="Z576">
        <v>59.02</v>
      </c>
      <c r="AA576">
        <v>500.6</v>
      </c>
      <c r="AB576">
        <v>1200</v>
      </c>
      <c r="AC576">
        <v>0.26169999999999999</v>
      </c>
      <c r="AD576">
        <v>93.72</v>
      </c>
      <c r="AE576">
        <v>-0.1</v>
      </c>
      <c r="AF576">
        <v>0.02</v>
      </c>
      <c r="AG576">
        <v>111115</v>
      </c>
    </row>
    <row r="577" spans="8:33" x14ac:dyDescent="0.2">
      <c r="H577" t="s">
        <v>344</v>
      </c>
    </row>
    <row r="578" spans="8:33" x14ac:dyDescent="0.2">
      <c r="H578" t="s">
        <v>208</v>
      </c>
    </row>
    <row r="579" spans="8:33" x14ac:dyDescent="0.2">
      <c r="H579" t="s">
        <v>346</v>
      </c>
      <c r="I579" t="s">
        <v>347</v>
      </c>
    </row>
    <row r="580" spans="8:33" x14ac:dyDescent="0.2">
      <c r="H580" t="s">
        <v>348</v>
      </c>
      <c r="I580" t="s">
        <v>349</v>
      </c>
    </row>
    <row r="581" spans="8:33" x14ac:dyDescent="0.2">
      <c r="H581" t="s">
        <v>350</v>
      </c>
      <c r="I581" t="s">
        <v>351</v>
      </c>
      <c r="J581">
        <v>1</v>
      </c>
      <c r="K581">
        <v>0.16</v>
      </c>
    </row>
    <row r="582" spans="8:33" x14ac:dyDescent="0.2">
      <c r="H582" t="s">
        <v>352</v>
      </c>
      <c r="I582" t="s">
        <v>353</v>
      </c>
    </row>
    <row r="583" spans="8:33" x14ac:dyDescent="0.2">
      <c r="H583" t="s">
        <v>209</v>
      </c>
    </row>
    <row r="584" spans="8:33" x14ac:dyDescent="0.2">
      <c r="H584" t="s">
        <v>355</v>
      </c>
      <c r="I584" t="s">
        <v>356</v>
      </c>
      <c r="J584" t="s">
        <v>357</v>
      </c>
      <c r="K584" t="s">
        <v>358</v>
      </c>
      <c r="L584" t="s">
        <v>359</v>
      </c>
      <c r="M584" t="s">
        <v>360</v>
      </c>
      <c r="N584" t="s">
        <v>361</v>
      </c>
      <c r="O584" t="s">
        <v>362</v>
      </c>
      <c r="P584" t="s">
        <v>363</v>
      </c>
      <c r="Q584" t="s">
        <v>364</v>
      </c>
      <c r="R584" t="s">
        <v>365</v>
      </c>
      <c r="S584" t="s">
        <v>366</v>
      </c>
      <c r="T584" t="s">
        <v>367</v>
      </c>
      <c r="U584" t="s">
        <v>368</v>
      </c>
      <c r="V584" t="s">
        <v>369</v>
      </c>
      <c r="W584" t="s">
        <v>370</v>
      </c>
      <c r="X584" t="s">
        <v>371</v>
      </c>
      <c r="Y584" t="s">
        <v>372</v>
      </c>
      <c r="Z584" t="s">
        <v>373</v>
      </c>
      <c r="AA584" t="s">
        <v>374</v>
      </c>
      <c r="AB584" t="s">
        <v>375</v>
      </c>
      <c r="AC584" t="s">
        <v>376</v>
      </c>
      <c r="AD584" t="s">
        <v>377</v>
      </c>
      <c r="AE584" t="s">
        <v>378</v>
      </c>
      <c r="AF584" t="s">
        <v>379</v>
      </c>
      <c r="AG584" t="s">
        <v>380</v>
      </c>
    </row>
    <row r="585" spans="8:33" x14ac:dyDescent="0.2">
      <c r="H585">
        <v>1</v>
      </c>
      <c r="I585">
        <v>156.30000000000001</v>
      </c>
      <c r="J585">
        <v>15.4</v>
      </c>
      <c r="K585">
        <v>0.35</v>
      </c>
      <c r="L585">
        <v>258</v>
      </c>
      <c r="M585">
        <v>3.62</v>
      </c>
      <c r="N585">
        <v>1.18</v>
      </c>
      <c r="O585">
        <v>6</v>
      </c>
      <c r="P585">
        <v>0</v>
      </c>
      <c r="Q585">
        <v>1.42</v>
      </c>
      <c r="R585">
        <v>23.13</v>
      </c>
      <c r="S585">
        <v>23.11</v>
      </c>
      <c r="T585">
        <v>22.73</v>
      </c>
      <c r="U585">
        <v>370.1</v>
      </c>
      <c r="V585">
        <v>350.1</v>
      </c>
      <c r="W585">
        <v>13.42</v>
      </c>
      <c r="X585">
        <v>17.68</v>
      </c>
      <c r="Y585">
        <v>44.24</v>
      </c>
      <c r="Z585">
        <v>58.3</v>
      </c>
      <c r="AA585">
        <v>500.4</v>
      </c>
      <c r="AB585">
        <v>1200</v>
      </c>
      <c r="AC585">
        <v>2.7550000000000002E-2</v>
      </c>
      <c r="AD585">
        <v>93.72</v>
      </c>
      <c r="AE585">
        <v>-0.1</v>
      </c>
      <c r="AF585">
        <v>0.02</v>
      </c>
      <c r="AG585">
        <v>111115</v>
      </c>
    </row>
    <row r="586" spans="8:33" x14ac:dyDescent="0.2">
      <c r="H586">
        <v>2</v>
      </c>
      <c r="I586">
        <v>176.55</v>
      </c>
      <c r="J586">
        <v>15.5</v>
      </c>
      <c r="K586">
        <v>0.34599999999999997</v>
      </c>
      <c r="L586">
        <v>257</v>
      </c>
      <c r="M586">
        <v>3.62</v>
      </c>
      <c r="N586">
        <v>1.19</v>
      </c>
      <c r="O586">
        <v>6</v>
      </c>
      <c r="P586">
        <v>0</v>
      </c>
      <c r="Q586">
        <v>1.42</v>
      </c>
      <c r="R586">
        <v>23.11</v>
      </c>
      <c r="S586">
        <v>23.16</v>
      </c>
      <c r="T586">
        <v>22.79</v>
      </c>
      <c r="U586">
        <v>370</v>
      </c>
      <c r="V586">
        <v>349.8</v>
      </c>
      <c r="W586">
        <v>13.42</v>
      </c>
      <c r="X586">
        <v>17.690000000000001</v>
      </c>
      <c r="Y586">
        <v>44.3</v>
      </c>
      <c r="Z586">
        <v>58.39</v>
      </c>
      <c r="AA586">
        <v>500.4</v>
      </c>
      <c r="AB586">
        <v>1200</v>
      </c>
      <c r="AC586">
        <v>8.2659999999999997E-2</v>
      </c>
      <c r="AD586">
        <v>93.72</v>
      </c>
      <c r="AE586">
        <v>-0.1</v>
      </c>
      <c r="AF586">
        <v>0.02</v>
      </c>
      <c r="AG586">
        <v>111115</v>
      </c>
    </row>
    <row r="587" spans="8:33" x14ac:dyDescent="0.2">
      <c r="H587" t="s">
        <v>344</v>
      </c>
    </row>
    <row r="588" spans="8:33" x14ac:dyDescent="0.2">
      <c r="H588" t="s">
        <v>210</v>
      </c>
    </row>
    <row r="589" spans="8:33" x14ac:dyDescent="0.2">
      <c r="H589" t="s">
        <v>346</v>
      </c>
      <c r="I589" t="s">
        <v>347</v>
      </c>
    </row>
    <row r="590" spans="8:33" x14ac:dyDescent="0.2">
      <c r="H590" t="s">
        <v>348</v>
      </c>
      <c r="I590" t="s">
        <v>349</v>
      </c>
    </row>
    <row r="591" spans="8:33" x14ac:dyDescent="0.2">
      <c r="H591" t="s">
        <v>350</v>
      </c>
      <c r="I591" t="s">
        <v>351</v>
      </c>
      <c r="J591">
        <v>1</v>
      </c>
      <c r="K591">
        <v>0.16</v>
      </c>
    </row>
    <row r="592" spans="8:33" x14ac:dyDescent="0.2">
      <c r="H592" t="s">
        <v>352</v>
      </c>
      <c r="I592" t="s">
        <v>353</v>
      </c>
    </row>
    <row r="593" spans="8:33" x14ac:dyDescent="0.2">
      <c r="H593" t="s">
        <v>211</v>
      </c>
    </row>
    <row r="594" spans="8:33" x14ac:dyDescent="0.2">
      <c r="H594" t="s">
        <v>355</v>
      </c>
      <c r="I594" t="s">
        <v>356</v>
      </c>
      <c r="J594" t="s">
        <v>357</v>
      </c>
      <c r="K594" t="s">
        <v>358</v>
      </c>
      <c r="L594" t="s">
        <v>359</v>
      </c>
      <c r="M594" t="s">
        <v>360</v>
      </c>
      <c r="N594" t="s">
        <v>361</v>
      </c>
      <c r="O594" t="s">
        <v>362</v>
      </c>
      <c r="P594" t="s">
        <v>363</v>
      </c>
      <c r="Q594" t="s">
        <v>364</v>
      </c>
      <c r="R594" t="s">
        <v>365</v>
      </c>
      <c r="S594" t="s">
        <v>366</v>
      </c>
      <c r="T594" t="s">
        <v>367</v>
      </c>
      <c r="U594" t="s">
        <v>368</v>
      </c>
      <c r="V594" t="s">
        <v>369</v>
      </c>
      <c r="W594" t="s">
        <v>370</v>
      </c>
      <c r="X594" t="s">
        <v>371</v>
      </c>
      <c r="Y594" t="s">
        <v>372</v>
      </c>
      <c r="Z594" t="s">
        <v>373</v>
      </c>
      <c r="AA594" t="s">
        <v>374</v>
      </c>
      <c r="AB594" t="s">
        <v>375</v>
      </c>
      <c r="AC594" t="s">
        <v>376</v>
      </c>
      <c r="AD594" t="s">
        <v>377</v>
      </c>
      <c r="AE594" t="s">
        <v>378</v>
      </c>
      <c r="AF594" t="s">
        <v>379</v>
      </c>
      <c r="AG594" t="s">
        <v>380</v>
      </c>
    </row>
    <row r="595" spans="8:33" x14ac:dyDescent="0.2">
      <c r="H595">
        <v>1</v>
      </c>
      <c r="I595">
        <v>68.05</v>
      </c>
      <c r="J595">
        <v>15.5</v>
      </c>
      <c r="K595">
        <v>0.39800000000000002</v>
      </c>
      <c r="L595">
        <v>261</v>
      </c>
      <c r="M595">
        <v>3.97</v>
      </c>
      <c r="N595">
        <v>1.17</v>
      </c>
      <c r="O595">
        <v>6</v>
      </c>
      <c r="P595">
        <v>0</v>
      </c>
      <c r="Q595">
        <v>1.42</v>
      </c>
      <c r="R595">
        <v>22.75</v>
      </c>
      <c r="S595">
        <v>23.25</v>
      </c>
      <c r="T595">
        <v>21.17</v>
      </c>
      <c r="U595">
        <v>364.3</v>
      </c>
      <c r="V595">
        <v>344.2</v>
      </c>
      <c r="W595">
        <v>13.42</v>
      </c>
      <c r="X595">
        <v>18.100000000000001</v>
      </c>
      <c r="Y595">
        <v>45.3</v>
      </c>
      <c r="Z595">
        <v>61.06</v>
      </c>
      <c r="AA595">
        <v>500.5</v>
      </c>
      <c r="AB595">
        <v>1200</v>
      </c>
      <c r="AC595">
        <v>1.006</v>
      </c>
      <c r="AD595">
        <v>93.71</v>
      </c>
      <c r="AE595">
        <v>-0.1</v>
      </c>
      <c r="AF595">
        <v>0.02</v>
      </c>
      <c r="AG595">
        <v>111115</v>
      </c>
    </row>
    <row r="596" spans="8:33" x14ac:dyDescent="0.2">
      <c r="H596">
        <v>2</v>
      </c>
      <c r="I596">
        <v>102.55</v>
      </c>
      <c r="J596">
        <v>16.7</v>
      </c>
      <c r="K596">
        <v>0.39400000000000002</v>
      </c>
      <c r="L596">
        <v>263</v>
      </c>
      <c r="M596">
        <v>3.88</v>
      </c>
      <c r="N596">
        <v>1.1499999999999999</v>
      </c>
      <c r="O596">
        <v>6</v>
      </c>
      <c r="P596">
        <v>0</v>
      </c>
      <c r="Q596">
        <v>1.42</v>
      </c>
      <c r="R596">
        <v>22.38</v>
      </c>
      <c r="S596">
        <v>23.11</v>
      </c>
      <c r="T596">
        <v>21.38</v>
      </c>
      <c r="U596">
        <v>374.4</v>
      </c>
      <c r="V596">
        <v>352.8</v>
      </c>
      <c r="W596">
        <v>13.44</v>
      </c>
      <c r="X596">
        <v>18.010000000000002</v>
      </c>
      <c r="Y596">
        <v>46.39</v>
      </c>
      <c r="Z596">
        <v>62.15</v>
      </c>
      <c r="AA596">
        <v>500.4</v>
      </c>
      <c r="AB596">
        <v>1199</v>
      </c>
      <c r="AC596">
        <v>0.2893</v>
      </c>
      <c r="AD596">
        <v>93.72</v>
      </c>
      <c r="AE596">
        <v>-0.1</v>
      </c>
      <c r="AF596">
        <v>0.02</v>
      </c>
      <c r="AG596">
        <v>111115</v>
      </c>
    </row>
    <row r="598" spans="8:33" x14ac:dyDescent="0.2">
      <c r="H598" t="s">
        <v>212</v>
      </c>
    </row>
    <row r="599" spans="8:33" x14ac:dyDescent="0.2">
      <c r="H599" t="s">
        <v>213</v>
      </c>
    </row>
    <row r="600" spans="8:33" x14ac:dyDescent="0.2">
      <c r="H600" t="s">
        <v>214</v>
      </c>
    </row>
    <row r="601" spans="8:33" x14ac:dyDescent="0.2">
      <c r="H601" t="s">
        <v>343</v>
      </c>
    </row>
    <row r="603" spans="8:33" x14ac:dyDescent="0.2">
      <c r="H603" t="s">
        <v>344</v>
      </c>
    </row>
    <row r="604" spans="8:33" x14ac:dyDescent="0.2">
      <c r="H604" t="s">
        <v>215</v>
      </c>
    </row>
    <row r="605" spans="8:33" x14ac:dyDescent="0.2">
      <c r="H605" t="s">
        <v>346</v>
      </c>
      <c r="I605" t="s">
        <v>347</v>
      </c>
    </row>
    <row r="606" spans="8:33" x14ac:dyDescent="0.2">
      <c r="H606" t="s">
        <v>348</v>
      </c>
      <c r="I606" t="s">
        <v>349</v>
      </c>
    </row>
    <row r="607" spans="8:33" x14ac:dyDescent="0.2">
      <c r="H607" t="s">
        <v>350</v>
      </c>
      <c r="I607" t="s">
        <v>351</v>
      </c>
      <c r="J607">
        <v>1</v>
      </c>
      <c r="K607">
        <v>0.16</v>
      </c>
    </row>
    <row r="608" spans="8:33" x14ac:dyDescent="0.2">
      <c r="H608" t="s">
        <v>352</v>
      </c>
      <c r="I608" t="s">
        <v>353</v>
      </c>
    </row>
    <row r="609" spans="8:33" x14ac:dyDescent="0.2">
      <c r="H609" t="s">
        <v>216</v>
      </c>
    </row>
    <row r="610" spans="8:33" x14ac:dyDescent="0.2">
      <c r="H610" t="s">
        <v>355</v>
      </c>
      <c r="I610" t="s">
        <v>356</v>
      </c>
      <c r="J610" t="s">
        <v>357</v>
      </c>
      <c r="K610" t="s">
        <v>358</v>
      </c>
      <c r="L610" t="s">
        <v>359</v>
      </c>
      <c r="M610" t="s">
        <v>360</v>
      </c>
      <c r="N610" t="s">
        <v>361</v>
      </c>
      <c r="O610" t="s">
        <v>362</v>
      </c>
      <c r="P610" t="s">
        <v>363</v>
      </c>
      <c r="Q610" t="s">
        <v>364</v>
      </c>
      <c r="R610" t="s">
        <v>365</v>
      </c>
      <c r="S610" t="s">
        <v>366</v>
      </c>
      <c r="T610" t="s">
        <v>367</v>
      </c>
      <c r="U610" t="s">
        <v>368</v>
      </c>
      <c r="V610" t="s">
        <v>369</v>
      </c>
      <c r="W610" t="s">
        <v>370</v>
      </c>
      <c r="X610" t="s">
        <v>371</v>
      </c>
      <c r="Y610" t="s">
        <v>372</v>
      </c>
      <c r="Z610" t="s">
        <v>373</v>
      </c>
      <c r="AA610" t="s">
        <v>374</v>
      </c>
      <c r="AB610" t="s">
        <v>375</v>
      </c>
      <c r="AC610" t="s">
        <v>376</v>
      </c>
      <c r="AD610" t="s">
        <v>377</v>
      </c>
      <c r="AE610" t="s">
        <v>378</v>
      </c>
      <c r="AF610" t="s">
        <v>379</v>
      </c>
      <c r="AG610" t="s">
        <v>380</v>
      </c>
    </row>
    <row r="611" spans="8:33" x14ac:dyDescent="0.2">
      <c r="H611">
        <v>1</v>
      </c>
      <c r="I611">
        <v>284.10000000000002</v>
      </c>
      <c r="J611">
        <v>4.5599999999999996</v>
      </c>
      <c r="K611">
        <v>0.33600000000000002</v>
      </c>
      <c r="L611">
        <v>319</v>
      </c>
      <c r="M611">
        <v>3.14</v>
      </c>
      <c r="N611">
        <v>1.05</v>
      </c>
      <c r="O611">
        <v>6</v>
      </c>
      <c r="P611">
        <v>0</v>
      </c>
      <c r="Q611">
        <v>1.42</v>
      </c>
      <c r="R611">
        <v>24.98</v>
      </c>
      <c r="S611">
        <v>22.96</v>
      </c>
      <c r="T611">
        <v>25.34</v>
      </c>
      <c r="U611">
        <v>357.9</v>
      </c>
      <c r="V611">
        <v>351.1</v>
      </c>
      <c r="W611">
        <v>15.08</v>
      </c>
      <c r="X611">
        <v>18.77</v>
      </c>
      <c r="Y611">
        <v>44.49</v>
      </c>
      <c r="Z611">
        <v>55.38</v>
      </c>
      <c r="AA611">
        <v>500.6</v>
      </c>
      <c r="AB611">
        <v>49.84</v>
      </c>
      <c r="AC611">
        <v>0.31690000000000002</v>
      </c>
      <c r="AD611">
        <v>93.71</v>
      </c>
      <c r="AE611">
        <v>-0.1</v>
      </c>
      <c r="AF611">
        <v>0.02</v>
      </c>
      <c r="AG611">
        <v>111115</v>
      </c>
    </row>
    <row r="612" spans="8:33" x14ac:dyDescent="0.2">
      <c r="H612">
        <v>2</v>
      </c>
      <c r="I612">
        <v>293.10000000000002</v>
      </c>
      <c r="J612">
        <v>4.62</v>
      </c>
      <c r="K612">
        <v>0.33800000000000002</v>
      </c>
      <c r="L612">
        <v>319</v>
      </c>
      <c r="M612">
        <v>3.15</v>
      </c>
      <c r="N612">
        <v>1.06</v>
      </c>
      <c r="O612">
        <v>6</v>
      </c>
      <c r="P612">
        <v>0</v>
      </c>
      <c r="Q612">
        <v>1.42</v>
      </c>
      <c r="R612">
        <v>24.99</v>
      </c>
      <c r="S612">
        <v>22.98</v>
      </c>
      <c r="T612">
        <v>25.26</v>
      </c>
      <c r="U612">
        <v>358.2</v>
      </c>
      <c r="V612">
        <v>351.3</v>
      </c>
      <c r="W612">
        <v>15.09</v>
      </c>
      <c r="X612">
        <v>18.8</v>
      </c>
      <c r="Y612">
        <v>44.5</v>
      </c>
      <c r="Z612">
        <v>55.44</v>
      </c>
      <c r="AA612">
        <v>500.3</v>
      </c>
      <c r="AB612">
        <v>50.14</v>
      </c>
      <c r="AC612">
        <v>0.1653</v>
      </c>
      <c r="AD612">
        <v>93.71</v>
      </c>
      <c r="AE612">
        <v>-0.1</v>
      </c>
      <c r="AF612">
        <v>0.02</v>
      </c>
      <c r="AG612">
        <v>111115</v>
      </c>
    </row>
    <row r="613" spans="8:33" x14ac:dyDescent="0.2">
      <c r="H613" t="s">
        <v>344</v>
      </c>
    </row>
    <row r="614" spans="8:33" x14ac:dyDescent="0.2">
      <c r="H614" t="s">
        <v>217</v>
      </c>
    </row>
    <row r="615" spans="8:33" x14ac:dyDescent="0.2">
      <c r="H615" t="s">
        <v>346</v>
      </c>
      <c r="I615" t="s">
        <v>347</v>
      </c>
    </row>
    <row r="616" spans="8:33" x14ac:dyDescent="0.2">
      <c r="H616" t="s">
        <v>348</v>
      </c>
      <c r="I616" t="s">
        <v>349</v>
      </c>
    </row>
    <row r="617" spans="8:33" x14ac:dyDescent="0.2">
      <c r="H617" t="s">
        <v>350</v>
      </c>
      <c r="I617" t="s">
        <v>351</v>
      </c>
      <c r="J617">
        <v>1</v>
      </c>
      <c r="K617">
        <v>0.16</v>
      </c>
    </row>
    <row r="618" spans="8:33" x14ac:dyDescent="0.2">
      <c r="H618" t="s">
        <v>352</v>
      </c>
      <c r="I618" t="s">
        <v>353</v>
      </c>
    </row>
    <row r="619" spans="8:33" x14ac:dyDescent="0.2">
      <c r="H619" t="s">
        <v>218</v>
      </c>
    </row>
    <row r="620" spans="8:33" x14ac:dyDescent="0.2">
      <c r="H620" t="s">
        <v>355</v>
      </c>
      <c r="I620" t="s">
        <v>356</v>
      </c>
      <c r="J620" t="s">
        <v>357</v>
      </c>
      <c r="K620" t="s">
        <v>358</v>
      </c>
      <c r="L620" t="s">
        <v>359</v>
      </c>
      <c r="M620" t="s">
        <v>360</v>
      </c>
      <c r="N620" t="s">
        <v>361</v>
      </c>
      <c r="O620" t="s">
        <v>362</v>
      </c>
      <c r="P620" t="s">
        <v>363</v>
      </c>
      <c r="Q620" t="s">
        <v>364</v>
      </c>
      <c r="R620" t="s">
        <v>365</v>
      </c>
      <c r="S620" t="s">
        <v>366</v>
      </c>
      <c r="T620" t="s">
        <v>367</v>
      </c>
      <c r="U620" t="s">
        <v>368</v>
      </c>
      <c r="V620" t="s">
        <v>369</v>
      </c>
      <c r="W620" t="s">
        <v>370</v>
      </c>
      <c r="X620" t="s">
        <v>371</v>
      </c>
      <c r="Y620" t="s">
        <v>372</v>
      </c>
      <c r="Z620" t="s">
        <v>373</v>
      </c>
      <c r="AA620" t="s">
        <v>374</v>
      </c>
      <c r="AB620" t="s">
        <v>375</v>
      </c>
      <c r="AC620" t="s">
        <v>376</v>
      </c>
      <c r="AD620" t="s">
        <v>377</v>
      </c>
      <c r="AE620" t="s">
        <v>378</v>
      </c>
      <c r="AF620" t="s">
        <v>379</v>
      </c>
      <c r="AG620" t="s">
        <v>380</v>
      </c>
    </row>
    <row r="621" spans="8:33" x14ac:dyDescent="0.2">
      <c r="H621">
        <v>1</v>
      </c>
      <c r="I621">
        <v>102.84</v>
      </c>
      <c r="J621">
        <v>4.67</v>
      </c>
      <c r="K621">
        <v>0.307</v>
      </c>
      <c r="L621">
        <v>316</v>
      </c>
      <c r="M621">
        <v>3.07</v>
      </c>
      <c r="N621">
        <v>1.1100000000000001</v>
      </c>
      <c r="O621">
        <v>6</v>
      </c>
      <c r="P621">
        <v>0</v>
      </c>
      <c r="Q621">
        <v>1.42</v>
      </c>
      <c r="R621">
        <v>24.49</v>
      </c>
      <c r="S621">
        <v>23.25</v>
      </c>
      <c r="T621">
        <v>24.15</v>
      </c>
      <c r="U621">
        <v>357.6</v>
      </c>
      <c r="V621">
        <v>350.7</v>
      </c>
      <c r="W621">
        <v>15.06</v>
      </c>
      <c r="X621">
        <v>18.670000000000002</v>
      </c>
      <c r="Y621">
        <v>45.74</v>
      </c>
      <c r="Z621">
        <v>56.73</v>
      </c>
      <c r="AA621">
        <v>500.4</v>
      </c>
      <c r="AB621">
        <v>48.8</v>
      </c>
      <c r="AC621">
        <v>0.24790000000000001</v>
      </c>
      <c r="AD621">
        <v>93.71</v>
      </c>
      <c r="AE621">
        <v>-0.1</v>
      </c>
      <c r="AF621">
        <v>0.02</v>
      </c>
      <c r="AG621">
        <v>111115</v>
      </c>
    </row>
    <row r="622" spans="8:33" x14ac:dyDescent="0.2">
      <c r="H622">
        <v>2</v>
      </c>
      <c r="I622">
        <v>149.34</v>
      </c>
      <c r="J622">
        <v>4.84</v>
      </c>
      <c r="K622">
        <v>0.308</v>
      </c>
      <c r="L622">
        <v>314</v>
      </c>
      <c r="M622">
        <v>3.06</v>
      </c>
      <c r="N622">
        <v>1.1000000000000001</v>
      </c>
      <c r="O622">
        <v>6</v>
      </c>
      <c r="P622">
        <v>0</v>
      </c>
      <c r="Q622">
        <v>1.42</v>
      </c>
      <c r="R622">
        <v>24.25</v>
      </c>
      <c r="S622">
        <v>23.16</v>
      </c>
      <c r="T622">
        <v>23.69</v>
      </c>
      <c r="U622">
        <v>357.4</v>
      </c>
      <c r="V622">
        <v>350.3</v>
      </c>
      <c r="W622">
        <v>15.02</v>
      </c>
      <c r="X622">
        <v>18.61</v>
      </c>
      <c r="Y622">
        <v>46.29</v>
      </c>
      <c r="Z622">
        <v>57.37</v>
      </c>
      <c r="AA622">
        <v>500.5</v>
      </c>
      <c r="AB622">
        <v>50</v>
      </c>
      <c r="AC622">
        <v>0.44080000000000003</v>
      </c>
      <c r="AD622">
        <v>93.71</v>
      </c>
      <c r="AE622">
        <v>-0.1</v>
      </c>
      <c r="AF622">
        <v>0.02</v>
      </c>
      <c r="AG622">
        <v>111115</v>
      </c>
    </row>
    <row r="623" spans="8:33" x14ac:dyDescent="0.2">
      <c r="H623" t="s">
        <v>344</v>
      </c>
    </row>
    <row r="624" spans="8:33" x14ac:dyDescent="0.2">
      <c r="H624" t="s">
        <v>219</v>
      </c>
    </row>
    <row r="625" spans="8:33" x14ac:dyDescent="0.2">
      <c r="H625" t="s">
        <v>346</v>
      </c>
      <c r="I625" t="s">
        <v>347</v>
      </c>
    </row>
    <row r="626" spans="8:33" x14ac:dyDescent="0.2">
      <c r="H626" t="s">
        <v>348</v>
      </c>
      <c r="I626" t="s">
        <v>349</v>
      </c>
    </row>
    <row r="627" spans="8:33" x14ac:dyDescent="0.2">
      <c r="H627" t="s">
        <v>350</v>
      </c>
      <c r="I627" t="s">
        <v>351</v>
      </c>
      <c r="J627">
        <v>1</v>
      </c>
      <c r="K627">
        <v>0.16</v>
      </c>
    </row>
    <row r="628" spans="8:33" x14ac:dyDescent="0.2">
      <c r="H628" t="s">
        <v>352</v>
      </c>
      <c r="I628" t="s">
        <v>353</v>
      </c>
    </row>
    <row r="629" spans="8:33" x14ac:dyDescent="0.2">
      <c r="H629" t="s">
        <v>220</v>
      </c>
    </row>
    <row r="630" spans="8:33" x14ac:dyDescent="0.2">
      <c r="H630" t="s">
        <v>355</v>
      </c>
      <c r="I630" t="s">
        <v>356</v>
      </c>
      <c r="J630" t="s">
        <v>357</v>
      </c>
      <c r="K630" t="s">
        <v>358</v>
      </c>
      <c r="L630" t="s">
        <v>359</v>
      </c>
      <c r="M630" t="s">
        <v>360</v>
      </c>
      <c r="N630" t="s">
        <v>361</v>
      </c>
      <c r="O630" t="s">
        <v>362</v>
      </c>
      <c r="P630" t="s">
        <v>363</v>
      </c>
      <c r="Q630" t="s">
        <v>364</v>
      </c>
      <c r="R630" t="s">
        <v>365</v>
      </c>
      <c r="S630" t="s">
        <v>366</v>
      </c>
      <c r="T630" t="s">
        <v>367</v>
      </c>
      <c r="U630" t="s">
        <v>368</v>
      </c>
      <c r="V630" t="s">
        <v>369</v>
      </c>
      <c r="W630" t="s">
        <v>370</v>
      </c>
      <c r="X630" t="s">
        <v>371</v>
      </c>
      <c r="Y630" t="s">
        <v>372</v>
      </c>
      <c r="Z630" t="s">
        <v>373</v>
      </c>
      <c r="AA630" t="s">
        <v>374</v>
      </c>
      <c r="AB630" t="s">
        <v>375</v>
      </c>
      <c r="AC630" t="s">
        <v>376</v>
      </c>
      <c r="AD630" t="s">
        <v>377</v>
      </c>
      <c r="AE630" t="s">
        <v>378</v>
      </c>
      <c r="AF630" t="s">
        <v>379</v>
      </c>
      <c r="AG630" t="s">
        <v>380</v>
      </c>
    </row>
    <row r="631" spans="8:33" x14ac:dyDescent="0.2">
      <c r="H631">
        <v>1</v>
      </c>
      <c r="I631">
        <v>191.59</v>
      </c>
      <c r="J631">
        <v>4.26</v>
      </c>
      <c r="K631">
        <v>0.26800000000000002</v>
      </c>
      <c r="L631">
        <v>313</v>
      </c>
      <c r="M631">
        <v>2.78</v>
      </c>
      <c r="N631">
        <v>1.1299999999999999</v>
      </c>
      <c r="O631">
        <v>6</v>
      </c>
      <c r="P631">
        <v>0</v>
      </c>
      <c r="Q631">
        <v>1.42</v>
      </c>
      <c r="R631">
        <v>24.28</v>
      </c>
      <c r="S631">
        <v>23.08</v>
      </c>
      <c r="T631">
        <v>24.17</v>
      </c>
      <c r="U631">
        <v>355.2</v>
      </c>
      <c r="V631">
        <v>348.9</v>
      </c>
      <c r="W631">
        <v>14.93</v>
      </c>
      <c r="X631">
        <v>18.2</v>
      </c>
      <c r="Y631">
        <v>45.92</v>
      </c>
      <c r="Z631">
        <v>55.98</v>
      </c>
      <c r="AA631">
        <v>500.4</v>
      </c>
      <c r="AB631">
        <v>49.52</v>
      </c>
      <c r="AC631">
        <v>0.372</v>
      </c>
      <c r="AD631">
        <v>93.72</v>
      </c>
      <c r="AE631">
        <v>-0.1</v>
      </c>
      <c r="AF631">
        <v>0.02</v>
      </c>
      <c r="AG631">
        <v>111115</v>
      </c>
    </row>
    <row r="632" spans="8:33" x14ac:dyDescent="0.2">
      <c r="H632">
        <v>2</v>
      </c>
      <c r="I632">
        <v>202.84</v>
      </c>
      <c r="J632">
        <v>4.34</v>
      </c>
      <c r="K632">
        <v>0.26900000000000002</v>
      </c>
      <c r="L632">
        <v>313</v>
      </c>
      <c r="M632">
        <v>2.79</v>
      </c>
      <c r="N632">
        <v>1.1299999999999999</v>
      </c>
      <c r="O632">
        <v>6</v>
      </c>
      <c r="P632">
        <v>0</v>
      </c>
      <c r="Q632">
        <v>1.42</v>
      </c>
      <c r="R632">
        <v>24.3</v>
      </c>
      <c r="S632">
        <v>23.06</v>
      </c>
      <c r="T632">
        <v>24.16</v>
      </c>
      <c r="U632">
        <v>355.3</v>
      </c>
      <c r="V632">
        <v>348.9</v>
      </c>
      <c r="W632">
        <v>14.92</v>
      </c>
      <c r="X632">
        <v>18.2</v>
      </c>
      <c r="Y632">
        <v>45.86</v>
      </c>
      <c r="Z632">
        <v>55.94</v>
      </c>
      <c r="AA632">
        <v>500.7</v>
      </c>
      <c r="AB632">
        <v>49.62</v>
      </c>
      <c r="AC632">
        <v>0.50970000000000004</v>
      </c>
      <c r="AD632">
        <v>93.72</v>
      </c>
      <c r="AE632">
        <v>-0.1</v>
      </c>
      <c r="AF632">
        <v>0.02</v>
      </c>
      <c r="AG632">
        <v>111115</v>
      </c>
    </row>
    <row r="633" spans="8:33" x14ac:dyDescent="0.2">
      <c r="H633" t="s">
        <v>344</v>
      </c>
    </row>
    <row r="634" spans="8:33" x14ac:dyDescent="0.2">
      <c r="H634" t="s">
        <v>221</v>
      </c>
    </row>
    <row r="635" spans="8:33" x14ac:dyDescent="0.2">
      <c r="H635" t="s">
        <v>346</v>
      </c>
      <c r="I635" t="s">
        <v>347</v>
      </c>
    </row>
    <row r="636" spans="8:33" x14ac:dyDescent="0.2">
      <c r="H636" t="s">
        <v>348</v>
      </c>
      <c r="I636" t="s">
        <v>349</v>
      </c>
    </row>
    <row r="637" spans="8:33" x14ac:dyDescent="0.2">
      <c r="H637" t="s">
        <v>350</v>
      </c>
      <c r="I637" t="s">
        <v>351</v>
      </c>
      <c r="J637">
        <v>1</v>
      </c>
      <c r="K637">
        <v>0.16</v>
      </c>
    </row>
    <row r="638" spans="8:33" x14ac:dyDescent="0.2">
      <c r="H638" t="s">
        <v>352</v>
      </c>
      <c r="I638" t="s">
        <v>353</v>
      </c>
    </row>
    <row r="639" spans="8:33" x14ac:dyDescent="0.2">
      <c r="H639" t="s">
        <v>222</v>
      </c>
    </row>
    <row r="640" spans="8:33" x14ac:dyDescent="0.2">
      <c r="H640" t="s">
        <v>355</v>
      </c>
      <c r="I640" t="s">
        <v>356</v>
      </c>
      <c r="J640" t="s">
        <v>357</v>
      </c>
      <c r="K640" t="s">
        <v>358</v>
      </c>
      <c r="L640" t="s">
        <v>359</v>
      </c>
      <c r="M640" t="s">
        <v>360</v>
      </c>
      <c r="N640" t="s">
        <v>361</v>
      </c>
      <c r="O640" t="s">
        <v>362</v>
      </c>
      <c r="P640" t="s">
        <v>363</v>
      </c>
      <c r="Q640" t="s">
        <v>364</v>
      </c>
      <c r="R640" t="s">
        <v>365</v>
      </c>
      <c r="S640" t="s">
        <v>366</v>
      </c>
      <c r="T640" t="s">
        <v>367</v>
      </c>
      <c r="U640" t="s">
        <v>368</v>
      </c>
      <c r="V640" t="s">
        <v>369</v>
      </c>
      <c r="W640" t="s">
        <v>370</v>
      </c>
      <c r="X640" t="s">
        <v>371</v>
      </c>
      <c r="Y640" t="s">
        <v>372</v>
      </c>
      <c r="Z640" t="s">
        <v>373</v>
      </c>
      <c r="AA640" t="s">
        <v>374</v>
      </c>
      <c r="AB640" t="s">
        <v>375</v>
      </c>
      <c r="AC640" t="s">
        <v>376</v>
      </c>
      <c r="AD640" t="s">
        <v>377</v>
      </c>
      <c r="AE640" t="s">
        <v>378</v>
      </c>
      <c r="AF640" t="s">
        <v>379</v>
      </c>
      <c r="AG640" t="s">
        <v>380</v>
      </c>
    </row>
    <row r="641" spans="8:33" x14ac:dyDescent="0.2">
      <c r="H641">
        <v>1</v>
      </c>
      <c r="I641">
        <v>114.83</v>
      </c>
      <c r="J641">
        <v>4.7</v>
      </c>
      <c r="K641">
        <v>0.28100000000000003</v>
      </c>
      <c r="L641">
        <v>312</v>
      </c>
      <c r="M641">
        <v>2.92</v>
      </c>
      <c r="N641">
        <v>1.1399999999999999</v>
      </c>
      <c r="O641">
        <v>6</v>
      </c>
      <c r="P641">
        <v>0</v>
      </c>
      <c r="Q641">
        <v>1.42</v>
      </c>
      <c r="R641">
        <v>24.53</v>
      </c>
      <c r="S641">
        <v>23.15</v>
      </c>
      <c r="T641">
        <v>24.34</v>
      </c>
      <c r="U641">
        <v>357.1</v>
      </c>
      <c r="V641">
        <v>350.2</v>
      </c>
      <c r="W641">
        <v>14.77</v>
      </c>
      <c r="X641">
        <v>18.2</v>
      </c>
      <c r="Y641">
        <v>44.77</v>
      </c>
      <c r="Z641">
        <v>55.19</v>
      </c>
      <c r="AA641">
        <v>500.5</v>
      </c>
      <c r="AB641">
        <v>50.56</v>
      </c>
      <c r="AC641">
        <v>0.1515</v>
      </c>
      <c r="AD641">
        <v>93.72</v>
      </c>
      <c r="AE641">
        <v>-0.1</v>
      </c>
      <c r="AF641">
        <v>0.02</v>
      </c>
      <c r="AG641">
        <v>111115</v>
      </c>
    </row>
    <row r="642" spans="8:33" x14ac:dyDescent="0.2">
      <c r="H642">
        <v>2</v>
      </c>
      <c r="I642">
        <v>150.83000000000001</v>
      </c>
      <c r="J642">
        <v>4.6399999999999997</v>
      </c>
      <c r="K642">
        <v>0.27900000000000003</v>
      </c>
      <c r="L642">
        <v>313</v>
      </c>
      <c r="M642">
        <v>2.92</v>
      </c>
      <c r="N642">
        <v>1.1499999999999999</v>
      </c>
      <c r="O642">
        <v>6</v>
      </c>
      <c r="P642">
        <v>0</v>
      </c>
      <c r="Q642">
        <v>1.42</v>
      </c>
      <c r="R642">
        <v>24.42</v>
      </c>
      <c r="S642">
        <v>23.16</v>
      </c>
      <c r="T642">
        <v>24.15</v>
      </c>
      <c r="U642">
        <v>357.1</v>
      </c>
      <c r="V642">
        <v>350.3</v>
      </c>
      <c r="W642">
        <v>14.73</v>
      </c>
      <c r="X642">
        <v>18.170000000000002</v>
      </c>
      <c r="Y642">
        <v>44.94</v>
      </c>
      <c r="Z642">
        <v>55.43</v>
      </c>
      <c r="AA642">
        <v>500.5</v>
      </c>
      <c r="AB642">
        <v>50.58</v>
      </c>
      <c r="AC642">
        <v>0.35820000000000002</v>
      </c>
      <c r="AD642">
        <v>93.71</v>
      </c>
      <c r="AE642">
        <v>-0.1</v>
      </c>
      <c r="AF642">
        <v>0.02</v>
      </c>
      <c r="AG642">
        <v>111115</v>
      </c>
    </row>
    <row r="643" spans="8:33" x14ac:dyDescent="0.2">
      <c r="H643" t="s">
        <v>344</v>
      </c>
    </row>
    <row r="644" spans="8:33" x14ac:dyDescent="0.2">
      <c r="H644" t="s">
        <v>223</v>
      </c>
    </row>
    <row r="645" spans="8:33" x14ac:dyDescent="0.2">
      <c r="H645" t="s">
        <v>346</v>
      </c>
      <c r="I645" t="s">
        <v>347</v>
      </c>
    </row>
    <row r="646" spans="8:33" x14ac:dyDescent="0.2">
      <c r="H646" t="s">
        <v>348</v>
      </c>
      <c r="I646" t="s">
        <v>349</v>
      </c>
    </row>
    <row r="647" spans="8:33" x14ac:dyDescent="0.2">
      <c r="H647" t="s">
        <v>350</v>
      </c>
      <c r="I647" t="s">
        <v>351</v>
      </c>
      <c r="J647">
        <v>1</v>
      </c>
      <c r="K647">
        <v>0.16</v>
      </c>
    </row>
    <row r="648" spans="8:33" x14ac:dyDescent="0.2">
      <c r="H648" t="s">
        <v>352</v>
      </c>
      <c r="I648" t="s">
        <v>353</v>
      </c>
    </row>
    <row r="649" spans="8:33" x14ac:dyDescent="0.2">
      <c r="H649" t="s">
        <v>224</v>
      </c>
    </row>
    <row r="650" spans="8:33" x14ac:dyDescent="0.2">
      <c r="H650" t="s">
        <v>355</v>
      </c>
      <c r="I650" t="s">
        <v>356</v>
      </c>
      <c r="J650" t="s">
        <v>357</v>
      </c>
      <c r="K650" t="s">
        <v>358</v>
      </c>
      <c r="L650" t="s">
        <v>359</v>
      </c>
      <c r="M650" t="s">
        <v>360</v>
      </c>
      <c r="N650" t="s">
        <v>361</v>
      </c>
      <c r="O650" t="s">
        <v>362</v>
      </c>
      <c r="P650" t="s">
        <v>363</v>
      </c>
      <c r="Q650" t="s">
        <v>364</v>
      </c>
      <c r="R650" t="s">
        <v>365</v>
      </c>
      <c r="S650" t="s">
        <v>366</v>
      </c>
      <c r="T650" t="s">
        <v>367</v>
      </c>
      <c r="U650" t="s">
        <v>368</v>
      </c>
      <c r="V650" t="s">
        <v>369</v>
      </c>
      <c r="W650" t="s">
        <v>370</v>
      </c>
      <c r="X650" t="s">
        <v>371</v>
      </c>
      <c r="Y650" t="s">
        <v>372</v>
      </c>
      <c r="Z650" t="s">
        <v>373</v>
      </c>
      <c r="AA650" t="s">
        <v>374</v>
      </c>
      <c r="AB650" t="s">
        <v>375</v>
      </c>
      <c r="AC650" t="s">
        <v>376</v>
      </c>
      <c r="AD650" t="s">
        <v>377</v>
      </c>
      <c r="AE650" t="s">
        <v>378</v>
      </c>
      <c r="AF650" t="s">
        <v>379</v>
      </c>
      <c r="AG650" t="s">
        <v>380</v>
      </c>
    </row>
    <row r="651" spans="8:33" x14ac:dyDescent="0.2">
      <c r="H651">
        <v>1</v>
      </c>
      <c r="I651">
        <v>112.58</v>
      </c>
      <c r="J651">
        <v>4.63</v>
      </c>
      <c r="K651">
        <v>0.32200000000000001</v>
      </c>
      <c r="L651">
        <v>318</v>
      </c>
      <c r="M651">
        <v>3.21</v>
      </c>
      <c r="N651">
        <v>1.1200000000000001</v>
      </c>
      <c r="O651">
        <v>6</v>
      </c>
      <c r="P651">
        <v>0</v>
      </c>
      <c r="Q651">
        <v>1.42</v>
      </c>
      <c r="R651">
        <v>25.12</v>
      </c>
      <c r="S651">
        <v>22.86</v>
      </c>
      <c r="T651">
        <v>25.72</v>
      </c>
      <c r="U651">
        <v>358.3</v>
      </c>
      <c r="V651">
        <v>351.4</v>
      </c>
      <c r="W651">
        <v>14.13</v>
      </c>
      <c r="X651">
        <v>17.91</v>
      </c>
      <c r="Y651">
        <v>41.34</v>
      </c>
      <c r="Z651">
        <v>52.4</v>
      </c>
      <c r="AA651">
        <v>500.4</v>
      </c>
      <c r="AB651">
        <v>49.95</v>
      </c>
      <c r="AC651">
        <v>5.5100000000000003E-2</v>
      </c>
      <c r="AD651">
        <v>93.72</v>
      </c>
      <c r="AE651">
        <v>-0.1</v>
      </c>
      <c r="AF651">
        <v>0.02</v>
      </c>
      <c r="AG651">
        <v>111115</v>
      </c>
    </row>
    <row r="652" spans="8:33" x14ac:dyDescent="0.2">
      <c r="H652">
        <v>2</v>
      </c>
      <c r="I652">
        <v>126.08</v>
      </c>
      <c r="J652">
        <v>4.46</v>
      </c>
      <c r="K652">
        <v>0.32400000000000001</v>
      </c>
      <c r="L652">
        <v>319</v>
      </c>
      <c r="M652">
        <v>3.23</v>
      </c>
      <c r="N652">
        <v>1.1200000000000001</v>
      </c>
      <c r="O652">
        <v>6</v>
      </c>
      <c r="P652">
        <v>0</v>
      </c>
      <c r="Q652">
        <v>1.42</v>
      </c>
      <c r="R652">
        <v>25.08</v>
      </c>
      <c r="S652">
        <v>22.87</v>
      </c>
      <c r="T652">
        <v>25.46</v>
      </c>
      <c r="U652">
        <v>358.2</v>
      </c>
      <c r="V652">
        <v>351.5</v>
      </c>
      <c r="W652">
        <v>14.1</v>
      </c>
      <c r="X652">
        <v>17.899999999999999</v>
      </c>
      <c r="Y652">
        <v>41.36</v>
      </c>
      <c r="Z652">
        <v>52.51</v>
      </c>
      <c r="AA652">
        <v>500.6</v>
      </c>
      <c r="AB652">
        <v>49.9</v>
      </c>
      <c r="AC652">
        <v>0.11020000000000001</v>
      </c>
      <c r="AD652">
        <v>93.72</v>
      </c>
      <c r="AE652">
        <v>-0.1</v>
      </c>
      <c r="AF652">
        <v>0.02</v>
      </c>
      <c r="AG652">
        <v>111115</v>
      </c>
    </row>
    <row r="653" spans="8:33" x14ac:dyDescent="0.2">
      <c r="H653" t="s">
        <v>344</v>
      </c>
    </row>
    <row r="654" spans="8:33" x14ac:dyDescent="0.2">
      <c r="H654" t="s">
        <v>225</v>
      </c>
    </row>
    <row r="655" spans="8:33" x14ac:dyDescent="0.2">
      <c r="H655" t="s">
        <v>346</v>
      </c>
      <c r="I655" t="s">
        <v>347</v>
      </c>
    </row>
    <row r="656" spans="8:33" x14ac:dyDescent="0.2">
      <c r="H656" t="s">
        <v>348</v>
      </c>
      <c r="I656" t="s">
        <v>349</v>
      </c>
    </row>
    <row r="657" spans="8:33" x14ac:dyDescent="0.2">
      <c r="H657" t="s">
        <v>350</v>
      </c>
      <c r="I657" t="s">
        <v>351</v>
      </c>
      <c r="J657">
        <v>1</v>
      </c>
      <c r="K657">
        <v>0.16</v>
      </c>
    </row>
    <row r="658" spans="8:33" x14ac:dyDescent="0.2">
      <c r="H658" t="s">
        <v>352</v>
      </c>
      <c r="I658" t="s">
        <v>353</v>
      </c>
    </row>
    <row r="659" spans="8:33" x14ac:dyDescent="0.2">
      <c r="H659" t="s">
        <v>226</v>
      </c>
    </row>
    <row r="660" spans="8:33" x14ac:dyDescent="0.2">
      <c r="H660" t="s">
        <v>355</v>
      </c>
      <c r="I660" t="s">
        <v>356</v>
      </c>
      <c r="J660" t="s">
        <v>357</v>
      </c>
      <c r="K660" t="s">
        <v>358</v>
      </c>
      <c r="L660" t="s">
        <v>359</v>
      </c>
      <c r="M660" t="s">
        <v>360</v>
      </c>
      <c r="N660" t="s">
        <v>361</v>
      </c>
      <c r="O660" t="s">
        <v>362</v>
      </c>
      <c r="P660" t="s">
        <v>363</v>
      </c>
      <c r="Q660" t="s">
        <v>364</v>
      </c>
      <c r="R660" t="s">
        <v>365</v>
      </c>
      <c r="S660" t="s">
        <v>366</v>
      </c>
      <c r="T660" t="s">
        <v>367</v>
      </c>
      <c r="U660" t="s">
        <v>368</v>
      </c>
      <c r="V660" t="s">
        <v>369</v>
      </c>
      <c r="W660" t="s">
        <v>370</v>
      </c>
      <c r="X660" t="s">
        <v>371</v>
      </c>
      <c r="Y660" t="s">
        <v>372</v>
      </c>
      <c r="Z660" t="s">
        <v>373</v>
      </c>
      <c r="AA660" t="s">
        <v>374</v>
      </c>
      <c r="AB660" t="s">
        <v>375</v>
      </c>
      <c r="AC660" t="s">
        <v>376</v>
      </c>
      <c r="AD660" t="s">
        <v>377</v>
      </c>
      <c r="AE660" t="s">
        <v>378</v>
      </c>
      <c r="AF660" t="s">
        <v>379</v>
      </c>
      <c r="AG660" t="s">
        <v>380</v>
      </c>
    </row>
    <row r="661" spans="8:33" x14ac:dyDescent="0.2">
      <c r="H661">
        <v>1</v>
      </c>
      <c r="I661">
        <v>64.069999999999993</v>
      </c>
      <c r="J661">
        <v>4.42</v>
      </c>
      <c r="K661">
        <v>0.24099999999999999</v>
      </c>
      <c r="L661">
        <v>307</v>
      </c>
      <c r="M661">
        <v>2.9</v>
      </c>
      <c r="N661">
        <v>1.29</v>
      </c>
      <c r="O661">
        <v>6</v>
      </c>
      <c r="P661">
        <v>0</v>
      </c>
      <c r="Q661">
        <v>1.42</v>
      </c>
      <c r="R661">
        <v>25.87</v>
      </c>
      <c r="S661">
        <v>23.53</v>
      </c>
      <c r="T661">
        <v>26.01</v>
      </c>
      <c r="U661">
        <v>354.5</v>
      </c>
      <c r="V661">
        <v>348</v>
      </c>
      <c r="W661">
        <v>13.91</v>
      </c>
      <c r="X661">
        <v>17.32</v>
      </c>
      <c r="Y661">
        <v>38.93</v>
      </c>
      <c r="Z661">
        <v>48.49</v>
      </c>
      <c r="AA661">
        <v>500.5</v>
      </c>
      <c r="AB661">
        <v>49.96</v>
      </c>
      <c r="AC661">
        <v>0.31680000000000003</v>
      </c>
      <c r="AD661">
        <v>93.73</v>
      </c>
      <c r="AE661">
        <v>-0.1</v>
      </c>
      <c r="AF661">
        <v>0.02</v>
      </c>
      <c r="AG661">
        <v>111115</v>
      </c>
    </row>
    <row r="662" spans="8:33" x14ac:dyDescent="0.2">
      <c r="H662">
        <v>2</v>
      </c>
      <c r="I662">
        <v>83.57</v>
      </c>
      <c r="J662">
        <v>4.66</v>
      </c>
      <c r="K662">
        <v>0.23899999999999999</v>
      </c>
      <c r="L662">
        <v>306</v>
      </c>
      <c r="M662">
        <v>2.88</v>
      </c>
      <c r="N662">
        <v>1.29</v>
      </c>
      <c r="O662">
        <v>6</v>
      </c>
      <c r="P662">
        <v>0</v>
      </c>
      <c r="Q662">
        <v>1.42</v>
      </c>
      <c r="R662">
        <v>25.74</v>
      </c>
      <c r="S662">
        <v>23.51</v>
      </c>
      <c r="T662">
        <v>26.3</v>
      </c>
      <c r="U662">
        <v>355.9</v>
      </c>
      <c r="V662">
        <v>349.1</v>
      </c>
      <c r="W662">
        <v>13.89</v>
      </c>
      <c r="X662">
        <v>17.28</v>
      </c>
      <c r="Y662">
        <v>39.17</v>
      </c>
      <c r="Z662">
        <v>48.75</v>
      </c>
      <c r="AA662">
        <v>500.5</v>
      </c>
      <c r="AB662">
        <v>49.83</v>
      </c>
      <c r="AC662">
        <v>0.124</v>
      </c>
      <c r="AD662">
        <v>93.73</v>
      </c>
      <c r="AE662">
        <v>-0.1</v>
      </c>
      <c r="AF662">
        <v>0.02</v>
      </c>
      <c r="AG662">
        <v>111115</v>
      </c>
    </row>
    <row r="664" spans="8:33" x14ac:dyDescent="0.2">
      <c r="H664" t="s">
        <v>227</v>
      </c>
    </row>
    <row r="665" spans="8:33" x14ac:dyDescent="0.2">
      <c r="H665" t="s">
        <v>228</v>
      </c>
    </row>
    <row r="666" spans="8:33" x14ac:dyDescent="0.2">
      <c r="H666" t="s">
        <v>229</v>
      </c>
    </row>
    <row r="667" spans="8:33" x14ac:dyDescent="0.2">
      <c r="H667" t="s">
        <v>343</v>
      </c>
    </row>
    <row r="669" spans="8:33" x14ac:dyDescent="0.2">
      <c r="H669" t="s">
        <v>344</v>
      </c>
    </row>
    <row r="670" spans="8:33" x14ac:dyDescent="0.2">
      <c r="H670" t="s">
        <v>230</v>
      </c>
    </row>
    <row r="671" spans="8:33" x14ac:dyDescent="0.2">
      <c r="H671" t="s">
        <v>346</v>
      </c>
      <c r="I671" t="s">
        <v>347</v>
      </c>
    </row>
    <row r="672" spans="8:33" x14ac:dyDescent="0.2">
      <c r="H672" t="s">
        <v>348</v>
      </c>
      <c r="I672" t="s">
        <v>349</v>
      </c>
    </row>
    <row r="673" spans="8:33" x14ac:dyDescent="0.2">
      <c r="H673" t="s">
        <v>350</v>
      </c>
      <c r="I673" t="s">
        <v>351</v>
      </c>
      <c r="J673">
        <v>1</v>
      </c>
      <c r="K673">
        <v>0.16</v>
      </c>
    </row>
    <row r="674" spans="8:33" x14ac:dyDescent="0.2">
      <c r="H674" t="s">
        <v>352</v>
      </c>
      <c r="I674" t="s">
        <v>353</v>
      </c>
    </row>
    <row r="675" spans="8:33" x14ac:dyDescent="0.2">
      <c r="H675" t="s">
        <v>231</v>
      </c>
    </row>
    <row r="676" spans="8:33" x14ac:dyDescent="0.2">
      <c r="H676" t="s">
        <v>355</v>
      </c>
      <c r="I676" t="s">
        <v>356</v>
      </c>
      <c r="J676" t="s">
        <v>357</v>
      </c>
      <c r="K676" t="s">
        <v>358</v>
      </c>
      <c r="L676" t="s">
        <v>359</v>
      </c>
      <c r="M676" t="s">
        <v>360</v>
      </c>
      <c r="N676" t="s">
        <v>361</v>
      </c>
      <c r="O676" t="s">
        <v>362</v>
      </c>
      <c r="P676" t="s">
        <v>363</v>
      </c>
      <c r="Q676" t="s">
        <v>364</v>
      </c>
      <c r="R676" t="s">
        <v>365</v>
      </c>
      <c r="S676" t="s">
        <v>366</v>
      </c>
      <c r="T676" t="s">
        <v>367</v>
      </c>
      <c r="U676" t="s">
        <v>368</v>
      </c>
      <c r="V676" t="s">
        <v>369</v>
      </c>
      <c r="W676" t="s">
        <v>370</v>
      </c>
      <c r="X676" t="s">
        <v>371</v>
      </c>
      <c r="Y676" t="s">
        <v>372</v>
      </c>
      <c r="Z676" t="s">
        <v>373</v>
      </c>
      <c r="AA676" t="s">
        <v>374</v>
      </c>
      <c r="AB676" t="s">
        <v>375</v>
      </c>
      <c r="AC676" t="s">
        <v>376</v>
      </c>
      <c r="AD676" t="s">
        <v>377</v>
      </c>
      <c r="AE676" t="s">
        <v>378</v>
      </c>
      <c r="AF676" t="s">
        <v>379</v>
      </c>
      <c r="AG676" t="s">
        <v>380</v>
      </c>
    </row>
    <row r="677" spans="8:33" x14ac:dyDescent="0.2">
      <c r="H677">
        <v>1</v>
      </c>
      <c r="I677">
        <v>199.71</v>
      </c>
      <c r="J677">
        <v>18.3</v>
      </c>
      <c r="K677">
        <v>0.378</v>
      </c>
      <c r="L677">
        <v>251</v>
      </c>
      <c r="M677">
        <v>2.2000000000000002</v>
      </c>
      <c r="N677">
        <v>0.67400000000000004</v>
      </c>
      <c r="O677">
        <v>6</v>
      </c>
      <c r="P677">
        <v>0</v>
      </c>
      <c r="Q677">
        <v>1.42</v>
      </c>
      <c r="R677">
        <v>20.48</v>
      </c>
      <c r="S677">
        <v>22.15</v>
      </c>
      <c r="T677">
        <v>19.07</v>
      </c>
      <c r="U677">
        <v>372.3</v>
      </c>
      <c r="V677">
        <v>349.4</v>
      </c>
      <c r="W677">
        <v>18.78</v>
      </c>
      <c r="X677">
        <v>21.36</v>
      </c>
      <c r="Y677">
        <v>72.87</v>
      </c>
      <c r="Z677">
        <v>82.89</v>
      </c>
      <c r="AA677">
        <v>500.4</v>
      </c>
      <c r="AB677">
        <v>1200</v>
      </c>
      <c r="AC677">
        <v>9.6430000000000002E-2</v>
      </c>
      <c r="AD677">
        <v>93.78</v>
      </c>
      <c r="AE677">
        <v>3.2</v>
      </c>
      <c r="AF677">
        <v>0.19</v>
      </c>
      <c r="AG677">
        <v>111115</v>
      </c>
    </row>
    <row r="678" spans="8:33" x14ac:dyDescent="0.2">
      <c r="H678">
        <v>2</v>
      </c>
      <c r="I678">
        <v>459.95</v>
      </c>
      <c r="J678">
        <v>18.600000000000001</v>
      </c>
      <c r="K678">
        <v>0.38300000000000001</v>
      </c>
      <c r="L678">
        <v>252</v>
      </c>
      <c r="M678">
        <v>2.11</v>
      </c>
      <c r="N678">
        <v>0.63800000000000001</v>
      </c>
      <c r="O678">
        <v>6</v>
      </c>
      <c r="P678">
        <v>0</v>
      </c>
      <c r="Q678">
        <v>1.42</v>
      </c>
      <c r="R678">
        <v>20.39</v>
      </c>
      <c r="S678">
        <v>22.07</v>
      </c>
      <c r="T678">
        <v>19.079999999999998</v>
      </c>
      <c r="U678">
        <v>373.9</v>
      </c>
      <c r="V678">
        <v>350.7</v>
      </c>
      <c r="W678">
        <v>19.14</v>
      </c>
      <c r="X678">
        <v>21.61</v>
      </c>
      <c r="Y678">
        <v>74.67</v>
      </c>
      <c r="Z678">
        <v>84.31</v>
      </c>
      <c r="AA678">
        <v>500.3</v>
      </c>
      <c r="AB678">
        <v>1199</v>
      </c>
      <c r="AC678">
        <v>8.2659999999999997E-2</v>
      </c>
      <c r="AD678">
        <v>93.78</v>
      </c>
      <c r="AE678">
        <v>3.2</v>
      </c>
      <c r="AF678">
        <v>0.19</v>
      </c>
      <c r="AG678">
        <v>111115</v>
      </c>
    </row>
    <row r="679" spans="8:33" x14ac:dyDescent="0.2">
      <c r="H679" t="s">
        <v>344</v>
      </c>
    </row>
    <row r="680" spans="8:33" x14ac:dyDescent="0.2">
      <c r="H680" t="s">
        <v>232</v>
      </c>
    </row>
    <row r="681" spans="8:33" x14ac:dyDescent="0.2">
      <c r="H681" t="s">
        <v>346</v>
      </c>
      <c r="I681" t="s">
        <v>347</v>
      </c>
    </row>
    <row r="682" spans="8:33" x14ac:dyDescent="0.2">
      <c r="H682" t="s">
        <v>348</v>
      </c>
      <c r="I682" t="s">
        <v>349</v>
      </c>
    </row>
    <row r="683" spans="8:33" x14ac:dyDescent="0.2">
      <c r="H683" t="s">
        <v>350</v>
      </c>
      <c r="I683" t="s">
        <v>351</v>
      </c>
      <c r="J683">
        <v>1</v>
      </c>
      <c r="K683">
        <v>0.16</v>
      </c>
    </row>
    <row r="684" spans="8:33" x14ac:dyDescent="0.2">
      <c r="H684" t="s">
        <v>352</v>
      </c>
      <c r="I684" t="s">
        <v>353</v>
      </c>
    </row>
    <row r="685" spans="8:33" x14ac:dyDescent="0.2">
      <c r="H685" t="s">
        <v>233</v>
      </c>
    </row>
    <row r="686" spans="8:33" x14ac:dyDescent="0.2">
      <c r="H686" t="s">
        <v>355</v>
      </c>
      <c r="I686" t="s">
        <v>356</v>
      </c>
      <c r="J686" t="s">
        <v>357</v>
      </c>
      <c r="K686" t="s">
        <v>358</v>
      </c>
      <c r="L686" t="s">
        <v>359</v>
      </c>
      <c r="M686" t="s">
        <v>360</v>
      </c>
      <c r="N686" t="s">
        <v>361</v>
      </c>
      <c r="O686" t="s">
        <v>362</v>
      </c>
      <c r="P686" t="s">
        <v>363</v>
      </c>
      <c r="Q686" t="s">
        <v>364</v>
      </c>
      <c r="R686" t="s">
        <v>365</v>
      </c>
      <c r="S686" t="s">
        <v>366</v>
      </c>
      <c r="T686" t="s">
        <v>367</v>
      </c>
      <c r="U686" t="s">
        <v>368</v>
      </c>
      <c r="V686" t="s">
        <v>369</v>
      </c>
      <c r="W686" t="s">
        <v>370</v>
      </c>
      <c r="X686" t="s">
        <v>371</v>
      </c>
      <c r="Y686" t="s">
        <v>372</v>
      </c>
      <c r="Z686" t="s">
        <v>373</v>
      </c>
      <c r="AA686" t="s">
        <v>374</v>
      </c>
      <c r="AB686" t="s">
        <v>375</v>
      </c>
      <c r="AC686" t="s">
        <v>376</v>
      </c>
      <c r="AD686" t="s">
        <v>377</v>
      </c>
      <c r="AE686" t="s">
        <v>378</v>
      </c>
      <c r="AF686" t="s">
        <v>379</v>
      </c>
      <c r="AG686" t="s">
        <v>380</v>
      </c>
    </row>
    <row r="687" spans="8:33" x14ac:dyDescent="0.2">
      <c r="H687">
        <v>1</v>
      </c>
      <c r="I687">
        <v>112.2</v>
      </c>
      <c r="J687">
        <v>19.5</v>
      </c>
      <c r="K687">
        <v>0.51800000000000002</v>
      </c>
      <c r="L687">
        <v>268</v>
      </c>
      <c r="M687">
        <v>2.4900000000000002</v>
      </c>
      <c r="N687">
        <v>0.59899999999999998</v>
      </c>
      <c r="O687">
        <v>6</v>
      </c>
      <c r="P687">
        <v>0</v>
      </c>
      <c r="Q687">
        <v>1.42</v>
      </c>
      <c r="R687">
        <v>21.13</v>
      </c>
      <c r="S687">
        <v>22.3</v>
      </c>
      <c r="T687">
        <v>19.64</v>
      </c>
      <c r="U687">
        <v>374.3</v>
      </c>
      <c r="V687">
        <v>349.9</v>
      </c>
      <c r="W687">
        <v>19.52</v>
      </c>
      <c r="X687">
        <v>22.44</v>
      </c>
      <c r="Y687">
        <v>72.760000000000005</v>
      </c>
      <c r="Z687">
        <v>83.62</v>
      </c>
      <c r="AA687">
        <v>500.4</v>
      </c>
      <c r="AB687">
        <v>1200</v>
      </c>
      <c r="AC687">
        <v>0.23419999999999999</v>
      </c>
      <c r="AD687">
        <v>93.78</v>
      </c>
      <c r="AE687">
        <v>3.2</v>
      </c>
      <c r="AF687">
        <v>0.19</v>
      </c>
      <c r="AG687">
        <v>111115</v>
      </c>
    </row>
    <row r="688" spans="8:33" x14ac:dyDescent="0.2">
      <c r="H688">
        <v>2</v>
      </c>
      <c r="I688">
        <v>181.95</v>
      </c>
      <c r="J688">
        <v>19.7</v>
      </c>
      <c r="K688">
        <v>0.53700000000000003</v>
      </c>
      <c r="L688">
        <v>269</v>
      </c>
      <c r="M688">
        <v>2.42</v>
      </c>
      <c r="N688">
        <v>0.56899999999999995</v>
      </c>
      <c r="O688">
        <v>6</v>
      </c>
      <c r="P688">
        <v>0</v>
      </c>
      <c r="Q688">
        <v>1.42</v>
      </c>
      <c r="R688">
        <v>20.99</v>
      </c>
      <c r="S688">
        <v>22.12</v>
      </c>
      <c r="T688">
        <v>19.649999999999999</v>
      </c>
      <c r="U688">
        <v>373.9</v>
      </c>
      <c r="V688">
        <v>349.3</v>
      </c>
      <c r="W688">
        <v>19.600000000000001</v>
      </c>
      <c r="X688">
        <v>22.44</v>
      </c>
      <c r="Y688">
        <v>73.680000000000007</v>
      </c>
      <c r="Z688">
        <v>84.36</v>
      </c>
      <c r="AA688">
        <v>500.5</v>
      </c>
      <c r="AB688">
        <v>1199</v>
      </c>
      <c r="AC688">
        <v>0.31690000000000002</v>
      </c>
      <c r="AD688">
        <v>93.77</v>
      </c>
      <c r="AE688">
        <v>3.2</v>
      </c>
      <c r="AF688">
        <v>0.19</v>
      </c>
      <c r="AG688">
        <v>111115</v>
      </c>
    </row>
    <row r="689" spans="8:33" x14ac:dyDescent="0.2">
      <c r="H689" t="s">
        <v>344</v>
      </c>
    </row>
    <row r="690" spans="8:33" x14ac:dyDescent="0.2">
      <c r="H690" t="s">
        <v>234</v>
      </c>
    </row>
    <row r="691" spans="8:33" x14ac:dyDescent="0.2">
      <c r="H691" t="s">
        <v>346</v>
      </c>
      <c r="I691" t="s">
        <v>347</v>
      </c>
    </row>
    <row r="692" spans="8:33" x14ac:dyDescent="0.2">
      <c r="H692" t="s">
        <v>348</v>
      </c>
      <c r="I692" t="s">
        <v>349</v>
      </c>
    </row>
    <row r="693" spans="8:33" x14ac:dyDescent="0.2">
      <c r="H693" t="s">
        <v>350</v>
      </c>
      <c r="I693" t="s">
        <v>351</v>
      </c>
      <c r="J693">
        <v>1</v>
      </c>
      <c r="K693">
        <v>0.16</v>
      </c>
    </row>
    <row r="694" spans="8:33" x14ac:dyDescent="0.2">
      <c r="H694" t="s">
        <v>352</v>
      </c>
      <c r="I694" t="s">
        <v>353</v>
      </c>
    </row>
    <row r="695" spans="8:33" x14ac:dyDescent="0.2">
      <c r="H695" t="s">
        <v>235</v>
      </c>
    </row>
    <row r="696" spans="8:33" x14ac:dyDescent="0.2">
      <c r="H696" t="s">
        <v>355</v>
      </c>
      <c r="I696" t="s">
        <v>356</v>
      </c>
      <c r="J696" t="s">
        <v>357</v>
      </c>
      <c r="K696" t="s">
        <v>358</v>
      </c>
      <c r="L696" t="s">
        <v>359</v>
      </c>
      <c r="M696" t="s">
        <v>360</v>
      </c>
      <c r="N696" t="s">
        <v>361</v>
      </c>
      <c r="O696" t="s">
        <v>362</v>
      </c>
      <c r="P696" t="s">
        <v>363</v>
      </c>
      <c r="Q696" t="s">
        <v>364</v>
      </c>
      <c r="R696" t="s">
        <v>365</v>
      </c>
      <c r="S696" t="s">
        <v>366</v>
      </c>
      <c r="T696" t="s">
        <v>367</v>
      </c>
      <c r="U696" t="s">
        <v>368</v>
      </c>
      <c r="V696" t="s">
        <v>369</v>
      </c>
      <c r="W696" t="s">
        <v>370</v>
      </c>
      <c r="X696" t="s">
        <v>371</v>
      </c>
      <c r="Y696" t="s">
        <v>372</v>
      </c>
      <c r="Z696" t="s">
        <v>373</v>
      </c>
      <c r="AA696" t="s">
        <v>374</v>
      </c>
      <c r="AB696" t="s">
        <v>375</v>
      </c>
      <c r="AC696" t="s">
        <v>376</v>
      </c>
      <c r="AD696" t="s">
        <v>377</v>
      </c>
      <c r="AE696" t="s">
        <v>378</v>
      </c>
      <c r="AF696" t="s">
        <v>379</v>
      </c>
      <c r="AG696" t="s">
        <v>380</v>
      </c>
    </row>
    <row r="697" spans="8:33" x14ac:dyDescent="0.2">
      <c r="H697">
        <v>1</v>
      </c>
      <c r="I697">
        <v>260.44</v>
      </c>
      <c r="J697">
        <v>18.2</v>
      </c>
      <c r="K697">
        <v>0.375</v>
      </c>
      <c r="L697">
        <v>251</v>
      </c>
      <c r="M697">
        <v>2.69</v>
      </c>
      <c r="N697">
        <v>0.82899999999999996</v>
      </c>
      <c r="O697">
        <v>6</v>
      </c>
      <c r="P697">
        <v>0</v>
      </c>
      <c r="Q697">
        <v>1.42</v>
      </c>
      <c r="R697">
        <v>20.37</v>
      </c>
      <c r="S697">
        <v>22.09</v>
      </c>
      <c r="T697">
        <v>19.190000000000001</v>
      </c>
      <c r="U697">
        <v>373.3</v>
      </c>
      <c r="V697">
        <v>350.4</v>
      </c>
      <c r="W697">
        <v>16.45</v>
      </c>
      <c r="X697">
        <v>19.61</v>
      </c>
      <c r="Y697">
        <v>64.22</v>
      </c>
      <c r="Z697">
        <v>76.56</v>
      </c>
      <c r="AA697">
        <v>500.6</v>
      </c>
      <c r="AB697">
        <v>1200</v>
      </c>
      <c r="AC697">
        <v>0.11020000000000001</v>
      </c>
      <c r="AD697">
        <v>93.77</v>
      </c>
      <c r="AE697">
        <v>3.2</v>
      </c>
      <c r="AF697">
        <v>0.19</v>
      </c>
      <c r="AG697">
        <v>111115</v>
      </c>
    </row>
    <row r="698" spans="8:33" x14ac:dyDescent="0.2">
      <c r="H698">
        <v>2</v>
      </c>
      <c r="I698">
        <v>285.19</v>
      </c>
      <c r="J698">
        <v>15.9</v>
      </c>
      <c r="K698">
        <v>0.373</v>
      </c>
      <c r="L698">
        <v>263</v>
      </c>
      <c r="M698">
        <v>2.66</v>
      </c>
      <c r="N698">
        <v>0.82499999999999996</v>
      </c>
      <c r="O698">
        <v>6</v>
      </c>
      <c r="P698">
        <v>0</v>
      </c>
      <c r="Q698">
        <v>1.42</v>
      </c>
      <c r="R698">
        <v>20.23</v>
      </c>
      <c r="S698">
        <v>22.05</v>
      </c>
      <c r="T698">
        <v>18.86</v>
      </c>
      <c r="U698">
        <v>371.1</v>
      </c>
      <c r="V698">
        <v>350.9</v>
      </c>
      <c r="W698">
        <v>16.46</v>
      </c>
      <c r="X698">
        <v>19.59</v>
      </c>
      <c r="Y698">
        <v>64.86</v>
      </c>
      <c r="Z698">
        <v>77.19</v>
      </c>
      <c r="AA698">
        <v>500.6</v>
      </c>
      <c r="AB698">
        <v>1201</v>
      </c>
      <c r="AC698">
        <v>0.124</v>
      </c>
      <c r="AD698">
        <v>93.77</v>
      </c>
      <c r="AE698">
        <v>3.2</v>
      </c>
      <c r="AF698">
        <v>0.19</v>
      </c>
      <c r="AG698">
        <v>111115</v>
      </c>
    </row>
    <row r="700" spans="8:33" x14ac:dyDescent="0.2">
      <c r="H700" t="s">
        <v>236</v>
      </c>
    </row>
    <row r="701" spans="8:33" x14ac:dyDescent="0.2">
      <c r="H701" t="s">
        <v>237</v>
      </c>
    </row>
    <row r="702" spans="8:33" x14ac:dyDescent="0.2">
      <c r="H702" t="s">
        <v>238</v>
      </c>
    </row>
    <row r="703" spans="8:33" x14ac:dyDescent="0.2">
      <c r="H703" t="s">
        <v>343</v>
      </c>
    </row>
    <row r="705" spans="8:33" x14ac:dyDescent="0.2">
      <c r="H705" t="s">
        <v>344</v>
      </c>
    </row>
    <row r="706" spans="8:33" x14ac:dyDescent="0.2">
      <c r="H706" t="s">
        <v>239</v>
      </c>
    </row>
    <row r="707" spans="8:33" x14ac:dyDescent="0.2">
      <c r="H707" t="s">
        <v>346</v>
      </c>
      <c r="I707" t="s">
        <v>347</v>
      </c>
    </row>
    <row r="708" spans="8:33" x14ac:dyDescent="0.2">
      <c r="H708" t="s">
        <v>348</v>
      </c>
      <c r="I708" t="s">
        <v>349</v>
      </c>
    </row>
    <row r="709" spans="8:33" x14ac:dyDescent="0.2">
      <c r="H709" t="s">
        <v>350</v>
      </c>
      <c r="I709" t="s">
        <v>351</v>
      </c>
      <c r="J709">
        <v>1</v>
      </c>
      <c r="K709">
        <v>0.16</v>
      </c>
    </row>
    <row r="710" spans="8:33" x14ac:dyDescent="0.2">
      <c r="H710" t="s">
        <v>352</v>
      </c>
      <c r="I710" t="s">
        <v>353</v>
      </c>
    </row>
    <row r="711" spans="8:33" x14ac:dyDescent="0.2">
      <c r="H711" t="s">
        <v>240</v>
      </c>
    </row>
    <row r="712" spans="8:33" x14ac:dyDescent="0.2">
      <c r="H712" t="s">
        <v>355</v>
      </c>
      <c r="I712" t="s">
        <v>356</v>
      </c>
      <c r="J712" t="s">
        <v>357</v>
      </c>
      <c r="K712" t="s">
        <v>358</v>
      </c>
      <c r="L712" t="s">
        <v>359</v>
      </c>
      <c r="M712" t="s">
        <v>360</v>
      </c>
      <c r="N712" t="s">
        <v>361</v>
      </c>
      <c r="O712" t="s">
        <v>362</v>
      </c>
      <c r="P712" t="s">
        <v>363</v>
      </c>
      <c r="Q712" t="s">
        <v>364</v>
      </c>
      <c r="R712" t="s">
        <v>365</v>
      </c>
      <c r="S712" t="s">
        <v>366</v>
      </c>
      <c r="T712" t="s">
        <v>367</v>
      </c>
      <c r="U712" t="s">
        <v>368</v>
      </c>
      <c r="V712" t="s">
        <v>369</v>
      </c>
      <c r="W712" t="s">
        <v>370</v>
      </c>
      <c r="X712" t="s">
        <v>371</v>
      </c>
      <c r="Y712" t="s">
        <v>372</v>
      </c>
      <c r="Z712" t="s">
        <v>373</v>
      </c>
      <c r="AA712" t="s">
        <v>374</v>
      </c>
      <c r="AB712" t="s">
        <v>375</v>
      </c>
      <c r="AC712" t="s">
        <v>376</v>
      </c>
      <c r="AD712" t="s">
        <v>377</v>
      </c>
      <c r="AE712" t="s">
        <v>378</v>
      </c>
      <c r="AF712" t="s">
        <v>379</v>
      </c>
      <c r="AG712" t="s">
        <v>380</v>
      </c>
    </row>
    <row r="713" spans="8:33" x14ac:dyDescent="0.2">
      <c r="H713">
        <v>1</v>
      </c>
      <c r="I713">
        <v>98.19</v>
      </c>
      <c r="J713">
        <v>18.600000000000001</v>
      </c>
      <c r="K713">
        <v>0.435</v>
      </c>
      <c r="L713">
        <v>260</v>
      </c>
      <c r="M713">
        <v>3.01</v>
      </c>
      <c r="N713">
        <v>0.82599999999999996</v>
      </c>
      <c r="O713">
        <v>6</v>
      </c>
      <c r="P713">
        <v>0</v>
      </c>
      <c r="Q713">
        <v>1.42</v>
      </c>
      <c r="R713">
        <v>21.14</v>
      </c>
      <c r="S713">
        <v>22.85</v>
      </c>
      <c r="T713">
        <v>19.420000000000002</v>
      </c>
      <c r="U713">
        <v>374.4</v>
      </c>
      <c r="V713">
        <v>350.8</v>
      </c>
      <c r="W713">
        <v>17.440000000000001</v>
      </c>
      <c r="X713">
        <v>20.98</v>
      </c>
      <c r="Y713">
        <v>64.98</v>
      </c>
      <c r="Z713">
        <v>78.150000000000006</v>
      </c>
      <c r="AA713">
        <v>500.6</v>
      </c>
      <c r="AB713">
        <v>1199</v>
      </c>
      <c r="AC713">
        <v>1.5149999999999999</v>
      </c>
      <c r="AD713">
        <v>93.8</v>
      </c>
      <c r="AE713">
        <v>3.2</v>
      </c>
      <c r="AF713">
        <v>0.19</v>
      </c>
      <c r="AG713">
        <v>111115</v>
      </c>
    </row>
    <row r="714" spans="8:33" x14ac:dyDescent="0.2">
      <c r="H714">
        <v>2</v>
      </c>
      <c r="I714">
        <v>113.19</v>
      </c>
      <c r="J714">
        <v>19.399999999999999</v>
      </c>
      <c r="K714">
        <v>0.437</v>
      </c>
      <c r="L714">
        <v>255</v>
      </c>
      <c r="M714">
        <v>2.96</v>
      </c>
      <c r="N714">
        <v>0.81</v>
      </c>
      <c r="O714">
        <v>6</v>
      </c>
      <c r="P714">
        <v>0</v>
      </c>
      <c r="Q714">
        <v>1.42</v>
      </c>
      <c r="R714">
        <v>20.91</v>
      </c>
      <c r="S714">
        <v>22.73</v>
      </c>
      <c r="T714">
        <v>19.16</v>
      </c>
      <c r="U714">
        <v>374</v>
      </c>
      <c r="V714">
        <v>349.5</v>
      </c>
      <c r="W714">
        <v>17.47</v>
      </c>
      <c r="X714">
        <v>20.94</v>
      </c>
      <c r="Y714">
        <v>66</v>
      </c>
      <c r="Z714">
        <v>79.12</v>
      </c>
      <c r="AA714">
        <v>500.7</v>
      </c>
      <c r="AB714">
        <v>1200</v>
      </c>
      <c r="AC714">
        <v>0.372</v>
      </c>
      <c r="AD714">
        <v>93.8</v>
      </c>
      <c r="AE714">
        <v>3.2</v>
      </c>
      <c r="AF714">
        <v>0.19</v>
      </c>
      <c r="AG714">
        <v>111115</v>
      </c>
    </row>
    <row r="715" spans="8:33" x14ac:dyDescent="0.2">
      <c r="H715" t="s">
        <v>344</v>
      </c>
    </row>
    <row r="716" spans="8:33" x14ac:dyDescent="0.2">
      <c r="H716" t="s">
        <v>241</v>
      </c>
    </row>
    <row r="717" spans="8:33" x14ac:dyDescent="0.2">
      <c r="H717" t="s">
        <v>346</v>
      </c>
      <c r="I717" t="s">
        <v>347</v>
      </c>
    </row>
    <row r="718" spans="8:33" x14ac:dyDescent="0.2">
      <c r="H718" t="s">
        <v>348</v>
      </c>
      <c r="I718" t="s">
        <v>349</v>
      </c>
    </row>
    <row r="719" spans="8:33" x14ac:dyDescent="0.2">
      <c r="H719" t="s">
        <v>350</v>
      </c>
      <c r="I719" t="s">
        <v>351</v>
      </c>
      <c r="J719">
        <v>1</v>
      </c>
      <c r="K719">
        <v>0.16</v>
      </c>
    </row>
    <row r="720" spans="8:33" x14ac:dyDescent="0.2">
      <c r="H720" t="s">
        <v>352</v>
      </c>
      <c r="I720" t="s">
        <v>353</v>
      </c>
    </row>
    <row r="721" spans="8:33" x14ac:dyDescent="0.2">
      <c r="H721" t="s">
        <v>242</v>
      </c>
    </row>
    <row r="722" spans="8:33" x14ac:dyDescent="0.2">
      <c r="H722" t="s">
        <v>355</v>
      </c>
      <c r="I722" t="s">
        <v>356</v>
      </c>
      <c r="J722" t="s">
        <v>357</v>
      </c>
      <c r="K722" t="s">
        <v>358</v>
      </c>
      <c r="L722" t="s">
        <v>359</v>
      </c>
      <c r="M722" t="s">
        <v>360</v>
      </c>
      <c r="N722" t="s">
        <v>361</v>
      </c>
      <c r="O722" t="s">
        <v>362</v>
      </c>
      <c r="P722" t="s">
        <v>363</v>
      </c>
      <c r="Q722" t="s">
        <v>364</v>
      </c>
      <c r="R722" t="s">
        <v>365</v>
      </c>
      <c r="S722" t="s">
        <v>366</v>
      </c>
      <c r="T722" t="s">
        <v>367</v>
      </c>
      <c r="U722" t="s">
        <v>368</v>
      </c>
      <c r="V722" t="s">
        <v>369</v>
      </c>
      <c r="W722" t="s">
        <v>370</v>
      </c>
      <c r="X722" t="s">
        <v>371</v>
      </c>
      <c r="Y722" t="s">
        <v>372</v>
      </c>
      <c r="Z722" t="s">
        <v>373</v>
      </c>
      <c r="AA722" t="s">
        <v>374</v>
      </c>
      <c r="AB722" t="s">
        <v>375</v>
      </c>
      <c r="AC722" t="s">
        <v>376</v>
      </c>
      <c r="AD722" t="s">
        <v>377</v>
      </c>
      <c r="AE722" t="s">
        <v>378</v>
      </c>
      <c r="AF722" t="s">
        <v>379</v>
      </c>
      <c r="AG722" t="s">
        <v>380</v>
      </c>
    </row>
    <row r="723" spans="8:33" x14ac:dyDescent="0.2">
      <c r="H723">
        <v>1</v>
      </c>
      <c r="I723">
        <v>37.19</v>
      </c>
      <c r="J723">
        <v>20.100000000000001</v>
      </c>
      <c r="K723">
        <v>0.47299999999999998</v>
      </c>
      <c r="L723">
        <v>276</v>
      </c>
      <c r="M723">
        <v>2.97</v>
      </c>
      <c r="N723">
        <v>0.76400000000000001</v>
      </c>
      <c r="O723">
        <v>6</v>
      </c>
      <c r="P723">
        <v>0</v>
      </c>
      <c r="Q723">
        <v>1.42</v>
      </c>
      <c r="R723">
        <v>21.71</v>
      </c>
      <c r="S723">
        <v>22.5</v>
      </c>
      <c r="T723">
        <v>20.99</v>
      </c>
      <c r="U723">
        <v>393.5</v>
      </c>
      <c r="V723">
        <v>368.1</v>
      </c>
      <c r="W723">
        <v>17.54</v>
      </c>
      <c r="X723">
        <v>21.02</v>
      </c>
      <c r="Y723">
        <v>63.12</v>
      </c>
      <c r="Z723">
        <v>75.650000000000006</v>
      </c>
      <c r="AA723">
        <v>500.3</v>
      </c>
      <c r="AB723">
        <v>1199</v>
      </c>
      <c r="AC723">
        <v>0.20660000000000001</v>
      </c>
      <c r="AD723">
        <v>93.8</v>
      </c>
      <c r="AE723">
        <v>3.2</v>
      </c>
      <c r="AF723">
        <v>0.19</v>
      </c>
      <c r="AG723">
        <v>111115</v>
      </c>
    </row>
    <row r="724" spans="8:33" x14ac:dyDescent="0.2">
      <c r="H724">
        <v>2</v>
      </c>
      <c r="I724">
        <v>85.94</v>
      </c>
      <c r="J724">
        <v>20.7</v>
      </c>
      <c r="K724">
        <v>0.47899999999999998</v>
      </c>
      <c r="L724">
        <v>253</v>
      </c>
      <c r="M724">
        <v>2.93</v>
      </c>
      <c r="N724">
        <v>0.748</v>
      </c>
      <c r="O724">
        <v>6</v>
      </c>
      <c r="P724">
        <v>0</v>
      </c>
      <c r="Q724">
        <v>1.42</v>
      </c>
      <c r="R724">
        <v>21.36</v>
      </c>
      <c r="S724">
        <v>22.43</v>
      </c>
      <c r="T724">
        <v>20.39</v>
      </c>
      <c r="U724">
        <v>371.2</v>
      </c>
      <c r="V724">
        <v>345.2</v>
      </c>
      <c r="W724">
        <v>17.61</v>
      </c>
      <c r="X724">
        <v>21.05</v>
      </c>
      <c r="Y724">
        <v>64.760000000000005</v>
      </c>
      <c r="Z724">
        <v>77.400000000000006</v>
      </c>
      <c r="AA724">
        <v>500.6</v>
      </c>
      <c r="AB724">
        <v>1200</v>
      </c>
      <c r="AC724">
        <v>4.1329999999999999E-2</v>
      </c>
      <c r="AD724">
        <v>93.8</v>
      </c>
      <c r="AE724">
        <v>3.2</v>
      </c>
      <c r="AF724">
        <v>0.19</v>
      </c>
      <c r="AG724">
        <v>111115</v>
      </c>
    </row>
    <row r="725" spans="8:33" x14ac:dyDescent="0.2">
      <c r="H725" t="s">
        <v>344</v>
      </c>
    </row>
    <row r="726" spans="8:33" x14ac:dyDescent="0.2">
      <c r="H726" t="s">
        <v>243</v>
      </c>
    </row>
    <row r="727" spans="8:33" x14ac:dyDescent="0.2">
      <c r="H727" t="s">
        <v>346</v>
      </c>
      <c r="I727" t="s">
        <v>347</v>
      </c>
    </row>
    <row r="728" spans="8:33" x14ac:dyDescent="0.2">
      <c r="H728" t="s">
        <v>348</v>
      </c>
      <c r="I728" t="s">
        <v>349</v>
      </c>
    </row>
    <row r="729" spans="8:33" x14ac:dyDescent="0.2">
      <c r="H729" t="s">
        <v>350</v>
      </c>
      <c r="I729" t="s">
        <v>351</v>
      </c>
      <c r="J729">
        <v>1</v>
      </c>
      <c r="K729">
        <v>0.16</v>
      </c>
    </row>
    <row r="730" spans="8:33" x14ac:dyDescent="0.2">
      <c r="H730" t="s">
        <v>352</v>
      </c>
      <c r="I730" t="s">
        <v>353</v>
      </c>
    </row>
    <row r="731" spans="8:33" x14ac:dyDescent="0.2">
      <c r="H731" t="s">
        <v>244</v>
      </c>
    </row>
    <row r="732" spans="8:33" x14ac:dyDescent="0.2">
      <c r="H732" t="s">
        <v>355</v>
      </c>
      <c r="I732" t="s">
        <v>356</v>
      </c>
      <c r="J732" t="s">
        <v>357</v>
      </c>
      <c r="K732" t="s">
        <v>358</v>
      </c>
      <c r="L732" t="s">
        <v>359</v>
      </c>
      <c r="M732" t="s">
        <v>360</v>
      </c>
      <c r="N732" t="s">
        <v>361</v>
      </c>
      <c r="O732" t="s">
        <v>362</v>
      </c>
      <c r="P732" t="s">
        <v>363</v>
      </c>
      <c r="Q732" t="s">
        <v>364</v>
      </c>
      <c r="R732" t="s">
        <v>365</v>
      </c>
      <c r="S732" t="s">
        <v>366</v>
      </c>
      <c r="T732" t="s">
        <v>367</v>
      </c>
      <c r="U732" t="s">
        <v>368</v>
      </c>
      <c r="V732" t="s">
        <v>369</v>
      </c>
      <c r="W732" t="s">
        <v>370</v>
      </c>
      <c r="X732" t="s">
        <v>371</v>
      </c>
      <c r="Y732" t="s">
        <v>372</v>
      </c>
      <c r="Z732" t="s">
        <v>373</v>
      </c>
      <c r="AA732" t="s">
        <v>374</v>
      </c>
      <c r="AB732" t="s">
        <v>375</v>
      </c>
      <c r="AC732" t="s">
        <v>376</v>
      </c>
      <c r="AD732" t="s">
        <v>377</v>
      </c>
      <c r="AE732" t="s">
        <v>378</v>
      </c>
      <c r="AF732" t="s">
        <v>379</v>
      </c>
      <c r="AG732" t="s">
        <v>380</v>
      </c>
    </row>
    <row r="733" spans="8:33" x14ac:dyDescent="0.2">
      <c r="H733">
        <v>1</v>
      </c>
      <c r="I733">
        <v>79.94</v>
      </c>
      <c r="J733">
        <v>20.399999999999999</v>
      </c>
      <c r="K733">
        <v>0.439</v>
      </c>
      <c r="L733">
        <v>251</v>
      </c>
      <c r="M733">
        <v>2.74</v>
      </c>
      <c r="N733">
        <v>0.746</v>
      </c>
      <c r="O733">
        <v>6</v>
      </c>
      <c r="P733">
        <v>0</v>
      </c>
      <c r="Q733">
        <v>1.42</v>
      </c>
      <c r="R733">
        <v>21.2</v>
      </c>
      <c r="S733">
        <v>22.38</v>
      </c>
      <c r="T733">
        <v>20.239999999999998</v>
      </c>
      <c r="U733">
        <v>374.2</v>
      </c>
      <c r="V733">
        <v>348.6</v>
      </c>
      <c r="W733">
        <v>17.79</v>
      </c>
      <c r="X733">
        <v>21</v>
      </c>
      <c r="Y733">
        <v>66.03</v>
      </c>
      <c r="Z733">
        <v>77.959999999999994</v>
      </c>
      <c r="AA733">
        <v>500.5</v>
      </c>
      <c r="AB733">
        <v>1201</v>
      </c>
      <c r="AC733">
        <v>1.35</v>
      </c>
      <c r="AD733">
        <v>93.8</v>
      </c>
      <c r="AE733">
        <v>3.2</v>
      </c>
      <c r="AF733">
        <v>0.19</v>
      </c>
      <c r="AG733">
        <v>111115</v>
      </c>
    </row>
    <row r="734" spans="8:33" x14ac:dyDescent="0.2">
      <c r="H734">
        <v>2</v>
      </c>
      <c r="I734">
        <v>94.19</v>
      </c>
      <c r="J734">
        <v>20.100000000000001</v>
      </c>
      <c r="K734">
        <v>0.437</v>
      </c>
      <c r="L734">
        <v>254</v>
      </c>
      <c r="M734">
        <v>2.71</v>
      </c>
      <c r="N734">
        <v>0.74299999999999999</v>
      </c>
      <c r="O734">
        <v>6</v>
      </c>
      <c r="P734">
        <v>0</v>
      </c>
      <c r="Q734">
        <v>1.42</v>
      </c>
      <c r="R734">
        <v>21.11</v>
      </c>
      <c r="S734">
        <v>22.34</v>
      </c>
      <c r="T734">
        <v>19.989999999999998</v>
      </c>
      <c r="U734">
        <v>376.2</v>
      </c>
      <c r="V734">
        <v>351</v>
      </c>
      <c r="W734">
        <v>17.79</v>
      </c>
      <c r="X734">
        <v>20.97</v>
      </c>
      <c r="Y734">
        <v>66.400000000000006</v>
      </c>
      <c r="Z734">
        <v>78.28</v>
      </c>
      <c r="AA734">
        <v>500.4</v>
      </c>
      <c r="AB734">
        <v>1201</v>
      </c>
      <c r="AC734">
        <v>0.22040000000000001</v>
      </c>
      <c r="AD734">
        <v>93.8</v>
      </c>
      <c r="AE734">
        <v>3.2</v>
      </c>
      <c r="AF734">
        <v>0.19</v>
      </c>
      <c r="AG734">
        <v>111115</v>
      </c>
    </row>
    <row r="735" spans="8:33" x14ac:dyDescent="0.2">
      <c r="H735" t="s">
        <v>344</v>
      </c>
    </row>
    <row r="736" spans="8:33" x14ac:dyDescent="0.2">
      <c r="H736" t="s">
        <v>245</v>
      </c>
    </row>
    <row r="737" spans="8:33" x14ac:dyDescent="0.2">
      <c r="H737" t="s">
        <v>346</v>
      </c>
      <c r="I737" t="s">
        <v>347</v>
      </c>
    </row>
    <row r="738" spans="8:33" x14ac:dyDescent="0.2">
      <c r="H738" t="s">
        <v>348</v>
      </c>
      <c r="I738" t="s">
        <v>349</v>
      </c>
    </row>
    <row r="739" spans="8:33" x14ac:dyDescent="0.2">
      <c r="H739" t="s">
        <v>350</v>
      </c>
      <c r="I739" t="s">
        <v>351</v>
      </c>
      <c r="J739">
        <v>1</v>
      </c>
      <c r="K739">
        <v>0.16</v>
      </c>
    </row>
    <row r="740" spans="8:33" x14ac:dyDescent="0.2">
      <c r="H740" t="s">
        <v>352</v>
      </c>
      <c r="I740" t="s">
        <v>353</v>
      </c>
    </row>
    <row r="741" spans="8:33" x14ac:dyDescent="0.2">
      <c r="H741" t="s">
        <v>246</v>
      </c>
    </row>
    <row r="742" spans="8:33" x14ac:dyDescent="0.2">
      <c r="H742" t="s">
        <v>355</v>
      </c>
      <c r="I742" t="s">
        <v>356</v>
      </c>
      <c r="J742" t="s">
        <v>357</v>
      </c>
      <c r="K742" t="s">
        <v>358</v>
      </c>
      <c r="L742" t="s">
        <v>359</v>
      </c>
      <c r="M742" t="s">
        <v>360</v>
      </c>
      <c r="N742" t="s">
        <v>361</v>
      </c>
      <c r="O742" t="s">
        <v>362</v>
      </c>
      <c r="P742" t="s">
        <v>363</v>
      </c>
      <c r="Q742" t="s">
        <v>364</v>
      </c>
      <c r="R742" t="s">
        <v>365</v>
      </c>
      <c r="S742" t="s">
        <v>366</v>
      </c>
      <c r="T742" t="s">
        <v>367</v>
      </c>
      <c r="U742" t="s">
        <v>368</v>
      </c>
      <c r="V742" t="s">
        <v>369</v>
      </c>
      <c r="W742" t="s">
        <v>370</v>
      </c>
      <c r="X742" t="s">
        <v>371</v>
      </c>
      <c r="Y742" t="s">
        <v>372</v>
      </c>
      <c r="Z742" t="s">
        <v>373</v>
      </c>
      <c r="AA742" t="s">
        <v>374</v>
      </c>
      <c r="AB742" t="s">
        <v>375</v>
      </c>
      <c r="AC742" t="s">
        <v>376</v>
      </c>
      <c r="AD742" t="s">
        <v>377</v>
      </c>
      <c r="AE742" t="s">
        <v>378</v>
      </c>
      <c r="AF742" t="s">
        <v>379</v>
      </c>
      <c r="AG742" t="s">
        <v>380</v>
      </c>
    </row>
    <row r="743" spans="8:33" x14ac:dyDescent="0.2">
      <c r="H743">
        <v>1</v>
      </c>
      <c r="I743">
        <v>114.43</v>
      </c>
      <c r="J743">
        <v>18</v>
      </c>
      <c r="K743">
        <v>0.28499999999999998</v>
      </c>
      <c r="L743">
        <v>227</v>
      </c>
      <c r="M743">
        <v>2.16</v>
      </c>
      <c r="N743">
        <v>0.83199999999999996</v>
      </c>
      <c r="O743">
        <v>6</v>
      </c>
      <c r="P743">
        <v>0</v>
      </c>
      <c r="Q743">
        <v>1.42</v>
      </c>
      <c r="R743">
        <v>20.6</v>
      </c>
      <c r="S743">
        <v>22.56</v>
      </c>
      <c r="T743">
        <v>18.829999999999998</v>
      </c>
      <c r="U743">
        <v>371.4</v>
      </c>
      <c r="V743">
        <v>348.9</v>
      </c>
      <c r="W743">
        <v>17.86</v>
      </c>
      <c r="X743">
        <v>20.39</v>
      </c>
      <c r="Y743">
        <v>68.8</v>
      </c>
      <c r="Z743">
        <v>78.56</v>
      </c>
      <c r="AA743">
        <v>500.6</v>
      </c>
      <c r="AB743">
        <v>1198</v>
      </c>
      <c r="AC743">
        <v>0.60619999999999996</v>
      </c>
      <c r="AD743">
        <v>93.79</v>
      </c>
      <c r="AE743">
        <v>3.2</v>
      </c>
      <c r="AF743">
        <v>0.19</v>
      </c>
      <c r="AG743">
        <v>111115</v>
      </c>
    </row>
    <row r="744" spans="8:33" x14ac:dyDescent="0.2">
      <c r="H744">
        <v>2</v>
      </c>
      <c r="I744">
        <v>136.18</v>
      </c>
      <c r="J744">
        <v>18.100000000000001</v>
      </c>
      <c r="K744">
        <v>0.28699999999999998</v>
      </c>
      <c r="L744">
        <v>226</v>
      </c>
      <c r="M744">
        <v>2.12</v>
      </c>
      <c r="N744">
        <v>0.81399999999999995</v>
      </c>
      <c r="O744">
        <v>6</v>
      </c>
      <c r="P744">
        <v>0</v>
      </c>
      <c r="Q744">
        <v>1.42</v>
      </c>
      <c r="R744">
        <v>20.37</v>
      </c>
      <c r="S744">
        <v>22.45</v>
      </c>
      <c r="T744">
        <v>18.809999999999999</v>
      </c>
      <c r="U744">
        <v>371.4</v>
      </c>
      <c r="V744">
        <v>348.8</v>
      </c>
      <c r="W744">
        <v>17.899999999999999</v>
      </c>
      <c r="X744">
        <v>20.39</v>
      </c>
      <c r="Y744">
        <v>69.900000000000006</v>
      </c>
      <c r="Z744">
        <v>79.64</v>
      </c>
      <c r="AA744">
        <v>500.6</v>
      </c>
      <c r="AB744">
        <v>1199</v>
      </c>
      <c r="AC744">
        <v>0.20669999999999999</v>
      </c>
      <c r="AD744">
        <v>93.79</v>
      </c>
      <c r="AE744">
        <v>3.2</v>
      </c>
      <c r="AF744">
        <v>0.19</v>
      </c>
      <c r="AG744">
        <v>111115</v>
      </c>
    </row>
    <row r="745" spans="8:33" x14ac:dyDescent="0.2">
      <c r="H745" t="s">
        <v>344</v>
      </c>
    </row>
    <row r="746" spans="8:33" x14ac:dyDescent="0.2">
      <c r="H746" t="s">
        <v>247</v>
      </c>
    </row>
    <row r="747" spans="8:33" x14ac:dyDescent="0.2">
      <c r="H747" t="s">
        <v>346</v>
      </c>
      <c r="I747" t="s">
        <v>347</v>
      </c>
    </row>
    <row r="748" spans="8:33" x14ac:dyDescent="0.2">
      <c r="H748" t="s">
        <v>348</v>
      </c>
      <c r="I748" t="s">
        <v>349</v>
      </c>
    </row>
    <row r="749" spans="8:33" x14ac:dyDescent="0.2">
      <c r="H749" t="s">
        <v>350</v>
      </c>
      <c r="I749" t="s">
        <v>351</v>
      </c>
      <c r="J749">
        <v>1</v>
      </c>
      <c r="K749">
        <v>0.16</v>
      </c>
    </row>
    <row r="750" spans="8:33" x14ac:dyDescent="0.2">
      <c r="H750" t="s">
        <v>352</v>
      </c>
      <c r="I750" t="s">
        <v>353</v>
      </c>
    </row>
    <row r="751" spans="8:33" x14ac:dyDescent="0.2">
      <c r="H751" t="s">
        <v>248</v>
      </c>
    </row>
    <row r="752" spans="8:33" x14ac:dyDescent="0.2">
      <c r="H752" t="s">
        <v>355</v>
      </c>
      <c r="I752" t="s">
        <v>356</v>
      </c>
      <c r="J752" t="s">
        <v>357</v>
      </c>
      <c r="K752" t="s">
        <v>358</v>
      </c>
      <c r="L752" t="s">
        <v>359</v>
      </c>
      <c r="M752" t="s">
        <v>360</v>
      </c>
      <c r="N752" t="s">
        <v>361</v>
      </c>
      <c r="O752" t="s">
        <v>362</v>
      </c>
      <c r="P752" t="s">
        <v>363</v>
      </c>
      <c r="Q752" t="s">
        <v>364</v>
      </c>
      <c r="R752" t="s">
        <v>365</v>
      </c>
      <c r="S752" t="s">
        <v>366</v>
      </c>
      <c r="T752" t="s">
        <v>367</v>
      </c>
      <c r="U752" t="s">
        <v>368</v>
      </c>
      <c r="V752" t="s">
        <v>369</v>
      </c>
      <c r="W752" t="s">
        <v>370</v>
      </c>
      <c r="X752" t="s">
        <v>371</v>
      </c>
      <c r="Y752" t="s">
        <v>372</v>
      </c>
      <c r="Z752" t="s">
        <v>373</v>
      </c>
      <c r="AA752" t="s">
        <v>374</v>
      </c>
      <c r="AB752" t="s">
        <v>375</v>
      </c>
      <c r="AC752" t="s">
        <v>376</v>
      </c>
      <c r="AD752" t="s">
        <v>377</v>
      </c>
      <c r="AE752" t="s">
        <v>378</v>
      </c>
      <c r="AF752" t="s">
        <v>379</v>
      </c>
      <c r="AG752" t="s">
        <v>380</v>
      </c>
    </row>
    <row r="753" spans="8:33" x14ac:dyDescent="0.2">
      <c r="H753">
        <v>1</v>
      </c>
      <c r="I753">
        <v>164.18</v>
      </c>
      <c r="J753">
        <v>24.3</v>
      </c>
      <c r="K753">
        <v>0.71199999999999997</v>
      </c>
      <c r="L753">
        <v>267</v>
      </c>
      <c r="M753">
        <v>3.13</v>
      </c>
      <c r="N753">
        <v>0.60499999999999998</v>
      </c>
      <c r="O753">
        <v>6</v>
      </c>
      <c r="P753">
        <v>0</v>
      </c>
      <c r="Q753">
        <v>1.42</v>
      </c>
      <c r="R753">
        <v>20.96</v>
      </c>
      <c r="S753">
        <v>21.9</v>
      </c>
      <c r="T753">
        <v>20.25</v>
      </c>
      <c r="U753">
        <v>378.7</v>
      </c>
      <c r="V753">
        <v>348.2</v>
      </c>
      <c r="W753">
        <v>18</v>
      </c>
      <c r="X753">
        <v>21.67</v>
      </c>
      <c r="Y753">
        <v>67.790000000000006</v>
      </c>
      <c r="Z753">
        <v>81.64</v>
      </c>
      <c r="AA753">
        <v>500.4</v>
      </c>
      <c r="AB753">
        <v>1200</v>
      </c>
      <c r="AC753">
        <v>0.372</v>
      </c>
      <c r="AD753">
        <v>93.79</v>
      </c>
      <c r="AE753">
        <v>3.2</v>
      </c>
      <c r="AF753">
        <v>0.19</v>
      </c>
      <c r="AG753">
        <v>111115</v>
      </c>
    </row>
    <row r="754" spans="8:33" x14ac:dyDescent="0.2">
      <c r="H754">
        <v>2</v>
      </c>
      <c r="I754">
        <v>187.43</v>
      </c>
      <c r="J754">
        <v>24.3</v>
      </c>
      <c r="K754">
        <v>0.70899999999999996</v>
      </c>
      <c r="L754">
        <v>270</v>
      </c>
      <c r="M754">
        <v>3.14</v>
      </c>
      <c r="N754">
        <v>0.60599999999999998</v>
      </c>
      <c r="O754">
        <v>6</v>
      </c>
      <c r="P754">
        <v>0</v>
      </c>
      <c r="Q754">
        <v>1.42</v>
      </c>
      <c r="R754">
        <v>20.99</v>
      </c>
      <c r="S754">
        <v>21.92</v>
      </c>
      <c r="T754">
        <v>20.260000000000002</v>
      </c>
      <c r="U754">
        <v>381.5</v>
      </c>
      <c r="V754">
        <v>351.1</v>
      </c>
      <c r="W754">
        <v>18.010000000000002</v>
      </c>
      <c r="X754">
        <v>21.69</v>
      </c>
      <c r="Y754">
        <v>67.739999999999995</v>
      </c>
      <c r="Z754">
        <v>81.569999999999993</v>
      </c>
      <c r="AA754">
        <v>500.5</v>
      </c>
      <c r="AB754">
        <v>1200</v>
      </c>
      <c r="AC754">
        <v>0.73019999999999996</v>
      </c>
      <c r="AD754">
        <v>93.79</v>
      </c>
      <c r="AE754">
        <v>3.2</v>
      </c>
      <c r="AF754">
        <v>0.19</v>
      </c>
      <c r="AG754">
        <v>111115</v>
      </c>
    </row>
    <row r="755" spans="8:33" x14ac:dyDescent="0.2">
      <c r="H755" t="s">
        <v>344</v>
      </c>
    </row>
    <row r="756" spans="8:33" x14ac:dyDescent="0.2">
      <c r="H756" t="s">
        <v>249</v>
      </c>
    </row>
    <row r="757" spans="8:33" x14ac:dyDescent="0.2">
      <c r="H757" t="s">
        <v>346</v>
      </c>
      <c r="I757" t="s">
        <v>347</v>
      </c>
    </row>
    <row r="758" spans="8:33" x14ac:dyDescent="0.2">
      <c r="H758" t="s">
        <v>348</v>
      </c>
      <c r="I758" t="s">
        <v>349</v>
      </c>
    </row>
    <row r="759" spans="8:33" x14ac:dyDescent="0.2">
      <c r="H759" t="s">
        <v>350</v>
      </c>
      <c r="I759" t="s">
        <v>351</v>
      </c>
      <c r="J759">
        <v>1</v>
      </c>
      <c r="K759">
        <v>0.16</v>
      </c>
    </row>
    <row r="760" spans="8:33" x14ac:dyDescent="0.2">
      <c r="H760" t="s">
        <v>352</v>
      </c>
      <c r="I760" t="s">
        <v>353</v>
      </c>
    </row>
    <row r="761" spans="8:33" x14ac:dyDescent="0.2">
      <c r="H761" t="s">
        <v>250</v>
      </c>
    </row>
    <row r="762" spans="8:33" x14ac:dyDescent="0.2">
      <c r="H762" t="s">
        <v>355</v>
      </c>
      <c r="I762" t="s">
        <v>356</v>
      </c>
      <c r="J762" t="s">
        <v>357</v>
      </c>
      <c r="K762" t="s">
        <v>358</v>
      </c>
      <c r="L762" t="s">
        <v>359</v>
      </c>
      <c r="M762" t="s">
        <v>360</v>
      </c>
      <c r="N762" t="s">
        <v>361</v>
      </c>
      <c r="O762" t="s">
        <v>362</v>
      </c>
      <c r="P762" t="s">
        <v>363</v>
      </c>
      <c r="Q762" t="s">
        <v>364</v>
      </c>
      <c r="R762" t="s">
        <v>365</v>
      </c>
      <c r="S762" t="s">
        <v>366</v>
      </c>
      <c r="T762" t="s">
        <v>367</v>
      </c>
      <c r="U762" t="s">
        <v>368</v>
      </c>
      <c r="V762" t="s">
        <v>369</v>
      </c>
      <c r="W762" t="s">
        <v>370</v>
      </c>
      <c r="X762" t="s">
        <v>371</v>
      </c>
      <c r="Y762" t="s">
        <v>372</v>
      </c>
      <c r="Z762" t="s">
        <v>373</v>
      </c>
      <c r="AA762" t="s">
        <v>374</v>
      </c>
      <c r="AB762" t="s">
        <v>375</v>
      </c>
      <c r="AC762" t="s">
        <v>376</v>
      </c>
      <c r="AD762" t="s">
        <v>377</v>
      </c>
      <c r="AE762" t="s">
        <v>378</v>
      </c>
      <c r="AF762" t="s">
        <v>379</v>
      </c>
      <c r="AG762" t="s">
        <v>380</v>
      </c>
    </row>
    <row r="763" spans="8:33" x14ac:dyDescent="0.2">
      <c r="H763">
        <v>1</v>
      </c>
      <c r="I763">
        <v>163.97</v>
      </c>
      <c r="J763">
        <v>22.5</v>
      </c>
      <c r="K763">
        <v>0.63800000000000001</v>
      </c>
      <c r="L763">
        <v>268</v>
      </c>
      <c r="M763">
        <v>3.22</v>
      </c>
      <c r="N763">
        <v>0.66900000000000004</v>
      </c>
      <c r="O763">
        <v>6</v>
      </c>
      <c r="P763">
        <v>0</v>
      </c>
      <c r="Q763">
        <v>1.42</v>
      </c>
      <c r="R763">
        <v>20.97</v>
      </c>
      <c r="S763">
        <v>22.5</v>
      </c>
      <c r="T763">
        <v>19.63</v>
      </c>
      <c r="U763">
        <v>378.2</v>
      </c>
      <c r="V763">
        <v>349.9</v>
      </c>
      <c r="W763">
        <v>18.260000000000002</v>
      </c>
      <c r="X763">
        <v>22.04</v>
      </c>
      <c r="Y763">
        <v>68.72</v>
      </c>
      <c r="Z763">
        <v>82.92</v>
      </c>
      <c r="AA763">
        <v>500.6</v>
      </c>
      <c r="AB763">
        <v>1200</v>
      </c>
      <c r="AC763">
        <v>9.6430000000000002E-2</v>
      </c>
      <c r="AD763">
        <v>93.78</v>
      </c>
      <c r="AE763">
        <v>3.2</v>
      </c>
      <c r="AF763">
        <v>0.19</v>
      </c>
      <c r="AG763">
        <v>111115</v>
      </c>
    </row>
    <row r="764" spans="8:33" x14ac:dyDescent="0.2">
      <c r="H764">
        <v>2</v>
      </c>
      <c r="I764">
        <v>187.22</v>
      </c>
      <c r="J764">
        <v>22.8</v>
      </c>
      <c r="K764">
        <v>0.64900000000000002</v>
      </c>
      <c r="L764">
        <v>268</v>
      </c>
      <c r="M764">
        <v>3.17</v>
      </c>
      <c r="N764">
        <v>0.65</v>
      </c>
      <c r="O764">
        <v>6</v>
      </c>
      <c r="P764">
        <v>0</v>
      </c>
      <c r="Q764">
        <v>1.42</v>
      </c>
      <c r="R764">
        <v>20.81</v>
      </c>
      <c r="S764">
        <v>22.35</v>
      </c>
      <c r="T764">
        <v>19.420000000000002</v>
      </c>
      <c r="U764">
        <v>378.3</v>
      </c>
      <c r="V764">
        <v>349.7</v>
      </c>
      <c r="W764">
        <v>18.260000000000002</v>
      </c>
      <c r="X764">
        <v>21.97</v>
      </c>
      <c r="Y764">
        <v>69.400000000000006</v>
      </c>
      <c r="Z764">
        <v>83.52</v>
      </c>
      <c r="AA764">
        <v>500.5</v>
      </c>
      <c r="AB764">
        <v>1199</v>
      </c>
      <c r="AC764">
        <v>0.5373</v>
      </c>
      <c r="AD764">
        <v>93.78</v>
      </c>
      <c r="AE764">
        <v>3.2</v>
      </c>
      <c r="AF764">
        <v>0.19</v>
      </c>
      <c r="AG764">
        <v>111115</v>
      </c>
    </row>
    <row r="766" spans="8:33" x14ac:dyDescent="0.2">
      <c r="H766" t="s">
        <v>251</v>
      </c>
    </row>
    <row r="767" spans="8:33" x14ac:dyDescent="0.2">
      <c r="H767" t="s">
        <v>252</v>
      </c>
    </row>
    <row r="768" spans="8:33" x14ac:dyDescent="0.2">
      <c r="H768" t="s">
        <v>253</v>
      </c>
    </row>
    <row r="769" spans="8:33" x14ac:dyDescent="0.2">
      <c r="H769" t="s">
        <v>343</v>
      </c>
    </row>
    <row r="771" spans="8:33" x14ac:dyDescent="0.2">
      <c r="H771" t="s">
        <v>344</v>
      </c>
    </row>
    <row r="772" spans="8:33" x14ac:dyDescent="0.2">
      <c r="H772" t="s">
        <v>254</v>
      </c>
    </row>
    <row r="773" spans="8:33" x14ac:dyDescent="0.2">
      <c r="H773" t="s">
        <v>346</v>
      </c>
      <c r="I773" t="s">
        <v>347</v>
      </c>
    </row>
    <row r="774" spans="8:33" x14ac:dyDescent="0.2">
      <c r="H774" t="s">
        <v>348</v>
      </c>
      <c r="I774" t="s">
        <v>349</v>
      </c>
    </row>
    <row r="775" spans="8:33" x14ac:dyDescent="0.2">
      <c r="H775" t="s">
        <v>350</v>
      </c>
      <c r="I775" t="s">
        <v>351</v>
      </c>
      <c r="J775">
        <v>1</v>
      </c>
      <c r="K775">
        <v>0.16</v>
      </c>
    </row>
    <row r="776" spans="8:33" x14ac:dyDescent="0.2">
      <c r="H776" t="s">
        <v>352</v>
      </c>
      <c r="I776" t="s">
        <v>353</v>
      </c>
    </row>
    <row r="777" spans="8:33" x14ac:dyDescent="0.2">
      <c r="H777" t="s">
        <v>255</v>
      </c>
    </row>
    <row r="778" spans="8:33" x14ac:dyDescent="0.2">
      <c r="H778" t="s">
        <v>355</v>
      </c>
      <c r="I778" t="s">
        <v>356</v>
      </c>
      <c r="J778" t="s">
        <v>357</v>
      </c>
      <c r="K778" t="s">
        <v>358</v>
      </c>
      <c r="L778" t="s">
        <v>359</v>
      </c>
      <c r="M778" t="s">
        <v>360</v>
      </c>
      <c r="N778" t="s">
        <v>361</v>
      </c>
      <c r="O778" t="s">
        <v>362</v>
      </c>
      <c r="P778" t="s">
        <v>363</v>
      </c>
      <c r="Q778" t="s">
        <v>364</v>
      </c>
      <c r="R778" t="s">
        <v>365</v>
      </c>
      <c r="S778" t="s">
        <v>366</v>
      </c>
      <c r="T778" t="s">
        <v>367</v>
      </c>
      <c r="U778" t="s">
        <v>368</v>
      </c>
      <c r="V778" t="s">
        <v>369</v>
      </c>
      <c r="W778" t="s">
        <v>370</v>
      </c>
      <c r="X778" t="s">
        <v>371</v>
      </c>
      <c r="Y778" t="s">
        <v>372</v>
      </c>
      <c r="Z778" t="s">
        <v>373</v>
      </c>
      <c r="AA778" t="s">
        <v>374</v>
      </c>
      <c r="AB778" t="s">
        <v>375</v>
      </c>
      <c r="AC778" t="s">
        <v>376</v>
      </c>
      <c r="AD778" t="s">
        <v>377</v>
      </c>
      <c r="AE778" t="s">
        <v>378</v>
      </c>
      <c r="AF778" t="s">
        <v>379</v>
      </c>
      <c r="AG778" t="s">
        <v>380</v>
      </c>
    </row>
    <row r="779" spans="8:33" x14ac:dyDescent="0.2">
      <c r="H779">
        <v>1</v>
      </c>
      <c r="I779">
        <v>224.19</v>
      </c>
      <c r="J779">
        <v>1.32</v>
      </c>
      <c r="K779">
        <v>0.30199999999999999</v>
      </c>
      <c r="L779">
        <v>336</v>
      </c>
      <c r="M779">
        <v>3.03</v>
      </c>
      <c r="N779">
        <v>1.1200000000000001</v>
      </c>
      <c r="O779">
        <v>6</v>
      </c>
      <c r="P779">
        <v>0</v>
      </c>
      <c r="Q779">
        <v>1.42</v>
      </c>
      <c r="R779">
        <v>23.36</v>
      </c>
      <c r="S779">
        <v>22.01</v>
      </c>
      <c r="T779">
        <v>23.36</v>
      </c>
      <c r="U779">
        <v>354.1</v>
      </c>
      <c r="V779">
        <v>351.3</v>
      </c>
      <c r="W779">
        <v>12.84</v>
      </c>
      <c r="X779">
        <v>16.41</v>
      </c>
      <c r="Y779">
        <v>41.77</v>
      </c>
      <c r="Z779">
        <v>53.39</v>
      </c>
      <c r="AA779">
        <v>500.5</v>
      </c>
      <c r="AB779">
        <v>50.41</v>
      </c>
      <c r="AC779">
        <v>0.39950000000000002</v>
      </c>
      <c r="AD779">
        <v>93.77</v>
      </c>
      <c r="AE779">
        <v>3.2</v>
      </c>
      <c r="AF779">
        <v>0.19</v>
      </c>
      <c r="AG779">
        <v>111115</v>
      </c>
    </row>
    <row r="780" spans="8:33" x14ac:dyDescent="0.2">
      <c r="H780">
        <v>2</v>
      </c>
      <c r="I780">
        <v>238.44</v>
      </c>
      <c r="J780">
        <v>1.36</v>
      </c>
      <c r="K780">
        <v>0.3</v>
      </c>
      <c r="L780">
        <v>336</v>
      </c>
      <c r="M780">
        <v>3.03</v>
      </c>
      <c r="N780">
        <v>1.1200000000000001</v>
      </c>
      <c r="O780">
        <v>6</v>
      </c>
      <c r="P780">
        <v>0</v>
      </c>
      <c r="Q780">
        <v>1.42</v>
      </c>
      <c r="R780">
        <v>23.38</v>
      </c>
      <c r="S780">
        <v>22.05</v>
      </c>
      <c r="T780">
        <v>23.29</v>
      </c>
      <c r="U780">
        <v>354.2</v>
      </c>
      <c r="V780">
        <v>351.3</v>
      </c>
      <c r="W780">
        <v>12.83</v>
      </c>
      <c r="X780">
        <v>16.399999999999999</v>
      </c>
      <c r="Y780">
        <v>41.7</v>
      </c>
      <c r="Z780">
        <v>53.31</v>
      </c>
      <c r="AA780">
        <v>500.4</v>
      </c>
      <c r="AB780">
        <v>50.55</v>
      </c>
      <c r="AC780">
        <v>0.89549999999999996</v>
      </c>
      <c r="AD780">
        <v>93.77</v>
      </c>
      <c r="AE780">
        <v>3.2</v>
      </c>
      <c r="AF780">
        <v>0.19</v>
      </c>
      <c r="AG780">
        <v>111115</v>
      </c>
    </row>
    <row r="781" spans="8:33" x14ac:dyDescent="0.2">
      <c r="H781" t="s">
        <v>344</v>
      </c>
    </row>
    <row r="782" spans="8:33" x14ac:dyDescent="0.2">
      <c r="H782" t="s">
        <v>256</v>
      </c>
    </row>
    <row r="783" spans="8:33" x14ac:dyDescent="0.2">
      <c r="H783" t="s">
        <v>346</v>
      </c>
      <c r="I783" t="s">
        <v>347</v>
      </c>
    </row>
    <row r="784" spans="8:33" x14ac:dyDescent="0.2">
      <c r="H784" t="s">
        <v>348</v>
      </c>
      <c r="I784" t="s">
        <v>349</v>
      </c>
    </row>
    <row r="785" spans="8:33" x14ac:dyDescent="0.2">
      <c r="H785" t="s">
        <v>350</v>
      </c>
      <c r="I785" t="s">
        <v>351</v>
      </c>
      <c r="J785">
        <v>1</v>
      </c>
      <c r="K785">
        <v>0.16</v>
      </c>
    </row>
    <row r="786" spans="8:33" x14ac:dyDescent="0.2">
      <c r="H786" t="s">
        <v>352</v>
      </c>
      <c r="I786" t="s">
        <v>353</v>
      </c>
    </row>
    <row r="787" spans="8:33" x14ac:dyDescent="0.2">
      <c r="H787" t="s">
        <v>257</v>
      </c>
    </row>
    <row r="788" spans="8:33" x14ac:dyDescent="0.2">
      <c r="H788" t="s">
        <v>355</v>
      </c>
      <c r="I788" t="s">
        <v>356</v>
      </c>
      <c r="J788" t="s">
        <v>357</v>
      </c>
      <c r="K788" t="s">
        <v>358</v>
      </c>
      <c r="L788" t="s">
        <v>359</v>
      </c>
      <c r="M788" t="s">
        <v>360</v>
      </c>
      <c r="N788" t="s">
        <v>361</v>
      </c>
      <c r="O788" t="s">
        <v>362</v>
      </c>
      <c r="P788" t="s">
        <v>363</v>
      </c>
      <c r="Q788" t="s">
        <v>364</v>
      </c>
      <c r="R788" t="s">
        <v>365</v>
      </c>
      <c r="S788" t="s">
        <v>366</v>
      </c>
      <c r="T788" t="s">
        <v>367</v>
      </c>
      <c r="U788" t="s">
        <v>368</v>
      </c>
      <c r="V788" t="s">
        <v>369</v>
      </c>
      <c r="W788" t="s">
        <v>370</v>
      </c>
      <c r="X788" t="s">
        <v>371</v>
      </c>
      <c r="Y788" t="s">
        <v>372</v>
      </c>
      <c r="Z788" t="s">
        <v>373</v>
      </c>
      <c r="AA788" t="s">
        <v>374</v>
      </c>
      <c r="AB788" t="s">
        <v>375</v>
      </c>
      <c r="AC788" t="s">
        <v>376</v>
      </c>
      <c r="AD788" t="s">
        <v>377</v>
      </c>
      <c r="AE788" t="s">
        <v>378</v>
      </c>
      <c r="AF788" t="s">
        <v>379</v>
      </c>
      <c r="AG788" t="s">
        <v>380</v>
      </c>
    </row>
    <row r="789" spans="8:33" x14ac:dyDescent="0.2">
      <c r="H789">
        <v>1</v>
      </c>
      <c r="I789">
        <v>146.18</v>
      </c>
      <c r="J789">
        <v>1.35</v>
      </c>
      <c r="K789">
        <v>0.34200000000000003</v>
      </c>
      <c r="L789">
        <v>338</v>
      </c>
      <c r="M789">
        <v>3.32</v>
      </c>
      <c r="N789">
        <v>1.1000000000000001</v>
      </c>
      <c r="O789">
        <v>6</v>
      </c>
      <c r="P789">
        <v>0</v>
      </c>
      <c r="Q789">
        <v>1.42</v>
      </c>
      <c r="R789">
        <v>23.13</v>
      </c>
      <c r="S789">
        <v>22.09</v>
      </c>
      <c r="T789">
        <v>22.98</v>
      </c>
      <c r="U789">
        <v>354.6</v>
      </c>
      <c r="V789">
        <v>351.6</v>
      </c>
      <c r="W789">
        <v>12.76</v>
      </c>
      <c r="X789">
        <v>16.670000000000002</v>
      </c>
      <c r="Y789">
        <v>42.09</v>
      </c>
      <c r="Z789">
        <v>55</v>
      </c>
      <c r="AA789">
        <v>500.5</v>
      </c>
      <c r="AB789">
        <v>50.4</v>
      </c>
      <c r="AC789">
        <v>0.74390000000000001</v>
      </c>
      <c r="AD789">
        <v>93.77</v>
      </c>
      <c r="AE789">
        <v>3.2</v>
      </c>
      <c r="AF789">
        <v>0.19</v>
      </c>
      <c r="AG789">
        <v>111115</v>
      </c>
    </row>
    <row r="790" spans="8:33" x14ac:dyDescent="0.2">
      <c r="H790">
        <v>2</v>
      </c>
      <c r="I790">
        <v>158.18</v>
      </c>
      <c r="J790">
        <v>1.17</v>
      </c>
      <c r="K790">
        <v>0.34100000000000003</v>
      </c>
      <c r="L790">
        <v>338</v>
      </c>
      <c r="M790">
        <v>3.31</v>
      </c>
      <c r="N790">
        <v>1.1100000000000001</v>
      </c>
      <c r="O790">
        <v>6</v>
      </c>
      <c r="P790">
        <v>0</v>
      </c>
      <c r="Q790">
        <v>1.42</v>
      </c>
      <c r="R790">
        <v>23.13</v>
      </c>
      <c r="S790">
        <v>22.09</v>
      </c>
      <c r="T790">
        <v>22.98</v>
      </c>
      <c r="U790">
        <v>354.4</v>
      </c>
      <c r="V790">
        <v>351.6</v>
      </c>
      <c r="W790">
        <v>12.75</v>
      </c>
      <c r="X790">
        <v>16.66</v>
      </c>
      <c r="Y790">
        <v>42.08</v>
      </c>
      <c r="Z790">
        <v>54.97</v>
      </c>
      <c r="AA790">
        <v>500.4</v>
      </c>
      <c r="AB790">
        <v>50.63</v>
      </c>
      <c r="AC790">
        <v>0.42709999999999998</v>
      </c>
      <c r="AD790">
        <v>93.77</v>
      </c>
      <c r="AE790">
        <v>3.2</v>
      </c>
      <c r="AF790">
        <v>0.19</v>
      </c>
      <c r="AG790">
        <v>111115</v>
      </c>
    </row>
    <row r="791" spans="8:33" x14ac:dyDescent="0.2">
      <c r="H791" t="s">
        <v>344</v>
      </c>
    </row>
    <row r="792" spans="8:33" x14ac:dyDescent="0.2">
      <c r="H792" t="s">
        <v>258</v>
      </c>
    </row>
    <row r="793" spans="8:33" x14ac:dyDescent="0.2">
      <c r="H793" t="s">
        <v>346</v>
      </c>
      <c r="I793" t="s">
        <v>347</v>
      </c>
    </row>
    <row r="794" spans="8:33" x14ac:dyDescent="0.2">
      <c r="H794" t="s">
        <v>348</v>
      </c>
      <c r="I794" t="s">
        <v>349</v>
      </c>
    </row>
    <row r="795" spans="8:33" x14ac:dyDescent="0.2">
      <c r="H795" t="s">
        <v>350</v>
      </c>
      <c r="I795" t="s">
        <v>351</v>
      </c>
      <c r="J795">
        <v>1</v>
      </c>
      <c r="K795">
        <v>0.16</v>
      </c>
    </row>
    <row r="796" spans="8:33" x14ac:dyDescent="0.2">
      <c r="H796" t="s">
        <v>352</v>
      </c>
      <c r="I796" t="s">
        <v>353</v>
      </c>
    </row>
    <row r="797" spans="8:33" x14ac:dyDescent="0.2">
      <c r="H797" t="s">
        <v>259</v>
      </c>
    </row>
    <row r="798" spans="8:33" x14ac:dyDescent="0.2">
      <c r="H798" t="s">
        <v>355</v>
      </c>
      <c r="I798" t="s">
        <v>356</v>
      </c>
      <c r="J798" t="s">
        <v>357</v>
      </c>
      <c r="K798" t="s">
        <v>358</v>
      </c>
      <c r="L798" t="s">
        <v>359</v>
      </c>
      <c r="M798" t="s">
        <v>360</v>
      </c>
      <c r="N798" t="s">
        <v>361</v>
      </c>
      <c r="O798" t="s">
        <v>362</v>
      </c>
      <c r="P798" t="s">
        <v>363</v>
      </c>
      <c r="Q798" t="s">
        <v>364</v>
      </c>
      <c r="R798" t="s">
        <v>365</v>
      </c>
      <c r="S798" t="s">
        <v>366</v>
      </c>
      <c r="T798" t="s">
        <v>367</v>
      </c>
      <c r="U798" t="s">
        <v>368</v>
      </c>
      <c r="V798" t="s">
        <v>369</v>
      </c>
      <c r="W798" t="s">
        <v>370</v>
      </c>
      <c r="X798" t="s">
        <v>371</v>
      </c>
      <c r="Y798" t="s">
        <v>372</v>
      </c>
      <c r="Z798" t="s">
        <v>373</v>
      </c>
      <c r="AA798" t="s">
        <v>374</v>
      </c>
      <c r="AB798" t="s">
        <v>375</v>
      </c>
      <c r="AC798" t="s">
        <v>376</v>
      </c>
      <c r="AD798" t="s">
        <v>377</v>
      </c>
      <c r="AE798" t="s">
        <v>378</v>
      </c>
      <c r="AF798" t="s">
        <v>379</v>
      </c>
      <c r="AG798" t="s">
        <v>380</v>
      </c>
    </row>
    <row r="799" spans="8:33" x14ac:dyDescent="0.2">
      <c r="H799">
        <v>1</v>
      </c>
      <c r="I799">
        <v>162.68</v>
      </c>
      <c r="J799">
        <v>1.1000000000000001</v>
      </c>
      <c r="K799">
        <v>0.30599999999999999</v>
      </c>
      <c r="L799">
        <v>335</v>
      </c>
      <c r="M799">
        <v>3.15</v>
      </c>
      <c r="N799">
        <v>1.1499999999999999</v>
      </c>
      <c r="O799">
        <v>6</v>
      </c>
      <c r="P799">
        <v>0</v>
      </c>
      <c r="Q799">
        <v>1.42</v>
      </c>
      <c r="R799">
        <v>23.55</v>
      </c>
      <c r="S799">
        <v>22.16</v>
      </c>
      <c r="T799">
        <v>23.57</v>
      </c>
      <c r="U799">
        <v>351.6</v>
      </c>
      <c r="V799">
        <v>348.9</v>
      </c>
      <c r="W799">
        <v>12.65</v>
      </c>
      <c r="X799">
        <v>16.36</v>
      </c>
      <c r="Y799">
        <v>40.68</v>
      </c>
      <c r="Z799">
        <v>52.62</v>
      </c>
      <c r="AA799">
        <v>500.4</v>
      </c>
      <c r="AB799">
        <v>49.39</v>
      </c>
      <c r="AC799">
        <v>0.17910000000000001</v>
      </c>
      <c r="AD799">
        <v>93.76</v>
      </c>
      <c r="AE799">
        <v>3.2</v>
      </c>
      <c r="AF799">
        <v>0.19</v>
      </c>
      <c r="AG799">
        <v>111115</v>
      </c>
    </row>
    <row r="800" spans="8:33" x14ac:dyDescent="0.2">
      <c r="H800">
        <v>2</v>
      </c>
      <c r="I800">
        <v>173.18</v>
      </c>
      <c r="J800">
        <v>1.1399999999999999</v>
      </c>
      <c r="K800">
        <v>0.308</v>
      </c>
      <c r="L800">
        <v>335</v>
      </c>
      <c r="M800">
        <v>3.15</v>
      </c>
      <c r="N800">
        <v>1.1399999999999999</v>
      </c>
      <c r="O800">
        <v>6</v>
      </c>
      <c r="P800">
        <v>0</v>
      </c>
      <c r="Q800">
        <v>1.42</v>
      </c>
      <c r="R800">
        <v>23.56</v>
      </c>
      <c r="S800">
        <v>22.14</v>
      </c>
      <c r="T800">
        <v>23.56</v>
      </c>
      <c r="U800">
        <v>351.6</v>
      </c>
      <c r="V800">
        <v>348.9</v>
      </c>
      <c r="W800">
        <v>12.64</v>
      </c>
      <c r="X800">
        <v>16.36</v>
      </c>
      <c r="Y800">
        <v>40.64</v>
      </c>
      <c r="Z800">
        <v>52.6</v>
      </c>
      <c r="AA800">
        <v>500.6</v>
      </c>
      <c r="AB800">
        <v>49.57</v>
      </c>
      <c r="AC800">
        <v>0.67500000000000004</v>
      </c>
      <c r="AD800">
        <v>93.76</v>
      </c>
      <c r="AE800">
        <v>3.2</v>
      </c>
      <c r="AF800">
        <v>0.19</v>
      </c>
      <c r="AG800">
        <v>111115</v>
      </c>
    </row>
    <row r="802" spans="8:33" x14ac:dyDescent="0.2">
      <c r="H802" t="s">
        <v>260</v>
      </c>
    </row>
    <row r="803" spans="8:33" x14ac:dyDescent="0.2">
      <c r="H803" t="s">
        <v>261</v>
      </c>
    </row>
    <row r="804" spans="8:33" x14ac:dyDescent="0.2">
      <c r="H804" t="s">
        <v>262</v>
      </c>
    </row>
    <row r="805" spans="8:33" x14ac:dyDescent="0.2">
      <c r="H805" t="s">
        <v>343</v>
      </c>
    </row>
    <row r="807" spans="8:33" x14ac:dyDescent="0.2">
      <c r="H807" t="s">
        <v>344</v>
      </c>
    </row>
    <row r="808" spans="8:33" x14ac:dyDescent="0.2">
      <c r="H808" t="s">
        <v>263</v>
      </c>
    </row>
    <row r="809" spans="8:33" x14ac:dyDescent="0.2">
      <c r="H809" t="s">
        <v>346</v>
      </c>
      <c r="I809" t="s">
        <v>347</v>
      </c>
    </row>
    <row r="810" spans="8:33" x14ac:dyDescent="0.2">
      <c r="H810" t="s">
        <v>348</v>
      </c>
      <c r="I810" t="s">
        <v>349</v>
      </c>
    </row>
    <row r="811" spans="8:33" x14ac:dyDescent="0.2">
      <c r="H811" t="s">
        <v>350</v>
      </c>
      <c r="I811" t="s">
        <v>351</v>
      </c>
      <c r="J811">
        <v>1</v>
      </c>
      <c r="K811">
        <v>0.16</v>
      </c>
    </row>
    <row r="812" spans="8:33" x14ac:dyDescent="0.2">
      <c r="H812" t="s">
        <v>352</v>
      </c>
      <c r="I812" t="s">
        <v>353</v>
      </c>
    </row>
    <row r="813" spans="8:33" x14ac:dyDescent="0.2">
      <c r="H813" t="s">
        <v>264</v>
      </c>
    </row>
    <row r="814" spans="8:33" x14ac:dyDescent="0.2">
      <c r="H814" t="s">
        <v>355</v>
      </c>
      <c r="I814" t="s">
        <v>356</v>
      </c>
      <c r="J814" t="s">
        <v>357</v>
      </c>
      <c r="K814" t="s">
        <v>358</v>
      </c>
      <c r="L814" t="s">
        <v>359</v>
      </c>
      <c r="M814" t="s">
        <v>360</v>
      </c>
      <c r="N814" t="s">
        <v>361</v>
      </c>
      <c r="O814" t="s">
        <v>362</v>
      </c>
      <c r="P814" t="s">
        <v>363</v>
      </c>
      <c r="Q814" t="s">
        <v>364</v>
      </c>
      <c r="R814" t="s">
        <v>365</v>
      </c>
      <c r="S814" t="s">
        <v>366</v>
      </c>
      <c r="T814" t="s">
        <v>367</v>
      </c>
      <c r="U814" t="s">
        <v>368</v>
      </c>
      <c r="V814" t="s">
        <v>369</v>
      </c>
      <c r="W814" t="s">
        <v>370</v>
      </c>
      <c r="X814" t="s">
        <v>371</v>
      </c>
      <c r="Y814" t="s">
        <v>372</v>
      </c>
      <c r="Z814" t="s">
        <v>373</v>
      </c>
      <c r="AA814" t="s">
        <v>374</v>
      </c>
      <c r="AB814" t="s">
        <v>375</v>
      </c>
      <c r="AC814" t="s">
        <v>376</v>
      </c>
      <c r="AD814" t="s">
        <v>377</v>
      </c>
      <c r="AE814" t="s">
        <v>378</v>
      </c>
      <c r="AF814" t="s">
        <v>379</v>
      </c>
      <c r="AG814" t="s">
        <v>380</v>
      </c>
    </row>
    <row r="815" spans="8:33" x14ac:dyDescent="0.2">
      <c r="H815">
        <v>1</v>
      </c>
      <c r="I815">
        <v>188.72</v>
      </c>
      <c r="J815">
        <v>1.18</v>
      </c>
      <c r="K815">
        <v>0.49299999999999999</v>
      </c>
      <c r="L815">
        <v>340</v>
      </c>
      <c r="M815">
        <v>3.64</v>
      </c>
      <c r="N815">
        <v>0.91200000000000003</v>
      </c>
      <c r="O815">
        <v>6</v>
      </c>
      <c r="P815">
        <v>0</v>
      </c>
      <c r="Q815">
        <v>1.42</v>
      </c>
      <c r="R815">
        <v>24.51</v>
      </c>
      <c r="S815">
        <v>22.06</v>
      </c>
      <c r="T815">
        <v>25.35</v>
      </c>
      <c r="U815">
        <v>352.7</v>
      </c>
      <c r="V815">
        <v>349.8</v>
      </c>
      <c r="W815">
        <v>14.37</v>
      </c>
      <c r="X815">
        <v>18.66</v>
      </c>
      <c r="Y815">
        <v>43.65</v>
      </c>
      <c r="Z815">
        <v>56.67</v>
      </c>
      <c r="AA815">
        <v>500.8</v>
      </c>
      <c r="AB815">
        <v>50.31</v>
      </c>
      <c r="AC815">
        <v>0.71640000000000004</v>
      </c>
      <c r="AD815">
        <v>93.83</v>
      </c>
      <c r="AE815">
        <v>3.2</v>
      </c>
      <c r="AF815">
        <v>0.19</v>
      </c>
      <c r="AG815">
        <v>111115</v>
      </c>
    </row>
    <row r="816" spans="8:33" x14ac:dyDescent="0.2">
      <c r="H816">
        <v>2</v>
      </c>
      <c r="I816">
        <v>201.47</v>
      </c>
      <c r="J816">
        <v>1</v>
      </c>
      <c r="K816">
        <v>0.49399999999999999</v>
      </c>
      <c r="L816">
        <v>341</v>
      </c>
      <c r="M816">
        <v>3.67</v>
      </c>
      <c r="N816">
        <v>0.91800000000000004</v>
      </c>
      <c r="O816">
        <v>6</v>
      </c>
      <c r="P816">
        <v>0</v>
      </c>
      <c r="Q816">
        <v>1.42</v>
      </c>
      <c r="R816">
        <v>24.52</v>
      </c>
      <c r="S816">
        <v>22.12</v>
      </c>
      <c r="T816">
        <v>25.17</v>
      </c>
      <c r="U816">
        <v>352.9</v>
      </c>
      <c r="V816">
        <v>350.2</v>
      </c>
      <c r="W816">
        <v>14.38</v>
      </c>
      <c r="X816">
        <v>18.7</v>
      </c>
      <c r="Y816">
        <v>43.68</v>
      </c>
      <c r="Z816">
        <v>56.8</v>
      </c>
      <c r="AA816">
        <v>500.6</v>
      </c>
      <c r="AB816">
        <v>50.23</v>
      </c>
      <c r="AC816">
        <v>1.3780000000000001E-2</v>
      </c>
      <c r="AD816">
        <v>93.83</v>
      </c>
      <c r="AE816">
        <v>3.2</v>
      </c>
      <c r="AF816">
        <v>0.19</v>
      </c>
      <c r="AG816">
        <v>111115</v>
      </c>
    </row>
    <row r="817" spans="8:33" x14ac:dyDescent="0.2">
      <c r="H817" t="s">
        <v>344</v>
      </c>
    </row>
    <row r="818" spans="8:33" x14ac:dyDescent="0.2">
      <c r="H818" t="s">
        <v>265</v>
      </c>
    </row>
    <row r="819" spans="8:33" x14ac:dyDescent="0.2">
      <c r="H819" t="s">
        <v>346</v>
      </c>
      <c r="I819" t="s">
        <v>347</v>
      </c>
    </row>
    <row r="820" spans="8:33" x14ac:dyDescent="0.2">
      <c r="H820" t="s">
        <v>348</v>
      </c>
      <c r="I820" t="s">
        <v>349</v>
      </c>
    </row>
    <row r="821" spans="8:33" x14ac:dyDescent="0.2">
      <c r="H821" t="s">
        <v>350</v>
      </c>
      <c r="I821" t="s">
        <v>351</v>
      </c>
      <c r="J821">
        <v>1</v>
      </c>
      <c r="K821">
        <v>0.16</v>
      </c>
    </row>
    <row r="822" spans="8:33" x14ac:dyDescent="0.2">
      <c r="H822" t="s">
        <v>352</v>
      </c>
      <c r="I822" t="s">
        <v>353</v>
      </c>
    </row>
    <row r="823" spans="8:33" x14ac:dyDescent="0.2">
      <c r="H823" t="s">
        <v>266</v>
      </c>
    </row>
    <row r="824" spans="8:33" x14ac:dyDescent="0.2">
      <c r="H824" t="s">
        <v>355</v>
      </c>
      <c r="I824" t="s">
        <v>356</v>
      </c>
      <c r="J824" t="s">
        <v>357</v>
      </c>
      <c r="K824" t="s">
        <v>358</v>
      </c>
      <c r="L824" t="s">
        <v>359</v>
      </c>
      <c r="M824" t="s">
        <v>360</v>
      </c>
      <c r="N824" t="s">
        <v>361</v>
      </c>
      <c r="O824" t="s">
        <v>362</v>
      </c>
      <c r="P824" t="s">
        <v>363</v>
      </c>
      <c r="Q824" t="s">
        <v>364</v>
      </c>
      <c r="R824" t="s">
        <v>365</v>
      </c>
      <c r="S824" t="s">
        <v>366</v>
      </c>
      <c r="T824" t="s">
        <v>367</v>
      </c>
      <c r="U824" t="s">
        <v>368</v>
      </c>
      <c r="V824" t="s">
        <v>369</v>
      </c>
      <c r="W824" t="s">
        <v>370</v>
      </c>
      <c r="X824" t="s">
        <v>371</v>
      </c>
      <c r="Y824" t="s">
        <v>372</v>
      </c>
      <c r="Z824" t="s">
        <v>373</v>
      </c>
      <c r="AA824" t="s">
        <v>374</v>
      </c>
      <c r="AB824" t="s">
        <v>375</v>
      </c>
      <c r="AC824" t="s">
        <v>376</v>
      </c>
      <c r="AD824" t="s">
        <v>377</v>
      </c>
      <c r="AE824" t="s">
        <v>378</v>
      </c>
      <c r="AF824" t="s">
        <v>379</v>
      </c>
      <c r="AG824" t="s">
        <v>380</v>
      </c>
    </row>
    <row r="825" spans="8:33" x14ac:dyDescent="0.2">
      <c r="H825">
        <v>1</v>
      </c>
      <c r="I825">
        <v>123.46</v>
      </c>
      <c r="J825">
        <v>0.63200000000000001</v>
      </c>
      <c r="K825">
        <v>0.47399999999999998</v>
      </c>
      <c r="L825">
        <v>342</v>
      </c>
      <c r="M825">
        <v>3.5</v>
      </c>
      <c r="N825">
        <v>0.90400000000000003</v>
      </c>
      <c r="O825">
        <v>6</v>
      </c>
      <c r="P825">
        <v>0</v>
      </c>
      <c r="Q825">
        <v>1.42</v>
      </c>
      <c r="R825">
        <v>24.03</v>
      </c>
      <c r="S825">
        <v>21.98</v>
      </c>
      <c r="T825">
        <v>24.36</v>
      </c>
      <c r="U825">
        <v>352.6</v>
      </c>
      <c r="V825">
        <v>350.4</v>
      </c>
      <c r="W825">
        <v>14.49</v>
      </c>
      <c r="X825">
        <v>18.61</v>
      </c>
      <c r="Y825">
        <v>45.31</v>
      </c>
      <c r="Z825">
        <v>58.19</v>
      </c>
      <c r="AA825">
        <v>500.7</v>
      </c>
      <c r="AB825">
        <v>49.99</v>
      </c>
      <c r="AC825">
        <v>0.31690000000000002</v>
      </c>
      <c r="AD825">
        <v>93.82</v>
      </c>
      <c r="AE825">
        <v>3.2</v>
      </c>
      <c r="AF825">
        <v>0.19</v>
      </c>
      <c r="AG825">
        <v>111115</v>
      </c>
    </row>
    <row r="826" spans="8:33" x14ac:dyDescent="0.2">
      <c r="H826">
        <v>2</v>
      </c>
      <c r="I826">
        <v>141.46</v>
      </c>
      <c r="J826">
        <v>0.85599999999999998</v>
      </c>
      <c r="K826">
        <v>0.46899999999999997</v>
      </c>
      <c r="L826">
        <v>341</v>
      </c>
      <c r="M826">
        <v>3.51</v>
      </c>
      <c r="N826">
        <v>0.91300000000000003</v>
      </c>
      <c r="O826">
        <v>6</v>
      </c>
      <c r="P826">
        <v>0</v>
      </c>
      <c r="Q826">
        <v>1.42</v>
      </c>
      <c r="R826">
        <v>24.05</v>
      </c>
      <c r="S826">
        <v>22.04</v>
      </c>
      <c r="T826">
        <v>24.36</v>
      </c>
      <c r="U826">
        <v>352.7</v>
      </c>
      <c r="V826">
        <v>350.2</v>
      </c>
      <c r="W826">
        <v>14.5</v>
      </c>
      <c r="X826">
        <v>18.63</v>
      </c>
      <c r="Y826">
        <v>45.28</v>
      </c>
      <c r="Z826">
        <v>58.18</v>
      </c>
      <c r="AA826">
        <v>500.8</v>
      </c>
      <c r="AB826">
        <v>50.06</v>
      </c>
      <c r="AC826">
        <v>0.63370000000000004</v>
      </c>
      <c r="AD826">
        <v>93.82</v>
      </c>
      <c r="AE826">
        <v>3.2</v>
      </c>
      <c r="AF826">
        <v>0.19</v>
      </c>
      <c r="AG826">
        <v>111115</v>
      </c>
    </row>
    <row r="827" spans="8:33" x14ac:dyDescent="0.2">
      <c r="H827" t="s">
        <v>344</v>
      </c>
    </row>
    <row r="828" spans="8:33" x14ac:dyDescent="0.2">
      <c r="H828" t="s">
        <v>267</v>
      </c>
    </row>
    <row r="829" spans="8:33" x14ac:dyDescent="0.2">
      <c r="H829" t="s">
        <v>346</v>
      </c>
      <c r="I829" t="s">
        <v>347</v>
      </c>
    </row>
    <row r="830" spans="8:33" x14ac:dyDescent="0.2">
      <c r="H830" t="s">
        <v>348</v>
      </c>
      <c r="I830" t="s">
        <v>349</v>
      </c>
    </row>
    <row r="831" spans="8:33" x14ac:dyDescent="0.2">
      <c r="H831" t="s">
        <v>350</v>
      </c>
      <c r="I831" t="s">
        <v>351</v>
      </c>
      <c r="J831">
        <v>1</v>
      </c>
      <c r="K831">
        <v>0.16</v>
      </c>
    </row>
    <row r="832" spans="8:33" x14ac:dyDescent="0.2">
      <c r="H832" t="s">
        <v>352</v>
      </c>
      <c r="I832" t="s">
        <v>353</v>
      </c>
    </row>
    <row r="833" spans="8:33" x14ac:dyDescent="0.2">
      <c r="H833" t="s">
        <v>130</v>
      </c>
    </row>
    <row r="834" spans="8:33" x14ac:dyDescent="0.2">
      <c r="H834" t="s">
        <v>355</v>
      </c>
      <c r="I834" t="s">
        <v>356</v>
      </c>
      <c r="J834" t="s">
        <v>357</v>
      </c>
      <c r="K834" t="s">
        <v>358</v>
      </c>
      <c r="L834" t="s">
        <v>359</v>
      </c>
      <c r="M834" t="s">
        <v>360</v>
      </c>
      <c r="N834" t="s">
        <v>361</v>
      </c>
      <c r="O834" t="s">
        <v>362</v>
      </c>
      <c r="P834" t="s">
        <v>363</v>
      </c>
      <c r="Q834" t="s">
        <v>364</v>
      </c>
      <c r="R834" t="s">
        <v>365</v>
      </c>
      <c r="S834" t="s">
        <v>366</v>
      </c>
      <c r="T834" t="s">
        <v>367</v>
      </c>
      <c r="U834" t="s">
        <v>368</v>
      </c>
      <c r="V834" t="s">
        <v>369</v>
      </c>
      <c r="W834" t="s">
        <v>370</v>
      </c>
      <c r="X834" t="s">
        <v>371</v>
      </c>
      <c r="Y834" t="s">
        <v>372</v>
      </c>
      <c r="Z834" t="s">
        <v>373</v>
      </c>
      <c r="AA834" t="s">
        <v>374</v>
      </c>
      <c r="AB834" t="s">
        <v>375</v>
      </c>
      <c r="AC834" t="s">
        <v>376</v>
      </c>
      <c r="AD834" t="s">
        <v>377</v>
      </c>
      <c r="AE834" t="s">
        <v>378</v>
      </c>
      <c r="AF834" t="s">
        <v>379</v>
      </c>
      <c r="AG834" t="s">
        <v>380</v>
      </c>
    </row>
    <row r="835" spans="8:33" x14ac:dyDescent="0.2">
      <c r="H835">
        <v>1</v>
      </c>
      <c r="I835">
        <v>157.71</v>
      </c>
      <c r="J835">
        <v>1.37</v>
      </c>
      <c r="K835">
        <v>0.26</v>
      </c>
      <c r="L835">
        <v>334</v>
      </c>
      <c r="M835">
        <v>2.4300000000000002</v>
      </c>
      <c r="N835">
        <v>1.01</v>
      </c>
      <c r="O835">
        <v>6</v>
      </c>
      <c r="P835">
        <v>0</v>
      </c>
      <c r="Q835">
        <v>1.42</v>
      </c>
      <c r="R835">
        <v>22.98</v>
      </c>
      <c r="S835">
        <v>21.92</v>
      </c>
      <c r="T835">
        <v>22.99</v>
      </c>
      <c r="U835">
        <v>352.8</v>
      </c>
      <c r="V835">
        <v>350.1</v>
      </c>
      <c r="W835">
        <v>14.5</v>
      </c>
      <c r="X835">
        <v>17.350000000000001</v>
      </c>
      <c r="Y835">
        <v>48.29</v>
      </c>
      <c r="Z835">
        <v>57.81</v>
      </c>
      <c r="AA835">
        <v>500.6</v>
      </c>
      <c r="AB835">
        <v>50.6</v>
      </c>
      <c r="AC835">
        <v>0.2893</v>
      </c>
      <c r="AD835">
        <v>93.82</v>
      </c>
      <c r="AE835">
        <v>3.2</v>
      </c>
      <c r="AF835">
        <v>0.19</v>
      </c>
      <c r="AG835">
        <v>111115</v>
      </c>
    </row>
    <row r="836" spans="8:33" x14ac:dyDescent="0.2">
      <c r="H836">
        <v>2</v>
      </c>
      <c r="I836">
        <v>169.71</v>
      </c>
      <c r="J836">
        <v>1.39</v>
      </c>
      <c r="K836">
        <v>0.25900000000000001</v>
      </c>
      <c r="L836">
        <v>334</v>
      </c>
      <c r="M836">
        <v>2.4300000000000002</v>
      </c>
      <c r="N836">
        <v>1.02</v>
      </c>
      <c r="O836">
        <v>6</v>
      </c>
      <c r="P836">
        <v>0</v>
      </c>
      <c r="Q836">
        <v>1.42</v>
      </c>
      <c r="R836">
        <v>23.07</v>
      </c>
      <c r="S836">
        <v>21.95</v>
      </c>
      <c r="T836">
        <v>23.47</v>
      </c>
      <c r="U836">
        <v>352.6</v>
      </c>
      <c r="V836">
        <v>350</v>
      </c>
      <c r="W836">
        <v>14.5</v>
      </c>
      <c r="X836">
        <v>17.36</v>
      </c>
      <c r="Y836">
        <v>48.04</v>
      </c>
      <c r="Z836">
        <v>57.53</v>
      </c>
      <c r="AA836">
        <v>500.6</v>
      </c>
      <c r="AB836">
        <v>50.4</v>
      </c>
      <c r="AC836">
        <v>0.45469999999999999</v>
      </c>
      <c r="AD836">
        <v>93.82</v>
      </c>
      <c r="AE836">
        <v>3.2</v>
      </c>
      <c r="AF836">
        <v>0.19</v>
      </c>
      <c r="AG836">
        <v>111115</v>
      </c>
    </row>
    <row r="837" spans="8:33" x14ac:dyDescent="0.2">
      <c r="H837" t="s">
        <v>344</v>
      </c>
    </row>
    <row r="838" spans="8:33" x14ac:dyDescent="0.2">
      <c r="H838" t="s">
        <v>131</v>
      </c>
    </row>
    <row r="839" spans="8:33" x14ac:dyDescent="0.2">
      <c r="H839" t="s">
        <v>346</v>
      </c>
      <c r="I839" t="s">
        <v>347</v>
      </c>
    </row>
    <row r="840" spans="8:33" x14ac:dyDescent="0.2">
      <c r="H840" t="s">
        <v>348</v>
      </c>
      <c r="I840" t="s">
        <v>349</v>
      </c>
    </row>
    <row r="841" spans="8:33" x14ac:dyDescent="0.2">
      <c r="H841" t="s">
        <v>350</v>
      </c>
      <c r="I841" t="s">
        <v>351</v>
      </c>
      <c r="J841">
        <v>1</v>
      </c>
      <c r="K841">
        <v>0.16</v>
      </c>
    </row>
    <row r="842" spans="8:33" x14ac:dyDescent="0.2">
      <c r="H842" t="s">
        <v>352</v>
      </c>
      <c r="I842" t="s">
        <v>353</v>
      </c>
    </row>
    <row r="843" spans="8:33" x14ac:dyDescent="0.2">
      <c r="H843" t="s">
        <v>132</v>
      </c>
    </row>
    <row r="844" spans="8:33" x14ac:dyDescent="0.2">
      <c r="H844" t="s">
        <v>355</v>
      </c>
      <c r="I844" t="s">
        <v>356</v>
      </c>
      <c r="J844" t="s">
        <v>357</v>
      </c>
      <c r="K844" t="s">
        <v>358</v>
      </c>
      <c r="L844" t="s">
        <v>359</v>
      </c>
      <c r="M844" t="s">
        <v>360</v>
      </c>
      <c r="N844" t="s">
        <v>361</v>
      </c>
      <c r="O844" t="s">
        <v>362</v>
      </c>
      <c r="P844" t="s">
        <v>363</v>
      </c>
      <c r="Q844" t="s">
        <v>364</v>
      </c>
      <c r="R844" t="s">
        <v>365</v>
      </c>
      <c r="S844" t="s">
        <v>366</v>
      </c>
      <c r="T844" t="s">
        <v>367</v>
      </c>
      <c r="U844" t="s">
        <v>368</v>
      </c>
      <c r="V844" t="s">
        <v>369</v>
      </c>
      <c r="W844" t="s">
        <v>370</v>
      </c>
      <c r="X844" t="s">
        <v>371</v>
      </c>
      <c r="Y844" t="s">
        <v>372</v>
      </c>
      <c r="Z844" t="s">
        <v>373</v>
      </c>
      <c r="AA844" t="s">
        <v>374</v>
      </c>
      <c r="AB844" t="s">
        <v>375</v>
      </c>
      <c r="AC844" t="s">
        <v>376</v>
      </c>
      <c r="AD844" t="s">
        <v>377</v>
      </c>
      <c r="AE844" t="s">
        <v>378</v>
      </c>
      <c r="AF844" t="s">
        <v>379</v>
      </c>
      <c r="AG844" t="s">
        <v>380</v>
      </c>
    </row>
    <row r="845" spans="8:33" x14ac:dyDescent="0.2">
      <c r="H845">
        <v>1</v>
      </c>
      <c r="I845">
        <v>105.7</v>
      </c>
      <c r="J845">
        <v>0.90500000000000003</v>
      </c>
      <c r="K845">
        <v>0.36299999999999999</v>
      </c>
      <c r="L845">
        <v>340</v>
      </c>
      <c r="M845">
        <v>2.92</v>
      </c>
      <c r="N845">
        <v>0.92700000000000005</v>
      </c>
      <c r="O845">
        <v>6</v>
      </c>
      <c r="P845">
        <v>0</v>
      </c>
      <c r="Q845">
        <v>1.42</v>
      </c>
      <c r="R845">
        <v>22.75</v>
      </c>
      <c r="S845">
        <v>21.74</v>
      </c>
      <c r="T845">
        <v>22.96</v>
      </c>
      <c r="U845">
        <v>352.8</v>
      </c>
      <c r="V845">
        <v>350.5</v>
      </c>
      <c r="W845">
        <v>14.52</v>
      </c>
      <c r="X845">
        <v>17.96</v>
      </c>
      <c r="Y845">
        <v>49.05</v>
      </c>
      <c r="Z845">
        <v>60.68</v>
      </c>
      <c r="AA845">
        <v>500.6</v>
      </c>
      <c r="AB845">
        <v>51.26</v>
      </c>
      <c r="AC845">
        <v>0.34439999999999998</v>
      </c>
      <c r="AD845">
        <v>93.81</v>
      </c>
      <c r="AE845">
        <v>3.2</v>
      </c>
      <c r="AF845">
        <v>0.19</v>
      </c>
      <c r="AG845">
        <v>111115</v>
      </c>
    </row>
    <row r="846" spans="8:33" x14ac:dyDescent="0.2">
      <c r="H846">
        <v>2</v>
      </c>
      <c r="I846">
        <v>120.7</v>
      </c>
      <c r="J846">
        <v>0.80600000000000005</v>
      </c>
      <c r="K846">
        <v>0.36899999999999999</v>
      </c>
      <c r="L846">
        <v>341</v>
      </c>
      <c r="M846">
        <v>2.96</v>
      </c>
      <c r="N846">
        <v>0.92400000000000004</v>
      </c>
      <c r="O846">
        <v>6</v>
      </c>
      <c r="P846">
        <v>0</v>
      </c>
      <c r="Q846">
        <v>1.42</v>
      </c>
      <c r="R846">
        <v>22.94</v>
      </c>
      <c r="S846">
        <v>21.74</v>
      </c>
      <c r="T846">
        <v>23.21</v>
      </c>
      <c r="U846">
        <v>352.8</v>
      </c>
      <c r="V846">
        <v>350.6</v>
      </c>
      <c r="W846">
        <v>14.51</v>
      </c>
      <c r="X846">
        <v>17.989999999999998</v>
      </c>
      <c r="Y846">
        <v>48.46</v>
      </c>
      <c r="Z846">
        <v>60.08</v>
      </c>
      <c r="AA846">
        <v>500.5</v>
      </c>
      <c r="AB846">
        <v>50.98</v>
      </c>
      <c r="AC846">
        <v>1.1850000000000001</v>
      </c>
      <c r="AD846">
        <v>93.81</v>
      </c>
      <c r="AE846">
        <v>3.2</v>
      </c>
      <c r="AF846">
        <v>0.19</v>
      </c>
      <c r="AG846">
        <v>111115</v>
      </c>
    </row>
    <row r="847" spans="8:33" x14ac:dyDescent="0.2">
      <c r="H847" t="s">
        <v>344</v>
      </c>
    </row>
    <row r="848" spans="8:33" x14ac:dyDescent="0.2">
      <c r="H848" t="s">
        <v>133</v>
      </c>
    </row>
    <row r="849" spans="8:33" x14ac:dyDescent="0.2">
      <c r="H849" t="s">
        <v>346</v>
      </c>
      <c r="I849" t="s">
        <v>347</v>
      </c>
    </row>
    <row r="850" spans="8:33" x14ac:dyDescent="0.2">
      <c r="H850" t="s">
        <v>348</v>
      </c>
      <c r="I850" t="s">
        <v>349</v>
      </c>
    </row>
    <row r="851" spans="8:33" x14ac:dyDescent="0.2">
      <c r="H851" t="s">
        <v>350</v>
      </c>
      <c r="I851" t="s">
        <v>351</v>
      </c>
      <c r="J851">
        <v>1</v>
      </c>
      <c r="K851">
        <v>0.16</v>
      </c>
    </row>
    <row r="852" spans="8:33" x14ac:dyDescent="0.2">
      <c r="H852" t="s">
        <v>352</v>
      </c>
      <c r="I852" t="s">
        <v>353</v>
      </c>
    </row>
    <row r="853" spans="8:33" x14ac:dyDescent="0.2">
      <c r="H853" t="s">
        <v>134</v>
      </c>
    </row>
    <row r="854" spans="8:33" x14ac:dyDescent="0.2">
      <c r="H854" t="s">
        <v>355</v>
      </c>
      <c r="I854" t="s">
        <v>356</v>
      </c>
      <c r="J854" t="s">
        <v>357</v>
      </c>
      <c r="K854" t="s">
        <v>358</v>
      </c>
      <c r="L854" t="s">
        <v>359</v>
      </c>
      <c r="M854" t="s">
        <v>360</v>
      </c>
      <c r="N854" t="s">
        <v>361</v>
      </c>
      <c r="O854" t="s">
        <v>362</v>
      </c>
      <c r="P854" t="s">
        <v>363</v>
      </c>
      <c r="Q854" t="s">
        <v>364</v>
      </c>
      <c r="R854" t="s">
        <v>365</v>
      </c>
      <c r="S854" t="s">
        <v>366</v>
      </c>
      <c r="T854" t="s">
        <v>367</v>
      </c>
      <c r="U854" t="s">
        <v>368</v>
      </c>
      <c r="V854" t="s">
        <v>369</v>
      </c>
      <c r="W854" t="s">
        <v>370</v>
      </c>
      <c r="X854" t="s">
        <v>371</v>
      </c>
      <c r="Y854" t="s">
        <v>372</v>
      </c>
      <c r="Z854" t="s">
        <v>373</v>
      </c>
      <c r="AA854" t="s">
        <v>374</v>
      </c>
      <c r="AB854" t="s">
        <v>375</v>
      </c>
      <c r="AC854" t="s">
        <v>376</v>
      </c>
      <c r="AD854" t="s">
        <v>377</v>
      </c>
      <c r="AE854" t="s">
        <v>378</v>
      </c>
      <c r="AF854" t="s">
        <v>379</v>
      </c>
      <c r="AG854" t="s">
        <v>380</v>
      </c>
    </row>
    <row r="855" spans="8:33" x14ac:dyDescent="0.2">
      <c r="H855">
        <v>1</v>
      </c>
      <c r="I855">
        <v>132.44999999999999</v>
      </c>
      <c r="J855">
        <v>1.04</v>
      </c>
      <c r="K855">
        <v>0.45600000000000002</v>
      </c>
      <c r="L855">
        <v>339</v>
      </c>
      <c r="M855">
        <v>3.39</v>
      </c>
      <c r="N855">
        <v>0.89900000000000002</v>
      </c>
      <c r="O855">
        <v>6</v>
      </c>
      <c r="P855">
        <v>0</v>
      </c>
      <c r="Q855">
        <v>1.42</v>
      </c>
      <c r="R855">
        <v>24.08</v>
      </c>
      <c r="S855">
        <v>21.92</v>
      </c>
      <c r="T855">
        <v>24.55</v>
      </c>
      <c r="U855">
        <v>351.4</v>
      </c>
      <c r="V855">
        <v>348.7</v>
      </c>
      <c r="W855">
        <v>14.59</v>
      </c>
      <c r="X855">
        <v>18.57</v>
      </c>
      <c r="Y855">
        <v>45.47</v>
      </c>
      <c r="Z855">
        <v>57.89</v>
      </c>
      <c r="AA855">
        <v>500.6</v>
      </c>
      <c r="AB855">
        <v>50.05</v>
      </c>
      <c r="AC855">
        <v>1.75</v>
      </c>
      <c r="AD855">
        <v>93.81</v>
      </c>
      <c r="AE855">
        <v>3.2</v>
      </c>
      <c r="AF855">
        <v>0.19</v>
      </c>
      <c r="AG855">
        <v>111115</v>
      </c>
    </row>
    <row r="856" spans="8:33" x14ac:dyDescent="0.2">
      <c r="H856">
        <v>2</v>
      </c>
      <c r="I856">
        <v>144.44999999999999</v>
      </c>
      <c r="J856">
        <v>1.23</v>
      </c>
      <c r="K856">
        <v>0.45600000000000002</v>
      </c>
      <c r="L856">
        <v>338</v>
      </c>
      <c r="M856">
        <v>3.39</v>
      </c>
      <c r="N856">
        <v>0.9</v>
      </c>
      <c r="O856">
        <v>6</v>
      </c>
      <c r="P856">
        <v>0</v>
      </c>
      <c r="Q856">
        <v>1.42</v>
      </c>
      <c r="R856">
        <v>24.08</v>
      </c>
      <c r="S856">
        <v>21.93</v>
      </c>
      <c r="T856">
        <v>24.55</v>
      </c>
      <c r="U856">
        <v>351.5</v>
      </c>
      <c r="V856">
        <v>348.6</v>
      </c>
      <c r="W856">
        <v>14.59</v>
      </c>
      <c r="X856">
        <v>18.579999999999998</v>
      </c>
      <c r="Y856">
        <v>45.47</v>
      </c>
      <c r="Z856">
        <v>57.9</v>
      </c>
      <c r="AA856">
        <v>500.6</v>
      </c>
      <c r="AB856">
        <v>50.15</v>
      </c>
      <c r="AC856">
        <v>2.7550000000000002E-2</v>
      </c>
      <c r="AD856">
        <v>93.8</v>
      </c>
      <c r="AE856">
        <v>3.2</v>
      </c>
      <c r="AF856">
        <v>0.19</v>
      </c>
      <c r="AG856">
        <v>111115</v>
      </c>
    </row>
    <row r="857" spans="8:33" x14ac:dyDescent="0.2">
      <c r="H857" t="s">
        <v>344</v>
      </c>
    </row>
    <row r="858" spans="8:33" x14ac:dyDescent="0.2">
      <c r="H858" t="s">
        <v>135</v>
      </c>
    </row>
    <row r="859" spans="8:33" x14ac:dyDescent="0.2">
      <c r="H859" t="s">
        <v>346</v>
      </c>
      <c r="I859" t="s">
        <v>347</v>
      </c>
    </row>
    <row r="860" spans="8:33" x14ac:dyDescent="0.2">
      <c r="H860" t="s">
        <v>348</v>
      </c>
      <c r="I860" t="s">
        <v>349</v>
      </c>
    </row>
    <row r="861" spans="8:33" x14ac:dyDescent="0.2">
      <c r="H861" t="s">
        <v>350</v>
      </c>
      <c r="I861" t="s">
        <v>351</v>
      </c>
      <c r="J861">
        <v>1</v>
      </c>
      <c r="K861">
        <v>0.16</v>
      </c>
    </row>
    <row r="862" spans="8:33" x14ac:dyDescent="0.2">
      <c r="H862" t="s">
        <v>352</v>
      </c>
      <c r="I862" t="s">
        <v>353</v>
      </c>
    </row>
    <row r="863" spans="8:33" x14ac:dyDescent="0.2">
      <c r="H863" t="s">
        <v>136</v>
      </c>
    </row>
    <row r="864" spans="8:33" x14ac:dyDescent="0.2">
      <c r="H864" t="s">
        <v>355</v>
      </c>
      <c r="I864" t="s">
        <v>356</v>
      </c>
      <c r="J864" t="s">
        <v>357</v>
      </c>
      <c r="K864" t="s">
        <v>358</v>
      </c>
      <c r="L864" t="s">
        <v>359</v>
      </c>
      <c r="M864" t="s">
        <v>360</v>
      </c>
      <c r="N864" t="s">
        <v>361</v>
      </c>
      <c r="O864" t="s">
        <v>362</v>
      </c>
      <c r="P864" t="s">
        <v>363</v>
      </c>
      <c r="Q864" t="s">
        <v>364</v>
      </c>
      <c r="R864" t="s">
        <v>365</v>
      </c>
      <c r="S864" t="s">
        <v>366</v>
      </c>
      <c r="T864" t="s">
        <v>367</v>
      </c>
      <c r="U864" t="s">
        <v>368</v>
      </c>
      <c r="V864" t="s">
        <v>369</v>
      </c>
      <c r="W864" t="s">
        <v>370</v>
      </c>
      <c r="X864" t="s">
        <v>371</v>
      </c>
      <c r="Y864" t="s">
        <v>372</v>
      </c>
      <c r="Z864" t="s">
        <v>373</v>
      </c>
      <c r="AA864" t="s">
        <v>374</v>
      </c>
      <c r="AB864" t="s">
        <v>375</v>
      </c>
      <c r="AC864" t="s">
        <v>376</v>
      </c>
      <c r="AD864" t="s">
        <v>377</v>
      </c>
      <c r="AE864" t="s">
        <v>378</v>
      </c>
      <c r="AF864" t="s">
        <v>379</v>
      </c>
      <c r="AG864" t="s">
        <v>380</v>
      </c>
    </row>
    <row r="865" spans="8:33" x14ac:dyDescent="0.2">
      <c r="H865">
        <v>1</v>
      </c>
      <c r="I865">
        <v>122.45</v>
      </c>
      <c r="J865">
        <v>1</v>
      </c>
      <c r="K865">
        <v>0.40200000000000002</v>
      </c>
      <c r="L865">
        <v>341</v>
      </c>
      <c r="M865">
        <v>2.6</v>
      </c>
      <c r="N865">
        <v>0.75800000000000001</v>
      </c>
      <c r="O865">
        <v>6</v>
      </c>
      <c r="P865">
        <v>0</v>
      </c>
      <c r="Q865">
        <v>1.42</v>
      </c>
      <c r="R865">
        <v>23.44</v>
      </c>
      <c r="S865">
        <v>22.07</v>
      </c>
      <c r="T865">
        <v>23.57</v>
      </c>
      <c r="U865">
        <v>352.4</v>
      </c>
      <c r="V865">
        <v>350.2</v>
      </c>
      <c r="W865">
        <v>17.27</v>
      </c>
      <c r="X865">
        <v>20.32</v>
      </c>
      <c r="Y865">
        <v>55.94</v>
      </c>
      <c r="Z865">
        <v>65.819999999999993</v>
      </c>
      <c r="AA865">
        <v>500.5</v>
      </c>
      <c r="AB865">
        <v>50.13</v>
      </c>
      <c r="AC865">
        <v>6.8870000000000001E-2</v>
      </c>
      <c r="AD865">
        <v>93.8</v>
      </c>
      <c r="AE865">
        <v>3.2</v>
      </c>
      <c r="AF865">
        <v>0.19</v>
      </c>
      <c r="AG865">
        <v>111115</v>
      </c>
    </row>
    <row r="866" spans="8:33" x14ac:dyDescent="0.2">
      <c r="H866">
        <v>2</v>
      </c>
      <c r="I866">
        <v>134.44999999999999</v>
      </c>
      <c r="J866">
        <v>1.05</v>
      </c>
      <c r="K866">
        <v>0.40300000000000002</v>
      </c>
      <c r="L866">
        <v>341</v>
      </c>
      <c r="M866">
        <v>2.6</v>
      </c>
      <c r="N866">
        <v>0.75800000000000001</v>
      </c>
      <c r="O866">
        <v>6</v>
      </c>
      <c r="P866">
        <v>0</v>
      </c>
      <c r="Q866">
        <v>1.42</v>
      </c>
      <c r="R866">
        <v>23.45</v>
      </c>
      <c r="S866">
        <v>22.08</v>
      </c>
      <c r="T866">
        <v>23.57</v>
      </c>
      <c r="U866">
        <v>352.7</v>
      </c>
      <c r="V866">
        <v>350.3</v>
      </c>
      <c r="W866">
        <v>17.29</v>
      </c>
      <c r="X866">
        <v>20.34</v>
      </c>
      <c r="Y866">
        <v>55.97</v>
      </c>
      <c r="Z866">
        <v>65.86</v>
      </c>
      <c r="AA866">
        <v>500.4</v>
      </c>
      <c r="AB866">
        <v>49.91</v>
      </c>
      <c r="AC866">
        <v>6.8879999999999997E-2</v>
      </c>
      <c r="AD866">
        <v>93.8</v>
      </c>
      <c r="AE866">
        <v>3.2</v>
      </c>
      <c r="AF866">
        <v>0.19</v>
      </c>
      <c r="AG866">
        <v>111115</v>
      </c>
    </row>
    <row r="868" spans="8:33" x14ac:dyDescent="0.2">
      <c r="H868" t="s">
        <v>137</v>
      </c>
    </row>
    <row r="869" spans="8:33" x14ac:dyDescent="0.2">
      <c r="H869" t="s">
        <v>138</v>
      </c>
    </row>
    <row r="870" spans="8:33" x14ac:dyDescent="0.2">
      <c r="H870" t="s">
        <v>139</v>
      </c>
    </row>
    <row r="871" spans="8:33" x14ac:dyDescent="0.2">
      <c r="H871" t="s">
        <v>343</v>
      </c>
    </row>
    <row r="873" spans="8:33" x14ac:dyDescent="0.2">
      <c r="H873" t="s">
        <v>344</v>
      </c>
    </row>
    <row r="874" spans="8:33" x14ac:dyDescent="0.2">
      <c r="H874" t="s">
        <v>140</v>
      </c>
    </row>
    <row r="875" spans="8:33" x14ac:dyDescent="0.2">
      <c r="H875" t="s">
        <v>346</v>
      </c>
      <c r="I875" t="s">
        <v>347</v>
      </c>
    </row>
    <row r="876" spans="8:33" x14ac:dyDescent="0.2">
      <c r="H876" t="s">
        <v>348</v>
      </c>
      <c r="I876" t="s">
        <v>349</v>
      </c>
    </row>
    <row r="877" spans="8:33" x14ac:dyDescent="0.2">
      <c r="H877" t="s">
        <v>350</v>
      </c>
      <c r="I877" t="s">
        <v>351</v>
      </c>
      <c r="J877">
        <v>1</v>
      </c>
      <c r="K877">
        <v>0.16</v>
      </c>
    </row>
    <row r="878" spans="8:33" x14ac:dyDescent="0.2">
      <c r="H878" t="s">
        <v>352</v>
      </c>
      <c r="I878" t="s">
        <v>353</v>
      </c>
    </row>
    <row r="879" spans="8:33" x14ac:dyDescent="0.2">
      <c r="H879" t="s">
        <v>141</v>
      </c>
    </row>
    <row r="880" spans="8:33" x14ac:dyDescent="0.2">
      <c r="H880" t="s">
        <v>355</v>
      </c>
      <c r="I880" t="s">
        <v>356</v>
      </c>
      <c r="J880" t="s">
        <v>357</v>
      </c>
      <c r="K880" t="s">
        <v>358</v>
      </c>
      <c r="L880" t="s">
        <v>359</v>
      </c>
      <c r="M880" t="s">
        <v>360</v>
      </c>
      <c r="N880" t="s">
        <v>361</v>
      </c>
      <c r="O880" t="s">
        <v>362</v>
      </c>
      <c r="P880" t="s">
        <v>363</v>
      </c>
      <c r="Q880" t="s">
        <v>364</v>
      </c>
      <c r="R880" t="s">
        <v>365</v>
      </c>
      <c r="S880" t="s">
        <v>366</v>
      </c>
      <c r="T880" t="s">
        <v>367</v>
      </c>
      <c r="U880" t="s">
        <v>368</v>
      </c>
      <c r="V880" t="s">
        <v>369</v>
      </c>
      <c r="W880" t="s">
        <v>370</v>
      </c>
      <c r="X880" t="s">
        <v>371</v>
      </c>
      <c r="Y880" t="s">
        <v>372</v>
      </c>
      <c r="Z880" t="s">
        <v>373</v>
      </c>
      <c r="AA880" t="s">
        <v>374</v>
      </c>
      <c r="AB880" t="s">
        <v>375</v>
      </c>
      <c r="AC880" t="s">
        <v>376</v>
      </c>
      <c r="AD880" t="s">
        <v>377</v>
      </c>
      <c r="AE880" t="s">
        <v>378</v>
      </c>
      <c r="AF880" t="s">
        <v>379</v>
      </c>
      <c r="AG880" t="s">
        <v>380</v>
      </c>
    </row>
    <row r="881" spans="8:33" x14ac:dyDescent="0.2">
      <c r="H881">
        <v>1</v>
      </c>
      <c r="I881">
        <v>209.69</v>
      </c>
      <c r="J881">
        <v>6.85</v>
      </c>
      <c r="K881">
        <v>0.10299999999999999</v>
      </c>
      <c r="L881">
        <v>229</v>
      </c>
      <c r="M881">
        <v>1.45</v>
      </c>
      <c r="N881">
        <v>1.38</v>
      </c>
      <c r="O881">
        <v>6</v>
      </c>
      <c r="P881">
        <v>0</v>
      </c>
      <c r="Q881">
        <v>1.42</v>
      </c>
      <c r="R881">
        <v>24.73</v>
      </c>
      <c r="S881">
        <v>25.97</v>
      </c>
      <c r="T881">
        <v>23.95</v>
      </c>
      <c r="U881">
        <v>358.5</v>
      </c>
      <c r="V881">
        <v>349.7</v>
      </c>
      <c r="W881">
        <v>19.48</v>
      </c>
      <c r="X881">
        <v>21.18</v>
      </c>
      <c r="Y881">
        <v>58.43</v>
      </c>
      <c r="Z881">
        <v>63.52</v>
      </c>
      <c r="AA881">
        <v>500.5</v>
      </c>
      <c r="AB881">
        <v>1199</v>
      </c>
      <c r="AC881">
        <v>0.44080000000000003</v>
      </c>
      <c r="AD881">
        <v>93.86</v>
      </c>
      <c r="AE881">
        <v>3.1</v>
      </c>
      <c r="AF881">
        <v>0.7</v>
      </c>
      <c r="AG881">
        <v>111115</v>
      </c>
    </row>
    <row r="882" spans="8:33" x14ac:dyDescent="0.2">
      <c r="H882">
        <v>2</v>
      </c>
      <c r="I882">
        <v>232.19</v>
      </c>
      <c r="J882">
        <v>6.76</v>
      </c>
      <c r="K882">
        <v>0.10100000000000001</v>
      </c>
      <c r="L882">
        <v>230</v>
      </c>
      <c r="M882">
        <v>1.43</v>
      </c>
      <c r="N882">
        <v>1.38</v>
      </c>
      <c r="O882">
        <v>6</v>
      </c>
      <c r="P882">
        <v>0</v>
      </c>
      <c r="Q882">
        <v>1.42</v>
      </c>
      <c r="R882">
        <v>24.73</v>
      </c>
      <c r="S882">
        <v>25.94</v>
      </c>
      <c r="T882">
        <v>23.96</v>
      </c>
      <c r="U882">
        <v>358.4</v>
      </c>
      <c r="V882">
        <v>349.7</v>
      </c>
      <c r="W882">
        <v>19.440000000000001</v>
      </c>
      <c r="X882">
        <v>21.12</v>
      </c>
      <c r="Y882">
        <v>58.33</v>
      </c>
      <c r="Z882">
        <v>63.37</v>
      </c>
      <c r="AA882">
        <v>500.5</v>
      </c>
      <c r="AB882">
        <v>1199</v>
      </c>
      <c r="AC882">
        <v>0.59240000000000004</v>
      </c>
      <c r="AD882">
        <v>93.86</v>
      </c>
      <c r="AE882">
        <v>3.1</v>
      </c>
      <c r="AF882">
        <v>0.7</v>
      </c>
      <c r="AG882">
        <v>111115</v>
      </c>
    </row>
    <row r="883" spans="8:33" x14ac:dyDescent="0.2">
      <c r="H883" t="s">
        <v>344</v>
      </c>
    </row>
    <row r="884" spans="8:33" x14ac:dyDescent="0.2">
      <c r="H884" t="s">
        <v>142</v>
      </c>
    </row>
    <row r="885" spans="8:33" x14ac:dyDescent="0.2">
      <c r="H885" t="s">
        <v>346</v>
      </c>
      <c r="I885" t="s">
        <v>347</v>
      </c>
    </row>
    <row r="886" spans="8:33" x14ac:dyDescent="0.2">
      <c r="H886" t="s">
        <v>348</v>
      </c>
      <c r="I886" t="s">
        <v>349</v>
      </c>
    </row>
    <row r="887" spans="8:33" x14ac:dyDescent="0.2">
      <c r="H887" t="s">
        <v>350</v>
      </c>
      <c r="I887" t="s">
        <v>351</v>
      </c>
      <c r="J887">
        <v>1</v>
      </c>
      <c r="K887">
        <v>0.16</v>
      </c>
    </row>
    <row r="888" spans="8:33" x14ac:dyDescent="0.2">
      <c r="H888" t="s">
        <v>352</v>
      </c>
      <c r="I888" t="s">
        <v>353</v>
      </c>
    </row>
    <row r="889" spans="8:33" x14ac:dyDescent="0.2">
      <c r="H889" t="s">
        <v>143</v>
      </c>
    </row>
    <row r="890" spans="8:33" x14ac:dyDescent="0.2">
      <c r="H890" t="s">
        <v>355</v>
      </c>
      <c r="I890" t="s">
        <v>356</v>
      </c>
      <c r="J890" t="s">
        <v>357</v>
      </c>
      <c r="K890" t="s">
        <v>358</v>
      </c>
      <c r="L890" t="s">
        <v>359</v>
      </c>
      <c r="M890" t="s">
        <v>360</v>
      </c>
      <c r="N890" t="s">
        <v>361</v>
      </c>
      <c r="O890" t="s">
        <v>362</v>
      </c>
      <c r="P890" t="s">
        <v>363</v>
      </c>
      <c r="Q890" t="s">
        <v>364</v>
      </c>
      <c r="R890" t="s">
        <v>365</v>
      </c>
      <c r="S890" t="s">
        <v>366</v>
      </c>
      <c r="T890" t="s">
        <v>367</v>
      </c>
      <c r="U890" t="s">
        <v>368</v>
      </c>
      <c r="V890" t="s">
        <v>369</v>
      </c>
      <c r="W890" t="s">
        <v>370</v>
      </c>
      <c r="X890" t="s">
        <v>371</v>
      </c>
      <c r="Y890" t="s">
        <v>372</v>
      </c>
      <c r="Z890" t="s">
        <v>373</v>
      </c>
      <c r="AA890" t="s">
        <v>374</v>
      </c>
      <c r="AB890" t="s">
        <v>375</v>
      </c>
      <c r="AC890" t="s">
        <v>376</v>
      </c>
      <c r="AD890" t="s">
        <v>377</v>
      </c>
      <c r="AE890" t="s">
        <v>378</v>
      </c>
      <c r="AF890" t="s">
        <v>379</v>
      </c>
      <c r="AG890" t="s">
        <v>380</v>
      </c>
    </row>
    <row r="891" spans="8:33" x14ac:dyDescent="0.2">
      <c r="H891">
        <v>1</v>
      </c>
      <c r="I891">
        <v>21.18</v>
      </c>
      <c r="J891">
        <v>17.899999999999999</v>
      </c>
      <c r="K891">
        <v>0.29299999999999998</v>
      </c>
      <c r="L891">
        <v>210</v>
      </c>
      <c r="M891">
        <v>3.15</v>
      </c>
      <c r="N891">
        <v>1.18</v>
      </c>
      <c r="O891">
        <v>6</v>
      </c>
      <c r="P891">
        <v>0</v>
      </c>
      <c r="Q891">
        <v>1.42</v>
      </c>
      <c r="R891">
        <v>24.87</v>
      </c>
      <c r="S891">
        <v>26.06</v>
      </c>
      <c r="T891">
        <v>23.99</v>
      </c>
      <c r="U891">
        <v>353.9</v>
      </c>
      <c r="V891">
        <v>331.2</v>
      </c>
      <c r="W891">
        <v>19.79</v>
      </c>
      <c r="X891">
        <v>23.48</v>
      </c>
      <c r="Y891">
        <v>58.88</v>
      </c>
      <c r="Z891">
        <v>69.849999999999994</v>
      </c>
      <c r="AA891">
        <v>500.5</v>
      </c>
      <c r="AB891">
        <v>1200</v>
      </c>
      <c r="AC891">
        <v>0.248</v>
      </c>
      <c r="AD891">
        <v>93.87</v>
      </c>
      <c r="AE891">
        <v>3.1</v>
      </c>
      <c r="AF891">
        <v>0.7</v>
      </c>
      <c r="AG891">
        <v>111115</v>
      </c>
    </row>
    <row r="892" spans="8:33" x14ac:dyDescent="0.2">
      <c r="H892">
        <v>2</v>
      </c>
      <c r="I892">
        <v>44.43</v>
      </c>
      <c r="J892">
        <v>16.100000000000001</v>
      </c>
      <c r="K892">
        <v>0.29499999999999998</v>
      </c>
      <c r="L892">
        <v>241</v>
      </c>
      <c r="M892">
        <v>3.13</v>
      </c>
      <c r="N892">
        <v>1.17</v>
      </c>
      <c r="O892">
        <v>6</v>
      </c>
      <c r="P892">
        <v>0</v>
      </c>
      <c r="Q892">
        <v>1.42</v>
      </c>
      <c r="R892">
        <v>24.48</v>
      </c>
      <c r="S892">
        <v>26</v>
      </c>
      <c r="T892">
        <v>23.33</v>
      </c>
      <c r="U892">
        <v>370.5</v>
      </c>
      <c r="V892">
        <v>349.9</v>
      </c>
      <c r="W892">
        <v>19.87</v>
      </c>
      <c r="X892">
        <v>23.53</v>
      </c>
      <c r="Y892">
        <v>60.52</v>
      </c>
      <c r="Z892">
        <v>71.680000000000007</v>
      </c>
      <c r="AA892">
        <v>500.6</v>
      </c>
      <c r="AB892">
        <v>1200</v>
      </c>
      <c r="AC892">
        <v>0.9506</v>
      </c>
      <c r="AD892">
        <v>93.87</v>
      </c>
      <c r="AE892">
        <v>3.1</v>
      </c>
      <c r="AF892">
        <v>0.7</v>
      </c>
      <c r="AG892">
        <v>111115</v>
      </c>
    </row>
    <row r="893" spans="8:33" x14ac:dyDescent="0.2">
      <c r="H893" t="s">
        <v>344</v>
      </c>
    </row>
    <row r="894" spans="8:33" x14ac:dyDescent="0.2">
      <c r="H894" t="s">
        <v>144</v>
      </c>
    </row>
    <row r="895" spans="8:33" x14ac:dyDescent="0.2">
      <c r="H895" t="s">
        <v>346</v>
      </c>
      <c r="I895" t="s">
        <v>347</v>
      </c>
    </row>
    <row r="896" spans="8:33" x14ac:dyDescent="0.2">
      <c r="H896" t="s">
        <v>348</v>
      </c>
      <c r="I896" t="s">
        <v>349</v>
      </c>
    </row>
    <row r="897" spans="8:33" x14ac:dyDescent="0.2">
      <c r="H897" t="s">
        <v>350</v>
      </c>
      <c r="I897" t="s">
        <v>351</v>
      </c>
      <c r="J897">
        <v>1</v>
      </c>
      <c r="K897">
        <v>0.16</v>
      </c>
    </row>
    <row r="898" spans="8:33" x14ac:dyDescent="0.2">
      <c r="H898" t="s">
        <v>352</v>
      </c>
      <c r="I898" t="s">
        <v>353</v>
      </c>
    </row>
    <row r="899" spans="8:33" x14ac:dyDescent="0.2">
      <c r="H899" t="s">
        <v>145</v>
      </c>
    </row>
    <row r="900" spans="8:33" x14ac:dyDescent="0.2">
      <c r="H900" t="s">
        <v>355</v>
      </c>
      <c r="I900" t="s">
        <v>356</v>
      </c>
      <c r="J900" t="s">
        <v>357</v>
      </c>
      <c r="K900" t="s">
        <v>358</v>
      </c>
      <c r="L900" t="s">
        <v>359</v>
      </c>
      <c r="M900" t="s">
        <v>360</v>
      </c>
      <c r="N900" t="s">
        <v>361</v>
      </c>
      <c r="O900" t="s">
        <v>362</v>
      </c>
      <c r="P900" t="s">
        <v>363</v>
      </c>
      <c r="Q900" t="s">
        <v>364</v>
      </c>
      <c r="R900" t="s">
        <v>365</v>
      </c>
      <c r="S900" t="s">
        <v>366</v>
      </c>
      <c r="T900" t="s">
        <v>367</v>
      </c>
      <c r="U900" t="s">
        <v>368</v>
      </c>
      <c r="V900" t="s">
        <v>369</v>
      </c>
      <c r="W900" t="s">
        <v>370</v>
      </c>
      <c r="X900" t="s">
        <v>371</v>
      </c>
      <c r="Y900" t="s">
        <v>372</v>
      </c>
      <c r="Z900" t="s">
        <v>373</v>
      </c>
      <c r="AA900" t="s">
        <v>374</v>
      </c>
      <c r="AB900" t="s">
        <v>375</v>
      </c>
      <c r="AC900" t="s">
        <v>376</v>
      </c>
      <c r="AD900" t="s">
        <v>377</v>
      </c>
      <c r="AE900" t="s">
        <v>378</v>
      </c>
      <c r="AF900" t="s">
        <v>379</v>
      </c>
      <c r="AG900" t="s">
        <v>380</v>
      </c>
    </row>
    <row r="901" spans="8:33" x14ac:dyDescent="0.2">
      <c r="H901">
        <v>1</v>
      </c>
      <c r="I901">
        <v>143.68</v>
      </c>
      <c r="J901">
        <v>12.2</v>
      </c>
      <c r="K901">
        <v>0.43099999999999999</v>
      </c>
      <c r="L901">
        <v>287</v>
      </c>
      <c r="M901">
        <v>3.76</v>
      </c>
      <c r="N901">
        <v>1.04</v>
      </c>
      <c r="O901">
        <v>6</v>
      </c>
      <c r="P901">
        <v>0</v>
      </c>
      <c r="Q901">
        <v>1.42</v>
      </c>
      <c r="R901">
        <v>25.31</v>
      </c>
      <c r="S901">
        <v>25.85</v>
      </c>
      <c r="T901">
        <v>25.18</v>
      </c>
      <c r="U901">
        <v>366.6</v>
      </c>
      <c r="V901">
        <v>350.4</v>
      </c>
      <c r="W901">
        <v>20.21</v>
      </c>
      <c r="X901">
        <v>24.61</v>
      </c>
      <c r="Y901">
        <v>58.59</v>
      </c>
      <c r="Z901">
        <v>71.33</v>
      </c>
      <c r="AA901">
        <v>500.5</v>
      </c>
      <c r="AB901">
        <v>1200</v>
      </c>
      <c r="AC901">
        <v>5.5109999999999999E-2</v>
      </c>
      <c r="AD901">
        <v>93.86</v>
      </c>
      <c r="AE901">
        <v>3.1</v>
      </c>
      <c r="AF901">
        <v>0.7</v>
      </c>
      <c r="AG901">
        <v>111115</v>
      </c>
    </row>
    <row r="902" spans="8:33" x14ac:dyDescent="0.2">
      <c r="H902">
        <v>2</v>
      </c>
      <c r="I902">
        <v>164.68</v>
      </c>
      <c r="J902">
        <v>12.3</v>
      </c>
      <c r="K902">
        <v>0.43099999999999999</v>
      </c>
      <c r="L902">
        <v>287</v>
      </c>
      <c r="M902">
        <v>3.76</v>
      </c>
      <c r="N902">
        <v>1.04</v>
      </c>
      <c r="O902">
        <v>6</v>
      </c>
      <c r="P902">
        <v>0</v>
      </c>
      <c r="Q902">
        <v>1.42</v>
      </c>
      <c r="R902">
        <v>25.36</v>
      </c>
      <c r="S902">
        <v>25.85</v>
      </c>
      <c r="T902">
        <v>25.12</v>
      </c>
      <c r="U902">
        <v>366.6</v>
      </c>
      <c r="V902">
        <v>350.3</v>
      </c>
      <c r="W902">
        <v>20.21</v>
      </c>
      <c r="X902">
        <v>24.6</v>
      </c>
      <c r="Y902">
        <v>58.37</v>
      </c>
      <c r="Z902">
        <v>71.069999999999993</v>
      </c>
      <c r="AA902">
        <v>500.6</v>
      </c>
      <c r="AB902">
        <v>1199</v>
      </c>
      <c r="AC902">
        <v>0.50970000000000004</v>
      </c>
      <c r="AD902">
        <v>93.85</v>
      </c>
      <c r="AE902">
        <v>3.1</v>
      </c>
      <c r="AF902">
        <v>0.7</v>
      </c>
      <c r="AG902">
        <v>111115</v>
      </c>
    </row>
    <row r="903" spans="8:33" x14ac:dyDescent="0.2">
      <c r="H903" t="s">
        <v>344</v>
      </c>
    </row>
    <row r="904" spans="8:33" x14ac:dyDescent="0.2">
      <c r="H904" t="s">
        <v>146</v>
      </c>
    </row>
    <row r="905" spans="8:33" x14ac:dyDescent="0.2">
      <c r="H905" t="s">
        <v>346</v>
      </c>
      <c r="I905" t="s">
        <v>347</v>
      </c>
    </row>
    <row r="906" spans="8:33" x14ac:dyDescent="0.2">
      <c r="H906" t="s">
        <v>348</v>
      </c>
      <c r="I906" t="s">
        <v>349</v>
      </c>
    </row>
    <row r="907" spans="8:33" x14ac:dyDescent="0.2">
      <c r="H907" t="s">
        <v>350</v>
      </c>
      <c r="I907" t="s">
        <v>351</v>
      </c>
      <c r="J907">
        <v>1</v>
      </c>
      <c r="K907">
        <v>0.16</v>
      </c>
    </row>
    <row r="908" spans="8:33" x14ac:dyDescent="0.2">
      <c r="H908" t="s">
        <v>352</v>
      </c>
      <c r="I908" t="s">
        <v>353</v>
      </c>
    </row>
    <row r="909" spans="8:33" x14ac:dyDescent="0.2">
      <c r="H909" t="s">
        <v>147</v>
      </c>
    </row>
    <row r="910" spans="8:33" x14ac:dyDescent="0.2">
      <c r="H910" t="s">
        <v>355</v>
      </c>
      <c r="I910" t="s">
        <v>356</v>
      </c>
      <c r="J910" t="s">
        <v>357</v>
      </c>
      <c r="K910" t="s">
        <v>358</v>
      </c>
      <c r="L910" t="s">
        <v>359</v>
      </c>
      <c r="M910" t="s">
        <v>360</v>
      </c>
      <c r="N910" t="s">
        <v>361</v>
      </c>
      <c r="O910" t="s">
        <v>362</v>
      </c>
      <c r="P910" t="s">
        <v>363</v>
      </c>
      <c r="Q910" t="s">
        <v>364</v>
      </c>
      <c r="R910" t="s">
        <v>365</v>
      </c>
      <c r="S910" t="s">
        <v>366</v>
      </c>
      <c r="T910" t="s">
        <v>367</v>
      </c>
      <c r="U910" t="s">
        <v>368</v>
      </c>
      <c r="V910" t="s">
        <v>369</v>
      </c>
      <c r="W910" t="s">
        <v>370</v>
      </c>
      <c r="X910" t="s">
        <v>371</v>
      </c>
      <c r="Y910" t="s">
        <v>372</v>
      </c>
      <c r="Z910" t="s">
        <v>373</v>
      </c>
      <c r="AA910" t="s">
        <v>374</v>
      </c>
      <c r="AB910" t="s">
        <v>375</v>
      </c>
      <c r="AC910" t="s">
        <v>376</v>
      </c>
      <c r="AD910" t="s">
        <v>377</v>
      </c>
      <c r="AE910" t="s">
        <v>378</v>
      </c>
      <c r="AF910" t="s">
        <v>379</v>
      </c>
      <c r="AG910" t="s">
        <v>380</v>
      </c>
    </row>
    <row r="911" spans="8:33" x14ac:dyDescent="0.2">
      <c r="H911">
        <v>1</v>
      </c>
      <c r="I911">
        <v>-10.32</v>
      </c>
      <c r="J911">
        <v>13.9</v>
      </c>
      <c r="K911">
        <v>0.3</v>
      </c>
      <c r="L911">
        <v>256</v>
      </c>
      <c r="M911">
        <v>3.33</v>
      </c>
      <c r="N911">
        <v>1.22</v>
      </c>
      <c r="O911">
        <v>6</v>
      </c>
      <c r="P911">
        <v>0</v>
      </c>
      <c r="Q911">
        <v>1.42</v>
      </c>
      <c r="R911">
        <v>25.09</v>
      </c>
      <c r="S911">
        <v>26.53</v>
      </c>
      <c r="T911">
        <v>23.8</v>
      </c>
      <c r="U911">
        <v>368.4</v>
      </c>
      <c r="V911">
        <v>350.3</v>
      </c>
      <c r="W911">
        <v>20.18</v>
      </c>
      <c r="X911">
        <v>24.07</v>
      </c>
      <c r="Y911">
        <v>59.22</v>
      </c>
      <c r="Z911">
        <v>70.650000000000006</v>
      </c>
      <c r="AA911">
        <v>500.6</v>
      </c>
      <c r="AB911">
        <v>1199</v>
      </c>
      <c r="AC911">
        <v>0.13780000000000001</v>
      </c>
      <c r="AD911">
        <v>93.86</v>
      </c>
      <c r="AE911">
        <v>3.1</v>
      </c>
      <c r="AF911">
        <v>0.7</v>
      </c>
      <c r="AG911">
        <v>111115</v>
      </c>
    </row>
    <row r="912" spans="8:33" x14ac:dyDescent="0.2">
      <c r="H912">
        <v>2</v>
      </c>
      <c r="I912">
        <v>39.92</v>
      </c>
      <c r="J912">
        <v>15.2</v>
      </c>
      <c r="K912">
        <v>0.308</v>
      </c>
      <c r="L912">
        <v>249</v>
      </c>
      <c r="M912">
        <v>3.38</v>
      </c>
      <c r="N912">
        <v>1.22</v>
      </c>
      <c r="O912">
        <v>6</v>
      </c>
      <c r="P912">
        <v>0</v>
      </c>
      <c r="Q912">
        <v>1.42</v>
      </c>
      <c r="R912">
        <v>24.6</v>
      </c>
      <c r="S912">
        <v>26.52</v>
      </c>
      <c r="T912">
        <v>23.05</v>
      </c>
      <c r="U912">
        <v>368.4</v>
      </c>
      <c r="V912">
        <v>348.7</v>
      </c>
      <c r="W912">
        <v>20.16</v>
      </c>
      <c r="X912">
        <v>24.12</v>
      </c>
      <c r="Y912">
        <v>60.94</v>
      </c>
      <c r="Z912">
        <v>72.900000000000006</v>
      </c>
      <c r="AA912">
        <v>500.6</v>
      </c>
      <c r="AB912">
        <v>1199</v>
      </c>
      <c r="AC912">
        <v>0.39950000000000002</v>
      </c>
      <c r="AD912">
        <v>93.86</v>
      </c>
      <c r="AE912">
        <v>3.1</v>
      </c>
      <c r="AF912">
        <v>0.7</v>
      </c>
      <c r="AG912">
        <v>111115</v>
      </c>
    </row>
    <row r="913" spans="8:33" x14ac:dyDescent="0.2">
      <c r="H913">
        <v>3</v>
      </c>
      <c r="I913">
        <v>72.17</v>
      </c>
      <c r="J913">
        <v>16</v>
      </c>
      <c r="K913">
        <v>0.314</v>
      </c>
      <c r="L913">
        <v>246</v>
      </c>
      <c r="M913">
        <v>3.37</v>
      </c>
      <c r="N913">
        <v>1.19</v>
      </c>
      <c r="O913">
        <v>6</v>
      </c>
      <c r="P913">
        <v>0</v>
      </c>
      <c r="Q913">
        <v>1.42</v>
      </c>
      <c r="R913">
        <v>24.34</v>
      </c>
      <c r="S913">
        <v>26.4</v>
      </c>
      <c r="T913">
        <v>22.66</v>
      </c>
      <c r="U913">
        <v>370.2</v>
      </c>
      <c r="V913">
        <v>349.6</v>
      </c>
      <c r="W913">
        <v>20.149999999999999</v>
      </c>
      <c r="X913">
        <v>24.09</v>
      </c>
      <c r="Y913">
        <v>61.86</v>
      </c>
      <c r="Z913">
        <v>73.959999999999994</v>
      </c>
      <c r="AA913">
        <v>500.6</v>
      </c>
      <c r="AB913">
        <v>1200</v>
      </c>
      <c r="AC913">
        <v>8.2659999999999997E-2</v>
      </c>
      <c r="AD913">
        <v>93.86</v>
      </c>
      <c r="AE913">
        <v>3.1</v>
      </c>
      <c r="AF913">
        <v>0.7</v>
      </c>
      <c r="AG913">
        <v>111115</v>
      </c>
    </row>
    <row r="914" spans="8:33" x14ac:dyDescent="0.2">
      <c r="H914" t="s">
        <v>344</v>
      </c>
    </row>
    <row r="915" spans="8:33" x14ac:dyDescent="0.2">
      <c r="H915" t="s">
        <v>148</v>
      </c>
    </row>
    <row r="916" spans="8:33" x14ac:dyDescent="0.2">
      <c r="H916" t="s">
        <v>346</v>
      </c>
      <c r="I916" t="s">
        <v>347</v>
      </c>
    </row>
    <row r="917" spans="8:33" x14ac:dyDescent="0.2">
      <c r="H917" t="s">
        <v>348</v>
      </c>
      <c r="I917" t="s">
        <v>349</v>
      </c>
    </row>
    <row r="918" spans="8:33" x14ac:dyDescent="0.2">
      <c r="H918" t="s">
        <v>350</v>
      </c>
      <c r="I918" t="s">
        <v>351</v>
      </c>
      <c r="J918">
        <v>1</v>
      </c>
      <c r="K918">
        <v>0.16</v>
      </c>
    </row>
    <row r="919" spans="8:33" x14ac:dyDescent="0.2">
      <c r="H919" t="s">
        <v>352</v>
      </c>
      <c r="I919" t="s">
        <v>353</v>
      </c>
    </row>
    <row r="920" spans="8:33" x14ac:dyDescent="0.2">
      <c r="H920" t="s">
        <v>149</v>
      </c>
    </row>
    <row r="921" spans="8:33" x14ac:dyDescent="0.2">
      <c r="H921" t="s">
        <v>355</v>
      </c>
      <c r="I921" t="s">
        <v>356</v>
      </c>
      <c r="J921" t="s">
        <v>357</v>
      </c>
      <c r="K921" t="s">
        <v>358</v>
      </c>
      <c r="L921" t="s">
        <v>359</v>
      </c>
      <c r="M921" t="s">
        <v>360</v>
      </c>
      <c r="N921" t="s">
        <v>361</v>
      </c>
      <c r="O921" t="s">
        <v>362</v>
      </c>
      <c r="P921" t="s">
        <v>363</v>
      </c>
      <c r="Q921" t="s">
        <v>364</v>
      </c>
      <c r="R921" t="s">
        <v>365</v>
      </c>
      <c r="S921" t="s">
        <v>366</v>
      </c>
      <c r="T921" t="s">
        <v>367</v>
      </c>
      <c r="U921" t="s">
        <v>368</v>
      </c>
      <c r="V921" t="s">
        <v>369</v>
      </c>
      <c r="W921" t="s">
        <v>370</v>
      </c>
      <c r="X921" t="s">
        <v>371</v>
      </c>
      <c r="Y921" t="s">
        <v>372</v>
      </c>
      <c r="Z921" t="s">
        <v>373</v>
      </c>
      <c r="AA921" t="s">
        <v>374</v>
      </c>
      <c r="AB921" t="s">
        <v>375</v>
      </c>
      <c r="AC921" t="s">
        <v>376</v>
      </c>
      <c r="AD921" t="s">
        <v>377</v>
      </c>
      <c r="AE921" t="s">
        <v>378</v>
      </c>
      <c r="AF921" t="s">
        <v>379</v>
      </c>
      <c r="AG921" t="s">
        <v>380</v>
      </c>
    </row>
    <row r="922" spans="8:33" x14ac:dyDescent="0.2">
      <c r="H922">
        <v>1</v>
      </c>
      <c r="I922">
        <v>116.92</v>
      </c>
      <c r="J922">
        <v>13.4</v>
      </c>
      <c r="K922">
        <v>0.28399999999999997</v>
      </c>
      <c r="L922">
        <v>255</v>
      </c>
      <c r="M922">
        <v>3.12</v>
      </c>
      <c r="N922">
        <v>1.2</v>
      </c>
      <c r="O922">
        <v>6</v>
      </c>
      <c r="P922">
        <v>0</v>
      </c>
      <c r="Q922">
        <v>1.42</v>
      </c>
      <c r="R922">
        <v>24.79</v>
      </c>
      <c r="S922">
        <v>26.26</v>
      </c>
      <c r="T922">
        <v>23.74</v>
      </c>
      <c r="U922">
        <v>367.3</v>
      </c>
      <c r="V922">
        <v>349.9</v>
      </c>
      <c r="W922">
        <v>20.05</v>
      </c>
      <c r="X922">
        <v>23.71</v>
      </c>
      <c r="Y922">
        <v>59.93</v>
      </c>
      <c r="Z922">
        <v>70.849999999999994</v>
      </c>
      <c r="AA922">
        <v>500.3</v>
      </c>
      <c r="AB922">
        <v>1200</v>
      </c>
      <c r="AC922">
        <v>0.50970000000000004</v>
      </c>
      <c r="AD922">
        <v>93.85</v>
      </c>
      <c r="AE922">
        <v>3.1</v>
      </c>
      <c r="AF922">
        <v>0.7</v>
      </c>
      <c r="AG922">
        <v>111115</v>
      </c>
    </row>
    <row r="923" spans="8:33" x14ac:dyDescent="0.2">
      <c r="H923">
        <v>2</v>
      </c>
      <c r="I923">
        <v>152.91999999999999</v>
      </c>
      <c r="J923">
        <v>13.8</v>
      </c>
      <c r="K923">
        <v>0.28299999999999997</v>
      </c>
      <c r="L923">
        <v>252</v>
      </c>
      <c r="M923">
        <v>3.08</v>
      </c>
      <c r="N923">
        <v>1.19</v>
      </c>
      <c r="O923">
        <v>6</v>
      </c>
      <c r="P923">
        <v>0</v>
      </c>
      <c r="Q923">
        <v>1.42</v>
      </c>
      <c r="R923">
        <v>24.74</v>
      </c>
      <c r="S923">
        <v>26.17</v>
      </c>
      <c r="T923">
        <v>23.75</v>
      </c>
      <c r="U923">
        <v>367.3</v>
      </c>
      <c r="V923">
        <v>349.4</v>
      </c>
      <c r="W923">
        <v>20.03</v>
      </c>
      <c r="X923">
        <v>23.64</v>
      </c>
      <c r="Y923">
        <v>60.07</v>
      </c>
      <c r="Z923">
        <v>70.88</v>
      </c>
      <c r="AA923">
        <v>500.4</v>
      </c>
      <c r="AB923">
        <v>1201</v>
      </c>
      <c r="AC923">
        <v>0.1653</v>
      </c>
      <c r="AD923">
        <v>93.86</v>
      </c>
      <c r="AE923">
        <v>3.1</v>
      </c>
      <c r="AF923">
        <v>0.7</v>
      </c>
      <c r="AG923">
        <v>111115</v>
      </c>
    </row>
    <row r="924" spans="8:33" x14ac:dyDescent="0.2">
      <c r="H924" t="s">
        <v>344</v>
      </c>
    </row>
    <row r="925" spans="8:33" x14ac:dyDescent="0.2">
      <c r="H925" t="s">
        <v>150</v>
      </c>
    </row>
    <row r="926" spans="8:33" x14ac:dyDescent="0.2">
      <c r="H926" t="s">
        <v>346</v>
      </c>
      <c r="I926" t="s">
        <v>347</v>
      </c>
    </row>
    <row r="927" spans="8:33" x14ac:dyDescent="0.2">
      <c r="H927" t="s">
        <v>348</v>
      </c>
      <c r="I927" t="s">
        <v>349</v>
      </c>
    </row>
    <row r="928" spans="8:33" x14ac:dyDescent="0.2">
      <c r="H928" t="s">
        <v>350</v>
      </c>
      <c r="I928" t="s">
        <v>351</v>
      </c>
      <c r="J928">
        <v>1</v>
      </c>
      <c r="K928">
        <v>0.16</v>
      </c>
    </row>
    <row r="929" spans="8:33" x14ac:dyDescent="0.2">
      <c r="H929" t="s">
        <v>352</v>
      </c>
      <c r="I929" t="s">
        <v>353</v>
      </c>
    </row>
    <row r="930" spans="8:33" x14ac:dyDescent="0.2">
      <c r="H930" t="s">
        <v>151</v>
      </c>
    </row>
    <row r="931" spans="8:33" x14ac:dyDescent="0.2">
      <c r="H931" t="s">
        <v>355</v>
      </c>
      <c r="I931" t="s">
        <v>356</v>
      </c>
      <c r="J931" t="s">
        <v>357</v>
      </c>
      <c r="K931" t="s">
        <v>358</v>
      </c>
      <c r="L931" t="s">
        <v>359</v>
      </c>
      <c r="M931" t="s">
        <v>360</v>
      </c>
      <c r="N931" t="s">
        <v>361</v>
      </c>
      <c r="O931" t="s">
        <v>362</v>
      </c>
      <c r="P931" t="s">
        <v>363</v>
      </c>
      <c r="Q931" t="s">
        <v>364</v>
      </c>
      <c r="R931" t="s">
        <v>365</v>
      </c>
      <c r="S931" t="s">
        <v>366</v>
      </c>
      <c r="T931" t="s">
        <v>367</v>
      </c>
      <c r="U931" t="s">
        <v>368</v>
      </c>
      <c r="V931" t="s">
        <v>369</v>
      </c>
      <c r="W931" t="s">
        <v>370</v>
      </c>
      <c r="X931" t="s">
        <v>371</v>
      </c>
      <c r="Y931" t="s">
        <v>372</v>
      </c>
      <c r="Z931" t="s">
        <v>373</v>
      </c>
      <c r="AA931" t="s">
        <v>374</v>
      </c>
      <c r="AB931" t="s">
        <v>375</v>
      </c>
      <c r="AC931" t="s">
        <v>376</v>
      </c>
      <c r="AD931" t="s">
        <v>377</v>
      </c>
      <c r="AE931" t="s">
        <v>378</v>
      </c>
      <c r="AF931" t="s">
        <v>379</v>
      </c>
      <c r="AG931" t="s">
        <v>380</v>
      </c>
    </row>
    <row r="932" spans="8:33" x14ac:dyDescent="0.2">
      <c r="H932">
        <v>1</v>
      </c>
      <c r="I932">
        <v>102.42</v>
      </c>
      <c r="J932">
        <v>9.7799999999999994</v>
      </c>
      <c r="K932">
        <v>0.188</v>
      </c>
      <c r="L932">
        <v>249</v>
      </c>
      <c r="M932">
        <v>2.56</v>
      </c>
      <c r="N932">
        <v>1.4</v>
      </c>
      <c r="O932">
        <v>6</v>
      </c>
      <c r="P932">
        <v>0</v>
      </c>
      <c r="Q932">
        <v>1.42</v>
      </c>
      <c r="R932">
        <v>24.56</v>
      </c>
      <c r="S932">
        <v>26.79</v>
      </c>
      <c r="T932">
        <v>22.88</v>
      </c>
      <c r="U932">
        <v>361.6</v>
      </c>
      <c r="V932">
        <v>348.8</v>
      </c>
      <c r="W932">
        <v>19.739999999999998</v>
      </c>
      <c r="X932">
        <v>22.74</v>
      </c>
      <c r="Y932">
        <v>59.83</v>
      </c>
      <c r="Z932">
        <v>68.900000000000006</v>
      </c>
      <c r="AA932">
        <v>500.4</v>
      </c>
      <c r="AB932">
        <v>1200</v>
      </c>
      <c r="AC932">
        <v>0.35820000000000002</v>
      </c>
      <c r="AD932">
        <v>93.85</v>
      </c>
      <c r="AE932">
        <v>3.1</v>
      </c>
      <c r="AF932">
        <v>0.7</v>
      </c>
      <c r="AG932">
        <v>111115</v>
      </c>
    </row>
    <row r="933" spans="8:33" x14ac:dyDescent="0.2">
      <c r="H933">
        <v>2</v>
      </c>
      <c r="I933">
        <v>144.41999999999999</v>
      </c>
      <c r="J933">
        <v>10.9</v>
      </c>
      <c r="K933">
        <v>0.187</v>
      </c>
      <c r="L933">
        <v>238</v>
      </c>
      <c r="M933">
        <v>2.44</v>
      </c>
      <c r="N933">
        <v>1.35</v>
      </c>
      <c r="O933">
        <v>6</v>
      </c>
      <c r="P933">
        <v>0</v>
      </c>
      <c r="Q933">
        <v>1.42</v>
      </c>
      <c r="R933">
        <v>23.98</v>
      </c>
      <c r="S933">
        <v>26.46</v>
      </c>
      <c r="T933">
        <v>22.31</v>
      </c>
      <c r="U933">
        <v>363.2</v>
      </c>
      <c r="V933">
        <v>349.1</v>
      </c>
      <c r="W933">
        <v>19.7</v>
      </c>
      <c r="X933">
        <v>22.56</v>
      </c>
      <c r="Y933">
        <v>61.79</v>
      </c>
      <c r="Z933">
        <v>70.78</v>
      </c>
      <c r="AA933">
        <v>500.6</v>
      </c>
      <c r="AB933">
        <v>1200</v>
      </c>
      <c r="AC933">
        <v>1.3779999999999999</v>
      </c>
      <c r="AD933">
        <v>93.85</v>
      </c>
      <c r="AE933">
        <v>3.1</v>
      </c>
      <c r="AF933">
        <v>0.7</v>
      </c>
      <c r="AG933">
        <v>111115</v>
      </c>
    </row>
    <row r="934" spans="8:33" x14ac:dyDescent="0.2">
      <c r="H934">
        <v>3</v>
      </c>
      <c r="I934">
        <v>160.16999999999999</v>
      </c>
      <c r="J934">
        <v>11</v>
      </c>
      <c r="K934">
        <v>0.186</v>
      </c>
      <c r="L934">
        <v>237</v>
      </c>
      <c r="M934">
        <v>2.42</v>
      </c>
      <c r="N934">
        <v>1.34</v>
      </c>
      <c r="O934">
        <v>6</v>
      </c>
      <c r="P934">
        <v>0</v>
      </c>
      <c r="Q934">
        <v>1.42</v>
      </c>
      <c r="R934">
        <v>23.9</v>
      </c>
      <c r="S934">
        <v>26.4</v>
      </c>
      <c r="T934">
        <v>22.37</v>
      </c>
      <c r="U934">
        <v>363.1</v>
      </c>
      <c r="V934">
        <v>348.9</v>
      </c>
      <c r="W934">
        <v>19.690000000000001</v>
      </c>
      <c r="X934">
        <v>22.52</v>
      </c>
      <c r="Y934">
        <v>62.04</v>
      </c>
      <c r="Z934">
        <v>70.97</v>
      </c>
      <c r="AA934">
        <v>500.5</v>
      </c>
      <c r="AB934">
        <v>1200</v>
      </c>
      <c r="AC934">
        <v>0.1653</v>
      </c>
      <c r="AD934">
        <v>93.84</v>
      </c>
      <c r="AE934">
        <v>3.1</v>
      </c>
      <c r="AF934">
        <v>0.7</v>
      </c>
      <c r="AG934">
        <v>111115</v>
      </c>
    </row>
    <row r="936" spans="8:33" x14ac:dyDescent="0.2">
      <c r="H936" t="s">
        <v>152</v>
      </c>
    </row>
    <row r="937" spans="8:33" x14ac:dyDescent="0.2">
      <c r="H937" t="s">
        <v>153</v>
      </c>
    </row>
    <row r="938" spans="8:33" x14ac:dyDescent="0.2">
      <c r="H938" t="s">
        <v>154</v>
      </c>
    </row>
    <row r="939" spans="8:33" x14ac:dyDescent="0.2">
      <c r="H939" t="s">
        <v>343</v>
      </c>
    </row>
    <row r="941" spans="8:33" x14ac:dyDescent="0.2">
      <c r="H941" t="s">
        <v>344</v>
      </c>
    </row>
    <row r="942" spans="8:33" x14ac:dyDescent="0.2">
      <c r="H942" t="s">
        <v>155</v>
      </c>
    </row>
    <row r="943" spans="8:33" x14ac:dyDescent="0.2">
      <c r="H943" t="s">
        <v>346</v>
      </c>
      <c r="I943" t="s">
        <v>347</v>
      </c>
    </row>
    <row r="944" spans="8:33" x14ac:dyDescent="0.2">
      <c r="H944" t="s">
        <v>348</v>
      </c>
      <c r="I944" t="s">
        <v>349</v>
      </c>
    </row>
    <row r="945" spans="8:33" x14ac:dyDescent="0.2">
      <c r="H945" t="s">
        <v>350</v>
      </c>
      <c r="I945" t="s">
        <v>351</v>
      </c>
      <c r="J945">
        <v>1</v>
      </c>
      <c r="K945">
        <v>0.16</v>
      </c>
    </row>
    <row r="946" spans="8:33" x14ac:dyDescent="0.2">
      <c r="H946" t="s">
        <v>352</v>
      </c>
      <c r="I946" t="s">
        <v>353</v>
      </c>
    </row>
    <row r="947" spans="8:33" x14ac:dyDescent="0.2">
      <c r="H947" t="s">
        <v>156</v>
      </c>
    </row>
    <row r="948" spans="8:33" x14ac:dyDescent="0.2">
      <c r="H948" t="s">
        <v>355</v>
      </c>
      <c r="I948" t="s">
        <v>356</v>
      </c>
      <c r="J948" t="s">
        <v>357</v>
      </c>
      <c r="K948" t="s">
        <v>358</v>
      </c>
      <c r="L948" t="s">
        <v>359</v>
      </c>
      <c r="M948" t="s">
        <v>360</v>
      </c>
      <c r="N948" t="s">
        <v>361</v>
      </c>
      <c r="O948" t="s">
        <v>362</v>
      </c>
      <c r="P948" t="s">
        <v>363</v>
      </c>
      <c r="Q948" t="s">
        <v>364</v>
      </c>
      <c r="R948" t="s">
        <v>365</v>
      </c>
      <c r="S948" t="s">
        <v>366</v>
      </c>
      <c r="T948" t="s">
        <v>367</v>
      </c>
      <c r="U948" t="s">
        <v>368</v>
      </c>
      <c r="V948" t="s">
        <v>369</v>
      </c>
      <c r="W948" t="s">
        <v>370</v>
      </c>
      <c r="X948" t="s">
        <v>371</v>
      </c>
      <c r="Y948" t="s">
        <v>372</v>
      </c>
      <c r="Z948" t="s">
        <v>373</v>
      </c>
      <c r="AA948" t="s">
        <v>374</v>
      </c>
      <c r="AB948" t="s">
        <v>375</v>
      </c>
      <c r="AC948" t="s">
        <v>376</v>
      </c>
      <c r="AD948" t="s">
        <v>377</v>
      </c>
      <c r="AE948" t="s">
        <v>378</v>
      </c>
      <c r="AF948" t="s">
        <v>379</v>
      </c>
      <c r="AG948" t="s">
        <v>380</v>
      </c>
    </row>
    <row r="949" spans="8:33" x14ac:dyDescent="0.2">
      <c r="H949">
        <v>1</v>
      </c>
      <c r="I949">
        <v>20.72</v>
      </c>
      <c r="J949">
        <v>2.4300000000000002</v>
      </c>
      <c r="K949">
        <v>0.20899999999999999</v>
      </c>
      <c r="L949">
        <v>323</v>
      </c>
      <c r="M949">
        <v>2.23</v>
      </c>
      <c r="N949">
        <v>1.1100000000000001</v>
      </c>
      <c r="O949">
        <v>6</v>
      </c>
      <c r="P949">
        <v>0</v>
      </c>
      <c r="Q949">
        <v>1.42</v>
      </c>
      <c r="R949">
        <v>27.4</v>
      </c>
      <c r="S949">
        <v>25.81</v>
      </c>
      <c r="T949">
        <v>27.95</v>
      </c>
      <c r="U949">
        <v>354.1</v>
      </c>
      <c r="V949">
        <v>350.3</v>
      </c>
      <c r="W949">
        <v>21.06</v>
      </c>
      <c r="X949">
        <v>23.67</v>
      </c>
      <c r="Y949">
        <v>53.96</v>
      </c>
      <c r="Z949">
        <v>60.64</v>
      </c>
      <c r="AA949">
        <v>500.5</v>
      </c>
      <c r="AB949">
        <v>50.34</v>
      </c>
      <c r="AC949">
        <v>8.2659999999999997E-2</v>
      </c>
      <c r="AD949">
        <v>93.88</v>
      </c>
      <c r="AE949">
        <v>3.1</v>
      </c>
      <c r="AF949">
        <v>0.7</v>
      </c>
      <c r="AG949">
        <v>111115</v>
      </c>
    </row>
    <row r="950" spans="8:33" x14ac:dyDescent="0.2">
      <c r="H950">
        <v>2</v>
      </c>
      <c r="I950">
        <v>42.47</v>
      </c>
      <c r="J950">
        <v>2.31</v>
      </c>
      <c r="K950">
        <v>0.20899999999999999</v>
      </c>
      <c r="L950">
        <v>324</v>
      </c>
      <c r="M950">
        <v>2.25</v>
      </c>
      <c r="N950">
        <v>1.1299999999999999</v>
      </c>
      <c r="O950">
        <v>6</v>
      </c>
      <c r="P950">
        <v>0</v>
      </c>
      <c r="Q950">
        <v>1.42</v>
      </c>
      <c r="R950">
        <v>27.45</v>
      </c>
      <c r="S950">
        <v>25.85</v>
      </c>
      <c r="T950">
        <v>27.81</v>
      </c>
      <c r="U950">
        <v>354.1</v>
      </c>
      <c r="V950">
        <v>350.4</v>
      </c>
      <c r="W950">
        <v>20.98</v>
      </c>
      <c r="X950">
        <v>23.62</v>
      </c>
      <c r="Y950">
        <v>53.59</v>
      </c>
      <c r="Z950">
        <v>60.32</v>
      </c>
      <c r="AA950">
        <v>500.7</v>
      </c>
      <c r="AB950">
        <v>50.27</v>
      </c>
      <c r="AC950">
        <v>9.6439999999999998E-2</v>
      </c>
      <c r="AD950">
        <v>93.87</v>
      </c>
      <c r="AE950">
        <v>3.1</v>
      </c>
      <c r="AF950">
        <v>0.7</v>
      </c>
      <c r="AG950">
        <v>111115</v>
      </c>
    </row>
    <row r="951" spans="8:33" x14ac:dyDescent="0.2">
      <c r="H951" t="s">
        <v>344</v>
      </c>
    </row>
    <row r="952" spans="8:33" x14ac:dyDescent="0.2">
      <c r="H952" t="s">
        <v>157</v>
      </c>
    </row>
    <row r="953" spans="8:33" x14ac:dyDescent="0.2">
      <c r="H953" t="s">
        <v>346</v>
      </c>
      <c r="I953" t="s">
        <v>347</v>
      </c>
    </row>
    <row r="954" spans="8:33" x14ac:dyDescent="0.2">
      <c r="H954" t="s">
        <v>348</v>
      </c>
      <c r="I954" t="s">
        <v>349</v>
      </c>
    </row>
    <row r="955" spans="8:33" x14ac:dyDescent="0.2">
      <c r="H955" t="s">
        <v>350</v>
      </c>
      <c r="I955" t="s">
        <v>351</v>
      </c>
      <c r="J955">
        <v>1</v>
      </c>
      <c r="K955">
        <v>0.16</v>
      </c>
    </row>
    <row r="956" spans="8:33" x14ac:dyDescent="0.2">
      <c r="H956" t="s">
        <v>352</v>
      </c>
      <c r="I956" t="s">
        <v>353</v>
      </c>
    </row>
    <row r="957" spans="8:33" x14ac:dyDescent="0.2">
      <c r="H957" t="s">
        <v>158</v>
      </c>
    </row>
    <row r="958" spans="8:33" x14ac:dyDescent="0.2">
      <c r="H958" t="s">
        <v>355</v>
      </c>
      <c r="I958" t="s">
        <v>356</v>
      </c>
      <c r="J958" t="s">
        <v>357</v>
      </c>
      <c r="K958" t="s">
        <v>358</v>
      </c>
      <c r="L958" t="s">
        <v>359</v>
      </c>
      <c r="M958" t="s">
        <v>360</v>
      </c>
      <c r="N958" t="s">
        <v>361</v>
      </c>
      <c r="O958" t="s">
        <v>362</v>
      </c>
      <c r="P958" t="s">
        <v>363</v>
      </c>
      <c r="Q958" t="s">
        <v>364</v>
      </c>
      <c r="R958" t="s">
        <v>365</v>
      </c>
      <c r="S958" t="s">
        <v>366</v>
      </c>
      <c r="T958" t="s">
        <v>367</v>
      </c>
      <c r="U958" t="s">
        <v>368</v>
      </c>
      <c r="V958" t="s">
        <v>369</v>
      </c>
      <c r="W958" t="s">
        <v>370</v>
      </c>
      <c r="X958" t="s">
        <v>371</v>
      </c>
      <c r="Y958" t="s">
        <v>372</v>
      </c>
      <c r="Z958" t="s">
        <v>373</v>
      </c>
      <c r="AA958" t="s">
        <v>374</v>
      </c>
      <c r="AB958" t="s">
        <v>375</v>
      </c>
      <c r="AC958" t="s">
        <v>376</v>
      </c>
      <c r="AD958" t="s">
        <v>377</v>
      </c>
      <c r="AE958" t="s">
        <v>378</v>
      </c>
      <c r="AF958" t="s">
        <v>379</v>
      </c>
      <c r="AG958" t="s">
        <v>380</v>
      </c>
    </row>
    <row r="959" spans="8:33" x14ac:dyDescent="0.2">
      <c r="H959">
        <v>1</v>
      </c>
      <c r="I959">
        <v>100.96</v>
      </c>
      <c r="J959">
        <v>2.44</v>
      </c>
      <c r="K959">
        <v>0.29399999999999998</v>
      </c>
      <c r="L959">
        <v>329</v>
      </c>
      <c r="M959">
        <v>2.86</v>
      </c>
      <c r="N959">
        <v>1.07</v>
      </c>
      <c r="O959">
        <v>6</v>
      </c>
      <c r="P959">
        <v>0</v>
      </c>
      <c r="Q959">
        <v>1.42</v>
      </c>
      <c r="R959">
        <v>27.52</v>
      </c>
      <c r="S959">
        <v>25.58</v>
      </c>
      <c r="T959">
        <v>28.07</v>
      </c>
      <c r="U959">
        <v>355.3</v>
      </c>
      <c r="V959">
        <v>351.2</v>
      </c>
      <c r="W959">
        <v>20.29</v>
      </c>
      <c r="X959">
        <v>23.65</v>
      </c>
      <c r="Y959">
        <v>51.64</v>
      </c>
      <c r="Z959">
        <v>60.17</v>
      </c>
      <c r="AA959">
        <v>500.5</v>
      </c>
      <c r="AB959">
        <v>50.44</v>
      </c>
      <c r="AC959">
        <v>0.31690000000000002</v>
      </c>
      <c r="AD959">
        <v>93.86</v>
      </c>
      <c r="AE959">
        <v>3.1</v>
      </c>
      <c r="AF959">
        <v>0.7</v>
      </c>
      <c r="AG959">
        <v>111115</v>
      </c>
    </row>
    <row r="960" spans="8:33" x14ac:dyDescent="0.2">
      <c r="H960">
        <v>2</v>
      </c>
      <c r="I960">
        <v>149.71</v>
      </c>
      <c r="J960">
        <v>1.88</v>
      </c>
      <c r="K960">
        <v>0.29199999999999998</v>
      </c>
      <c r="L960">
        <v>332</v>
      </c>
      <c r="M960">
        <v>2.93</v>
      </c>
      <c r="N960">
        <v>1.1000000000000001</v>
      </c>
      <c r="O960">
        <v>6</v>
      </c>
      <c r="P960">
        <v>0</v>
      </c>
      <c r="Q960">
        <v>1.42</v>
      </c>
      <c r="R960">
        <v>27.85</v>
      </c>
      <c r="S960">
        <v>25.74</v>
      </c>
      <c r="T960">
        <v>28.7</v>
      </c>
      <c r="U960">
        <v>353.6</v>
      </c>
      <c r="V960">
        <v>350.1</v>
      </c>
      <c r="W960">
        <v>20.23</v>
      </c>
      <c r="X960">
        <v>23.66</v>
      </c>
      <c r="Y960">
        <v>50.48</v>
      </c>
      <c r="Z960">
        <v>59.03</v>
      </c>
      <c r="AA960">
        <v>500.4</v>
      </c>
      <c r="AB960">
        <v>50.56</v>
      </c>
      <c r="AC960">
        <v>5.5109999999999999E-2</v>
      </c>
      <c r="AD960">
        <v>93.87</v>
      </c>
      <c r="AE960">
        <v>3.1</v>
      </c>
      <c r="AF960">
        <v>0.7</v>
      </c>
      <c r="AG960">
        <v>111115</v>
      </c>
    </row>
    <row r="961" spans="8:33" x14ac:dyDescent="0.2">
      <c r="H961" t="s">
        <v>344</v>
      </c>
    </row>
    <row r="962" spans="8:33" x14ac:dyDescent="0.2">
      <c r="H962" t="s">
        <v>159</v>
      </c>
    </row>
    <row r="963" spans="8:33" x14ac:dyDescent="0.2">
      <c r="H963" t="s">
        <v>346</v>
      </c>
      <c r="I963" t="s">
        <v>347</v>
      </c>
    </row>
    <row r="964" spans="8:33" x14ac:dyDescent="0.2">
      <c r="H964" t="s">
        <v>348</v>
      </c>
      <c r="I964" t="s">
        <v>349</v>
      </c>
    </row>
    <row r="965" spans="8:33" x14ac:dyDescent="0.2">
      <c r="H965" t="s">
        <v>350</v>
      </c>
      <c r="I965" t="s">
        <v>351</v>
      </c>
      <c r="J965">
        <v>1</v>
      </c>
      <c r="K965">
        <v>0.16</v>
      </c>
    </row>
    <row r="966" spans="8:33" x14ac:dyDescent="0.2">
      <c r="H966" t="s">
        <v>352</v>
      </c>
      <c r="I966" t="s">
        <v>353</v>
      </c>
    </row>
    <row r="967" spans="8:33" x14ac:dyDescent="0.2">
      <c r="H967" t="s">
        <v>160</v>
      </c>
    </row>
    <row r="968" spans="8:33" x14ac:dyDescent="0.2">
      <c r="H968" t="s">
        <v>355</v>
      </c>
      <c r="I968" t="s">
        <v>356</v>
      </c>
      <c r="J968" t="s">
        <v>357</v>
      </c>
      <c r="K968" t="s">
        <v>358</v>
      </c>
      <c r="L968" t="s">
        <v>359</v>
      </c>
      <c r="M968" t="s">
        <v>360</v>
      </c>
      <c r="N968" t="s">
        <v>361</v>
      </c>
      <c r="O968" t="s">
        <v>362</v>
      </c>
      <c r="P968" t="s">
        <v>363</v>
      </c>
      <c r="Q968" t="s">
        <v>364</v>
      </c>
      <c r="R968" t="s">
        <v>365</v>
      </c>
      <c r="S968" t="s">
        <v>366</v>
      </c>
      <c r="T968" t="s">
        <v>367</v>
      </c>
      <c r="U968" t="s">
        <v>368</v>
      </c>
      <c r="V968" t="s">
        <v>369</v>
      </c>
      <c r="W968" t="s">
        <v>370</v>
      </c>
      <c r="X968" t="s">
        <v>371</v>
      </c>
      <c r="Y968" t="s">
        <v>372</v>
      </c>
      <c r="Z968" t="s">
        <v>373</v>
      </c>
      <c r="AA968" t="s">
        <v>374</v>
      </c>
      <c r="AB968" t="s">
        <v>375</v>
      </c>
      <c r="AC968" t="s">
        <v>376</v>
      </c>
      <c r="AD968" t="s">
        <v>377</v>
      </c>
      <c r="AE968" t="s">
        <v>378</v>
      </c>
      <c r="AF968" t="s">
        <v>379</v>
      </c>
      <c r="AG968" t="s">
        <v>380</v>
      </c>
    </row>
    <row r="969" spans="8:33" x14ac:dyDescent="0.2">
      <c r="H969">
        <v>1</v>
      </c>
      <c r="I969">
        <v>160.96</v>
      </c>
      <c r="J969">
        <v>1.02</v>
      </c>
      <c r="K969">
        <v>0.29299999999999998</v>
      </c>
      <c r="L969">
        <v>337</v>
      </c>
      <c r="M969">
        <v>3.22</v>
      </c>
      <c r="N969">
        <v>1.21</v>
      </c>
      <c r="O969">
        <v>6</v>
      </c>
      <c r="P969">
        <v>0</v>
      </c>
      <c r="Q969">
        <v>1.42</v>
      </c>
      <c r="R969">
        <v>26.85</v>
      </c>
      <c r="S969">
        <v>26.36</v>
      </c>
      <c r="T969">
        <v>26.1</v>
      </c>
      <c r="U969">
        <v>353.2</v>
      </c>
      <c r="V969">
        <v>350.6</v>
      </c>
      <c r="W969">
        <v>20.11</v>
      </c>
      <c r="X969">
        <v>23.88</v>
      </c>
      <c r="Y969">
        <v>53.2</v>
      </c>
      <c r="Z969">
        <v>63.17</v>
      </c>
      <c r="AA969">
        <v>500.2</v>
      </c>
      <c r="AB969">
        <v>50.66</v>
      </c>
      <c r="AC969">
        <v>0.372</v>
      </c>
      <c r="AD969">
        <v>93.86</v>
      </c>
      <c r="AE969">
        <v>3.1</v>
      </c>
      <c r="AF969">
        <v>0.7</v>
      </c>
      <c r="AG969">
        <v>111115</v>
      </c>
    </row>
    <row r="970" spans="8:33" x14ac:dyDescent="0.2">
      <c r="H970">
        <v>2</v>
      </c>
      <c r="I970">
        <v>175.96</v>
      </c>
      <c r="J970">
        <v>1.1299999999999999</v>
      </c>
      <c r="K970">
        <v>0.29599999999999999</v>
      </c>
      <c r="L970">
        <v>336</v>
      </c>
      <c r="M970">
        <v>3.21</v>
      </c>
      <c r="N970">
        <v>1.19</v>
      </c>
      <c r="O970">
        <v>6</v>
      </c>
      <c r="P970">
        <v>0</v>
      </c>
      <c r="Q970">
        <v>1.42</v>
      </c>
      <c r="R970">
        <v>26.75</v>
      </c>
      <c r="S970">
        <v>26.3</v>
      </c>
      <c r="T970">
        <v>25.85</v>
      </c>
      <c r="U970">
        <v>353.2</v>
      </c>
      <c r="V970">
        <v>350.5</v>
      </c>
      <c r="W970">
        <v>20.100000000000001</v>
      </c>
      <c r="X970">
        <v>23.86</v>
      </c>
      <c r="Y970">
        <v>53.48</v>
      </c>
      <c r="Z970">
        <v>63.49</v>
      </c>
      <c r="AA970">
        <v>500.5</v>
      </c>
      <c r="AB970">
        <v>50.83</v>
      </c>
      <c r="AC970">
        <v>0.20660000000000001</v>
      </c>
      <c r="AD970">
        <v>93.86</v>
      </c>
      <c r="AE970">
        <v>3.1</v>
      </c>
      <c r="AF970">
        <v>0.7</v>
      </c>
      <c r="AG970">
        <v>111115</v>
      </c>
    </row>
    <row r="971" spans="8:33" x14ac:dyDescent="0.2">
      <c r="H971" t="s">
        <v>344</v>
      </c>
    </row>
    <row r="972" spans="8:33" x14ac:dyDescent="0.2">
      <c r="H972" t="s">
        <v>161</v>
      </c>
    </row>
    <row r="973" spans="8:33" x14ac:dyDescent="0.2">
      <c r="H973" t="s">
        <v>346</v>
      </c>
      <c r="I973" t="s">
        <v>347</v>
      </c>
    </row>
    <row r="974" spans="8:33" x14ac:dyDescent="0.2">
      <c r="H974" t="s">
        <v>348</v>
      </c>
      <c r="I974" t="s">
        <v>349</v>
      </c>
    </row>
    <row r="975" spans="8:33" x14ac:dyDescent="0.2">
      <c r="H975" t="s">
        <v>350</v>
      </c>
      <c r="I975" t="s">
        <v>351</v>
      </c>
      <c r="J975">
        <v>1</v>
      </c>
      <c r="K975">
        <v>0.16</v>
      </c>
    </row>
    <row r="976" spans="8:33" x14ac:dyDescent="0.2">
      <c r="H976" t="s">
        <v>352</v>
      </c>
      <c r="I976" t="s">
        <v>353</v>
      </c>
    </row>
    <row r="977" spans="8:33" x14ac:dyDescent="0.2">
      <c r="H977" t="s">
        <v>162</v>
      </c>
    </row>
    <row r="978" spans="8:33" x14ac:dyDescent="0.2">
      <c r="H978" t="s">
        <v>355</v>
      </c>
      <c r="I978" t="s">
        <v>356</v>
      </c>
      <c r="J978" t="s">
        <v>357</v>
      </c>
      <c r="K978" t="s">
        <v>358</v>
      </c>
      <c r="L978" t="s">
        <v>359</v>
      </c>
      <c r="M978" t="s">
        <v>360</v>
      </c>
      <c r="N978" t="s">
        <v>361</v>
      </c>
      <c r="O978" t="s">
        <v>362</v>
      </c>
      <c r="P978" t="s">
        <v>363</v>
      </c>
      <c r="Q978" t="s">
        <v>364</v>
      </c>
      <c r="R978" t="s">
        <v>365</v>
      </c>
      <c r="S978" t="s">
        <v>366</v>
      </c>
      <c r="T978" t="s">
        <v>367</v>
      </c>
      <c r="U978" t="s">
        <v>368</v>
      </c>
      <c r="V978" t="s">
        <v>369</v>
      </c>
      <c r="W978" t="s">
        <v>370</v>
      </c>
      <c r="X978" t="s">
        <v>371</v>
      </c>
      <c r="Y978" t="s">
        <v>372</v>
      </c>
      <c r="Z978" t="s">
        <v>373</v>
      </c>
      <c r="AA978" t="s">
        <v>374</v>
      </c>
      <c r="AB978" t="s">
        <v>375</v>
      </c>
      <c r="AC978" t="s">
        <v>376</v>
      </c>
      <c r="AD978" t="s">
        <v>377</v>
      </c>
      <c r="AE978" t="s">
        <v>378</v>
      </c>
      <c r="AF978" t="s">
        <v>379</v>
      </c>
      <c r="AG978" t="s">
        <v>380</v>
      </c>
    </row>
    <row r="979" spans="8:33" x14ac:dyDescent="0.2">
      <c r="H979">
        <v>1</v>
      </c>
      <c r="I979">
        <v>53.2</v>
      </c>
      <c r="J979">
        <v>0.78</v>
      </c>
      <c r="K979">
        <v>0.40100000000000002</v>
      </c>
      <c r="L979">
        <v>343</v>
      </c>
      <c r="M979">
        <v>3.2</v>
      </c>
      <c r="N979">
        <v>0.93200000000000005</v>
      </c>
      <c r="O979">
        <v>6</v>
      </c>
      <c r="P979">
        <v>0</v>
      </c>
      <c r="Q979">
        <v>1.42</v>
      </c>
      <c r="R979">
        <v>25.57</v>
      </c>
      <c r="S979">
        <v>24.9</v>
      </c>
      <c r="T979">
        <v>26.46</v>
      </c>
      <c r="U979">
        <v>354.5</v>
      </c>
      <c r="V979">
        <v>352.2</v>
      </c>
      <c r="W979">
        <v>20</v>
      </c>
      <c r="X979">
        <v>23.74</v>
      </c>
      <c r="Y979">
        <v>57.05</v>
      </c>
      <c r="Z979">
        <v>67.72</v>
      </c>
      <c r="AA979">
        <v>500.4</v>
      </c>
      <c r="AB979">
        <v>49.48</v>
      </c>
      <c r="AC979">
        <v>0.46839999999999998</v>
      </c>
      <c r="AD979">
        <v>93.87</v>
      </c>
      <c r="AE979">
        <v>3.1</v>
      </c>
      <c r="AF979">
        <v>0.7</v>
      </c>
      <c r="AG979">
        <v>111115</v>
      </c>
    </row>
    <row r="980" spans="8:33" x14ac:dyDescent="0.2">
      <c r="H980">
        <v>2</v>
      </c>
      <c r="I980">
        <v>80.2</v>
      </c>
      <c r="J980">
        <v>1.46</v>
      </c>
      <c r="K980">
        <v>0.41099999999999998</v>
      </c>
      <c r="L980">
        <v>336</v>
      </c>
      <c r="M980">
        <v>3.27</v>
      </c>
      <c r="N980">
        <v>0.93400000000000005</v>
      </c>
      <c r="O980">
        <v>6</v>
      </c>
      <c r="P980">
        <v>0</v>
      </c>
      <c r="Q980">
        <v>1.42</v>
      </c>
      <c r="R980">
        <v>26.46</v>
      </c>
      <c r="S980">
        <v>24.93</v>
      </c>
      <c r="T980">
        <v>27.48</v>
      </c>
      <c r="U980">
        <v>351.6</v>
      </c>
      <c r="V980">
        <v>348.5</v>
      </c>
      <c r="W980">
        <v>19.96</v>
      </c>
      <c r="X980">
        <v>23.79</v>
      </c>
      <c r="Y980">
        <v>54.04</v>
      </c>
      <c r="Z980">
        <v>64.39</v>
      </c>
      <c r="AA980">
        <v>500.4</v>
      </c>
      <c r="AB980">
        <v>48.97</v>
      </c>
      <c r="AC980">
        <v>0.6613</v>
      </c>
      <c r="AD980">
        <v>93.86</v>
      </c>
      <c r="AE980">
        <v>3.1</v>
      </c>
      <c r="AF980">
        <v>0.7</v>
      </c>
      <c r="AG980">
        <v>111115</v>
      </c>
    </row>
    <row r="981" spans="8:33" x14ac:dyDescent="0.2">
      <c r="H981">
        <v>3</v>
      </c>
      <c r="I981">
        <v>110.2</v>
      </c>
      <c r="J981">
        <v>1.51</v>
      </c>
      <c r="K981">
        <v>0.41199999999999998</v>
      </c>
      <c r="L981">
        <v>335</v>
      </c>
      <c r="M981">
        <v>3.34</v>
      </c>
      <c r="N981">
        <v>0.95399999999999996</v>
      </c>
      <c r="O981">
        <v>6</v>
      </c>
      <c r="P981">
        <v>0</v>
      </c>
      <c r="Q981">
        <v>1.42</v>
      </c>
      <c r="R981">
        <v>26.98</v>
      </c>
      <c r="S981">
        <v>25.05</v>
      </c>
      <c r="T981">
        <v>28.21</v>
      </c>
      <c r="U981">
        <v>351.5</v>
      </c>
      <c r="V981">
        <v>348.3</v>
      </c>
      <c r="W981">
        <v>19.91</v>
      </c>
      <c r="X981">
        <v>23.82</v>
      </c>
      <c r="Y981">
        <v>52.25</v>
      </c>
      <c r="Z981">
        <v>62.51</v>
      </c>
      <c r="AA981">
        <v>500.6</v>
      </c>
      <c r="AB981">
        <v>49.53</v>
      </c>
      <c r="AC981">
        <v>0.75760000000000005</v>
      </c>
      <c r="AD981">
        <v>93.86</v>
      </c>
      <c r="AE981">
        <v>3.1</v>
      </c>
      <c r="AF981">
        <v>0.7</v>
      </c>
      <c r="AG981">
        <v>111115</v>
      </c>
    </row>
    <row r="982" spans="8:33" x14ac:dyDescent="0.2">
      <c r="H982" t="s">
        <v>344</v>
      </c>
    </row>
    <row r="983" spans="8:33" x14ac:dyDescent="0.2">
      <c r="H983" t="s">
        <v>163</v>
      </c>
    </row>
    <row r="984" spans="8:33" x14ac:dyDescent="0.2">
      <c r="H984" t="s">
        <v>346</v>
      </c>
      <c r="I984" t="s">
        <v>347</v>
      </c>
    </row>
    <row r="985" spans="8:33" x14ac:dyDescent="0.2">
      <c r="H985" t="s">
        <v>348</v>
      </c>
      <c r="I985" t="s">
        <v>349</v>
      </c>
    </row>
    <row r="986" spans="8:33" x14ac:dyDescent="0.2">
      <c r="H986" t="s">
        <v>350</v>
      </c>
      <c r="I986" t="s">
        <v>351</v>
      </c>
      <c r="J986">
        <v>1</v>
      </c>
      <c r="K986">
        <v>0.16</v>
      </c>
    </row>
    <row r="987" spans="8:33" x14ac:dyDescent="0.2">
      <c r="H987" t="s">
        <v>352</v>
      </c>
      <c r="I987" t="s">
        <v>353</v>
      </c>
    </row>
    <row r="988" spans="8:33" x14ac:dyDescent="0.2">
      <c r="H988" t="s">
        <v>164</v>
      </c>
    </row>
    <row r="989" spans="8:33" x14ac:dyDescent="0.2">
      <c r="H989" t="s">
        <v>355</v>
      </c>
      <c r="I989" t="s">
        <v>356</v>
      </c>
      <c r="J989" t="s">
        <v>357</v>
      </c>
      <c r="K989" t="s">
        <v>358</v>
      </c>
      <c r="L989" t="s">
        <v>359</v>
      </c>
      <c r="M989" t="s">
        <v>360</v>
      </c>
      <c r="N989" t="s">
        <v>361</v>
      </c>
      <c r="O989" t="s">
        <v>362</v>
      </c>
      <c r="P989" t="s">
        <v>363</v>
      </c>
      <c r="Q989" t="s">
        <v>364</v>
      </c>
      <c r="R989" t="s">
        <v>365</v>
      </c>
      <c r="S989" t="s">
        <v>366</v>
      </c>
      <c r="T989" t="s">
        <v>367</v>
      </c>
      <c r="U989" t="s">
        <v>368</v>
      </c>
      <c r="V989" t="s">
        <v>369</v>
      </c>
      <c r="W989" t="s">
        <v>370</v>
      </c>
      <c r="X989" t="s">
        <v>371</v>
      </c>
      <c r="Y989" t="s">
        <v>372</v>
      </c>
      <c r="Z989" t="s">
        <v>373</v>
      </c>
      <c r="AA989" t="s">
        <v>374</v>
      </c>
      <c r="AB989" t="s">
        <v>375</v>
      </c>
      <c r="AC989" t="s">
        <v>376</v>
      </c>
      <c r="AD989" t="s">
        <v>377</v>
      </c>
      <c r="AE989" t="s">
        <v>378</v>
      </c>
      <c r="AF989" t="s">
        <v>379</v>
      </c>
      <c r="AG989" t="s">
        <v>380</v>
      </c>
    </row>
    <row r="990" spans="8:33" x14ac:dyDescent="0.2">
      <c r="H990">
        <v>1</v>
      </c>
      <c r="I990">
        <v>153.94999999999999</v>
      </c>
      <c r="J990">
        <v>0.73499999999999999</v>
      </c>
      <c r="K990">
        <v>0.314</v>
      </c>
      <c r="L990">
        <v>338</v>
      </c>
      <c r="M990">
        <v>3.33</v>
      </c>
      <c r="N990">
        <v>1.18</v>
      </c>
      <c r="O990">
        <v>6</v>
      </c>
      <c r="P990">
        <v>0</v>
      </c>
      <c r="Q990">
        <v>1.42</v>
      </c>
      <c r="R990">
        <v>27.86</v>
      </c>
      <c r="S990">
        <v>26.11</v>
      </c>
      <c r="T990">
        <v>28.05</v>
      </c>
      <c r="U990">
        <v>351.8</v>
      </c>
      <c r="V990">
        <v>349.6</v>
      </c>
      <c r="W990">
        <v>19.73</v>
      </c>
      <c r="X990">
        <v>23.63</v>
      </c>
      <c r="Y990">
        <v>49.2</v>
      </c>
      <c r="Z990">
        <v>58.93</v>
      </c>
      <c r="AA990">
        <v>500.5</v>
      </c>
      <c r="AB990">
        <v>49.34</v>
      </c>
      <c r="AC990">
        <v>0.68879999999999997</v>
      </c>
      <c r="AD990">
        <v>93.86</v>
      </c>
      <c r="AE990">
        <v>3.1</v>
      </c>
      <c r="AF990">
        <v>0.7</v>
      </c>
      <c r="AG990">
        <v>111115</v>
      </c>
    </row>
    <row r="991" spans="8:33" x14ac:dyDescent="0.2">
      <c r="H991">
        <v>2</v>
      </c>
      <c r="I991">
        <v>173.45</v>
      </c>
      <c r="J991">
        <v>0.82899999999999996</v>
      </c>
      <c r="K991">
        <v>0.313</v>
      </c>
      <c r="L991">
        <v>337</v>
      </c>
      <c r="M991">
        <v>3.33</v>
      </c>
      <c r="N991">
        <v>1.18</v>
      </c>
      <c r="O991">
        <v>6</v>
      </c>
      <c r="P991">
        <v>0</v>
      </c>
      <c r="Q991">
        <v>1.42</v>
      </c>
      <c r="R991">
        <v>27.85</v>
      </c>
      <c r="S991">
        <v>26.13</v>
      </c>
      <c r="T991">
        <v>28.06</v>
      </c>
      <c r="U991">
        <v>351.8</v>
      </c>
      <c r="V991">
        <v>349.4</v>
      </c>
      <c r="W991">
        <v>19.739999999999998</v>
      </c>
      <c r="X991">
        <v>23.63</v>
      </c>
      <c r="Y991">
        <v>49.25</v>
      </c>
      <c r="Z991">
        <v>58.97</v>
      </c>
      <c r="AA991">
        <v>500.5</v>
      </c>
      <c r="AB991">
        <v>49.06</v>
      </c>
      <c r="AC991">
        <v>0.60619999999999996</v>
      </c>
      <c r="AD991">
        <v>93.86</v>
      </c>
      <c r="AE991">
        <v>3.1</v>
      </c>
      <c r="AF991">
        <v>0.7</v>
      </c>
      <c r="AG991">
        <v>111115</v>
      </c>
    </row>
    <row r="992" spans="8:33" x14ac:dyDescent="0.2">
      <c r="H992" t="s">
        <v>344</v>
      </c>
    </row>
    <row r="993" spans="8:33" x14ac:dyDescent="0.2">
      <c r="H993" t="s">
        <v>165</v>
      </c>
    </row>
    <row r="994" spans="8:33" x14ac:dyDescent="0.2">
      <c r="H994" t="s">
        <v>346</v>
      </c>
      <c r="I994" t="s">
        <v>347</v>
      </c>
    </row>
    <row r="995" spans="8:33" x14ac:dyDescent="0.2">
      <c r="H995" t="s">
        <v>348</v>
      </c>
      <c r="I995" t="s">
        <v>349</v>
      </c>
    </row>
    <row r="996" spans="8:33" x14ac:dyDescent="0.2">
      <c r="H996" t="s">
        <v>350</v>
      </c>
      <c r="I996" t="s">
        <v>351</v>
      </c>
      <c r="J996">
        <v>1</v>
      </c>
      <c r="K996">
        <v>0.16</v>
      </c>
    </row>
    <row r="997" spans="8:33" x14ac:dyDescent="0.2">
      <c r="H997" t="s">
        <v>352</v>
      </c>
      <c r="I997" t="s">
        <v>353</v>
      </c>
    </row>
    <row r="998" spans="8:33" x14ac:dyDescent="0.2">
      <c r="H998" t="s">
        <v>166</v>
      </c>
    </row>
    <row r="999" spans="8:33" x14ac:dyDescent="0.2">
      <c r="H999" t="s">
        <v>355</v>
      </c>
      <c r="I999" t="s">
        <v>356</v>
      </c>
      <c r="J999" t="s">
        <v>357</v>
      </c>
      <c r="K999" t="s">
        <v>358</v>
      </c>
      <c r="L999" t="s">
        <v>359</v>
      </c>
      <c r="M999" t="s">
        <v>360</v>
      </c>
      <c r="N999" t="s">
        <v>361</v>
      </c>
      <c r="O999" t="s">
        <v>362</v>
      </c>
      <c r="P999" t="s">
        <v>363</v>
      </c>
      <c r="Q999" t="s">
        <v>364</v>
      </c>
      <c r="R999" t="s">
        <v>365</v>
      </c>
      <c r="S999" t="s">
        <v>366</v>
      </c>
      <c r="T999" t="s">
        <v>367</v>
      </c>
      <c r="U999" t="s">
        <v>368</v>
      </c>
      <c r="V999" t="s">
        <v>369</v>
      </c>
      <c r="W999" t="s">
        <v>370</v>
      </c>
      <c r="X999" t="s">
        <v>371</v>
      </c>
      <c r="Y999" t="s">
        <v>372</v>
      </c>
      <c r="Z999" t="s">
        <v>373</v>
      </c>
      <c r="AA999" t="s">
        <v>374</v>
      </c>
      <c r="AB999" t="s">
        <v>375</v>
      </c>
      <c r="AC999" t="s">
        <v>376</v>
      </c>
      <c r="AD999" t="s">
        <v>377</v>
      </c>
      <c r="AE999" t="s">
        <v>378</v>
      </c>
      <c r="AF999" t="s">
        <v>379</v>
      </c>
      <c r="AG999" t="s">
        <v>380</v>
      </c>
    </row>
    <row r="1000" spans="8:33" x14ac:dyDescent="0.2">
      <c r="H1000">
        <v>1</v>
      </c>
      <c r="I1000">
        <v>233.94</v>
      </c>
      <c r="J1000">
        <v>1.61</v>
      </c>
      <c r="K1000">
        <v>0.108</v>
      </c>
      <c r="L1000">
        <v>319</v>
      </c>
      <c r="M1000">
        <v>1.44</v>
      </c>
      <c r="N1000">
        <v>1.3</v>
      </c>
      <c r="O1000">
        <v>6</v>
      </c>
      <c r="P1000">
        <v>0</v>
      </c>
      <c r="Q1000">
        <v>1.42</v>
      </c>
      <c r="R1000">
        <v>26.28</v>
      </c>
      <c r="S1000">
        <v>25.65</v>
      </c>
      <c r="T1000">
        <v>26.4</v>
      </c>
      <c r="U1000">
        <v>354</v>
      </c>
      <c r="V1000">
        <v>351.5</v>
      </c>
      <c r="W1000">
        <v>19.64</v>
      </c>
      <c r="X1000">
        <v>21.32</v>
      </c>
      <c r="Y1000">
        <v>53.72</v>
      </c>
      <c r="Z1000">
        <v>58.32</v>
      </c>
      <c r="AA1000">
        <v>500.6</v>
      </c>
      <c r="AB1000">
        <v>48.94</v>
      </c>
      <c r="AC1000">
        <v>0.4133</v>
      </c>
      <c r="AD1000">
        <v>93.85</v>
      </c>
      <c r="AE1000">
        <v>3.1</v>
      </c>
      <c r="AF1000">
        <v>0.7</v>
      </c>
      <c r="AG1000">
        <v>111115</v>
      </c>
    </row>
    <row r="1001" spans="8:33" x14ac:dyDescent="0.2">
      <c r="H1001">
        <v>2</v>
      </c>
      <c r="I1001">
        <v>261.69</v>
      </c>
      <c r="J1001">
        <v>1.56</v>
      </c>
      <c r="K1001">
        <v>0.109</v>
      </c>
      <c r="L1001">
        <v>318</v>
      </c>
      <c r="M1001">
        <v>1.46</v>
      </c>
      <c r="N1001">
        <v>1.31</v>
      </c>
      <c r="O1001">
        <v>6</v>
      </c>
      <c r="P1001">
        <v>0</v>
      </c>
      <c r="Q1001">
        <v>1.42</v>
      </c>
      <c r="R1001">
        <v>26.44</v>
      </c>
      <c r="S1001">
        <v>25.69</v>
      </c>
      <c r="T1001">
        <v>26.51</v>
      </c>
      <c r="U1001">
        <v>352.5</v>
      </c>
      <c r="V1001">
        <v>350</v>
      </c>
      <c r="W1001">
        <v>19.62</v>
      </c>
      <c r="X1001">
        <v>21.33</v>
      </c>
      <c r="Y1001">
        <v>53.15</v>
      </c>
      <c r="Z1001">
        <v>57.79</v>
      </c>
      <c r="AA1001">
        <v>500.4</v>
      </c>
      <c r="AB1001">
        <v>48.99</v>
      </c>
      <c r="AC1001">
        <v>0.34439999999999998</v>
      </c>
      <c r="AD1001">
        <v>93.86</v>
      </c>
      <c r="AE1001">
        <v>3.1</v>
      </c>
      <c r="AF1001">
        <v>0.7</v>
      </c>
      <c r="AG1001">
        <v>111115</v>
      </c>
    </row>
    <row r="1003" spans="8:33" x14ac:dyDescent="0.2">
      <c r="H1003" t="s">
        <v>167</v>
      </c>
    </row>
    <row r="1004" spans="8:33" x14ac:dyDescent="0.2">
      <c r="H1004" t="s">
        <v>168</v>
      </c>
    </row>
    <row r="1005" spans="8:33" x14ac:dyDescent="0.2">
      <c r="H1005" t="s">
        <v>169</v>
      </c>
    </row>
    <row r="1006" spans="8:33" x14ac:dyDescent="0.2">
      <c r="H1006" t="s">
        <v>343</v>
      </c>
    </row>
    <row r="1008" spans="8:33" x14ac:dyDescent="0.2">
      <c r="H1008" t="s">
        <v>344</v>
      </c>
    </row>
    <row r="1009" spans="8:33" x14ac:dyDescent="0.2">
      <c r="H1009" t="s">
        <v>170</v>
      </c>
    </row>
    <row r="1010" spans="8:33" x14ac:dyDescent="0.2">
      <c r="H1010" t="s">
        <v>346</v>
      </c>
      <c r="I1010" t="s">
        <v>347</v>
      </c>
    </row>
    <row r="1011" spans="8:33" x14ac:dyDescent="0.2">
      <c r="H1011" t="s">
        <v>348</v>
      </c>
      <c r="I1011" t="s">
        <v>349</v>
      </c>
    </row>
    <row r="1012" spans="8:33" x14ac:dyDescent="0.2">
      <c r="H1012" t="s">
        <v>350</v>
      </c>
      <c r="I1012" t="s">
        <v>351</v>
      </c>
      <c r="J1012">
        <v>1</v>
      </c>
      <c r="K1012">
        <v>0.16</v>
      </c>
    </row>
    <row r="1013" spans="8:33" x14ac:dyDescent="0.2">
      <c r="H1013" t="s">
        <v>352</v>
      </c>
      <c r="I1013" t="s">
        <v>353</v>
      </c>
    </row>
    <row r="1014" spans="8:33" x14ac:dyDescent="0.2">
      <c r="H1014" t="s">
        <v>171</v>
      </c>
    </row>
    <row r="1015" spans="8:33" x14ac:dyDescent="0.2">
      <c r="H1015" t="s">
        <v>355</v>
      </c>
      <c r="I1015" t="s">
        <v>356</v>
      </c>
      <c r="J1015" t="s">
        <v>357</v>
      </c>
      <c r="K1015" t="s">
        <v>358</v>
      </c>
      <c r="L1015" t="s">
        <v>359</v>
      </c>
      <c r="M1015" t="s">
        <v>360</v>
      </c>
      <c r="N1015" t="s">
        <v>361</v>
      </c>
      <c r="O1015" t="s">
        <v>362</v>
      </c>
      <c r="P1015" t="s">
        <v>363</v>
      </c>
      <c r="Q1015" t="s">
        <v>364</v>
      </c>
      <c r="R1015" t="s">
        <v>365</v>
      </c>
      <c r="S1015" t="s">
        <v>366</v>
      </c>
      <c r="T1015" t="s">
        <v>367</v>
      </c>
      <c r="U1015" t="s">
        <v>368</v>
      </c>
      <c r="V1015" t="s">
        <v>369</v>
      </c>
      <c r="W1015" t="s">
        <v>370</v>
      </c>
      <c r="X1015" t="s">
        <v>371</v>
      </c>
      <c r="Y1015" t="s">
        <v>372</v>
      </c>
      <c r="Z1015" t="s">
        <v>373</v>
      </c>
      <c r="AA1015" t="s">
        <v>374</v>
      </c>
      <c r="AB1015" t="s">
        <v>375</v>
      </c>
      <c r="AC1015" t="s">
        <v>376</v>
      </c>
      <c r="AD1015" t="s">
        <v>377</v>
      </c>
      <c r="AE1015" t="s">
        <v>378</v>
      </c>
      <c r="AF1015" t="s">
        <v>379</v>
      </c>
      <c r="AG1015" t="s">
        <v>380</v>
      </c>
    </row>
    <row r="1016" spans="8:33" x14ac:dyDescent="0.2">
      <c r="H1016">
        <v>1</v>
      </c>
      <c r="I1016">
        <v>12.7</v>
      </c>
      <c r="J1016">
        <v>21.6</v>
      </c>
      <c r="K1016">
        <v>0.36899999999999999</v>
      </c>
      <c r="L1016">
        <v>229</v>
      </c>
      <c r="M1016">
        <v>3.82</v>
      </c>
      <c r="N1016">
        <v>1.2</v>
      </c>
      <c r="O1016">
        <v>6</v>
      </c>
      <c r="P1016">
        <v>0</v>
      </c>
      <c r="Q1016">
        <v>1.42</v>
      </c>
      <c r="R1016">
        <v>26.31</v>
      </c>
      <c r="S1016">
        <v>25.92</v>
      </c>
      <c r="T1016">
        <v>26.7</v>
      </c>
      <c r="U1016">
        <v>404.2</v>
      </c>
      <c r="V1016">
        <v>349</v>
      </c>
      <c r="W1016">
        <v>13.89</v>
      </c>
      <c r="X1016">
        <v>22.86</v>
      </c>
      <c r="Y1016">
        <v>38.22</v>
      </c>
      <c r="Z1016">
        <v>62.91</v>
      </c>
      <c r="AA1016">
        <v>249.8</v>
      </c>
      <c r="AB1016">
        <v>1200</v>
      </c>
      <c r="AC1016">
        <v>0.60619999999999996</v>
      </c>
      <c r="AD1016">
        <v>94.54</v>
      </c>
      <c r="AE1016">
        <v>0</v>
      </c>
      <c r="AF1016">
        <v>0.08</v>
      </c>
      <c r="AG1016">
        <v>111115</v>
      </c>
    </row>
    <row r="1017" spans="8:33" x14ac:dyDescent="0.2">
      <c r="H1017">
        <v>2</v>
      </c>
      <c r="I1017">
        <v>32.950000000000003</v>
      </c>
      <c r="J1017">
        <v>21.9</v>
      </c>
      <c r="K1017">
        <v>0.371</v>
      </c>
      <c r="L1017">
        <v>227</v>
      </c>
      <c r="M1017">
        <v>3.83</v>
      </c>
      <c r="N1017">
        <v>1.2</v>
      </c>
      <c r="O1017">
        <v>6</v>
      </c>
      <c r="P1017">
        <v>0</v>
      </c>
      <c r="Q1017">
        <v>1.42</v>
      </c>
      <c r="R1017">
        <v>26.3</v>
      </c>
      <c r="S1017">
        <v>25.91</v>
      </c>
      <c r="T1017">
        <v>26.7</v>
      </c>
      <c r="U1017">
        <v>404.1</v>
      </c>
      <c r="V1017">
        <v>348.4</v>
      </c>
      <c r="W1017">
        <v>13.88</v>
      </c>
      <c r="X1017">
        <v>22.85</v>
      </c>
      <c r="Y1017">
        <v>38.200000000000003</v>
      </c>
      <c r="Z1017">
        <v>62.91</v>
      </c>
      <c r="AA1017">
        <v>250.1</v>
      </c>
      <c r="AB1017">
        <v>1199</v>
      </c>
      <c r="AC1017">
        <v>0.42709999999999998</v>
      </c>
      <c r="AD1017">
        <v>94.55</v>
      </c>
      <c r="AE1017">
        <v>0</v>
      </c>
      <c r="AF1017">
        <v>0.08</v>
      </c>
      <c r="AG1017">
        <v>111115</v>
      </c>
    </row>
    <row r="1018" spans="8:33" x14ac:dyDescent="0.2">
      <c r="H1018" t="s">
        <v>344</v>
      </c>
    </row>
    <row r="1019" spans="8:33" x14ac:dyDescent="0.2">
      <c r="H1019" t="s">
        <v>172</v>
      </c>
    </row>
    <row r="1020" spans="8:33" x14ac:dyDescent="0.2">
      <c r="H1020" t="s">
        <v>346</v>
      </c>
      <c r="I1020" t="s">
        <v>347</v>
      </c>
    </row>
    <row r="1021" spans="8:33" x14ac:dyDescent="0.2">
      <c r="H1021" t="s">
        <v>348</v>
      </c>
      <c r="I1021" t="s">
        <v>349</v>
      </c>
    </row>
    <row r="1022" spans="8:33" x14ac:dyDescent="0.2">
      <c r="H1022" t="s">
        <v>350</v>
      </c>
      <c r="I1022" t="s">
        <v>351</v>
      </c>
      <c r="J1022">
        <v>1</v>
      </c>
      <c r="K1022">
        <v>0.16</v>
      </c>
    </row>
    <row r="1023" spans="8:33" x14ac:dyDescent="0.2">
      <c r="H1023" t="s">
        <v>352</v>
      </c>
      <c r="I1023" t="s">
        <v>353</v>
      </c>
    </row>
    <row r="1024" spans="8:33" x14ac:dyDescent="0.2">
      <c r="H1024" t="s">
        <v>173</v>
      </c>
    </row>
    <row r="1025" spans="8:33" x14ac:dyDescent="0.2">
      <c r="H1025" t="s">
        <v>355</v>
      </c>
      <c r="I1025" t="s">
        <v>356</v>
      </c>
      <c r="J1025" t="s">
        <v>357</v>
      </c>
      <c r="K1025" t="s">
        <v>358</v>
      </c>
      <c r="L1025" t="s">
        <v>359</v>
      </c>
      <c r="M1025" t="s">
        <v>360</v>
      </c>
      <c r="N1025" t="s">
        <v>361</v>
      </c>
      <c r="O1025" t="s">
        <v>362</v>
      </c>
      <c r="P1025" t="s">
        <v>363</v>
      </c>
      <c r="Q1025" t="s">
        <v>364</v>
      </c>
      <c r="R1025" t="s">
        <v>365</v>
      </c>
      <c r="S1025" t="s">
        <v>366</v>
      </c>
      <c r="T1025" t="s">
        <v>367</v>
      </c>
      <c r="U1025" t="s">
        <v>368</v>
      </c>
      <c r="V1025" t="s">
        <v>369</v>
      </c>
      <c r="W1025" t="s">
        <v>370</v>
      </c>
      <c r="X1025" t="s">
        <v>371</v>
      </c>
      <c r="Y1025" t="s">
        <v>372</v>
      </c>
      <c r="Z1025" t="s">
        <v>373</v>
      </c>
      <c r="AA1025" t="s">
        <v>374</v>
      </c>
      <c r="AB1025" t="s">
        <v>375</v>
      </c>
      <c r="AC1025" t="s">
        <v>376</v>
      </c>
      <c r="AD1025" t="s">
        <v>377</v>
      </c>
      <c r="AE1025" t="s">
        <v>378</v>
      </c>
      <c r="AF1025" t="s">
        <v>379</v>
      </c>
      <c r="AG1025" t="s">
        <v>380</v>
      </c>
    </row>
    <row r="1026" spans="8:33" x14ac:dyDescent="0.2">
      <c r="H1026">
        <v>1</v>
      </c>
      <c r="I1026">
        <v>6.44</v>
      </c>
      <c r="J1026">
        <v>18.3</v>
      </c>
      <c r="K1026">
        <v>0.27300000000000002</v>
      </c>
      <c r="L1026">
        <v>214</v>
      </c>
      <c r="M1026">
        <v>3.41</v>
      </c>
      <c r="N1026">
        <v>1.37</v>
      </c>
      <c r="O1026">
        <v>6</v>
      </c>
      <c r="P1026">
        <v>0</v>
      </c>
      <c r="Q1026">
        <v>1.42</v>
      </c>
      <c r="R1026">
        <v>26.18</v>
      </c>
      <c r="S1026">
        <v>26.31</v>
      </c>
      <c r="T1026">
        <v>25.86</v>
      </c>
      <c r="U1026">
        <v>392.2</v>
      </c>
      <c r="V1026">
        <v>345.3</v>
      </c>
      <c r="W1026">
        <v>13.89</v>
      </c>
      <c r="X1026">
        <v>21.89</v>
      </c>
      <c r="Y1026">
        <v>38.51</v>
      </c>
      <c r="Z1026">
        <v>60.7</v>
      </c>
      <c r="AA1026">
        <v>249.8</v>
      </c>
      <c r="AB1026">
        <v>1201</v>
      </c>
      <c r="AC1026">
        <v>0.124</v>
      </c>
      <c r="AD1026">
        <v>94.55</v>
      </c>
      <c r="AE1026">
        <v>0</v>
      </c>
      <c r="AF1026">
        <v>0.08</v>
      </c>
      <c r="AG1026">
        <v>111115</v>
      </c>
    </row>
    <row r="1027" spans="8:33" x14ac:dyDescent="0.2">
      <c r="H1027">
        <v>2</v>
      </c>
      <c r="I1027">
        <v>25.94</v>
      </c>
      <c r="J1027">
        <v>19.3</v>
      </c>
      <c r="K1027">
        <v>0.27600000000000002</v>
      </c>
      <c r="L1027">
        <v>211</v>
      </c>
      <c r="M1027">
        <v>3.38</v>
      </c>
      <c r="N1027">
        <v>1.34</v>
      </c>
      <c r="O1027">
        <v>6</v>
      </c>
      <c r="P1027">
        <v>0</v>
      </c>
      <c r="Q1027">
        <v>1.42</v>
      </c>
      <c r="R1027">
        <v>25.97</v>
      </c>
      <c r="S1027">
        <v>26.16</v>
      </c>
      <c r="T1027">
        <v>25.64</v>
      </c>
      <c r="U1027">
        <v>397.3</v>
      </c>
      <c r="V1027">
        <v>348.1</v>
      </c>
      <c r="W1027">
        <v>13.88</v>
      </c>
      <c r="X1027">
        <v>21.82</v>
      </c>
      <c r="Y1027">
        <v>38.950000000000003</v>
      </c>
      <c r="Z1027">
        <v>61.22</v>
      </c>
      <c r="AA1027">
        <v>250</v>
      </c>
      <c r="AB1027">
        <v>1200</v>
      </c>
      <c r="AC1027">
        <v>0.124</v>
      </c>
      <c r="AD1027">
        <v>94.54</v>
      </c>
      <c r="AE1027">
        <v>0</v>
      </c>
      <c r="AF1027">
        <v>0.08</v>
      </c>
      <c r="AG1027">
        <v>111115</v>
      </c>
    </row>
    <row r="1028" spans="8:33" x14ac:dyDescent="0.2">
      <c r="H1028" t="s">
        <v>344</v>
      </c>
    </row>
    <row r="1029" spans="8:33" x14ac:dyDescent="0.2">
      <c r="H1029" t="s">
        <v>174</v>
      </c>
    </row>
    <row r="1030" spans="8:33" x14ac:dyDescent="0.2">
      <c r="H1030" t="s">
        <v>346</v>
      </c>
      <c r="I1030" t="s">
        <v>347</v>
      </c>
    </row>
    <row r="1031" spans="8:33" x14ac:dyDescent="0.2">
      <c r="H1031" t="s">
        <v>348</v>
      </c>
      <c r="I1031" t="s">
        <v>349</v>
      </c>
    </row>
    <row r="1032" spans="8:33" x14ac:dyDescent="0.2">
      <c r="H1032" t="s">
        <v>350</v>
      </c>
      <c r="I1032" t="s">
        <v>351</v>
      </c>
      <c r="J1032">
        <v>1</v>
      </c>
      <c r="K1032">
        <v>0.16</v>
      </c>
    </row>
    <row r="1033" spans="8:33" x14ac:dyDescent="0.2">
      <c r="H1033" t="s">
        <v>352</v>
      </c>
      <c r="I1033" t="s">
        <v>353</v>
      </c>
    </row>
    <row r="1034" spans="8:33" x14ac:dyDescent="0.2">
      <c r="H1034" t="s">
        <v>175</v>
      </c>
    </row>
    <row r="1035" spans="8:33" x14ac:dyDescent="0.2">
      <c r="H1035" t="s">
        <v>355</v>
      </c>
      <c r="I1035" t="s">
        <v>356</v>
      </c>
      <c r="J1035" t="s">
        <v>357</v>
      </c>
      <c r="K1035" t="s">
        <v>358</v>
      </c>
      <c r="L1035" t="s">
        <v>359</v>
      </c>
      <c r="M1035" t="s">
        <v>360</v>
      </c>
      <c r="N1035" t="s">
        <v>361</v>
      </c>
      <c r="O1035" t="s">
        <v>362</v>
      </c>
      <c r="P1035" t="s">
        <v>363</v>
      </c>
      <c r="Q1035" t="s">
        <v>364</v>
      </c>
      <c r="R1035" t="s">
        <v>365</v>
      </c>
      <c r="S1035" t="s">
        <v>366</v>
      </c>
      <c r="T1035" t="s">
        <v>367</v>
      </c>
      <c r="U1035" t="s">
        <v>368</v>
      </c>
      <c r="V1035" t="s">
        <v>369</v>
      </c>
      <c r="W1035" t="s">
        <v>370</v>
      </c>
      <c r="X1035" t="s">
        <v>371</v>
      </c>
      <c r="Y1035" t="s">
        <v>372</v>
      </c>
      <c r="Z1035" t="s">
        <v>373</v>
      </c>
      <c r="AA1035" t="s">
        <v>374</v>
      </c>
      <c r="AB1035" t="s">
        <v>375</v>
      </c>
      <c r="AC1035" t="s">
        <v>376</v>
      </c>
      <c r="AD1035" t="s">
        <v>377</v>
      </c>
      <c r="AE1035" t="s">
        <v>378</v>
      </c>
      <c r="AF1035" t="s">
        <v>379</v>
      </c>
      <c r="AG1035" t="s">
        <v>380</v>
      </c>
    </row>
    <row r="1036" spans="8:33" x14ac:dyDescent="0.2">
      <c r="H1036">
        <v>1</v>
      </c>
      <c r="I1036">
        <v>8.69</v>
      </c>
      <c r="J1036">
        <v>18.600000000000001</v>
      </c>
      <c r="K1036">
        <v>0.255</v>
      </c>
      <c r="L1036">
        <v>206</v>
      </c>
      <c r="M1036">
        <v>3.39</v>
      </c>
      <c r="N1036">
        <v>1.44</v>
      </c>
      <c r="O1036">
        <v>6</v>
      </c>
      <c r="P1036">
        <v>0</v>
      </c>
      <c r="Q1036">
        <v>1.42</v>
      </c>
      <c r="R1036">
        <v>28.3</v>
      </c>
      <c r="S1036">
        <v>26.59</v>
      </c>
      <c r="T1036">
        <v>30.11</v>
      </c>
      <c r="U1036">
        <v>394.8</v>
      </c>
      <c r="V1036">
        <v>347.5</v>
      </c>
      <c r="W1036">
        <v>13.82</v>
      </c>
      <c r="X1036">
        <v>21.77</v>
      </c>
      <c r="Y1036">
        <v>33.840000000000003</v>
      </c>
      <c r="Z1036">
        <v>53.29</v>
      </c>
      <c r="AA1036">
        <v>250.1</v>
      </c>
      <c r="AB1036">
        <v>1200</v>
      </c>
      <c r="AC1036">
        <v>0.17910000000000001</v>
      </c>
      <c r="AD1036">
        <v>94.54</v>
      </c>
      <c r="AE1036">
        <v>0</v>
      </c>
      <c r="AF1036">
        <v>0.08</v>
      </c>
      <c r="AG1036">
        <v>111115</v>
      </c>
    </row>
    <row r="1037" spans="8:33" x14ac:dyDescent="0.2">
      <c r="H1037">
        <v>2</v>
      </c>
      <c r="I1037">
        <v>32.69</v>
      </c>
      <c r="J1037">
        <v>18.7</v>
      </c>
      <c r="K1037">
        <v>0.27400000000000002</v>
      </c>
      <c r="L1037">
        <v>215</v>
      </c>
      <c r="M1037">
        <v>3.42</v>
      </c>
      <c r="N1037">
        <v>1.37</v>
      </c>
      <c r="O1037">
        <v>6</v>
      </c>
      <c r="P1037">
        <v>0</v>
      </c>
      <c r="Q1037">
        <v>1.42</v>
      </c>
      <c r="R1037">
        <v>26.72</v>
      </c>
      <c r="S1037">
        <v>26.27</v>
      </c>
      <c r="T1037">
        <v>25.62</v>
      </c>
      <c r="U1037">
        <v>396.3</v>
      </c>
      <c r="V1037">
        <v>348.5</v>
      </c>
      <c r="W1037">
        <v>13.79</v>
      </c>
      <c r="X1037">
        <v>21.81</v>
      </c>
      <c r="Y1037">
        <v>37.03</v>
      </c>
      <c r="Z1037">
        <v>58.57</v>
      </c>
      <c r="AA1037">
        <v>249.9</v>
      </c>
      <c r="AB1037">
        <v>1199</v>
      </c>
      <c r="AC1037">
        <v>0.30309999999999998</v>
      </c>
      <c r="AD1037">
        <v>94.55</v>
      </c>
      <c r="AE1037">
        <v>0</v>
      </c>
      <c r="AF1037">
        <v>0.08</v>
      </c>
      <c r="AG1037">
        <v>111115</v>
      </c>
    </row>
    <row r="1038" spans="8:33" x14ac:dyDescent="0.2">
      <c r="H1038" t="s">
        <v>344</v>
      </c>
    </row>
    <row r="1039" spans="8:33" x14ac:dyDescent="0.2">
      <c r="H1039" t="s">
        <v>176</v>
      </c>
    </row>
    <row r="1040" spans="8:33" x14ac:dyDescent="0.2">
      <c r="H1040" t="s">
        <v>346</v>
      </c>
      <c r="I1040" t="s">
        <v>347</v>
      </c>
    </row>
    <row r="1041" spans="8:33" x14ac:dyDescent="0.2">
      <c r="H1041" t="s">
        <v>348</v>
      </c>
      <c r="I1041" t="s">
        <v>349</v>
      </c>
    </row>
    <row r="1042" spans="8:33" x14ac:dyDescent="0.2">
      <c r="H1042" t="s">
        <v>350</v>
      </c>
      <c r="I1042" t="s">
        <v>351</v>
      </c>
      <c r="J1042">
        <v>1</v>
      </c>
      <c r="K1042">
        <v>0.16</v>
      </c>
    </row>
    <row r="1043" spans="8:33" x14ac:dyDescent="0.2">
      <c r="H1043" t="s">
        <v>352</v>
      </c>
      <c r="I1043" t="s">
        <v>353</v>
      </c>
    </row>
    <row r="1044" spans="8:33" x14ac:dyDescent="0.2">
      <c r="H1044" t="s">
        <v>177</v>
      </c>
    </row>
    <row r="1045" spans="8:33" x14ac:dyDescent="0.2">
      <c r="H1045" t="s">
        <v>355</v>
      </c>
      <c r="I1045" t="s">
        <v>356</v>
      </c>
      <c r="J1045" t="s">
        <v>357</v>
      </c>
      <c r="K1045" t="s">
        <v>358</v>
      </c>
      <c r="L1045" t="s">
        <v>359</v>
      </c>
      <c r="M1045" t="s">
        <v>360</v>
      </c>
      <c r="N1045" t="s">
        <v>361</v>
      </c>
      <c r="O1045" t="s">
        <v>362</v>
      </c>
      <c r="P1045" t="s">
        <v>363</v>
      </c>
      <c r="Q1045" t="s">
        <v>364</v>
      </c>
      <c r="R1045" t="s">
        <v>365</v>
      </c>
      <c r="S1045" t="s">
        <v>366</v>
      </c>
      <c r="T1045" t="s">
        <v>367</v>
      </c>
      <c r="U1045" t="s">
        <v>368</v>
      </c>
      <c r="V1045" t="s">
        <v>369</v>
      </c>
      <c r="W1045" t="s">
        <v>370</v>
      </c>
      <c r="X1045" t="s">
        <v>371</v>
      </c>
      <c r="Y1045" t="s">
        <v>372</v>
      </c>
      <c r="Z1045" t="s">
        <v>373</v>
      </c>
      <c r="AA1045" t="s">
        <v>374</v>
      </c>
      <c r="AB1045" t="s">
        <v>375</v>
      </c>
      <c r="AC1045" t="s">
        <v>376</v>
      </c>
      <c r="AD1045" t="s">
        <v>377</v>
      </c>
      <c r="AE1045" t="s">
        <v>378</v>
      </c>
      <c r="AF1045" t="s">
        <v>379</v>
      </c>
      <c r="AG1045" t="s">
        <v>380</v>
      </c>
    </row>
    <row r="1046" spans="8:33" x14ac:dyDescent="0.2">
      <c r="H1046">
        <v>1</v>
      </c>
      <c r="I1046">
        <v>62.19</v>
      </c>
      <c r="J1046">
        <v>21.1</v>
      </c>
      <c r="K1046">
        <v>0.34899999999999998</v>
      </c>
      <c r="L1046">
        <v>225</v>
      </c>
      <c r="M1046">
        <v>3.45</v>
      </c>
      <c r="N1046">
        <v>1.1299999999999999</v>
      </c>
      <c r="O1046">
        <v>6</v>
      </c>
      <c r="P1046">
        <v>0</v>
      </c>
      <c r="Q1046">
        <v>1.42</v>
      </c>
      <c r="R1046">
        <v>25.89</v>
      </c>
      <c r="S1046">
        <v>25.05</v>
      </c>
      <c r="T1046">
        <v>26.89</v>
      </c>
      <c r="U1046">
        <v>400.9</v>
      </c>
      <c r="V1046">
        <v>347.4</v>
      </c>
      <c r="W1046">
        <v>13.65</v>
      </c>
      <c r="X1046">
        <v>21.75</v>
      </c>
      <c r="Y1046">
        <v>38.49</v>
      </c>
      <c r="Z1046">
        <v>61.33</v>
      </c>
      <c r="AA1046">
        <v>250.1</v>
      </c>
      <c r="AB1046">
        <v>1199</v>
      </c>
      <c r="AC1046">
        <v>0.30309999999999998</v>
      </c>
      <c r="AD1046">
        <v>94.54</v>
      </c>
      <c r="AE1046">
        <v>0</v>
      </c>
      <c r="AF1046">
        <v>0.08</v>
      </c>
      <c r="AG1046">
        <v>111115</v>
      </c>
    </row>
    <row r="1047" spans="8:33" x14ac:dyDescent="0.2">
      <c r="H1047">
        <v>2</v>
      </c>
      <c r="I1047">
        <v>84.69</v>
      </c>
      <c r="J1047">
        <v>20.8</v>
      </c>
      <c r="K1047">
        <v>0.35299999999999998</v>
      </c>
      <c r="L1047">
        <v>230</v>
      </c>
      <c r="M1047">
        <v>3.51</v>
      </c>
      <c r="N1047">
        <v>1.1399999999999999</v>
      </c>
      <c r="O1047">
        <v>6</v>
      </c>
      <c r="P1047">
        <v>0</v>
      </c>
      <c r="Q1047">
        <v>1.42</v>
      </c>
      <c r="R1047">
        <v>26.29</v>
      </c>
      <c r="S1047">
        <v>25.17</v>
      </c>
      <c r="T1047">
        <v>27.53</v>
      </c>
      <c r="U1047">
        <v>402.7</v>
      </c>
      <c r="V1047">
        <v>349.9</v>
      </c>
      <c r="W1047">
        <v>13.63</v>
      </c>
      <c r="X1047">
        <v>21.88</v>
      </c>
      <c r="Y1047">
        <v>37.549999999999997</v>
      </c>
      <c r="Z1047">
        <v>60.26</v>
      </c>
      <c r="AA1047">
        <v>250</v>
      </c>
      <c r="AB1047">
        <v>1199</v>
      </c>
      <c r="AC1047">
        <v>0.77149999999999996</v>
      </c>
      <c r="AD1047">
        <v>94.54</v>
      </c>
      <c r="AE1047">
        <v>0</v>
      </c>
      <c r="AF1047">
        <v>0.08</v>
      </c>
      <c r="AG1047">
        <v>111115</v>
      </c>
    </row>
    <row r="1048" spans="8:33" x14ac:dyDescent="0.2">
      <c r="H1048" t="s">
        <v>344</v>
      </c>
    </row>
    <row r="1049" spans="8:33" x14ac:dyDescent="0.2">
      <c r="H1049" t="s">
        <v>178</v>
      </c>
    </row>
    <row r="1050" spans="8:33" x14ac:dyDescent="0.2">
      <c r="H1050" t="s">
        <v>346</v>
      </c>
      <c r="I1050" t="s">
        <v>347</v>
      </c>
    </row>
    <row r="1051" spans="8:33" x14ac:dyDescent="0.2">
      <c r="H1051" t="s">
        <v>348</v>
      </c>
      <c r="I1051" t="s">
        <v>349</v>
      </c>
    </row>
    <row r="1052" spans="8:33" x14ac:dyDescent="0.2">
      <c r="H1052" t="s">
        <v>350</v>
      </c>
      <c r="I1052" t="s">
        <v>351</v>
      </c>
      <c r="J1052">
        <v>1</v>
      </c>
      <c r="K1052">
        <v>0.16</v>
      </c>
    </row>
    <row r="1053" spans="8:33" x14ac:dyDescent="0.2">
      <c r="H1053" t="s">
        <v>352</v>
      </c>
      <c r="I1053" t="s">
        <v>353</v>
      </c>
    </row>
    <row r="1054" spans="8:33" x14ac:dyDescent="0.2">
      <c r="H1054" t="s">
        <v>179</v>
      </c>
    </row>
    <row r="1055" spans="8:33" x14ac:dyDescent="0.2">
      <c r="H1055" t="s">
        <v>355</v>
      </c>
      <c r="I1055" t="s">
        <v>356</v>
      </c>
      <c r="J1055" t="s">
        <v>357</v>
      </c>
      <c r="K1055" t="s">
        <v>358</v>
      </c>
      <c r="L1055" t="s">
        <v>359</v>
      </c>
      <c r="M1055" t="s">
        <v>360</v>
      </c>
      <c r="N1055" t="s">
        <v>361</v>
      </c>
      <c r="O1055" t="s">
        <v>362</v>
      </c>
      <c r="P1055" t="s">
        <v>363</v>
      </c>
      <c r="Q1055" t="s">
        <v>364</v>
      </c>
      <c r="R1055" t="s">
        <v>365</v>
      </c>
      <c r="S1055" t="s">
        <v>366</v>
      </c>
      <c r="T1055" t="s">
        <v>367</v>
      </c>
      <c r="U1055" t="s">
        <v>368</v>
      </c>
      <c r="V1055" t="s">
        <v>369</v>
      </c>
      <c r="W1055" t="s">
        <v>370</v>
      </c>
      <c r="X1055" t="s">
        <v>371</v>
      </c>
      <c r="Y1055" t="s">
        <v>372</v>
      </c>
      <c r="Z1055" t="s">
        <v>373</v>
      </c>
      <c r="AA1055" t="s">
        <v>374</v>
      </c>
      <c r="AB1055" t="s">
        <v>375</v>
      </c>
      <c r="AC1055" t="s">
        <v>376</v>
      </c>
      <c r="AD1055" t="s">
        <v>377</v>
      </c>
      <c r="AE1055" t="s">
        <v>378</v>
      </c>
      <c r="AF1055" t="s">
        <v>379</v>
      </c>
      <c r="AG1055" t="s">
        <v>380</v>
      </c>
    </row>
    <row r="1056" spans="8:33" x14ac:dyDescent="0.2">
      <c r="H1056">
        <v>1</v>
      </c>
      <c r="I1056">
        <v>134.22</v>
      </c>
      <c r="J1056">
        <v>22.1</v>
      </c>
      <c r="K1056">
        <v>0.32500000000000001</v>
      </c>
      <c r="L1056">
        <v>215</v>
      </c>
      <c r="M1056">
        <v>3.51</v>
      </c>
      <c r="N1056">
        <v>1.22</v>
      </c>
      <c r="O1056">
        <v>6</v>
      </c>
      <c r="P1056">
        <v>0</v>
      </c>
      <c r="Q1056">
        <v>1.42</v>
      </c>
      <c r="R1056">
        <v>25.91</v>
      </c>
      <c r="S1056">
        <v>25.55</v>
      </c>
      <c r="T1056">
        <v>26.29</v>
      </c>
      <c r="U1056">
        <v>406.8</v>
      </c>
      <c r="V1056">
        <v>350.9</v>
      </c>
      <c r="W1056">
        <v>13.57</v>
      </c>
      <c r="X1056">
        <v>21.82</v>
      </c>
      <c r="Y1056">
        <v>38.24</v>
      </c>
      <c r="Z1056">
        <v>61.47</v>
      </c>
      <c r="AA1056">
        <v>250.2</v>
      </c>
      <c r="AB1056">
        <v>1200</v>
      </c>
      <c r="AC1056">
        <v>0.4546</v>
      </c>
      <c r="AD1056">
        <v>94.54</v>
      </c>
      <c r="AE1056">
        <v>0</v>
      </c>
      <c r="AF1056">
        <v>0.08</v>
      </c>
      <c r="AG1056">
        <v>111115</v>
      </c>
    </row>
    <row r="1057" spans="8:33" x14ac:dyDescent="0.2">
      <c r="H1057">
        <v>2</v>
      </c>
      <c r="I1057">
        <v>146.22</v>
      </c>
      <c r="J1057">
        <v>22</v>
      </c>
      <c r="K1057">
        <v>0.32200000000000001</v>
      </c>
      <c r="L1057">
        <v>214</v>
      </c>
      <c r="M1057">
        <v>3.53</v>
      </c>
      <c r="N1057">
        <v>1.23</v>
      </c>
      <c r="O1057">
        <v>6</v>
      </c>
      <c r="P1057">
        <v>0</v>
      </c>
      <c r="Q1057">
        <v>1.42</v>
      </c>
      <c r="R1057">
        <v>26.17</v>
      </c>
      <c r="S1057">
        <v>25.63</v>
      </c>
      <c r="T1057">
        <v>27.38</v>
      </c>
      <c r="U1057">
        <v>406.8</v>
      </c>
      <c r="V1057">
        <v>350.9</v>
      </c>
      <c r="W1057">
        <v>13.57</v>
      </c>
      <c r="X1057">
        <v>21.86</v>
      </c>
      <c r="Y1057">
        <v>37.659999999999997</v>
      </c>
      <c r="Z1057">
        <v>60.64</v>
      </c>
      <c r="AA1057">
        <v>250</v>
      </c>
      <c r="AB1057">
        <v>1200</v>
      </c>
      <c r="AC1057">
        <v>0.64749999999999996</v>
      </c>
      <c r="AD1057">
        <v>94.54</v>
      </c>
      <c r="AE1057">
        <v>0</v>
      </c>
      <c r="AF1057">
        <v>0.08</v>
      </c>
      <c r="AG1057">
        <v>111115</v>
      </c>
    </row>
    <row r="1058" spans="8:33" x14ac:dyDescent="0.2">
      <c r="H1058" t="s">
        <v>344</v>
      </c>
    </row>
    <row r="1059" spans="8:33" x14ac:dyDescent="0.2">
      <c r="H1059" t="s">
        <v>180</v>
      </c>
    </row>
    <row r="1060" spans="8:33" x14ac:dyDescent="0.2">
      <c r="H1060" t="s">
        <v>346</v>
      </c>
      <c r="I1060" t="s">
        <v>347</v>
      </c>
    </row>
    <row r="1061" spans="8:33" x14ac:dyDescent="0.2">
      <c r="H1061" t="s">
        <v>348</v>
      </c>
      <c r="I1061" t="s">
        <v>349</v>
      </c>
    </row>
    <row r="1062" spans="8:33" x14ac:dyDescent="0.2">
      <c r="H1062" t="s">
        <v>350</v>
      </c>
      <c r="I1062" t="s">
        <v>351</v>
      </c>
      <c r="J1062">
        <v>1</v>
      </c>
      <c r="K1062">
        <v>0.16</v>
      </c>
    </row>
    <row r="1063" spans="8:33" x14ac:dyDescent="0.2">
      <c r="H1063" t="s">
        <v>352</v>
      </c>
      <c r="I1063" t="s">
        <v>353</v>
      </c>
    </row>
    <row r="1064" spans="8:33" x14ac:dyDescent="0.2">
      <c r="H1064" t="s">
        <v>181</v>
      </c>
    </row>
    <row r="1065" spans="8:33" x14ac:dyDescent="0.2">
      <c r="H1065" t="s">
        <v>355</v>
      </c>
      <c r="I1065" t="s">
        <v>356</v>
      </c>
      <c r="J1065" t="s">
        <v>357</v>
      </c>
      <c r="K1065" t="s">
        <v>358</v>
      </c>
      <c r="L1065" t="s">
        <v>359</v>
      </c>
      <c r="M1065" t="s">
        <v>360</v>
      </c>
      <c r="N1065" t="s">
        <v>361</v>
      </c>
      <c r="O1065" t="s">
        <v>362</v>
      </c>
      <c r="P1065" t="s">
        <v>363</v>
      </c>
      <c r="Q1065" t="s">
        <v>364</v>
      </c>
      <c r="R1065" t="s">
        <v>365</v>
      </c>
      <c r="S1065" t="s">
        <v>366</v>
      </c>
      <c r="T1065" t="s">
        <v>367</v>
      </c>
      <c r="U1065" t="s">
        <v>368</v>
      </c>
      <c r="V1065" t="s">
        <v>369</v>
      </c>
      <c r="W1065" t="s">
        <v>370</v>
      </c>
      <c r="X1065" t="s">
        <v>371</v>
      </c>
      <c r="Y1065" t="s">
        <v>372</v>
      </c>
      <c r="Z1065" t="s">
        <v>373</v>
      </c>
      <c r="AA1065" t="s">
        <v>374</v>
      </c>
      <c r="AB1065" t="s">
        <v>375</v>
      </c>
      <c r="AC1065" t="s">
        <v>376</v>
      </c>
      <c r="AD1065" t="s">
        <v>377</v>
      </c>
      <c r="AE1065" t="s">
        <v>378</v>
      </c>
      <c r="AF1065" t="s">
        <v>379</v>
      </c>
      <c r="AG1065" t="s">
        <v>380</v>
      </c>
    </row>
    <row r="1066" spans="8:33" x14ac:dyDescent="0.2">
      <c r="H1066">
        <v>1</v>
      </c>
      <c r="I1066">
        <v>19.96</v>
      </c>
      <c r="J1066">
        <v>17.399999999999999</v>
      </c>
      <c r="K1066">
        <v>0.29899999999999999</v>
      </c>
      <c r="L1066">
        <v>233</v>
      </c>
      <c r="M1066">
        <v>3.43</v>
      </c>
      <c r="N1066">
        <v>1.27</v>
      </c>
      <c r="O1066">
        <v>6</v>
      </c>
      <c r="P1066">
        <v>0</v>
      </c>
      <c r="Q1066">
        <v>1.42</v>
      </c>
      <c r="R1066">
        <v>27.11</v>
      </c>
      <c r="S1066">
        <v>25.69</v>
      </c>
      <c r="T1066">
        <v>27.44</v>
      </c>
      <c r="U1066">
        <v>393.6</v>
      </c>
      <c r="V1066">
        <v>349</v>
      </c>
      <c r="W1066">
        <v>13.51</v>
      </c>
      <c r="X1066">
        <v>21.56</v>
      </c>
      <c r="Y1066">
        <v>35.450000000000003</v>
      </c>
      <c r="Z1066">
        <v>56.57</v>
      </c>
      <c r="AA1066">
        <v>250</v>
      </c>
      <c r="AB1066">
        <v>1200</v>
      </c>
      <c r="AC1066">
        <v>1.8460000000000001</v>
      </c>
      <c r="AD1066">
        <v>94.53</v>
      </c>
      <c r="AE1066">
        <v>0</v>
      </c>
      <c r="AF1066">
        <v>0.08</v>
      </c>
      <c r="AG1066">
        <v>111115</v>
      </c>
    </row>
    <row r="1067" spans="8:33" x14ac:dyDescent="0.2">
      <c r="H1067">
        <v>2</v>
      </c>
      <c r="I1067">
        <v>35.71</v>
      </c>
      <c r="J1067">
        <v>19</v>
      </c>
      <c r="K1067">
        <v>0.29899999999999999</v>
      </c>
      <c r="L1067">
        <v>218</v>
      </c>
      <c r="M1067">
        <v>3.46</v>
      </c>
      <c r="N1067">
        <v>1.29</v>
      </c>
      <c r="O1067">
        <v>6</v>
      </c>
      <c r="P1067">
        <v>0</v>
      </c>
      <c r="Q1067">
        <v>1.42</v>
      </c>
      <c r="R1067">
        <v>26.79</v>
      </c>
      <c r="S1067">
        <v>25.79</v>
      </c>
      <c r="T1067">
        <v>27.72</v>
      </c>
      <c r="U1067">
        <v>393.1</v>
      </c>
      <c r="V1067">
        <v>344.6</v>
      </c>
      <c r="W1067">
        <v>13.52</v>
      </c>
      <c r="X1067">
        <v>21.64</v>
      </c>
      <c r="Y1067">
        <v>36.15</v>
      </c>
      <c r="Z1067">
        <v>57.87</v>
      </c>
      <c r="AA1067">
        <v>250.2</v>
      </c>
      <c r="AB1067">
        <v>1200</v>
      </c>
      <c r="AC1067">
        <v>4.1329999999999999E-2</v>
      </c>
      <c r="AD1067">
        <v>94.53</v>
      </c>
      <c r="AE1067">
        <v>0</v>
      </c>
      <c r="AF1067">
        <v>0.08</v>
      </c>
      <c r="AG1067">
        <v>111115</v>
      </c>
    </row>
    <row r="1069" spans="8:33" x14ac:dyDescent="0.2">
      <c r="H1069" t="s">
        <v>182</v>
      </c>
    </row>
    <row r="1070" spans="8:33" x14ac:dyDescent="0.2">
      <c r="H1070" t="s">
        <v>183</v>
      </c>
    </row>
    <row r="1071" spans="8:33" x14ac:dyDescent="0.2">
      <c r="H1071" t="s">
        <v>184</v>
      </c>
    </row>
    <row r="1072" spans="8:33" x14ac:dyDescent="0.2">
      <c r="H1072" t="s">
        <v>343</v>
      </c>
    </row>
    <row r="1074" spans="8:33" x14ac:dyDescent="0.2">
      <c r="H1074" t="s">
        <v>344</v>
      </c>
    </row>
    <row r="1075" spans="8:33" x14ac:dyDescent="0.2">
      <c r="H1075" t="s">
        <v>185</v>
      </c>
    </row>
    <row r="1076" spans="8:33" x14ac:dyDescent="0.2">
      <c r="H1076" t="s">
        <v>346</v>
      </c>
      <c r="I1076" t="s">
        <v>347</v>
      </c>
    </row>
    <row r="1077" spans="8:33" x14ac:dyDescent="0.2">
      <c r="H1077" t="s">
        <v>348</v>
      </c>
      <c r="I1077" t="s">
        <v>349</v>
      </c>
    </row>
    <row r="1078" spans="8:33" x14ac:dyDescent="0.2">
      <c r="H1078" t="s">
        <v>350</v>
      </c>
      <c r="I1078" t="s">
        <v>351</v>
      </c>
      <c r="J1078">
        <v>1</v>
      </c>
      <c r="K1078">
        <v>0.16</v>
      </c>
    </row>
    <row r="1079" spans="8:33" x14ac:dyDescent="0.2">
      <c r="H1079" t="s">
        <v>352</v>
      </c>
      <c r="I1079" t="s">
        <v>353</v>
      </c>
    </row>
    <row r="1080" spans="8:33" x14ac:dyDescent="0.2">
      <c r="H1080" t="s">
        <v>186</v>
      </c>
    </row>
    <row r="1081" spans="8:33" x14ac:dyDescent="0.2">
      <c r="H1081" t="s">
        <v>355</v>
      </c>
      <c r="I1081" t="s">
        <v>356</v>
      </c>
      <c r="J1081" t="s">
        <v>357</v>
      </c>
      <c r="K1081" t="s">
        <v>358</v>
      </c>
      <c r="L1081" t="s">
        <v>359</v>
      </c>
      <c r="M1081" t="s">
        <v>360</v>
      </c>
      <c r="N1081" t="s">
        <v>361</v>
      </c>
      <c r="O1081" t="s">
        <v>362</v>
      </c>
      <c r="P1081" t="s">
        <v>363</v>
      </c>
      <c r="Q1081" t="s">
        <v>364</v>
      </c>
      <c r="R1081" t="s">
        <v>365</v>
      </c>
      <c r="S1081" t="s">
        <v>366</v>
      </c>
      <c r="T1081" t="s">
        <v>367</v>
      </c>
      <c r="U1081" t="s">
        <v>368</v>
      </c>
      <c r="V1081" t="s">
        <v>369</v>
      </c>
      <c r="W1081" t="s">
        <v>370</v>
      </c>
      <c r="X1081" t="s">
        <v>371</v>
      </c>
      <c r="Y1081" t="s">
        <v>372</v>
      </c>
      <c r="Z1081" t="s">
        <v>373</v>
      </c>
      <c r="AA1081" t="s">
        <v>374</v>
      </c>
      <c r="AB1081" t="s">
        <v>375</v>
      </c>
      <c r="AC1081" t="s">
        <v>376</v>
      </c>
      <c r="AD1081" t="s">
        <v>377</v>
      </c>
      <c r="AE1081" t="s">
        <v>378</v>
      </c>
      <c r="AF1081" t="s">
        <v>379</v>
      </c>
      <c r="AG1081" t="s">
        <v>380</v>
      </c>
    </row>
    <row r="1082" spans="8:33" x14ac:dyDescent="0.2">
      <c r="H1082">
        <v>1</v>
      </c>
      <c r="I1082">
        <v>217.46</v>
      </c>
      <c r="J1082">
        <v>2.4700000000000002</v>
      </c>
      <c r="K1082">
        <v>0.25600000000000001</v>
      </c>
      <c r="L1082">
        <v>321</v>
      </c>
      <c r="M1082">
        <v>3.8</v>
      </c>
      <c r="N1082">
        <v>1.62</v>
      </c>
      <c r="O1082">
        <v>6</v>
      </c>
      <c r="P1082">
        <v>0</v>
      </c>
      <c r="Q1082">
        <v>1.42</v>
      </c>
      <c r="R1082">
        <v>28.79</v>
      </c>
      <c r="S1082">
        <v>25.96</v>
      </c>
      <c r="T1082">
        <v>30.23</v>
      </c>
      <c r="U1082">
        <v>352.3</v>
      </c>
      <c r="V1082">
        <v>347.8</v>
      </c>
      <c r="W1082">
        <v>14.02</v>
      </c>
      <c r="X1082">
        <v>18.5</v>
      </c>
      <c r="Y1082">
        <v>33.380000000000003</v>
      </c>
      <c r="Z1082">
        <v>44.04</v>
      </c>
      <c r="AA1082">
        <v>500.5</v>
      </c>
      <c r="AB1082">
        <v>50.19</v>
      </c>
      <c r="AC1082">
        <v>0.3306</v>
      </c>
      <c r="AD1082">
        <v>94.58</v>
      </c>
      <c r="AE1082">
        <v>0</v>
      </c>
      <c r="AF1082">
        <v>0.08</v>
      </c>
      <c r="AG1082">
        <v>111115</v>
      </c>
    </row>
    <row r="1083" spans="8:33" x14ac:dyDescent="0.2">
      <c r="H1083">
        <v>2</v>
      </c>
      <c r="I1083">
        <v>239.21</v>
      </c>
      <c r="J1083">
        <v>4.18</v>
      </c>
      <c r="K1083">
        <v>0.28000000000000003</v>
      </c>
      <c r="L1083">
        <v>315</v>
      </c>
      <c r="M1083">
        <v>4.09</v>
      </c>
      <c r="N1083">
        <v>1.61</v>
      </c>
      <c r="O1083">
        <v>6</v>
      </c>
      <c r="P1083">
        <v>0</v>
      </c>
      <c r="Q1083">
        <v>1.42</v>
      </c>
      <c r="R1083">
        <v>28.81</v>
      </c>
      <c r="S1083">
        <v>25.96</v>
      </c>
      <c r="T1083">
        <v>30.22</v>
      </c>
      <c r="U1083">
        <v>359.2</v>
      </c>
      <c r="V1083">
        <v>352.5</v>
      </c>
      <c r="W1083">
        <v>13.77</v>
      </c>
      <c r="X1083">
        <v>18.579999999999998</v>
      </c>
      <c r="Y1083">
        <v>32.75</v>
      </c>
      <c r="Z1083">
        <v>44.18</v>
      </c>
      <c r="AA1083">
        <v>500.5</v>
      </c>
      <c r="AB1083">
        <v>50.25</v>
      </c>
      <c r="AC1083">
        <v>4.1329999999999999E-2</v>
      </c>
      <c r="AD1083">
        <v>94.57</v>
      </c>
      <c r="AE1083">
        <v>0</v>
      </c>
      <c r="AF1083">
        <v>0.08</v>
      </c>
      <c r="AG1083">
        <v>111115</v>
      </c>
    </row>
    <row r="1084" spans="8:33" x14ac:dyDescent="0.2">
      <c r="H1084" t="s">
        <v>344</v>
      </c>
    </row>
    <row r="1085" spans="8:33" x14ac:dyDescent="0.2">
      <c r="H1085" t="s">
        <v>187</v>
      </c>
    </row>
    <row r="1086" spans="8:33" x14ac:dyDescent="0.2">
      <c r="H1086" t="s">
        <v>346</v>
      </c>
      <c r="I1086" t="s">
        <v>347</v>
      </c>
    </row>
    <row r="1087" spans="8:33" x14ac:dyDescent="0.2">
      <c r="H1087" t="s">
        <v>348</v>
      </c>
      <c r="I1087" t="s">
        <v>349</v>
      </c>
    </row>
    <row r="1088" spans="8:33" x14ac:dyDescent="0.2">
      <c r="H1088" t="s">
        <v>350</v>
      </c>
      <c r="I1088" t="s">
        <v>351</v>
      </c>
      <c r="J1088">
        <v>1</v>
      </c>
      <c r="K1088">
        <v>0.16</v>
      </c>
    </row>
    <row r="1089" spans="8:33" x14ac:dyDescent="0.2">
      <c r="H1089" t="s">
        <v>352</v>
      </c>
      <c r="I1089" t="s">
        <v>353</v>
      </c>
    </row>
    <row r="1090" spans="8:33" x14ac:dyDescent="0.2">
      <c r="H1090" t="s">
        <v>188</v>
      </c>
    </row>
    <row r="1091" spans="8:33" x14ac:dyDescent="0.2">
      <c r="H1091" t="s">
        <v>355</v>
      </c>
      <c r="I1091" t="s">
        <v>356</v>
      </c>
      <c r="J1091" t="s">
        <v>357</v>
      </c>
      <c r="K1091" t="s">
        <v>358</v>
      </c>
      <c r="L1091" t="s">
        <v>359</v>
      </c>
      <c r="M1091" t="s">
        <v>360</v>
      </c>
      <c r="N1091" t="s">
        <v>361</v>
      </c>
      <c r="O1091" t="s">
        <v>362</v>
      </c>
      <c r="P1091" t="s">
        <v>363</v>
      </c>
      <c r="Q1091" t="s">
        <v>364</v>
      </c>
      <c r="R1091" t="s">
        <v>365</v>
      </c>
      <c r="S1091" t="s">
        <v>366</v>
      </c>
      <c r="T1091" t="s">
        <v>367</v>
      </c>
      <c r="U1091" t="s">
        <v>368</v>
      </c>
      <c r="V1091" t="s">
        <v>369</v>
      </c>
      <c r="W1091" t="s">
        <v>370</v>
      </c>
      <c r="X1091" t="s">
        <v>371</v>
      </c>
      <c r="Y1091" t="s">
        <v>372</v>
      </c>
      <c r="Z1091" t="s">
        <v>373</v>
      </c>
      <c r="AA1091" t="s">
        <v>374</v>
      </c>
      <c r="AB1091" t="s">
        <v>375</v>
      </c>
      <c r="AC1091" t="s">
        <v>376</v>
      </c>
      <c r="AD1091" t="s">
        <v>377</v>
      </c>
      <c r="AE1091" t="s">
        <v>378</v>
      </c>
      <c r="AF1091" t="s">
        <v>379</v>
      </c>
      <c r="AG1091" t="s">
        <v>380</v>
      </c>
    </row>
    <row r="1092" spans="8:33" x14ac:dyDescent="0.2">
      <c r="H1092">
        <v>1</v>
      </c>
      <c r="I1092">
        <v>574.22</v>
      </c>
      <c r="J1092">
        <v>2.0099999999999998</v>
      </c>
      <c r="K1092">
        <v>0.23499999999999999</v>
      </c>
      <c r="L1092">
        <v>296</v>
      </c>
      <c r="M1092">
        <v>2.87</v>
      </c>
      <c r="N1092">
        <v>1.31</v>
      </c>
      <c r="O1092">
        <v>6</v>
      </c>
      <c r="P1092">
        <v>0</v>
      </c>
      <c r="Q1092">
        <v>1.42</v>
      </c>
      <c r="R1092">
        <v>28.38</v>
      </c>
      <c r="S1092">
        <v>25.65</v>
      </c>
      <c r="T1092">
        <v>28.71</v>
      </c>
      <c r="U1092">
        <v>325.2</v>
      </c>
      <c r="V1092">
        <v>318.10000000000002</v>
      </c>
      <c r="W1092">
        <v>14.39</v>
      </c>
      <c r="X1092">
        <v>21.13</v>
      </c>
      <c r="Y1092">
        <v>35.08</v>
      </c>
      <c r="Z1092">
        <v>51.51</v>
      </c>
      <c r="AA1092">
        <v>249.8</v>
      </c>
      <c r="AB1092">
        <v>51.12</v>
      </c>
      <c r="AC1092">
        <v>0.30309999999999998</v>
      </c>
      <c r="AD1092">
        <v>94.56</v>
      </c>
      <c r="AE1092">
        <v>0</v>
      </c>
      <c r="AF1092">
        <v>0.08</v>
      </c>
      <c r="AG1092">
        <v>111115</v>
      </c>
    </row>
    <row r="1093" spans="8:33" x14ac:dyDescent="0.2">
      <c r="H1093">
        <v>2</v>
      </c>
      <c r="I1093">
        <v>664.22</v>
      </c>
      <c r="J1093">
        <v>2.1</v>
      </c>
      <c r="K1093">
        <v>0.248</v>
      </c>
      <c r="L1093">
        <v>328</v>
      </c>
      <c r="M1093">
        <v>3.02</v>
      </c>
      <c r="N1093">
        <v>1.31</v>
      </c>
      <c r="O1093">
        <v>6</v>
      </c>
      <c r="P1093">
        <v>0</v>
      </c>
      <c r="Q1093">
        <v>1.42</v>
      </c>
      <c r="R1093">
        <v>28.2</v>
      </c>
      <c r="S1093">
        <v>26.02</v>
      </c>
      <c r="T1093">
        <v>29.04</v>
      </c>
      <c r="U1093">
        <v>358.4</v>
      </c>
      <c r="V1093">
        <v>350.9</v>
      </c>
      <c r="W1093">
        <v>14.76</v>
      </c>
      <c r="X1093">
        <v>21.84</v>
      </c>
      <c r="Y1093">
        <v>36.369999999999997</v>
      </c>
      <c r="Z1093">
        <v>53.81</v>
      </c>
      <c r="AA1093">
        <v>250</v>
      </c>
      <c r="AB1093">
        <v>51.11</v>
      </c>
      <c r="AC1093">
        <v>0.1515</v>
      </c>
      <c r="AD1093">
        <v>94.56</v>
      </c>
      <c r="AE1093">
        <v>0</v>
      </c>
      <c r="AF1093">
        <v>0.08</v>
      </c>
      <c r="AG1093">
        <v>111115</v>
      </c>
    </row>
    <row r="1094" spans="8:33" x14ac:dyDescent="0.2">
      <c r="H1094">
        <v>3</v>
      </c>
      <c r="I1094">
        <v>674.72</v>
      </c>
      <c r="J1094">
        <v>2.0699999999999998</v>
      </c>
      <c r="K1094">
        <v>0.249</v>
      </c>
      <c r="L1094">
        <v>328</v>
      </c>
      <c r="M1094">
        <v>3.02</v>
      </c>
      <c r="N1094">
        <v>1.31</v>
      </c>
      <c r="O1094">
        <v>6</v>
      </c>
      <c r="P1094">
        <v>0</v>
      </c>
      <c r="Q1094">
        <v>1.42</v>
      </c>
      <c r="R1094">
        <v>28.21</v>
      </c>
      <c r="S1094">
        <v>26.03</v>
      </c>
      <c r="T1094">
        <v>29.04</v>
      </c>
      <c r="U1094">
        <v>358.2</v>
      </c>
      <c r="V1094">
        <v>350.7</v>
      </c>
      <c r="W1094">
        <v>14.8</v>
      </c>
      <c r="X1094">
        <v>21.9</v>
      </c>
      <c r="Y1094">
        <v>36.44</v>
      </c>
      <c r="Z1094">
        <v>53.91</v>
      </c>
      <c r="AA1094">
        <v>249.9</v>
      </c>
      <c r="AB1094">
        <v>50.87</v>
      </c>
      <c r="AC1094">
        <v>0.38569999999999999</v>
      </c>
      <c r="AD1094">
        <v>94.56</v>
      </c>
      <c r="AE1094">
        <v>0</v>
      </c>
      <c r="AF1094">
        <v>0.08</v>
      </c>
      <c r="AG1094">
        <v>111115</v>
      </c>
    </row>
    <row r="1095" spans="8:33" x14ac:dyDescent="0.2">
      <c r="H1095" t="s">
        <v>344</v>
      </c>
    </row>
    <row r="1096" spans="8:33" x14ac:dyDescent="0.2">
      <c r="H1096" t="s">
        <v>189</v>
      </c>
    </row>
    <row r="1097" spans="8:33" x14ac:dyDescent="0.2">
      <c r="H1097" t="s">
        <v>346</v>
      </c>
      <c r="I1097" t="s">
        <v>347</v>
      </c>
    </row>
    <row r="1098" spans="8:33" x14ac:dyDescent="0.2">
      <c r="H1098" t="s">
        <v>348</v>
      </c>
      <c r="I1098" t="s">
        <v>349</v>
      </c>
    </row>
    <row r="1099" spans="8:33" x14ac:dyDescent="0.2">
      <c r="H1099" t="s">
        <v>350</v>
      </c>
      <c r="I1099" t="s">
        <v>351</v>
      </c>
      <c r="J1099">
        <v>1</v>
      </c>
      <c r="K1099">
        <v>0.16</v>
      </c>
    </row>
    <row r="1100" spans="8:33" x14ac:dyDescent="0.2">
      <c r="H1100" t="s">
        <v>352</v>
      </c>
      <c r="I1100" t="s">
        <v>353</v>
      </c>
    </row>
    <row r="1101" spans="8:33" x14ac:dyDescent="0.2">
      <c r="H1101" t="s">
        <v>190</v>
      </c>
    </row>
    <row r="1102" spans="8:33" x14ac:dyDescent="0.2">
      <c r="H1102" t="s">
        <v>355</v>
      </c>
      <c r="I1102" t="s">
        <v>356</v>
      </c>
      <c r="J1102" t="s">
        <v>357</v>
      </c>
      <c r="K1102" t="s">
        <v>358</v>
      </c>
      <c r="L1102" t="s">
        <v>359</v>
      </c>
      <c r="M1102" t="s">
        <v>360</v>
      </c>
      <c r="N1102" t="s">
        <v>361</v>
      </c>
      <c r="O1102" t="s">
        <v>362</v>
      </c>
      <c r="P1102" t="s">
        <v>363</v>
      </c>
      <c r="Q1102" t="s">
        <v>364</v>
      </c>
      <c r="R1102" t="s">
        <v>365</v>
      </c>
      <c r="S1102" t="s">
        <v>366</v>
      </c>
      <c r="T1102" t="s">
        <v>367</v>
      </c>
      <c r="U1102" t="s">
        <v>368</v>
      </c>
      <c r="V1102" t="s">
        <v>369</v>
      </c>
      <c r="W1102" t="s">
        <v>370</v>
      </c>
      <c r="X1102" t="s">
        <v>371</v>
      </c>
      <c r="Y1102" t="s">
        <v>372</v>
      </c>
      <c r="Z1102" t="s">
        <v>373</v>
      </c>
      <c r="AA1102" t="s">
        <v>374</v>
      </c>
      <c r="AB1102" t="s">
        <v>375</v>
      </c>
      <c r="AC1102" t="s">
        <v>376</v>
      </c>
      <c r="AD1102" t="s">
        <v>377</v>
      </c>
      <c r="AE1102" t="s">
        <v>378</v>
      </c>
      <c r="AF1102" t="s">
        <v>379</v>
      </c>
      <c r="AG1102" t="s">
        <v>380</v>
      </c>
    </row>
    <row r="1103" spans="8:33" x14ac:dyDescent="0.2">
      <c r="H1103">
        <v>1</v>
      </c>
      <c r="I1103">
        <v>42.21</v>
      </c>
      <c r="J1103">
        <v>3</v>
      </c>
      <c r="K1103">
        <v>0.27800000000000002</v>
      </c>
      <c r="L1103">
        <v>324</v>
      </c>
      <c r="M1103">
        <v>3.12</v>
      </c>
      <c r="N1103">
        <v>1.23</v>
      </c>
      <c r="O1103">
        <v>6</v>
      </c>
      <c r="P1103">
        <v>0</v>
      </c>
      <c r="Q1103">
        <v>1.42</v>
      </c>
      <c r="R1103">
        <v>29.12</v>
      </c>
      <c r="S1103">
        <v>25.92</v>
      </c>
      <c r="T1103">
        <v>31.4</v>
      </c>
      <c r="U1103">
        <v>361.1</v>
      </c>
      <c r="V1103">
        <v>351.3</v>
      </c>
      <c r="W1103">
        <v>15.16</v>
      </c>
      <c r="X1103">
        <v>22.48</v>
      </c>
      <c r="Y1103">
        <v>35.4</v>
      </c>
      <c r="Z1103">
        <v>52.49</v>
      </c>
      <c r="AA1103">
        <v>250</v>
      </c>
      <c r="AB1103">
        <v>50.31</v>
      </c>
      <c r="AC1103">
        <v>0.23419999999999999</v>
      </c>
      <c r="AD1103">
        <v>94.56</v>
      </c>
      <c r="AE1103">
        <v>0</v>
      </c>
      <c r="AF1103">
        <v>0.08</v>
      </c>
      <c r="AG1103">
        <v>111115</v>
      </c>
    </row>
    <row r="1104" spans="8:33" x14ac:dyDescent="0.2">
      <c r="H1104">
        <v>2</v>
      </c>
      <c r="I1104">
        <v>74.459999999999994</v>
      </c>
      <c r="J1104">
        <v>2.1</v>
      </c>
      <c r="K1104">
        <v>0.29499999999999998</v>
      </c>
      <c r="L1104">
        <v>331</v>
      </c>
      <c r="M1104">
        <v>3.09</v>
      </c>
      <c r="N1104">
        <v>1.1599999999999999</v>
      </c>
      <c r="O1104">
        <v>6</v>
      </c>
      <c r="P1104">
        <v>0</v>
      </c>
      <c r="Q1104">
        <v>1.42</v>
      </c>
      <c r="R1104">
        <v>27.55</v>
      </c>
      <c r="S1104">
        <v>25.52</v>
      </c>
      <c r="T1104">
        <v>26.61</v>
      </c>
      <c r="U1104">
        <v>359.3</v>
      </c>
      <c r="V1104">
        <v>351.6</v>
      </c>
      <c r="W1104">
        <v>15.16</v>
      </c>
      <c r="X1104">
        <v>22.4</v>
      </c>
      <c r="Y1104">
        <v>38.76</v>
      </c>
      <c r="Z1104">
        <v>57.3</v>
      </c>
      <c r="AA1104">
        <v>249.8</v>
      </c>
      <c r="AB1104">
        <v>50.21</v>
      </c>
      <c r="AC1104">
        <v>0.56489999999999996</v>
      </c>
      <c r="AD1104">
        <v>94.56</v>
      </c>
      <c r="AE1104">
        <v>0</v>
      </c>
      <c r="AF1104">
        <v>0.08</v>
      </c>
      <c r="AG1104">
        <v>111115</v>
      </c>
    </row>
    <row r="1105" spans="8:33" x14ac:dyDescent="0.2">
      <c r="H1105" t="s">
        <v>344</v>
      </c>
    </row>
    <row r="1106" spans="8:33" x14ac:dyDescent="0.2">
      <c r="H1106" t="s">
        <v>191</v>
      </c>
    </row>
    <row r="1107" spans="8:33" x14ac:dyDescent="0.2">
      <c r="H1107" t="s">
        <v>346</v>
      </c>
      <c r="I1107" t="s">
        <v>347</v>
      </c>
    </row>
    <row r="1108" spans="8:33" x14ac:dyDescent="0.2">
      <c r="H1108" t="s">
        <v>348</v>
      </c>
      <c r="I1108" t="s">
        <v>349</v>
      </c>
    </row>
    <row r="1109" spans="8:33" x14ac:dyDescent="0.2">
      <c r="H1109" t="s">
        <v>350</v>
      </c>
      <c r="I1109" t="s">
        <v>351</v>
      </c>
      <c r="J1109">
        <v>1</v>
      </c>
      <c r="K1109">
        <v>0.16</v>
      </c>
    </row>
    <row r="1110" spans="8:33" x14ac:dyDescent="0.2">
      <c r="H1110" t="s">
        <v>352</v>
      </c>
      <c r="I1110" t="s">
        <v>353</v>
      </c>
    </row>
    <row r="1111" spans="8:33" x14ac:dyDescent="0.2">
      <c r="H1111" t="s">
        <v>192</v>
      </c>
    </row>
    <row r="1112" spans="8:33" x14ac:dyDescent="0.2">
      <c r="H1112" t="s">
        <v>355</v>
      </c>
      <c r="I1112" t="s">
        <v>356</v>
      </c>
      <c r="J1112" t="s">
        <v>357</v>
      </c>
      <c r="K1112" t="s">
        <v>358</v>
      </c>
      <c r="L1112" t="s">
        <v>359</v>
      </c>
      <c r="M1112" t="s">
        <v>360</v>
      </c>
      <c r="N1112" t="s">
        <v>361</v>
      </c>
      <c r="O1112" t="s">
        <v>362</v>
      </c>
      <c r="P1112" t="s">
        <v>363</v>
      </c>
      <c r="Q1112" t="s">
        <v>364</v>
      </c>
      <c r="R1112" t="s">
        <v>365</v>
      </c>
      <c r="S1112" t="s">
        <v>366</v>
      </c>
      <c r="T1112" t="s">
        <v>367</v>
      </c>
      <c r="U1112" t="s">
        <v>368</v>
      </c>
      <c r="V1112" t="s">
        <v>369</v>
      </c>
      <c r="W1112" t="s">
        <v>370</v>
      </c>
      <c r="X1112" t="s">
        <v>371</v>
      </c>
      <c r="Y1112" t="s">
        <v>372</v>
      </c>
      <c r="Z1112" t="s">
        <v>373</v>
      </c>
      <c r="AA1112" t="s">
        <v>374</v>
      </c>
      <c r="AB1112" t="s">
        <v>375</v>
      </c>
      <c r="AC1112" t="s">
        <v>376</v>
      </c>
      <c r="AD1112" t="s">
        <v>377</v>
      </c>
      <c r="AE1112" t="s">
        <v>378</v>
      </c>
      <c r="AF1112" t="s">
        <v>379</v>
      </c>
      <c r="AG1112" t="s">
        <v>380</v>
      </c>
    </row>
    <row r="1113" spans="8:33" x14ac:dyDescent="0.2">
      <c r="H1113">
        <v>1</v>
      </c>
      <c r="I1113">
        <v>58.96</v>
      </c>
      <c r="J1113">
        <v>2.56</v>
      </c>
      <c r="K1113">
        <v>0.222</v>
      </c>
      <c r="L1113">
        <v>321</v>
      </c>
      <c r="M1113">
        <v>2.64</v>
      </c>
      <c r="N1113">
        <v>1.26</v>
      </c>
      <c r="O1113">
        <v>6</v>
      </c>
      <c r="P1113">
        <v>0</v>
      </c>
      <c r="Q1113">
        <v>1.42</v>
      </c>
      <c r="R1113">
        <v>27.32</v>
      </c>
      <c r="S1113">
        <v>25.57</v>
      </c>
      <c r="T1113">
        <v>28.3</v>
      </c>
      <c r="U1113">
        <v>357.3</v>
      </c>
      <c r="V1113">
        <v>348.9</v>
      </c>
      <c r="W1113">
        <v>15.23</v>
      </c>
      <c r="X1113">
        <v>21.43</v>
      </c>
      <c r="Y1113">
        <v>39.49</v>
      </c>
      <c r="Z1113">
        <v>55.57</v>
      </c>
      <c r="AA1113">
        <v>250</v>
      </c>
      <c r="AB1113">
        <v>49.11</v>
      </c>
      <c r="AC1113">
        <v>0</v>
      </c>
      <c r="AD1113">
        <v>94.56</v>
      </c>
      <c r="AE1113">
        <v>0</v>
      </c>
      <c r="AF1113">
        <v>0.08</v>
      </c>
      <c r="AG1113">
        <v>111115</v>
      </c>
    </row>
    <row r="1114" spans="8:33" x14ac:dyDescent="0.2">
      <c r="H1114">
        <v>2</v>
      </c>
      <c r="I1114">
        <v>80.709999999999994</v>
      </c>
      <c r="J1114">
        <v>2.4</v>
      </c>
      <c r="K1114">
        <v>0.224</v>
      </c>
      <c r="L1114">
        <v>323</v>
      </c>
      <c r="M1114">
        <v>2.66</v>
      </c>
      <c r="N1114">
        <v>1.26</v>
      </c>
      <c r="O1114">
        <v>6</v>
      </c>
      <c r="P1114">
        <v>0</v>
      </c>
      <c r="Q1114">
        <v>1.42</v>
      </c>
      <c r="R1114">
        <v>27.41</v>
      </c>
      <c r="S1114">
        <v>25.6</v>
      </c>
      <c r="T1114">
        <v>28.6</v>
      </c>
      <c r="U1114">
        <v>357.3</v>
      </c>
      <c r="V1114">
        <v>349.3</v>
      </c>
      <c r="W1114">
        <v>15.21</v>
      </c>
      <c r="X1114">
        <v>21.46</v>
      </c>
      <c r="Y1114">
        <v>39.229999999999997</v>
      </c>
      <c r="Z1114">
        <v>55.37</v>
      </c>
      <c r="AA1114">
        <v>249.9</v>
      </c>
      <c r="AB1114">
        <v>49.34</v>
      </c>
      <c r="AC1114">
        <v>0.26179999999999998</v>
      </c>
      <c r="AD1114">
        <v>94.56</v>
      </c>
      <c r="AE1114">
        <v>0</v>
      </c>
      <c r="AF1114">
        <v>0.08</v>
      </c>
      <c r="AG1114">
        <v>111115</v>
      </c>
    </row>
    <row r="1115" spans="8:33" x14ac:dyDescent="0.2">
      <c r="H1115" t="s">
        <v>344</v>
      </c>
    </row>
    <row r="1116" spans="8:33" x14ac:dyDescent="0.2">
      <c r="H1116" t="s">
        <v>193</v>
      </c>
    </row>
    <row r="1117" spans="8:33" x14ac:dyDescent="0.2">
      <c r="H1117" t="s">
        <v>346</v>
      </c>
      <c r="I1117" t="s">
        <v>347</v>
      </c>
    </row>
    <row r="1118" spans="8:33" x14ac:dyDescent="0.2">
      <c r="H1118" t="s">
        <v>348</v>
      </c>
      <c r="I1118" t="s">
        <v>349</v>
      </c>
    </row>
    <row r="1119" spans="8:33" x14ac:dyDescent="0.2">
      <c r="H1119" t="s">
        <v>350</v>
      </c>
      <c r="I1119" t="s">
        <v>351</v>
      </c>
      <c r="J1119">
        <v>1</v>
      </c>
      <c r="K1119">
        <v>0.16</v>
      </c>
    </row>
    <row r="1120" spans="8:33" x14ac:dyDescent="0.2">
      <c r="H1120" t="s">
        <v>352</v>
      </c>
      <c r="I1120" t="s">
        <v>353</v>
      </c>
    </row>
    <row r="1121" spans="8:33" x14ac:dyDescent="0.2">
      <c r="H1121" t="s">
        <v>194</v>
      </c>
    </row>
    <row r="1122" spans="8:33" x14ac:dyDescent="0.2">
      <c r="H1122" t="s">
        <v>355</v>
      </c>
      <c r="I1122" t="s">
        <v>356</v>
      </c>
      <c r="J1122" t="s">
        <v>357</v>
      </c>
      <c r="K1122" t="s">
        <v>358</v>
      </c>
      <c r="L1122" t="s">
        <v>359</v>
      </c>
      <c r="M1122" t="s">
        <v>360</v>
      </c>
      <c r="N1122" t="s">
        <v>361</v>
      </c>
      <c r="O1122" t="s">
        <v>362</v>
      </c>
      <c r="P1122" t="s">
        <v>363</v>
      </c>
      <c r="Q1122" t="s">
        <v>364</v>
      </c>
      <c r="R1122" t="s">
        <v>365</v>
      </c>
      <c r="S1122" t="s">
        <v>366</v>
      </c>
      <c r="T1122" t="s">
        <v>367</v>
      </c>
      <c r="U1122" t="s">
        <v>368</v>
      </c>
      <c r="V1122" t="s">
        <v>369</v>
      </c>
      <c r="W1122" t="s">
        <v>370</v>
      </c>
      <c r="X1122" t="s">
        <v>371</v>
      </c>
      <c r="Y1122" t="s">
        <v>372</v>
      </c>
      <c r="Z1122" t="s">
        <v>373</v>
      </c>
      <c r="AA1122" t="s">
        <v>374</v>
      </c>
      <c r="AB1122" t="s">
        <v>375</v>
      </c>
      <c r="AC1122" t="s">
        <v>376</v>
      </c>
      <c r="AD1122" t="s">
        <v>377</v>
      </c>
      <c r="AE1122" t="s">
        <v>378</v>
      </c>
      <c r="AF1122" t="s">
        <v>379</v>
      </c>
      <c r="AG1122" t="s">
        <v>380</v>
      </c>
    </row>
    <row r="1123" spans="8:33" x14ac:dyDescent="0.2">
      <c r="H1123">
        <v>1</v>
      </c>
      <c r="I1123">
        <v>59.71</v>
      </c>
      <c r="J1123">
        <v>2.64</v>
      </c>
      <c r="K1123">
        <v>0.23899999999999999</v>
      </c>
      <c r="L1123">
        <v>323</v>
      </c>
      <c r="M1123">
        <v>2.7</v>
      </c>
      <c r="N1123">
        <v>1.21</v>
      </c>
      <c r="O1123">
        <v>6</v>
      </c>
      <c r="P1123">
        <v>0</v>
      </c>
      <c r="Q1123">
        <v>1.42</v>
      </c>
      <c r="R1123">
        <v>27.94</v>
      </c>
      <c r="S1123">
        <v>25.18</v>
      </c>
      <c r="T1123">
        <v>29.22</v>
      </c>
      <c r="U1123">
        <v>358.6</v>
      </c>
      <c r="V1123">
        <v>350</v>
      </c>
      <c r="W1123">
        <v>14.8</v>
      </c>
      <c r="X1123">
        <v>21.14</v>
      </c>
      <c r="Y1123">
        <v>37.01</v>
      </c>
      <c r="Z1123">
        <v>52.86</v>
      </c>
      <c r="AA1123">
        <v>250</v>
      </c>
      <c r="AB1123">
        <v>49.54</v>
      </c>
      <c r="AC1123">
        <v>0.30309999999999998</v>
      </c>
      <c r="AD1123">
        <v>94.55</v>
      </c>
      <c r="AE1123">
        <v>0</v>
      </c>
      <c r="AF1123">
        <v>0.08</v>
      </c>
      <c r="AG1123">
        <v>111115</v>
      </c>
    </row>
    <row r="1124" spans="8:33" x14ac:dyDescent="0.2">
      <c r="H1124">
        <v>2</v>
      </c>
      <c r="I1124">
        <v>82.96</v>
      </c>
      <c r="J1124">
        <v>2.61</v>
      </c>
      <c r="K1124">
        <v>0.24299999999999999</v>
      </c>
      <c r="L1124">
        <v>323</v>
      </c>
      <c r="M1124">
        <v>2.74</v>
      </c>
      <c r="N1124">
        <v>1.22</v>
      </c>
      <c r="O1124">
        <v>6</v>
      </c>
      <c r="P1124">
        <v>0</v>
      </c>
      <c r="Q1124">
        <v>1.42</v>
      </c>
      <c r="R1124">
        <v>28.25</v>
      </c>
      <c r="S1124">
        <v>25.21</v>
      </c>
      <c r="T1124">
        <v>30.21</v>
      </c>
      <c r="U1124">
        <v>358.6</v>
      </c>
      <c r="V1124">
        <v>350</v>
      </c>
      <c r="W1124">
        <v>14.74</v>
      </c>
      <c r="X1124">
        <v>21.19</v>
      </c>
      <c r="Y1124">
        <v>36.22</v>
      </c>
      <c r="Z1124">
        <v>52.03</v>
      </c>
      <c r="AA1124">
        <v>249.9</v>
      </c>
      <c r="AB1124">
        <v>49.59</v>
      </c>
      <c r="AC1124">
        <v>1.323</v>
      </c>
      <c r="AD1124">
        <v>94.56</v>
      </c>
      <c r="AE1124">
        <v>0</v>
      </c>
      <c r="AF1124">
        <v>0.08</v>
      </c>
      <c r="AG1124">
        <v>111115</v>
      </c>
    </row>
    <row r="1125" spans="8:33" x14ac:dyDescent="0.2">
      <c r="H1125" t="s">
        <v>344</v>
      </c>
    </row>
    <row r="1126" spans="8:33" x14ac:dyDescent="0.2">
      <c r="H1126" t="s">
        <v>195</v>
      </c>
    </row>
    <row r="1127" spans="8:33" x14ac:dyDescent="0.2">
      <c r="H1127" t="s">
        <v>346</v>
      </c>
      <c r="I1127" t="s">
        <v>347</v>
      </c>
    </row>
    <row r="1128" spans="8:33" x14ac:dyDescent="0.2">
      <c r="H1128" t="s">
        <v>348</v>
      </c>
      <c r="I1128" t="s">
        <v>349</v>
      </c>
    </row>
    <row r="1129" spans="8:33" x14ac:dyDescent="0.2">
      <c r="H1129" t="s">
        <v>350</v>
      </c>
      <c r="I1129" t="s">
        <v>351</v>
      </c>
      <c r="J1129">
        <v>1</v>
      </c>
      <c r="K1129">
        <v>0.16</v>
      </c>
    </row>
    <row r="1130" spans="8:33" x14ac:dyDescent="0.2">
      <c r="H1130" t="s">
        <v>352</v>
      </c>
      <c r="I1130" t="s">
        <v>353</v>
      </c>
    </row>
    <row r="1131" spans="8:33" x14ac:dyDescent="0.2">
      <c r="H1131" t="s">
        <v>196</v>
      </c>
    </row>
    <row r="1132" spans="8:33" x14ac:dyDescent="0.2">
      <c r="H1132" t="s">
        <v>355</v>
      </c>
      <c r="I1132" t="s">
        <v>356</v>
      </c>
      <c r="J1132" t="s">
        <v>357</v>
      </c>
      <c r="K1132" t="s">
        <v>358</v>
      </c>
      <c r="L1132" t="s">
        <v>359</v>
      </c>
      <c r="M1132" t="s">
        <v>360</v>
      </c>
      <c r="N1132" t="s">
        <v>361</v>
      </c>
      <c r="O1132" t="s">
        <v>362</v>
      </c>
      <c r="P1132" t="s">
        <v>363</v>
      </c>
      <c r="Q1132" t="s">
        <v>364</v>
      </c>
      <c r="R1132" t="s">
        <v>365</v>
      </c>
      <c r="S1132" t="s">
        <v>366</v>
      </c>
      <c r="T1132" t="s">
        <v>367</v>
      </c>
      <c r="U1132" t="s">
        <v>368</v>
      </c>
      <c r="V1132" t="s">
        <v>369</v>
      </c>
      <c r="W1132" t="s">
        <v>370</v>
      </c>
      <c r="X1132" t="s">
        <v>371</v>
      </c>
      <c r="Y1132" t="s">
        <v>372</v>
      </c>
      <c r="Z1132" t="s">
        <v>373</v>
      </c>
      <c r="AA1132" t="s">
        <v>374</v>
      </c>
      <c r="AB1132" t="s">
        <v>375</v>
      </c>
      <c r="AC1132" t="s">
        <v>376</v>
      </c>
      <c r="AD1132" t="s">
        <v>377</v>
      </c>
      <c r="AE1132" t="s">
        <v>378</v>
      </c>
      <c r="AF1132" t="s">
        <v>379</v>
      </c>
      <c r="AG1132" t="s">
        <v>380</v>
      </c>
    </row>
    <row r="1133" spans="8:33" x14ac:dyDescent="0.2">
      <c r="H1133">
        <v>1</v>
      </c>
      <c r="I1133">
        <v>23.45</v>
      </c>
      <c r="J1133">
        <v>2.36</v>
      </c>
      <c r="K1133">
        <v>0.28299999999999997</v>
      </c>
      <c r="L1133">
        <v>326</v>
      </c>
      <c r="M1133">
        <v>3.09</v>
      </c>
      <c r="N1133">
        <v>1.2</v>
      </c>
      <c r="O1133">
        <v>6</v>
      </c>
      <c r="P1133">
        <v>0</v>
      </c>
      <c r="Q1133">
        <v>1.42</v>
      </c>
      <c r="R1133">
        <v>27.16</v>
      </c>
      <c r="S1133">
        <v>25.23</v>
      </c>
      <c r="T1133">
        <v>28.58</v>
      </c>
      <c r="U1133">
        <v>356.6</v>
      </c>
      <c r="V1133">
        <v>348.3</v>
      </c>
      <c r="W1133">
        <v>14.12</v>
      </c>
      <c r="X1133">
        <v>21.38</v>
      </c>
      <c r="Y1133">
        <v>36.950000000000003</v>
      </c>
      <c r="Z1133">
        <v>55.94</v>
      </c>
      <c r="AA1133">
        <v>250</v>
      </c>
      <c r="AB1133">
        <v>50.6</v>
      </c>
      <c r="AC1133">
        <v>0.19289999999999999</v>
      </c>
      <c r="AD1133">
        <v>94.55</v>
      </c>
      <c r="AE1133">
        <v>0</v>
      </c>
      <c r="AF1133">
        <v>0.08</v>
      </c>
      <c r="AG1133">
        <v>111115</v>
      </c>
    </row>
    <row r="1134" spans="8:33" x14ac:dyDescent="0.2">
      <c r="H1134">
        <v>2</v>
      </c>
      <c r="I1134">
        <v>42.2</v>
      </c>
      <c r="J1134">
        <v>2.67</v>
      </c>
      <c r="K1134">
        <v>0.28899999999999998</v>
      </c>
      <c r="L1134">
        <v>325</v>
      </c>
      <c r="M1134">
        <v>3.13</v>
      </c>
      <c r="N1134">
        <v>1.2</v>
      </c>
      <c r="O1134">
        <v>6</v>
      </c>
      <c r="P1134">
        <v>0</v>
      </c>
      <c r="Q1134">
        <v>1.42</v>
      </c>
      <c r="R1134">
        <v>27.41</v>
      </c>
      <c r="S1134">
        <v>25.23</v>
      </c>
      <c r="T1134">
        <v>28.65</v>
      </c>
      <c r="U1134">
        <v>358.3</v>
      </c>
      <c r="V1134">
        <v>349.3</v>
      </c>
      <c r="W1134">
        <v>14.09</v>
      </c>
      <c r="X1134">
        <v>21.43</v>
      </c>
      <c r="Y1134">
        <v>36.33</v>
      </c>
      <c r="Z1134">
        <v>55.26</v>
      </c>
      <c r="AA1134">
        <v>250</v>
      </c>
      <c r="AB1134">
        <v>50.26</v>
      </c>
      <c r="AC1134">
        <v>0.4133</v>
      </c>
      <c r="AD1134">
        <v>94.56</v>
      </c>
      <c r="AE1134">
        <v>0</v>
      </c>
      <c r="AF1134">
        <v>0.08</v>
      </c>
      <c r="AG1134">
        <v>111115</v>
      </c>
    </row>
    <row r="1136" spans="8:33" x14ac:dyDescent="0.2">
      <c r="H1136" t="s">
        <v>197</v>
      </c>
    </row>
    <row r="1137" spans="8:33" x14ac:dyDescent="0.2">
      <c r="H1137" t="s">
        <v>198</v>
      </c>
    </row>
    <row r="1138" spans="8:33" x14ac:dyDescent="0.2">
      <c r="H1138" t="s">
        <v>57</v>
      </c>
    </row>
    <row r="1139" spans="8:33" x14ac:dyDescent="0.2">
      <c r="H1139" t="s">
        <v>343</v>
      </c>
    </row>
    <row r="1141" spans="8:33" x14ac:dyDescent="0.2">
      <c r="H1141" t="s">
        <v>344</v>
      </c>
    </row>
    <row r="1142" spans="8:33" x14ac:dyDescent="0.2">
      <c r="H1142" t="s">
        <v>58</v>
      </c>
    </row>
    <row r="1143" spans="8:33" x14ac:dyDescent="0.2">
      <c r="H1143" t="s">
        <v>346</v>
      </c>
      <c r="I1143" t="s">
        <v>347</v>
      </c>
    </row>
    <row r="1144" spans="8:33" x14ac:dyDescent="0.2">
      <c r="H1144" t="s">
        <v>348</v>
      </c>
      <c r="I1144" t="s">
        <v>349</v>
      </c>
    </row>
    <row r="1145" spans="8:33" x14ac:dyDescent="0.2">
      <c r="H1145" t="s">
        <v>350</v>
      </c>
      <c r="I1145" t="s">
        <v>351</v>
      </c>
      <c r="J1145">
        <v>1</v>
      </c>
      <c r="K1145">
        <v>0.16</v>
      </c>
    </row>
    <row r="1146" spans="8:33" x14ac:dyDescent="0.2">
      <c r="H1146" t="s">
        <v>352</v>
      </c>
      <c r="I1146" t="s">
        <v>353</v>
      </c>
    </row>
    <row r="1147" spans="8:33" x14ac:dyDescent="0.2">
      <c r="H1147" t="s">
        <v>59</v>
      </c>
    </row>
    <row r="1148" spans="8:33" x14ac:dyDescent="0.2">
      <c r="H1148" t="s">
        <v>355</v>
      </c>
      <c r="I1148" t="s">
        <v>356</v>
      </c>
      <c r="J1148" t="s">
        <v>357</v>
      </c>
      <c r="K1148" t="s">
        <v>358</v>
      </c>
      <c r="L1148" t="s">
        <v>359</v>
      </c>
      <c r="M1148" t="s">
        <v>360</v>
      </c>
      <c r="N1148" t="s">
        <v>361</v>
      </c>
      <c r="O1148" t="s">
        <v>362</v>
      </c>
      <c r="P1148" t="s">
        <v>363</v>
      </c>
      <c r="Q1148" t="s">
        <v>364</v>
      </c>
      <c r="R1148" t="s">
        <v>365</v>
      </c>
      <c r="S1148" t="s">
        <v>366</v>
      </c>
      <c r="T1148" t="s">
        <v>367</v>
      </c>
      <c r="U1148" t="s">
        <v>368</v>
      </c>
      <c r="V1148" t="s">
        <v>369</v>
      </c>
      <c r="W1148" t="s">
        <v>370</v>
      </c>
      <c r="X1148" t="s">
        <v>371</v>
      </c>
      <c r="Y1148" t="s">
        <v>372</v>
      </c>
      <c r="Z1148" t="s">
        <v>373</v>
      </c>
      <c r="AA1148" t="s">
        <v>374</v>
      </c>
      <c r="AB1148" t="s">
        <v>375</v>
      </c>
      <c r="AC1148" t="s">
        <v>376</v>
      </c>
      <c r="AD1148" t="s">
        <v>377</v>
      </c>
      <c r="AE1148" t="s">
        <v>378</v>
      </c>
      <c r="AF1148" t="s">
        <v>379</v>
      </c>
      <c r="AG1148" t="s">
        <v>380</v>
      </c>
    </row>
    <row r="1149" spans="8:33" x14ac:dyDescent="0.2">
      <c r="H1149">
        <v>1</v>
      </c>
      <c r="I1149">
        <v>4.1900000000000004</v>
      </c>
      <c r="J1149">
        <v>11.6</v>
      </c>
      <c r="K1149">
        <v>0.26200000000000001</v>
      </c>
      <c r="L1149">
        <v>263</v>
      </c>
      <c r="M1149">
        <v>2.27</v>
      </c>
      <c r="N1149">
        <v>0.95199999999999996</v>
      </c>
      <c r="O1149">
        <v>6</v>
      </c>
      <c r="P1149">
        <v>0</v>
      </c>
      <c r="Q1149">
        <v>1.42</v>
      </c>
      <c r="R1149">
        <v>18.059999999999999</v>
      </c>
      <c r="S1149">
        <v>19.66</v>
      </c>
      <c r="T1149">
        <v>17.13</v>
      </c>
      <c r="U1149">
        <v>364.3</v>
      </c>
      <c r="V1149">
        <v>349.5</v>
      </c>
      <c r="W1149">
        <v>11.57</v>
      </c>
      <c r="X1149">
        <v>14.26</v>
      </c>
      <c r="Y1149">
        <v>52.52</v>
      </c>
      <c r="Z1149">
        <v>64.73</v>
      </c>
      <c r="AA1149">
        <v>500.2</v>
      </c>
      <c r="AB1149">
        <v>1201</v>
      </c>
      <c r="AC1149">
        <v>0.19289999999999999</v>
      </c>
      <c r="AD1149">
        <v>94.4</v>
      </c>
      <c r="AE1149">
        <v>2.5</v>
      </c>
      <c r="AF1149">
        <v>0.55000000000000004</v>
      </c>
      <c r="AG1149">
        <v>111115</v>
      </c>
    </row>
    <row r="1150" spans="8:33" x14ac:dyDescent="0.2">
      <c r="H1150">
        <v>2</v>
      </c>
      <c r="I1150">
        <v>34.19</v>
      </c>
      <c r="J1150">
        <v>11.7</v>
      </c>
      <c r="K1150">
        <v>0.26200000000000001</v>
      </c>
      <c r="L1150">
        <v>262</v>
      </c>
      <c r="M1150">
        <v>2.27</v>
      </c>
      <c r="N1150">
        <v>0.95099999999999996</v>
      </c>
      <c r="O1150">
        <v>6</v>
      </c>
      <c r="P1150">
        <v>0</v>
      </c>
      <c r="Q1150">
        <v>1.42</v>
      </c>
      <c r="R1150">
        <v>18.100000000000001</v>
      </c>
      <c r="S1150">
        <v>19.68</v>
      </c>
      <c r="T1150">
        <v>17.13</v>
      </c>
      <c r="U1150">
        <v>364.3</v>
      </c>
      <c r="V1150">
        <v>349.3</v>
      </c>
      <c r="W1150">
        <v>11.61</v>
      </c>
      <c r="X1150">
        <v>14.29</v>
      </c>
      <c r="Y1150">
        <v>52.57</v>
      </c>
      <c r="Z1150">
        <v>64.75</v>
      </c>
      <c r="AA1150">
        <v>500.4</v>
      </c>
      <c r="AB1150">
        <v>1201</v>
      </c>
      <c r="AC1150">
        <v>0.30309999999999998</v>
      </c>
      <c r="AD1150">
        <v>94.4</v>
      </c>
      <c r="AE1150">
        <v>2.5</v>
      </c>
      <c r="AF1150">
        <v>0.55000000000000004</v>
      </c>
      <c r="AG1150">
        <v>111115</v>
      </c>
    </row>
    <row r="1151" spans="8:33" x14ac:dyDescent="0.2">
      <c r="H1151" t="s">
        <v>344</v>
      </c>
    </row>
    <row r="1152" spans="8:33" x14ac:dyDescent="0.2">
      <c r="H1152" t="s">
        <v>60</v>
      </c>
    </row>
    <row r="1153" spans="8:33" x14ac:dyDescent="0.2">
      <c r="H1153" t="s">
        <v>346</v>
      </c>
      <c r="I1153" t="s">
        <v>347</v>
      </c>
    </row>
    <row r="1154" spans="8:33" x14ac:dyDescent="0.2">
      <c r="H1154" t="s">
        <v>348</v>
      </c>
      <c r="I1154" t="s">
        <v>349</v>
      </c>
    </row>
    <row r="1155" spans="8:33" x14ac:dyDescent="0.2">
      <c r="H1155" t="s">
        <v>350</v>
      </c>
      <c r="I1155" t="s">
        <v>351</v>
      </c>
      <c r="J1155">
        <v>1</v>
      </c>
      <c r="K1155">
        <v>0.16</v>
      </c>
    </row>
    <row r="1156" spans="8:33" x14ac:dyDescent="0.2">
      <c r="H1156" t="s">
        <v>352</v>
      </c>
      <c r="I1156" t="s">
        <v>353</v>
      </c>
    </row>
    <row r="1157" spans="8:33" x14ac:dyDescent="0.2">
      <c r="H1157" t="s">
        <v>61</v>
      </c>
    </row>
    <row r="1158" spans="8:33" x14ac:dyDescent="0.2">
      <c r="H1158" t="s">
        <v>355</v>
      </c>
      <c r="I1158" t="s">
        <v>356</v>
      </c>
      <c r="J1158" t="s">
        <v>357</v>
      </c>
      <c r="K1158" t="s">
        <v>358</v>
      </c>
      <c r="L1158" t="s">
        <v>359</v>
      </c>
      <c r="M1158" t="s">
        <v>360</v>
      </c>
      <c r="N1158" t="s">
        <v>361</v>
      </c>
      <c r="O1158" t="s">
        <v>362</v>
      </c>
      <c r="P1158" t="s">
        <v>363</v>
      </c>
      <c r="Q1158" t="s">
        <v>364</v>
      </c>
      <c r="R1158" t="s">
        <v>365</v>
      </c>
      <c r="S1158" t="s">
        <v>366</v>
      </c>
      <c r="T1158" t="s">
        <v>367</v>
      </c>
      <c r="U1158" t="s">
        <v>368</v>
      </c>
      <c r="V1158" t="s">
        <v>369</v>
      </c>
      <c r="W1158" t="s">
        <v>370</v>
      </c>
      <c r="X1158" t="s">
        <v>371</v>
      </c>
      <c r="Y1158" t="s">
        <v>372</v>
      </c>
      <c r="Z1158" t="s">
        <v>373</v>
      </c>
      <c r="AA1158" t="s">
        <v>374</v>
      </c>
      <c r="AB1158" t="s">
        <v>375</v>
      </c>
      <c r="AC1158" t="s">
        <v>376</v>
      </c>
      <c r="AD1158" t="s">
        <v>377</v>
      </c>
      <c r="AE1158" t="s">
        <v>378</v>
      </c>
      <c r="AF1158" t="s">
        <v>379</v>
      </c>
      <c r="AG1158" t="s">
        <v>380</v>
      </c>
    </row>
    <row r="1159" spans="8:33" x14ac:dyDescent="0.2">
      <c r="H1159">
        <v>1</v>
      </c>
      <c r="I1159">
        <v>98.94</v>
      </c>
      <c r="J1159">
        <v>16.5</v>
      </c>
      <c r="K1159">
        <v>0.26100000000000001</v>
      </c>
      <c r="L1159">
        <v>228</v>
      </c>
      <c r="M1159">
        <v>2.4300000000000002</v>
      </c>
      <c r="N1159">
        <v>1.02</v>
      </c>
      <c r="O1159">
        <v>6</v>
      </c>
      <c r="P1159">
        <v>0</v>
      </c>
      <c r="Q1159">
        <v>1.42</v>
      </c>
      <c r="R1159">
        <v>18.649999999999999</v>
      </c>
      <c r="S1159">
        <v>20.39</v>
      </c>
      <c r="T1159">
        <v>17.29</v>
      </c>
      <c r="U1159">
        <v>371.4</v>
      </c>
      <c r="V1159">
        <v>350.6</v>
      </c>
      <c r="W1159">
        <v>11.8</v>
      </c>
      <c r="X1159">
        <v>14.67</v>
      </c>
      <c r="Y1159">
        <v>51.64</v>
      </c>
      <c r="Z1159">
        <v>64.19</v>
      </c>
      <c r="AA1159">
        <v>500.5</v>
      </c>
      <c r="AB1159">
        <v>1201</v>
      </c>
      <c r="AC1159">
        <v>0.44080000000000003</v>
      </c>
      <c r="AD1159">
        <v>94.4</v>
      </c>
      <c r="AE1159">
        <v>2.5</v>
      </c>
      <c r="AF1159">
        <v>0.55000000000000004</v>
      </c>
      <c r="AG1159">
        <v>111115</v>
      </c>
    </row>
    <row r="1160" spans="8:33" x14ac:dyDescent="0.2">
      <c r="H1160">
        <v>2</v>
      </c>
      <c r="I1160">
        <v>132.69</v>
      </c>
      <c r="J1160">
        <v>15.9</v>
      </c>
      <c r="K1160">
        <v>0.25700000000000001</v>
      </c>
      <c r="L1160">
        <v>232</v>
      </c>
      <c r="M1160">
        <v>2.38</v>
      </c>
      <c r="N1160">
        <v>1.01</v>
      </c>
      <c r="O1160">
        <v>6</v>
      </c>
      <c r="P1160">
        <v>0</v>
      </c>
      <c r="Q1160">
        <v>1.42</v>
      </c>
      <c r="R1160">
        <v>18.54</v>
      </c>
      <c r="S1160">
        <v>20.28</v>
      </c>
      <c r="T1160">
        <v>17.29</v>
      </c>
      <c r="U1160">
        <v>371.3</v>
      </c>
      <c r="V1160">
        <v>351.2</v>
      </c>
      <c r="W1160">
        <v>11.78</v>
      </c>
      <c r="X1160">
        <v>14.59</v>
      </c>
      <c r="Y1160">
        <v>51.9</v>
      </c>
      <c r="Z1160">
        <v>64.28</v>
      </c>
      <c r="AA1160">
        <v>500.2</v>
      </c>
      <c r="AB1160">
        <v>1201</v>
      </c>
      <c r="AC1160">
        <v>0.34439999999999998</v>
      </c>
      <c r="AD1160">
        <v>94.4</v>
      </c>
      <c r="AE1160">
        <v>2.5</v>
      </c>
      <c r="AF1160">
        <v>0.55000000000000004</v>
      </c>
      <c r="AG1160">
        <v>111115</v>
      </c>
    </row>
    <row r="1161" spans="8:33" x14ac:dyDescent="0.2">
      <c r="H1161" t="s">
        <v>344</v>
      </c>
    </row>
    <row r="1162" spans="8:33" x14ac:dyDescent="0.2">
      <c r="H1162" t="s">
        <v>62</v>
      </c>
    </row>
    <row r="1163" spans="8:33" x14ac:dyDescent="0.2">
      <c r="H1163" t="s">
        <v>346</v>
      </c>
      <c r="I1163" t="s">
        <v>347</v>
      </c>
    </row>
    <row r="1164" spans="8:33" x14ac:dyDescent="0.2">
      <c r="H1164" t="s">
        <v>348</v>
      </c>
      <c r="I1164" t="s">
        <v>349</v>
      </c>
    </row>
    <row r="1165" spans="8:33" x14ac:dyDescent="0.2">
      <c r="H1165" t="s">
        <v>350</v>
      </c>
      <c r="I1165" t="s">
        <v>351</v>
      </c>
      <c r="J1165">
        <v>1</v>
      </c>
      <c r="K1165">
        <v>0.16</v>
      </c>
    </row>
    <row r="1166" spans="8:33" x14ac:dyDescent="0.2">
      <c r="H1166" t="s">
        <v>352</v>
      </c>
      <c r="I1166" t="s">
        <v>353</v>
      </c>
    </row>
    <row r="1167" spans="8:33" x14ac:dyDescent="0.2">
      <c r="H1167" t="s">
        <v>63</v>
      </c>
    </row>
    <row r="1168" spans="8:33" x14ac:dyDescent="0.2">
      <c r="H1168" t="s">
        <v>355</v>
      </c>
      <c r="I1168" t="s">
        <v>356</v>
      </c>
      <c r="J1168" t="s">
        <v>357</v>
      </c>
      <c r="K1168" t="s">
        <v>358</v>
      </c>
      <c r="L1168" t="s">
        <v>359</v>
      </c>
      <c r="M1168" t="s">
        <v>360</v>
      </c>
      <c r="N1168" t="s">
        <v>361</v>
      </c>
      <c r="O1168" t="s">
        <v>362</v>
      </c>
      <c r="P1168" t="s">
        <v>363</v>
      </c>
      <c r="Q1168" t="s">
        <v>364</v>
      </c>
      <c r="R1168" t="s">
        <v>365</v>
      </c>
      <c r="S1168" t="s">
        <v>366</v>
      </c>
      <c r="T1168" t="s">
        <v>367</v>
      </c>
      <c r="U1168" t="s">
        <v>368</v>
      </c>
      <c r="V1168" t="s">
        <v>369</v>
      </c>
      <c r="W1168" t="s">
        <v>370</v>
      </c>
      <c r="X1168" t="s">
        <v>371</v>
      </c>
      <c r="Y1168" t="s">
        <v>372</v>
      </c>
      <c r="Z1168" t="s">
        <v>373</v>
      </c>
      <c r="AA1168" t="s">
        <v>374</v>
      </c>
      <c r="AB1168" t="s">
        <v>375</v>
      </c>
      <c r="AC1168" t="s">
        <v>376</v>
      </c>
      <c r="AD1168" t="s">
        <v>377</v>
      </c>
      <c r="AE1168" t="s">
        <v>378</v>
      </c>
      <c r="AF1168" t="s">
        <v>379</v>
      </c>
      <c r="AG1168" t="s">
        <v>380</v>
      </c>
    </row>
    <row r="1169" spans="8:33" x14ac:dyDescent="0.2">
      <c r="H1169">
        <v>1</v>
      </c>
      <c r="I1169">
        <v>39.44</v>
      </c>
      <c r="J1169">
        <v>16.399999999999999</v>
      </c>
      <c r="K1169">
        <v>0.24399999999999999</v>
      </c>
      <c r="L1169">
        <v>220</v>
      </c>
      <c r="M1169">
        <v>2.39</v>
      </c>
      <c r="N1169">
        <v>1.06</v>
      </c>
      <c r="O1169">
        <v>6</v>
      </c>
      <c r="P1169">
        <v>0</v>
      </c>
      <c r="Q1169">
        <v>1.42</v>
      </c>
      <c r="R1169">
        <v>19.32</v>
      </c>
      <c r="S1169">
        <v>20.58</v>
      </c>
      <c r="T1169">
        <v>18.45</v>
      </c>
      <c r="U1169">
        <v>370.1</v>
      </c>
      <c r="V1169">
        <v>349.4</v>
      </c>
      <c r="W1169">
        <v>11.68</v>
      </c>
      <c r="X1169">
        <v>14.5</v>
      </c>
      <c r="Y1169">
        <v>49.01</v>
      </c>
      <c r="Z1169">
        <v>60.85</v>
      </c>
      <c r="AA1169">
        <v>500.4</v>
      </c>
      <c r="AB1169">
        <v>1201</v>
      </c>
      <c r="AC1169">
        <v>6.8879999999999997E-2</v>
      </c>
      <c r="AD1169">
        <v>94.4</v>
      </c>
      <c r="AE1169">
        <v>2.5</v>
      </c>
      <c r="AF1169">
        <v>0.55000000000000004</v>
      </c>
      <c r="AG1169">
        <v>111115</v>
      </c>
    </row>
    <row r="1170" spans="8:33" x14ac:dyDescent="0.2">
      <c r="H1170">
        <v>2</v>
      </c>
      <c r="I1170">
        <v>62.69</v>
      </c>
      <c r="J1170">
        <v>16.7</v>
      </c>
      <c r="K1170">
        <v>0.246</v>
      </c>
      <c r="L1170">
        <v>219</v>
      </c>
      <c r="M1170">
        <v>2.37</v>
      </c>
      <c r="N1170">
        <v>1.05</v>
      </c>
      <c r="O1170">
        <v>6</v>
      </c>
      <c r="P1170">
        <v>0</v>
      </c>
      <c r="Q1170">
        <v>1.42</v>
      </c>
      <c r="R1170">
        <v>19.239999999999998</v>
      </c>
      <c r="S1170">
        <v>20.46</v>
      </c>
      <c r="T1170">
        <v>18.47</v>
      </c>
      <c r="U1170">
        <v>370.3</v>
      </c>
      <c r="V1170">
        <v>349.3</v>
      </c>
      <c r="W1170">
        <v>11.65</v>
      </c>
      <c r="X1170">
        <v>14.45</v>
      </c>
      <c r="Y1170">
        <v>49.11</v>
      </c>
      <c r="Z1170">
        <v>60.95</v>
      </c>
      <c r="AA1170">
        <v>500.4</v>
      </c>
      <c r="AB1170">
        <v>1200</v>
      </c>
      <c r="AC1170">
        <v>0.38569999999999999</v>
      </c>
      <c r="AD1170">
        <v>94.41</v>
      </c>
      <c r="AE1170">
        <v>2.5</v>
      </c>
      <c r="AF1170">
        <v>0.55000000000000004</v>
      </c>
      <c r="AG1170">
        <v>111115</v>
      </c>
    </row>
    <row r="1171" spans="8:33" x14ac:dyDescent="0.2">
      <c r="H1171" t="s">
        <v>344</v>
      </c>
    </row>
    <row r="1172" spans="8:33" x14ac:dyDescent="0.2">
      <c r="H1172" t="s">
        <v>64</v>
      </c>
    </row>
    <row r="1173" spans="8:33" x14ac:dyDescent="0.2">
      <c r="H1173" t="s">
        <v>346</v>
      </c>
      <c r="I1173" t="s">
        <v>347</v>
      </c>
    </row>
    <row r="1174" spans="8:33" x14ac:dyDescent="0.2">
      <c r="H1174" t="s">
        <v>348</v>
      </c>
      <c r="I1174" t="s">
        <v>349</v>
      </c>
    </row>
    <row r="1175" spans="8:33" x14ac:dyDescent="0.2">
      <c r="H1175" t="s">
        <v>350</v>
      </c>
      <c r="I1175" t="s">
        <v>351</v>
      </c>
      <c r="J1175">
        <v>1</v>
      </c>
      <c r="K1175">
        <v>0.16</v>
      </c>
    </row>
    <row r="1176" spans="8:33" x14ac:dyDescent="0.2">
      <c r="H1176" t="s">
        <v>352</v>
      </c>
      <c r="I1176" t="s">
        <v>353</v>
      </c>
    </row>
    <row r="1177" spans="8:33" x14ac:dyDescent="0.2">
      <c r="H1177" t="s">
        <v>65</v>
      </c>
    </row>
    <row r="1178" spans="8:33" x14ac:dyDescent="0.2">
      <c r="H1178" t="s">
        <v>355</v>
      </c>
      <c r="I1178" t="s">
        <v>356</v>
      </c>
      <c r="J1178" t="s">
        <v>357</v>
      </c>
      <c r="K1178" t="s">
        <v>358</v>
      </c>
      <c r="L1178" t="s">
        <v>359</v>
      </c>
      <c r="M1178" t="s">
        <v>360</v>
      </c>
      <c r="N1178" t="s">
        <v>361</v>
      </c>
      <c r="O1178" t="s">
        <v>362</v>
      </c>
      <c r="P1178" t="s">
        <v>363</v>
      </c>
      <c r="Q1178" t="s">
        <v>364</v>
      </c>
      <c r="R1178" t="s">
        <v>365</v>
      </c>
      <c r="S1178" t="s">
        <v>366</v>
      </c>
      <c r="T1178" t="s">
        <v>367</v>
      </c>
      <c r="U1178" t="s">
        <v>368</v>
      </c>
      <c r="V1178" t="s">
        <v>369</v>
      </c>
      <c r="W1178" t="s">
        <v>370</v>
      </c>
      <c r="X1178" t="s">
        <v>371</v>
      </c>
      <c r="Y1178" t="s">
        <v>372</v>
      </c>
      <c r="Z1178" t="s">
        <v>373</v>
      </c>
      <c r="AA1178" t="s">
        <v>374</v>
      </c>
      <c r="AB1178" t="s">
        <v>375</v>
      </c>
      <c r="AC1178" t="s">
        <v>376</v>
      </c>
      <c r="AD1178" t="s">
        <v>377</v>
      </c>
      <c r="AE1178" t="s">
        <v>378</v>
      </c>
      <c r="AF1178" t="s">
        <v>379</v>
      </c>
      <c r="AG1178" t="s">
        <v>380</v>
      </c>
    </row>
    <row r="1179" spans="8:33" x14ac:dyDescent="0.2">
      <c r="H1179">
        <v>1</v>
      </c>
      <c r="I1179">
        <v>128.93</v>
      </c>
      <c r="J1179">
        <v>12.2</v>
      </c>
      <c r="K1179">
        <v>0.14699999999999999</v>
      </c>
      <c r="L1179">
        <v>200</v>
      </c>
      <c r="M1179">
        <v>1.69</v>
      </c>
      <c r="N1179">
        <v>1.17</v>
      </c>
      <c r="O1179">
        <v>6</v>
      </c>
      <c r="P1179">
        <v>0</v>
      </c>
      <c r="Q1179">
        <v>1.42</v>
      </c>
      <c r="R1179">
        <v>19.03</v>
      </c>
      <c r="S1179">
        <v>20.56</v>
      </c>
      <c r="T1179">
        <v>18.05</v>
      </c>
      <c r="U1179">
        <v>365.5</v>
      </c>
      <c r="V1179">
        <v>350.1</v>
      </c>
      <c r="W1179">
        <v>11.31</v>
      </c>
      <c r="X1179">
        <v>13.32</v>
      </c>
      <c r="Y1179">
        <v>48.34</v>
      </c>
      <c r="Z1179">
        <v>56.89</v>
      </c>
      <c r="AA1179">
        <v>500.4</v>
      </c>
      <c r="AB1179">
        <v>1200</v>
      </c>
      <c r="AC1179">
        <v>0.4546</v>
      </c>
      <c r="AD1179">
        <v>94.41</v>
      </c>
      <c r="AE1179">
        <v>2.5</v>
      </c>
      <c r="AF1179">
        <v>0.55000000000000004</v>
      </c>
      <c r="AG1179">
        <v>111115</v>
      </c>
    </row>
    <row r="1180" spans="8:33" x14ac:dyDescent="0.2">
      <c r="H1180">
        <v>2</v>
      </c>
      <c r="I1180">
        <v>158.93</v>
      </c>
      <c r="J1180">
        <v>12.3</v>
      </c>
      <c r="K1180">
        <v>0.14699999999999999</v>
      </c>
      <c r="L1180">
        <v>199</v>
      </c>
      <c r="M1180">
        <v>1.67</v>
      </c>
      <c r="N1180">
        <v>1.1599999999999999</v>
      </c>
      <c r="O1180">
        <v>6</v>
      </c>
      <c r="P1180">
        <v>0</v>
      </c>
      <c r="Q1180">
        <v>1.42</v>
      </c>
      <c r="R1180">
        <v>18.93</v>
      </c>
      <c r="S1180">
        <v>20.43</v>
      </c>
      <c r="T1180">
        <v>18.079999999999998</v>
      </c>
      <c r="U1180">
        <v>365.5</v>
      </c>
      <c r="V1180">
        <v>350.1</v>
      </c>
      <c r="W1180">
        <v>11.27</v>
      </c>
      <c r="X1180">
        <v>13.24</v>
      </c>
      <c r="Y1180">
        <v>48.45</v>
      </c>
      <c r="Z1180">
        <v>56.94</v>
      </c>
      <c r="AA1180">
        <v>500.4</v>
      </c>
      <c r="AB1180">
        <v>1200</v>
      </c>
      <c r="AC1180">
        <v>1.391</v>
      </c>
      <c r="AD1180">
        <v>94.41</v>
      </c>
      <c r="AE1180">
        <v>2.5</v>
      </c>
      <c r="AF1180">
        <v>0.55000000000000004</v>
      </c>
      <c r="AG1180">
        <v>111115</v>
      </c>
    </row>
    <row r="1181" spans="8:33" x14ac:dyDescent="0.2">
      <c r="H1181" t="s">
        <v>344</v>
      </c>
    </row>
    <row r="1182" spans="8:33" x14ac:dyDescent="0.2">
      <c r="H1182" t="s">
        <v>66</v>
      </c>
    </row>
    <row r="1183" spans="8:33" x14ac:dyDescent="0.2">
      <c r="H1183" t="s">
        <v>346</v>
      </c>
      <c r="I1183" t="s">
        <v>347</v>
      </c>
    </row>
    <row r="1184" spans="8:33" x14ac:dyDescent="0.2">
      <c r="H1184" t="s">
        <v>348</v>
      </c>
      <c r="I1184" t="s">
        <v>349</v>
      </c>
    </row>
    <row r="1185" spans="8:33" x14ac:dyDescent="0.2">
      <c r="H1185" t="s">
        <v>350</v>
      </c>
      <c r="I1185" t="s">
        <v>351</v>
      </c>
      <c r="J1185">
        <v>1</v>
      </c>
      <c r="K1185">
        <v>0.16</v>
      </c>
    </row>
    <row r="1186" spans="8:33" x14ac:dyDescent="0.2">
      <c r="H1186" t="s">
        <v>352</v>
      </c>
      <c r="I1186" t="s">
        <v>353</v>
      </c>
    </row>
    <row r="1187" spans="8:33" x14ac:dyDescent="0.2">
      <c r="H1187" t="s">
        <v>67</v>
      </c>
    </row>
    <row r="1188" spans="8:33" x14ac:dyDescent="0.2">
      <c r="H1188" t="s">
        <v>355</v>
      </c>
      <c r="I1188" t="s">
        <v>356</v>
      </c>
      <c r="J1188" t="s">
        <v>357</v>
      </c>
      <c r="K1188" t="s">
        <v>358</v>
      </c>
      <c r="L1188" t="s">
        <v>359</v>
      </c>
      <c r="M1188" t="s">
        <v>360</v>
      </c>
      <c r="N1188" t="s">
        <v>361</v>
      </c>
      <c r="O1188" t="s">
        <v>362</v>
      </c>
      <c r="P1188" t="s">
        <v>363</v>
      </c>
      <c r="Q1188" t="s">
        <v>364</v>
      </c>
      <c r="R1188" t="s">
        <v>365</v>
      </c>
      <c r="S1188" t="s">
        <v>366</v>
      </c>
      <c r="T1188" t="s">
        <v>367</v>
      </c>
      <c r="U1188" t="s">
        <v>368</v>
      </c>
      <c r="V1188" t="s">
        <v>369</v>
      </c>
      <c r="W1188" t="s">
        <v>370</v>
      </c>
      <c r="X1188" t="s">
        <v>371</v>
      </c>
      <c r="Y1188" t="s">
        <v>372</v>
      </c>
      <c r="Z1188" t="s">
        <v>373</v>
      </c>
      <c r="AA1188" t="s">
        <v>374</v>
      </c>
      <c r="AB1188" t="s">
        <v>375</v>
      </c>
      <c r="AC1188" t="s">
        <v>376</v>
      </c>
      <c r="AD1188" t="s">
        <v>377</v>
      </c>
      <c r="AE1188" t="s">
        <v>378</v>
      </c>
      <c r="AF1188" t="s">
        <v>379</v>
      </c>
      <c r="AG1188" t="s">
        <v>380</v>
      </c>
    </row>
    <row r="1189" spans="8:33" x14ac:dyDescent="0.2">
      <c r="H1189">
        <v>1</v>
      </c>
      <c r="I1189">
        <v>92.68</v>
      </c>
      <c r="J1189">
        <v>15.2</v>
      </c>
      <c r="K1189">
        <v>0.28299999999999997</v>
      </c>
      <c r="L1189">
        <v>243</v>
      </c>
      <c r="M1189">
        <v>2.63</v>
      </c>
      <c r="N1189">
        <v>1.03</v>
      </c>
      <c r="O1189">
        <v>6</v>
      </c>
      <c r="P1189">
        <v>0</v>
      </c>
      <c r="Q1189">
        <v>1.42</v>
      </c>
      <c r="R1189">
        <v>18.559999999999999</v>
      </c>
      <c r="S1189">
        <v>20.27</v>
      </c>
      <c r="T1189">
        <v>17.25</v>
      </c>
      <c r="U1189">
        <v>367.9</v>
      </c>
      <c r="V1189">
        <v>348.5</v>
      </c>
      <c r="W1189">
        <v>11.26</v>
      </c>
      <c r="X1189">
        <v>14.37</v>
      </c>
      <c r="Y1189">
        <v>49.54</v>
      </c>
      <c r="Z1189">
        <v>63.22</v>
      </c>
      <c r="AA1189">
        <v>500.3</v>
      </c>
      <c r="AB1189">
        <v>1200</v>
      </c>
      <c r="AC1189">
        <v>0.23419999999999999</v>
      </c>
      <c r="AD1189">
        <v>94.41</v>
      </c>
      <c r="AE1189">
        <v>2.5</v>
      </c>
      <c r="AF1189">
        <v>0.55000000000000004</v>
      </c>
      <c r="AG1189">
        <v>111115</v>
      </c>
    </row>
    <row r="1190" spans="8:33" x14ac:dyDescent="0.2">
      <c r="H1190">
        <v>2</v>
      </c>
      <c r="I1190">
        <v>147.43</v>
      </c>
      <c r="J1190">
        <v>15.5</v>
      </c>
      <c r="K1190">
        <v>0.29099999999999998</v>
      </c>
      <c r="L1190">
        <v>245</v>
      </c>
      <c r="M1190">
        <v>2.64</v>
      </c>
      <c r="N1190">
        <v>1.01</v>
      </c>
      <c r="O1190">
        <v>6</v>
      </c>
      <c r="P1190">
        <v>0</v>
      </c>
      <c r="Q1190">
        <v>1.42</v>
      </c>
      <c r="R1190">
        <v>18.39</v>
      </c>
      <c r="S1190">
        <v>20.190000000000001</v>
      </c>
      <c r="T1190">
        <v>17.12</v>
      </c>
      <c r="U1190">
        <v>369.7</v>
      </c>
      <c r="V1190">
        <v>350</v>
      </c>
      <c r="W1190">
        <v>11.34</v>
      </c>
      <c r="X1190">
        <v>14.46</v>
      </c>
      <c r="Y1190">
        <v>50.47</v>
      </c>
      <c r="Z1190">
        <v>64.33</v>
      </c>
      <c r="AA1190">
        <v>500.3</v>
      </c>
      <c r="AB1190">
        <v>1200</v>
      </c>
      <c r="AC1190">
        <v>0.1653</v>
      </c>
      <c r="AD1190">
        <v>94.4</v>
      </c>
      <c r="AE1190">
        <v>2.5</v>
      </c>
      <c r="AF1190">
        <v>0.55000000000000004</v>
      </c>
      <c r="AG1190">
        <v>111115</v>
      </c>
    </row>
    <row r="1191" spans="8:33" x14ac:dyDescent="0.2">
      <c r="H1191" t="s">
        <v>344</v>
      </c>
    </row>
    <row r="1192" spans="8:33" x14ac:dyDescent="0.2">
      <c r="H1192" t="s">
        <v>68</v>
      </c>
    </row>
    <row r="1193" spans="8:33" x14ac:dyDescent="0.2">
      <c r="H1193" t="s">
        <v>346</v>
      </c>
      <c r="I1193" t="s">
        <v>347</v>
      </c>
    </row>
    <row r="1194" spans="8:33" x14ac:dyDescent="0.2">
      <c r="H1194" t="s">
        <v>348</v>
      </c>
      <c r="I1194" t="s">
        <v>349</v>
      </c>
    </row>
    <row r="1195" spans="8:33" x14ac:dyDescent="0.2">
      <c r="H1195" t="s">
        <v>350</v>
      </c>
      <c r="I1195" t="s">
        <v>351</v>
      </c>
      <c r="J1195">
        <v>1</v>
      </c>
      <c r="K1195">
        <v>0.16</v>
      </c>
    </row>
    <row r="1196" spans="8:33" x14ac:dyDescent="0.2">
      <c r="H1196" t="s">
        <v>352</v>
      </c>
      <c r="I1196" t="s">
        <v>353</v>
      </c>
    </row>
    <row r="1197" spans="8:33" x14ac:dyDescent="0.2">
      <c r="H1197" t="s">
        <v>69</v>
      </c>
    </row>
    <row r="1198" spans="8:33" x14ac:dyDescent="0.2">
      <c r="H1198" t="s">
        <v>355</v>
      </c>
      <c r="I1198" t="s">
        <v>356</v>
      </c>
      <c r="J1198" t="s">
        <v>357</v>
      </c>
      <c r="K1198" t="s">
        <v>358</v>
      </c>
      <c r="L1198" t="s">
        <v>359</v>
      </c>
      <c r="M1198" t="s">
        <v>360</v>
      </c>
      <c r="N1198" t="s">
        <v>361</v>
      </c>
      <c r="O1198" t="s">
        <v>362</v>
      </c>
      <c r="P1198" t="s">
        <v>363</v>
      </c>
      <c r="Q1198" t="s">
        <v>364</v>
      </c>
      <c r="R1198" t="s">
        <v>365</v>
      </c>
      <c r="S1198" t="s">
        <v>366</v>
      </c>
      <c r="T1198" t="s">
        <v>367</v>
      </c>
      <c r="U1198" t="s">
        <v>368</v>
      </c>
      <c r="V1198" t="s">
        <v>369</v>
      </c>
      <c r="W1198" t="s">
        <v>370</v>
      </c>
      <c r="X1198" t="s">
        <v>371</v>
      </c>
      <c r="Y1198" t="s">
        <v>372</v>
      </c>
      <c r="Z1198" t="s">
        <v>373</v>
      </c>
      <c r="AA1198" t="s">
        <v>374</v>
      </c>
      <c r="AB1198" t="s">
        <v>375</v>
      </c>
      <c r="AC1198" t="s">
        <v>376</v>
      </c>
      <c r="AD1198" t="s">
        <v>377</v>
      </c>
      <c r="AE1198" t="s">
        <v>378</v>
      </c>
      <c r="AF1198" t="s">
        <v>379</v>
      </c>
      <c r="AG1198" t="s">
        <v>380</v>
      </c>
    </row>
    <row r="1199" spans="8:33" x14ac:dyDescent="0.2">
      <c r="H1199">
        <v>1</v>
      </c>
      <c r="I1199">
        <v>94.93</v>
      </c>
      <c r="J1199">
        <v>15.7</v>
      </c>
      <c r="K1199">
        <v>0.21299999999999999</v>
      </c>
      <c r="L1199">
        <v>211</v>
      </c>
      <c r="M1199">
        <v>2.21</v>
      </c>
      <c r="N1199">
        <v>1.1100000000000001</v>
      </c>
      <c r="O1199">
        <v>6</v>
      </c>
      <c r="P1199">
        <v>0</v>
      </c>
      <c r="Q1199">
        <v>1.42</v>
      </c>
      <c r="R1199">
        <v>19.48</v>
      </c>
      <c r="S1199">
        <v>20.73</v>
      </c>
      <c r="T1199">
        <v>18.2</v>
      </c>
      <c r="U1199">
        <v>368</v>
      </c>
      <c r="V1199">
        <v>348.4</v>
      </c>
      <c r="W1199">
        <v>11.69</v>
      </c>
      <c r="X1199">
        <v>14.3</v>
      </c>
      <c r="Y1199">
        <v>48.57</v>
      </c>
      <c r="Z1199">
        <v>59.44</v>
      </c>
      <c r="AA1199">
        <v>500.5</v>
      </c>
      <c r="AB1199">
        <v>1201</v>
      </c>
      <c r="AC1199">
        <v>1.171</v>
      </c>
      <c r="AD1199">
        <v>94.4</v>
      </c>
      <c r="AE1199">
        <v>2.5</v>
      </c>
      <c r="AF1199">
        <v>0.55000000000000004</v>
      </c>
      <c r="AG1199">
        <v>111115</v>
      </c>
    </row>
    <row r="1200" spans="8:33" x14ac:dyDescent="0.2">
      <c r="H1200">
        <v>2</v>
      </c>
      <c r="I1200">
        <v>129.43</v>
      </c>
      <c r="J1200">
        <v>15.1</v>
      </c>
      <c r="K1200">
        <v>0.21099999999999999</v>
      </c>
      <c r="L1200">
        <v>217</v>
      </c>
      <c r="M1200">
        <v>2.17</v>
      </c>
      <c r="N1200">
        <v>1.0900000000000001</v>
      </c>
      <c r="O1200">
        <v>6</v>
      </c>
      <c r="P1200">
        <v>0</v>
      </c>
      <c r="Q1200">
        <v>1.42</v>
      </c>
      <c r="R1200">
        <v>19.190000000000001</v>
      </c>
      <c r="S1200">
        <v>20.64</v>
      </c>
      <c r="T1200">
        <v>17.87</v>
      </c>
      <c r="U1200">
        <v>369.9</v>
      </c>
      <c r="V1200">
        <v>350.9</v>
      </c>
      <c r="W1200">
        <v>11.74</v>
      </c>
      <c r="X1200">
        <v>14.31</v>
      </c>
      <c r="Y1200">
        <v>49.69</v>
      </c>
      <c r="Z1200">
        <v>60.54</v>
      </c>
      <c r="AA1200">
        <v>500.3</v>
      </c>
      <c r="AB1200">
        <v>1200</v>
      </c>
      <c r="AC1200">
        <v>0.11020000000000001</v>
      </c>
      <c r="AD1200">
        <v>94.4</v>
      </c>
      <c r="AE1200">
        <v>2.5</v>
      </c>
      <c r="AF1200">
        <v>0.55000000000000004</v>
      </c>
      <c r="AG1200">
        <v>111115</v>
      </c>
    </row>
    <row r="1202" spans="8:33" x14ac:dyDescent="0.2">
      <c r="H1202" t="s">
        <v>70</v>
      </c>
    </row>
    <row r="1203" spans="8:33" x14ac:dyDescent="0.2">
      <c r="H1203" t="s">
        <v>71</v>
      </c>
    </row>
    <row r="1204" spans="8:33" x14ac:dyDescent="0.2">
      <c r="H1204" t="s">
        <v>72</v>
      </c>
    </row>
    <row r="1205" spans="8:33" x14ac:dyDescent="0.2">
      <c r="H1205" t="s">
        <v>343</v>
      </c>
    </row>
    <row r="1207" spans="8:33" x14ac:dyDescent="0.2">
      <c r="H1207" t="s">
        <v>344</v>
      </c>
    </row>
    <row r="1208" spans="8:33" x14ac:dyDescent="0.2">
      <c r="H1208" t="s">
        <v>73</v>
      </c>
    </row>
    <row r="1209" spans="8:33" x14ac:dyDescent="0.2">
      <c r="H1209" t="s">
        <v>346</v>
      </c>
      <c r="I1209" t="s">
        <v>347</v>
      </c>
    </row>
    <row r="1210" spans="8:33" x14ac:dyDescent="0.2">
      <c r="H1210" t="s">
        <v>348</v>
      </c>
      <c r="I1210" t="s">
        <v>349</v>
      </c>
    </row>
    <row r="1211" spans="8:33" x14ac:dyDescent="0.2">
      <c r="H1211" t="s">
        <v>350</v>
      </c>
      <c r="I1211" t="s">
        <v>351</v>
      </c>
      <c r="J1211">
        <v>1</v>
      </c>
      <c r="K1211">
        <v>0.16</v>
      </c>
    </row>
    <row r="1212" spans="8:33" x14ac:dyDescent="0.2">
      <c r="H1212" t="s">
        <v>352</v>
      </c>
      <c r="I1212" t="s">
        <v>353</v>
      </c>
    </row>
    <row r="1213" spans="8:33" x14ac:dyDescent="0.2">
      <c r="H1213" t="s">
        <v>74</v>
      </c>
    </row>
    <row r="1214" spans="8:33" x14ac:dyDescent="0.2">
      <c r="H1214" t="s">
        <v>355</v>
      </c>
      <c r="I1214" t="s">
        <v>356</v>
      </c>
      <c r="J1214" t="s">
        <v>357</v>
      </c>
      <c r="K1214" t="s">
        <v>358</v>
      </c>
      <c r="L1214" t="s">
        <v>359</v>
      </c>
      <c r="M1214" t="s">
        <v>360</v>
      </c>
      <c r="N1214" t="s">
        <v>361</v>
      </c>
      <c r="O1214" t="s">
        <v>362</v>
      </c>
      <c r="P1214" t="s">
        <v>363</v>
      </c>
      <c r="Q1214" t="s">
        <v>364</v>
      </c>
      <c r="R1214" t="s">
        <v>365</v>
      </c>
      <c r="S1214" t="s">
        <v>366</v>
      </c>
      <c r="T1214" t="s">
        <v>367</v>
      </c>
      <c r="U1214" t="s">
        <v>368</v>
      </c>
      <c r="V1214" t="s">
        <v>369</v>
      </c>
      <c r="W1214" t="s">
        <v>370</v>
      </c>
      <c r="X1214" t="s">
        <v>371</v>
      </c>
      <c r="Y1214" t="s">
        <v>372</v>
      </c>
      <c r="Z1214" t="s">
        <v>373</v>
      </c>
      <c r="AA1214" t="s">
        <v>374</v>
      </c>
      <c r="AB1214" t="s">
        <v>375</v>
      </c>
      <c r="AC1214" t="s">
        <v>376</v>
      </c>
      <c r="AD1214" t="s">
        <v>377</v>
      </c>
      <c r="AE1214" t="s">
        <v>378</v>
      </c>
      <c r="AF1214" t="s">
        <v>379</v>
      </c>
      <c r="AG1214" t="s">
        <v>380</v>
      </c>
    </row>
    <row r="1215" spans="8:33" x14ac:dyDescent="0.2">
      <c r="H1215">
        <v>1</v>
      </c>
      <c r="I1215">
        <v>109.92</v>
      </c>
      <c r="J1215">
        <v>12.3</v>
      </c>
      <c r="K1215">
        <v>0.14499999999999999</v>
      </c>
      <c r="L1215">
        <v>197</v>
      </c>
      <c r="M1215">
        <v>1.58</v>
      </c>
      <c r="N1215">
        <v>1.1100000000000001</v>
      </c>
      <c r="O1215">
        <v>6</v>
      </c>
      <c r="P1215">
        <v>0</v>
      </c>
      <c r="Q1215">
        <v>1.42</v>
      </c>
      <c r="R1215">
        <v>18.47</v>
      </c>
      <c r="S1215">
        <v>20.61</v>
      </c>
      <c r="T1215">
        <v>16.88</v>
      </c>
      <c r="U1215">
        <v>365.9</v>
      </c>
      <c r="V1215">
        <v>350.5</v>
      </c>
      <c r="W1215">
        <v>12.19</v>
      </c>
      <c r="X1215">
        <v>14.05</v>
      </c>
      <c r="Y1215">
        <v>53.94</v>
      </c>
      <c r="Z1215">
        <v>62.19</v>
      </c>
      <c r="AA1215">
        <v>500.5</v>
      </c>
      <c r="AB1215">
        <v>1200</v>
      </c>
      <c r="AC1215">
        <v>0.59240000000000004</v>
      </c>
      <c r="AD1215">
        <v>94.4</v>
      </c>
      <c r="AE1215">
        <v>2.5</v>
      </c>
      <c r="AF1215">
        <v>0.55000000000000004</v>
      </c>
      <c r="AG1215">
        <v>111115</v>
      </c>
    </row>
    <row r="1216" spans="8:33" x14ac:dyDescent="0.2">
      <c r="H1216">
        <v>2</v>
      </c>
      <c r="I1216">
        <v>146.66999999999999</v>
      </c>
      <c r="J1216">
        <v>12.6</v>
      </c>
      <c r="K1216">
        <v>0.14499999999999999</v>
      </c>
      <c r="L1216">
        <v>195</v>
      </c>
      <c r="M1216">
        <v>1.54</v>
      </c>
      <c r="N1216">
        <v>1.08</v>
      </c>
      <c r="O1216">
        <v>6</v>
      </c>
      <c r="P1216">
        <v>0</v>
      </c>
      <c r="Q1216">
        <v>1.42</v>
      </c>
      <c r="R1216">
        <v>18.170000000000002</v>
      </c>
      <c r="S1216">
        <v>20.43</v>
      </c>
      <c r="T1216">
        <v>16.350000000000001</v>
      </c>
      <c r="U1216">
        <v>365.9</v>
      </c>
      <c r="V1216">
        <v>350.2</v>
      </c>
      <c r="W1216">
        <v>12.24</v>
      </c>
      <c r="X1216">
        <v>14.06</v>
      </c>
      <c r="Y1216">
        <v>55.18</v>
      </c>
      <c r="Z1216">
        <v>63.4</v>
      </c>
      <c r="AA1216">
        <v>500.3</v>
      </c>
      <c r="AB1216">
        <v>1200</v>
      </c>
      <c r="AC1216">
        <v>0.4546</v>
      </c>
      <c r="AD1216">
        <v>94.4</v>
      </c>
      <c r="AE1216">
        <v>2.5</v>
      </c>
      <c r="AF1216">
        <v>0.55000000000000004</v>
      </c>
      <c r="AG1216">
        <v>111115</v>
      </c>
    </row>
    <row r="1217" spans="8:33" x14ac:dyDescent="0.2">
      <c r="H1217" t="s">
        <v>344</v>
      </c>
    </row>
    <row r="1218" spans="8:33" x14ac:dyDescent="0.2">
      <c r="H1218" t="s">
        <v>75</v>
      </c>
    </row>
    <row r="1219" spans="8:33" x14ac:dyDescent="0.2">
      <c r="H1219" t="s">
        <v>346</v>
      </c>
      <c r="I1219" t="s">
        <v>347</v>
      </c>
    </row>
    <row r="1220" spans="8:33" x14ac:dyDescent="0.2">
      <c r="H1220" t="s">
        <v>348</v>
      </c>
      <c r="I1220" t="s">
        <v>349</v>
      </c>
    </row>
    <row r="1221" spans="8:33" x14ac:dyDescent="0.2">
      <c r="H1221" t="s">
        <v>350</v>
      </c>
      <c r="I1221" t="s">
        <v>351</v>
      </c>
      <c r="J1221">
        <v>1</v>
      </c>
      <c r="K1221">
        <v>0.16</v>
      </c>
    </row>
    <row r="1222" spans="8:33" x14ac:dyDescent="0.2">
      <c r="H1222" t="s">
        <v>352</v>
      </c>
      <c r="I1222" t="s">
        <v>353</v>
      </c>
    </row>
    <row r="1223" spans="8:33" x14ac:dyDescent="0.2">
      <c r="H1223" t="s">
        <v>76</v>
      </c>
    </row>
    <row r="1224" spans="8:33" x14ac:dyDescent="0.2">
      <c r="H1224" t="s">
        <v>355</v>
      </c>
      <c r="I1224" t="s">
        <v>356</v>
      </c>
      <c r="J1224" t="s">
        <v>357</v>
      </c>
      <c r="K1224" t="s">
        <v>358</v>
      </c>
      <c r="L1224" t="s">
        <v>359</v>
      </c>
      <c r="M1224" t="s">
        <v>360</v>
      </c>
      <c r="N1224" t="s">
        <v>361</v>
      </c>
      <c r="O1224" t="s">
        <v>362</v>
      </c>
      <c r="P1224" t="s">
        <v>363</v>
      </c>
      <c r="Q1224" t="s">
        <v>364</v>
      </c>
      <c r="R1224" t="s">
        <v>365</v>
      </c>
      <c r="S1224" t="s">
        <v>366</v>
      </c>
      <c r="T1224" t="s">
        <v>367</v>
      </c>
      <c r="U1224" t="s">
        <v>368</v>
      </c>
      <c r="V1224" t="s">
        <v>369</v>
      </c>
      <c r="W1224" t="s">
        <v>370</v>
      </c>
      <c r="X1224" t="s">
        <v>371</v>
      </c>
      <c r="Y1224" t="s">
        <v>372</v>
      </c>
      <c r="Z1224" t="s">
        <v>373</v>
      </c>
      <c r="AA1224" t="s">
        <v>374</v>
      </c>
      <c r="AB1224" t="s">
        <v>375</v>
      </c>
      <c r="AC1224" t="s">
        <v>376</v>
      </c>
      <c r="AD1224" t="s">
        <v>377</v>
      </c>
      <c r="AE1224" t="s">
        <v>378</v>
      </c>
      <c r="AF1224" t="s">
        <v>379</v>
      </c>
      <c r="AG1224" t="s">
        <v>380</v>
      </c>
    </row>
    <row r="1225" spans="8:33" x14ac:dyDescent="0.2">
      <c r="H1225">
        <v>1</v>
      </c>
      <c r="I1225">
        <v>55.92</v>
      </c>
      <c r="J1225">
        <v>9.59</v>
      </c>
      <c r="K1225">
        <v>8.6400000000000005E-2</v>
      </c>
      <c r="L1225">
        <v>156</v>
      </c>
      <c r="M1225">
        <v>1.1499999999999999</v>
      </c>
      <c r="N1225">
        <v>1.31</v>
      </c>
      <c r="O1225">
        <v>6</v>
      </c>
      <c r="P1225">
        <v>0</v>
      </c>
      <c r="Q1225">
        <v>1.42</v>
      </c>
      <c r="R1225">
        <v>19.87</v>
      </c>
      <c r="S1225">
        <v>21.64</v>
      </c>
      <c r="T1225">
        <v>18.34</v>
      </c>
      <c r="U1225">
        <v>360.6</v>
      </c>
      <c r="V1225">
        <v>348.6</v>
      </c>
      <c r="W1225">
        <v>12.29</v>
      </c>
      <c r="X1225">
        <v>13.65</v>
      </c>
      <c r="Y1225">
        <v>49.85</v>
      </c>
      <c r="Z1225">
        <v>55.38</v>
      </c>
      <c r="AA1225">
        <v>500.5</v>
      </c>
      <c r="AB1225">
        <v>1201</v>
      </c>
      <c r="AC1225">
        <v>0.17910000000000001</v>
      </c>
      <c r="AD1225">
        <v>94.4</v>
      </c>
      <c r="AE1225">
        <v>2.5</v>
      </c>
      <c r="AF1225">
        <v>0.55000000000000004</v>
      </c>
      <c r="AG1225">
        <v>111115</v>
      </c>
    </row>
    <row r="1226" spans="8:33" x14ac:dyDescent="0.2">
      <c r="H1226">
        <v>2</v>
      </c>
      <c r="I1226">
        <v>88.92</v>
      </c>
      <c r="J1226">
        <v>9</v>
      </c>
      <c r="K1226">
        <v>8.5099999999999995E-2</v>
      </c>
      <c r="L1226">
        <v>166</v>
      </c>
      <c r="M1226">
        <v>1.1000000000000001</v>
      </c>
      <c r="N1226">
        <v>1.27</v>
      </c>
      <c r="O1226">
        <v>6</v>
      </c>
      <c r="P1226">
        <v>0</v>
      </c>
      <c r="Q1226">
        <v>1.42</v>
      </c>
      <c r="R1226">
        <v>19.100000000000001</v>
      </c>
      <c r="S1226">
        <v>21.37</v>
      </c>
      <c r="T1226">
        <v>17.45</v>
      </c>
      <c r="U1226">
        <v>360.8</v>
      </c>
      <c r="V1226">
        <v>349.6</v>
      </c>
      <c r="W1226">
        <v>12.28</v>
      </c>
      <c r="X1226">
        <v>13.58</v>
      </c>
      <c r="Y1226">
        <v>52.23</v>
      </c>
      <c r="Z1226">
        <v>57.78</v>
      </c>
      <c r="AA1226">
        <v>500.4</v>
      </c>
      <c r="AB1226">
        <v>1200</v>
      </c>
      <c r="AC1226">
        <v>0.5373</v>
      </c>
      <c r="AD1226">
        <v>94.41</v>
      </c>
      <c r="AE1226">
        <v>2.5</v>
      </c>
      <c r="AF1226">
        <v>0.55000000000000004</v>
      </c>
      <c r="AG1226">
        <v>111115</v>
      </c>
    </row>
    <row r="1227" spans="8:33" x14ac:dyDescent="0.2">
      <c r="H1227" t="s">
        <v>344</v>
      </c>
    </row>
    <row r="1228" spans="8:33" x14ac:dyDescent="0.2">
      <c r="H1228" t="s">
        <v>77</v>
      </c>
    </row>
    <row r="1229" spans="8:33" x14ac:dyDescent="0.2">
      <c r="H1229" t="s">
        <v>346</v>
      </c>
      <c r="I1229" t="s">
        <v>347</v>
      </c>
    </row>
    <row r="1230" spans="8:33" x14ac:dyDescent="0.2">
      <c r="H1230" t="s">
        <v>348</v>
      </c>
      <c r="I1230" t="s">
        <v>349</v>
      </c>
    </row>
    <row r="1231" spans="8:33" x14ac:dyDescent="0.2">
      <c r="H1231" t="s">
        <v>350</v>
      </c>
      <c r="I1231" t="s">
        <v>351</v>
      </c>
      <c r="J1231">
        <v>1</v>
      </c>
      <c r="K1231">
        <v>0.16</v>
      </c>
    </row>
    <row r="1232" spans="8:33" x14ac:dyDescent="0.2">
      <c r="H1232" t="s">
        <v>352</v>
      </c>
      <c r="I1232" t="s">
        <v>353</v>
      </c>
    </row>
    <row r="1233" spans="8:33" x14ac:dyDescent="0.2">
      <c r="H1233" t="s">
        <v>78</v>
      </c>
    </row>
    <row r="1234" spans="8:33" x14ac:dyDescent="0.2">
      <c r="H1234" t="s">
        <v>355</v>
      </c>
      <c r="I1234" t="s">
        <v>356</v>
      </c>
      <c r="J1234" t="s">
        <v>357</v>
      </c>
      <c r="K1234" t="s">
        <v>358</v>
      </c>
      <c r="L1234" t="s">
        <v>359</v>
      </c>
      <c r="M1234" t="s">
        <v>360</v>
      </c>
      <c r="N1234" t="s">
        <v>361</v>
      </c>
      <c r="O1234" t="s">
        <v>362</v>
      </c>
      <c r="P1234" t="s">
        <v>363</v>
      </c>
      <c r="Q1234" t="s">
        <v>364</v>
      </c>
      <c r="R1234" t="s">
        <v>365</v>
      </c>
      <c r="S1234" t="s">
        <v>366</v>
      </c>
      <c r="T1234" t="s">
        <v>367</v>
      </c>
      <c r="U1234" t="s">
        <v>368</v>
      </c>
      <c r="V1234" t="s">
        <v>369</v>
      </c>
      <c r="W1234" t="s">
        <v>370</v>
      </c>
      <c r="X1234" t="s">
        <v>371</v>
      </c>
      <c r="Y1234" t="s">
        <v>372</v>
      </c>
      <c r="Z1234" t="s">
        <v>373</v>
      </c>
      <c r="AA1234" t="s">
        <v>374</v>
      </c>
      <c r="AB1234" t="s">
        <v>375</v>
      </c>
      <c r="AC1234" t="s">
        <v>376</v>
      </c>
      <c r="AD1234" t="s">
        <v>377</v>
      </c>
      <c r="AE1234" t="s">
        <v>378</v>
      </c>
      <c r="AF1234" t="s">
        <v>379</v>
      </c>
      <c r="AG1234" t="s">
        <v>380</v>
      </c>
    </row>
    <row r="1235" spans="8:33" x14ac:dyDescent="0.2">
      <c r="H1235">
        <v>1</v>
      </c>
      <c r="I1235">
        <v>86.91</v>
      </c>
      <c r="J1235">
        <v>7.56</v>
      </c>
      <c r="K1235">
        <v>9.7299999999999998E-2</v>
      </c>
      <c r="L1235">
        <v>213</v>
      </c>
      <c r="M1235">
        <v>1.25</v>
      </c>
      <c r="N1235">
        <v>1.27</v>
      </c>
      <c r="O1235">
        <v>6</v>
      </c>
      <c r="P1235">
        <v>0</v>
      </c>
      <c r="Q1235">
        <v>1.42</v>
      </c>
      <c r="R1235">
        <v>19.43</v>
      </c>
      <c r="S1235">
        <v>21.43</v>
      </c>
      <c r="T1235">
        <v>17.760000000000002</v>
      </c>
      <c r="U1235">
        <v>360.4</v>
      </c>
      <c r="V1235">
        <v>350.8</v>
      </c>
      <c r="W1235">
        <v>12.17</v>
      </c>
      <c r="X1235">
        <v>13.65</v>
      </c>
      <c r="Y1235">
        <v>50.71</v>
      </c>
      <c r="Z1235">
        <v>56.9</v>
      </c>
      <c r="AA1235">
        <v>500.3</v>
      </c>
      <c r="AB1235">
        <v>1200</v>
      </c>
      <c r="AC1235">
        <v>1.5149999999999999</v>
      </c>
      <c r="AD1235">
        <v>94.41</v>
      </c>
      <c r="AE1235">
        <v>2.5</v>
      </c>
      <c r="AF1235">
        <v>0.55000000000000004</v>
      </c>
      <c r="AG1235">
        <v>111115</v>
      </c>
    </row>
    <row r="1236" spans="8:33" x14ac:dyDescent="0.2">
      <c r="H1236">
        <v>2</v>
      </c>
      <c r="I1236">
        <v>125.16</v>
      </c>
      <c r="J1236">
        <v>7.91</v>
      </c>
      <c r="K1236">
        <v>9.7600000000000006E-2</v>
      </c>
      <c r="L1236">
        <v>207</v>
      </c>
      <c r="M1236">
        <v>1.2</v>
      </c>
      <c r="N1236">
        <v>1.22</v>
      </c>
      <c r="O1236">
        <v>6</v>
      </c>
      <c r="P1236">
        <v>0</v>
      </c>
      <c r="Q1236">
        <v>1.42</v>
      </c>
      <c r="R1236">
        <v>18.75</v>
      </c>
      <c r="S1236">
        <v>20.99</v>
      </c>
      <c r="T1236">
        <v>16.98</v>
      </c>
      <c r="U1236">
        <v>360.1</v>
      </c>
      <c r="V1236">
        <v>350.2</v>
      </c>
      <c r="W1236">
        <v>12.12</v>
      </c>
      <c r="X1236">
        <v>13.54</v>
      </c>
      <c r="Y1236">
        <v>52.71</v>
      </c>
      <c r="Z1236">
        <v>58.89</v>
      </c>
      <c r="AA1236">
        <v>500.4</v>
      </c>
      <c r="AB1236">
        <v>1201</v>
      </c>
      <c r="AC1236">
        <v>0.11020000000000001</v>
      </c>
      <c r="AD1236">
        <v>94.41</v>
      </c>
      <c r="AE1236">
        <v>2.5</v>
      </c>
      <c r="AF1236">
        <v>0.55000000000000004</v>
      </c>
      <c r="AG1236">
        <v>111115</v>
      </c>
    </row>
    <row r="1238" spans="8:33" x14ac:dyDescent="0.2">
      <c r="H1238" t="s">
        <v>79</v>
      </c>
    </row>
    <row r="1239" spans="8:33" x14ac:dyDescent="0.2">
      <c r="H1239" t="s">
        <v>80</v>
      </c>
    </row>
    <row r="1240" spans="8:33" x14ac:dyDescent="0.2">
      <c r="H1240" t="s">
        <v>81</v>
      </c>
    </row>
    <row r="1241" spans="8:33" x14ac:dyDescent="0.2">
      <c r="H1241" t="s">
        <v>343</v>
      </c>
    </row>
    <row r="1243" spans="8:33" x14ac:dyDescent="0.2">
      <c r="H1243" t="s">
        <v>344</v>
      </c>
    </row>
    <row r="1244" spans="8:33" x14ac:dyDescent="0.2">
      <c r="H1244" t="s">
        <v>82</v>
      </c>
    </row>
    <row r="1245" spans="8:33" x14ac:dyDescent="0.2">
      <c r="H1245" t="s">
        <v>346</v>
      </c>
      <c r="I1245" t="s">
        <v>347</v>
      </c>
    </row>
    <row r="1246" spans="8:33" x14ac:dyDescent="0.2">
      <c r="H1246" t="s">
        <v>348</v>
      </c>
      <c r="I1246" t="s">
        <v>349</v>
      </c>
    </row>
    <row r="1247" spans="8:33" x14ac:dyDescent="0.2">
      <c r="H1247" t="s">
        <v>350</v>
      </c>
      <c r="I1247" t="s">
        <v>351</v>
      </c>
      <c r="J1247">
        <v>1</v>
      </c>
      <c r="K1247">
        <v>0.16</v>
      </c>
    </row>
    <row r="1248" spans="8:33" x14ac:dyDescent="0.2">
      <c r="H1248" t="s">
        <v>352</v>
      </c>
      <c r="I1248" t="s">
        <v>353</v>
      </c>
    </row>
    <row r="1249" spans="8:33" x14ac:dyDescent="0.2">
      <c r="H1249" t="s">
        <v>83</v>
      </c>
    </row>
    <row r="1250" spans="8:33" x14ac:dyDescent="0.2">
      <c r="H1250" t="s">
        <v>355</v>
      </c>
      <c r="I1250" t="s">
        <v>356</v>
      </c>
      <c r="J1250" t="s">
        <v>357</v>
      </c>
      <c r="K1250" t="s">
        <v>358</v>
      </c>
      <c r="L1250" t="s">
        <v>359</v>
      </c>
      <c r="M1250" t="s">
        <v>360</v>
      </c>
      <c r="N1250" t="s">
        <v>361</v>
      </c>
      <c r="O1250" t="s">
        <v>362</v>
      </c>
      <c r="P1250" t="s">
        <v>363</v>
      </c>
      <c r="Q1250" t="s">
        <v>364</v>
      </c>
      <c r="R1250" t="s">
        <v>365</v>
      </c>
      <c r="S1250" t="s">
        <v>366</v>
      </c>
      <c r="T1250" t="s">
        <v>367</v>
      </c>
      <c r="U1250" t="s">
        <v>368</v>
      </c>
      <c r="V1250" t="s">
        <v>369</v>
      </c>
      <c r="W1250" t="s">
        <v>370</v>
      </c>
      <c r="X1250" t="s">
        <v>371</v>
      </c>
      <c r="Y1250" t="s">
        <v>372</v>
      </c>
      <c r="Z1250" t="s">
        <v>373</v>
      </c>
      <c r="AA1250" t="s">
        <v>374</v>
      </c>
      <c r="AB1250" t="s">
        <v>375</v>
      </c>
      <c r="AC1250" t="s">
        <v>376</v>
      </c>
      <c r="AD1250" t="s">
        <v>377</v>
      </c>
      <c r="AE1250" t="s">
        <v>378</v>
      </c>
      <c r="AF1250" t="s">
        <v>379</v>
      </c>
      <c r="AG1250" t="s">
        <v>380</v>
      </c>
    </row>
    <row r="1251" spans="8:33" x14ac:dyDescent="0.2">
      <c r="H1251">
        <v>1</v>
      </c>
      <c r="I1251">
        <v>99.67</v>
      </c>
      <c r="J1251">
        <v>3.46</v>
      </c>
      <c r="K1251">
        <v>0.2</v>
      </c>
      <c r="L1251">
        <v>312</v>
      </c>
      <c r="M1251">
        <v>1.62</v>
      </c>
      <c r="N1251">
        <v>0.85699999999999998</v>
      </c>
      <c r="O1251">
        <v>6</v>
      </c>
      <c r="P1251">
        <v>0</v>
      </c>
      <c r="Q1251">
        <v>1.42</v>
      </c>
      <c r="R1251">
        <v>18.600000000000001</v>
      </c>
      <c r="S1251">
        <v>17.7</v>
      </c>
      <c r="T1251">
        <v>18.690000000000001</v>
      </c>
      <c r="U1251">
        <v>352.8</v>
      </c>
      <c r="V1251">
        <v>348</v>
      </c>
      <c r="W1251">
        <v>10.54</v>
      </c>
      <c r="X1251">
        <v>12.45</v>
      </c>
      <c r="Y1251">
        <v>46.28</v>
      </c>
      <c r="Z1251">
        <v>54.68</v>
      </c>
      <c r="AA1251">
        <v>500.5</v>
      </c>
      <c r="AB1251">
        <v>49.22</v>
      </c>
      <c r="AC1251">
        <v>0.11020000000000001</v>
      </c>
      <c r="AD1251">
        <v>94.41</v>
      </c>
      <c r="AE1251">
        <v>2.5</v>
      </c>
      <c r="AF1251">
        <v>0.55000000000000004</v>
      </c>
      <c r="AG1251">
        <v>111115</v>
      </c>
    </row>
    <row r="1252" spans="8:33" x14ac:dyDescent="0.2">
      <c r="H1252">
        <v>2</v>
      </c>
      <c r="I1252">
        <v>152.16</v>
      </c>
      <c r="J1252">
        <v>3.18</v>
      </c>
      <c r="K1252">
        <v>0.20100000000000001</v>
      </c>
      <c r="L1252">
        <v>316</v>
      </c>
      <c r="M1252">
        <v>1.65</v>
      </c>
      <c r="N1252">
        <v>0.871</v>
      </c>
      <c r="O1252">
        <v>6</v>
      </c>
      <c r="P1252">
        <v>0</v>
      </c>
      <c r="Q1252">
        <v>1.42</v>
      </c>
      <c r="R1252">
        <v>18.84</v>
      </c>
      <c r="S1252">
        <v>17.82</v>
      </c>
      <c r="T1252">
        <v>19.13</v>
      </c>
      <c r="U1252">
        <v>354.2</v>
      </c>
      <c r="V1252">
        <v>349.7</v>
      </c>
      <c r="W1252">
        <v>10.5</v>
      </c>
      <c r="X1252">
        <v>12.46</v>
      </c>
      <c r="Y1252">
        <v>45.41</v>
      </c>
      <c r="Z1252">
        <v>53.88</v>
      </c>
      <c r="AA1252">
        <v>500.3</v>
      </c>
      <c r="AB1252">
        <v>49.42</v>
      </c>
      <c r="AC1252">
        <v>0.2893</v>
      </c>
      <c r="AD1252">
        <v>94.41</v>
      </c>
      <c r="AE1252">
        <v>2.5</v>
      </c>
      <c r="AF1252">
        <v>0.55000000000000004</v>
      </c>
      <c r="AG1252">
        <v>111115</v>
      </c>
    </row>
    <row r="1253" spans="8:33" x14ac:dyDescent="0.2">
      <c r="H1253" t="s">
        <v>344</v>
      </c>
    </row>
    <row r="1254" spans="8:33" x14ac:dyDescent="0.2">
      <c r="H1254" t="s">
        <v>84</v>
      </c>
    </row>
    <row r="1255" spans="8:33" x14ac:dyDescent="0.2">
      <c r="H1255" t="s">
        <v>346</v>
      </c>
      <c r="I1255" t="s">
        <v>347</v>
      </c>
    </row>
    <row r="1256" spans="8:33" x14ac:dyDescent="0.2">
      <c r="H1256" t="s">
        <v>348</v>
      </c>
      <c r="I1256" t="s">
        <v>349</v>
      </c>
    </row>
    <row r="1257" spans="8:33" x14ac:dyDescent="0.2">
      <c r="H1257" t="s">
        <v>350</v>
      </c>
      <c r="I1257" t="s">
        <v>351</v>
      </c>
      <c r="J1257">
        <v>1</v>
      </c>
      <c r="K1257">
        <v>0.16</v>
      </c>
    </row>
    <row r="1258" spans="8:33" x14ac:dyDescent="0.2">
      <c r="H1258" t="s">
        <v>352</v>
      </c>
      <c r="I1258" t="s">
        <v>353</v>
      </c>
    </row>
    <row r="1259" spans="8:33" x14ac:dyDescent="0.2">
      <c r="H1259" t="s">
        <v>85</v>
      </c>
    </row>
    <row r="1260" spans="8:33" x14ac:dyDescent="0.2">
      <c r="H1260" t="s">
        <v>355</v>
      </c>
      <c r="I1260" t="s">
        <v>356</v>
      </c>
      <c r="J1260" t="s">
        <v>357</v>
      </c>
      <c r="K1260" t="s">
        <v>358</v>
      </c>
      <c r="L1260" t="s">
        <v>359</v>
      </c>
      <c r="M1260" t="s">
        <v>360</v>
      </c>
      <c r="N1260" t="s">
        <v>361</v>
      </c>
      <c r="O1260" t="s">
        <v>362</v>
      </c>
      <c r="P1260" t="s">
        <v>363</v>
      </c>
      <c r="Q1260" t="s">
        <v>364</v>
      </c>
      <c r="R1260" t="s">
        <v>365</v>
      </c>
      <c r="S1260" t="s">
        <v>366</v>
      </c>
      <c r="T1260" t="s">
        <v>367</v>
      </c>
      <c r="U1260" t="s">
        <v>368</v>
      </c>
      <c r="V1260" t="s">
        <v>369</v>
      </c>
      <c r="W1260" t="s">
        <v>370</v>
      </c>
      <c r="X1260" t="s">
        <v>371</v>
      </c>
      <c r="Y1260" t="s">
        <v>372</v>
      </c>
      <c r="Z1260" t="s">
        <v>373</v>
      </c>
      <c r="AA1260" t="s">
        <v>374</v>
      </c>
      <c r="AB1260" t="s">
        <v>375</v>
      </c>
      <c r="AC1260" t="s">
        <v>376</v>
      </c>
      <c r="AD1260" t="s">
        <v>377</v>
      </c>
      <c r="AE1260" t="s">
        <v>378</v>
      </c>
      <c r="AF1260" t="s">
        <v>379</v>
      </c>
      <c r="AG1260" t="s">
        <v>380</v>
      </c>
    </row>
    <row r="1261" spans="8:33" x14ac:dyDescent="0.2">
      <c r="H1261">
        <v>1</v>
      </c>
      <c r="I1261">
        <v>108.22</v>
      </c>
      <c r="J1261">
        <v>3.12</v>
      </c>
      <c r="K1261">
        <v>0.21</v>
      </c>
      <c r="L1261">
        <v>318</v>
      </c>
      <c r="M1261">
        <v>1.84</v>
      </c>
      <c r="N1261">
        <v>0.93200000000000005</v>
      </c>
      <c r="O1261">
        <v>6</v>
      </c>
      <c r="P1261">
        <v>0</v>
      </c>
      <c r="Q1261">
        <v>1.42</v>
      </c>
      <c r="R1261">
        <v>19.29</v>
      </c>
      <c r="S1261">
        <v>18.2</v>
      </c>
      <c r="T1261">
        <v>19.18</v>
      </c>
      <c r="U1261">
        <v>354.2</v>
      </c>
      <c r="V1261">
        <v>349.7</v>
      </c>
      <c r="W1261">
        <v>10.18</v>
      </c>
      <c r="X1261">
        <v>12.35</v>
      </c>
      <c r="Y1261">
        <v>42.78</v>
      </c>
      <c r="Z1261">
        <v>51.92</v>
      </c>
      <c r="AA1261">
        <v>500.4</v>
      </c>
      <c r="AB1261">
        <v>49.61</v>
      </c>
      <c r="AC1261">
        <v>0.64739999999999998</v>
      </c>
      <c r="AD1261">
        <v>94.4</v>
      </c>
      <c r="AE1261">
        <v>2.5</v>
      </c>
      <c r="AF1261">
        <v>0.55000000000000004</v>
      </c>
      <c r="AG1261">
        <v>111115</v>
      </c>
    </row>
    <row r="1262" spans="8:33" x14ac:dyDescent="0.2">
      <c r="H1262">
        <v>2</v>
      </c>
      <c r="I1262">
        <v>156.96</v>
      </c>
      <c r="J1262">
        <v>2.71</v>
      </c>
      <c r="K1262">
        <v>0.20899999999999999</v>
      </c>
      <c r="L1262">
        <v>321</v>
      </c>
      <c r="M1262">
        <v>1.84</v>
      </c>
      <c r="N1262">
        <v>0.93500000000000005</v>
      </c>
      <c r="O1262">
        <v>6</v>
      </c>
      <c r="P1262">
        <v>0</v>
      </c>
      <c r="Q1262">
        <v>1.42</v>
      </c>
      <c r="R1262">
        <v>19.18</v>
      </c>
      <c r="S1262">
        <v>18.21</v>
      </c>
      <c r="T1262">
        <v>19.079999999999998</v>
      </c>
      <c r="U1262">
        <v>354.1</v>
      </c>
      <c r="V1262">
        <v>350</v>
      </c>
      <c r="W1262">
        <v>10.15</v>
      </c>
      <c r="X1262">
        <v>12.32</v>
      </c>
      <c r="Y1262">
        <v>42.96</v>
      </c>
      <c r="Z1262">
        <v>52.15</v>
      </c>
      <c r="AA1262">
        <v>500.4</v>
      </c>
      <c r="AB1262">
        <v>49.96</v>
      </c>
      <c r="AC1262">
        <v>0.52349999999999997</v>
      </c>
      <c r="AD1262">
        <v>94.41</v>
      </c>
      <c r="AE1262">
        <v>2.5</v>
      </c>
      <c r="AF1262">
        <v>0.55000000000000004</v>
      </c>
      <c r="AG1262">
        <v>111115</v>
      </c>
    </row>
    <row r="1263" spans="8:33" x14ac:dyDescent="0.2">
      <c r="H1263" t="s">
        <v>344</v>
      </c>
    </row>
    <row r="1264" spans="8:33" x14ac:dyDescent="0.2">
      <c r="H1264" t="s">
        <v>86</v>
      </c>
    </row>
    <row r="1265" spans="8:33" x14ac:dyDescent="0.2">
      <c r="H1265" t="s">
        <v>346</v>
      </c>
      <c r="I1265" t="s">
        <v>347</v>
      </c>
    </row>
    <row r="1266" spans="8:33" x14ac:dyDescent="0.2">
      <c r="H1266" t="s">
        <v>348</v>
      </c>
      <c r="I1266" t="s">
        <v>349</v>
      </c>
    </row>
    <row r="1267" spans="8:33" x14ac:dyDescent="0.2">
      <c r="H1267" t="s">
        <v>350</v>
      </c>
      <c r="I1267" t="s">
        <v>351</v>
      </c>
      <c r="J1267">
        <v>1</v>
      </c>
      <c r="K1267">
        <v>0.16</v>
      </c>
    </row>
    <row r="1268" spans="8:33" x14ac:dyDescent="0.2">
      <c r="H1268" t="s">
        <v>352</v>
      </c>
      <c r="I1268" t="s">
        <v>353</v>
      </c>
    </row>
    <row r="1269" spans="8:33" x14ac:dyDescent="0.2">
      <c r="H1269" t="s">
        <v>87</v>
      </c>
    </row>
    <row r="1270" spans="8:33" x14ac:dyDescent="0.2">
      <c r="H1270" t="s">
        <v>355</v>
      </c>
      <c r="I1270" t="s">
        <v>356</v>
      </c>
      <c r="J1270" t="s">
        <v>357</v>
      </c>
      <c r="K1270" t="s">
        <v>358</v>
      </c>
      <c r="L1270" t="s">
        <v>359</v>
      </c>
      <c r="M1270" t="s">
        <v>360</v>
      </c>
      <c r="N1270" t="s">
        <v>361</v>
      </c>
      <c r="O1270" t="s">
        <v>362</v>
      </c>
      <c r="P1270" t="s">
        <v>363</v>
      </c>
      <c r="Q1270" t="s">
        <v>364</v>
      </c>
      <c r="R1270" t="s">
        <v>365</v>
      </c>
      <c r="S1270" t="s">
        <v>366</v>
      </c>
      <c r="T1270" t="s">
        <v>367</v>
      </c>
      <c r="U1270" t="s">
        <v>368</v>
      </c>
      <c r="V1270" t="s">
        <v>369</v>
      </c>
      <c r="W1270" t="s">
        <v>370</v>
      </c>
      <c r="X1270" t="s">
        <v>371</v>
      </c>
      <c r="Y1270" t="s">
        <v>372</v>
      </c>
      <c r="Z1270" t="s">
        <v>373</v>
      </c>
      <c r="AA1270" t="s">
        <v>374</v>
      </c>
      <c r="AB1270" t="s">
        <v>375</v>
      </c>
      <c r="AC1270" t="s">
        <v>376</v>
      </c>
      <c r="AD1270" t="s">
        <v>377</v>
      </c>
      <c r="AE1270" t="s">
        <v>378</v>
      </c>
      <c r="AF1270" t="s">
        <v>379</v>
      </c>
      <c r="AG1270" t="s">
        <v>380</v>
      </c>
    </row>
    <row r="1271" spans="8:33" x14ac:dyDescent="0.2">
      <c r="H1271">
        <v>1</v>
      </c>
      <c r="I1271">
        <v>40.96</v>
      </c>
      <c r="J1271">
        <v>1.86</v>
      </c>
      <c r="K1271">
        <v>0.251</v>
      </c>
      <c r="L1271">
        <v>330</v>
      </c>
      <c r="M1271">
        <v>2.0499999999999998</v>
      </c>
      <c r="N1271">
        <v>0.89100000000000001</v>
      </c>
      <c r="O1271">
        <v>6</v>
      </c>
      <c r="P1271">
        <v>0</v>
      </c>
      <c r="Q1271">
        <v>1.42</v>
      </c>
      <c r="R1271">
        <v>18.850000000000001</v>
      </c>
      <c r="S1271">
        <v>18.170000000000002</v>
      </c>
      <c r="T1271">
        <v>18.5</v>
      </c>
      <c r="U1271">
        <v>351.8</v>
      </c>
      <c r="V1271">
        <v>348.7</v>
      </c>
      <c r="W1271">
        <v>10.31</v>
      </c>
      <c r="X1271">
        <v>12.74</v>
      </c>
      <c r="Y1271">
        <v>44.56</v>
      </c>
      <c r="Z1271">
        <v>55.05</v>
      </c>
      <c r="AA1271">
        <v>500.4</v>
      </c>
      <c r="AB1271">
        <v>50.36</v>
      </c>
      <c r="AC1271">
        <v>6.8879999999999997E-2</v>
      </c>
      <c r="AD1271">
        <v>94.4</v>
      </c>
      <c r="AE1271">
        <v>2.5</v>
      </c>
      <c r="AF1271">
        <v>0.55000000000000004</v>
      </c>
      <c r="AG1271">
        <v>111115</v>
      </c>
    </row>
    <row r="1272" spans="8:33" x14ac:dyDescent="0.2">
      <c r="H1272">
        <v>2</v>
      </c>
      <c r="I1272">
        <v>83.71</v>
      </c>
      <c r="J1272">
        <v>3.53</v>
      </c>
      <c r="K1272">
        <v>0.251</v>
      </c>
      <c r="L1272">
        <v>321</v>
      </c>
      <c r="M1272">
        <v>2.0499999999999998</v>
      </c>
      <c r="N1272">
        <v>0.88900000000000001</v>
      </c>
      <c r="O1272">
        <v>6</v>
      </c>
      <c r="P1272">
        <v>0</v>
      </c>
      <c r="Q1272">
        <v>1.42</v>
      </c>
      <c r="R1272">
        <v>18.78</v>
      </c>
      <c r="S1272">
        <v>18.18</v>
      </c>
      <c r="T1272">
        <v>18.3</v>
      </c>
      <c r="U1272">
        <v>357.3</v>
      </c>
      <c r="V1272">
        <v>352.2</v>
      </c>
      <c r="W1272">
        <v>10.36</v>
      </c>
      <c r="X1272">
        <v>12.78</v>
      </c>
      <c r="Y1272">
        <v>44.95</v>
      </c>
      <c r="Z1272">
        <v>55.47</v>
      </c>
      <c r="AA1272">
        <v>500.3</v>
      </c>
      <c r="AB1272">
        <v>50.4</v>
      </c>
      <c r="AC1272">
        <v>5.5100000000000003E-2</v>
      </c>
      <c r="AD1272">
        <v>94.4</v>
      </c>
      <c r="AE1272">
        <v>2.5</v>
      </c>
      <c r="AF1272">
        <v>0.55000000000000004</v>
      </c>
      <c r="AG1272">
        <v>111115</v>
      </c>
    </row>
    <row r="1273" spans="8:33" x14ac:dyDescent="0.2">
      <c r="H1273">
        <v>3</v>
      </c>
      <c r="I1273">
        <v>120.46</v>
      </c>
      <c r="J1273">
        <v>3</v>
      </c>
      <c r="K1273">
        <v>0.25</v>
      </c>
      <c r="L1273">
        <v>321</v>
      </c>
      <c r="M1273">
        <v>2.0299999999999998</v>
      </c>
      <c r="N1273">
        <v>0.88600000000000001</v>
      </c>
      <c r="O1273">
        <v>6</v>
      </c>
      <c r="P1273">
        <v>0</v>
      </c>
      <c r="Q1273">
        <v>1.42</v>
      </c>
      <c r="R1273">
        <v>18.73</v>
      </c>
      <c r="S1273">
        <v>18.2</v>
      </c>
      <c r="T1273">
        <v>18.04</v>
      </c>
      <c r="U1273">
        <v>353</v>
      </c>
      <c r="V1273">
        <v>348.5</v>
      </c>
      <c r="W1273">
        <v>10.43</v>
      </c>
      <c r="X1273">
        <v>12.83</v>
      </c>
      <c r="Y1273">
        <v>45.41</v>
      </c>
      <c r="Z1273">
        <v>55.88</v>
      </c>
      <c r="AA1273">
        <v>500.3</v>
      </c>
      <c r="AB1273">
        <v>49.49</v>
      </c>
      <c r="AC1273">
        <v>0.23419999999999999</v>
      </c>
      <c r="AD1273">
        <v>94.4</v>
      </c>
      <c r="AE1273">
        <v>2.5</v>
      </c>
      <c r="AF1273">
        <v>0.55000000000000004</v>
      </c>
      <c r="AG1273">
        <v>111115</v>
      </c>
    </row>
    <row r="1274" spans="8:33" x14ac:dyDescent="0.2">
      <c r="H1274" t="s">
        <v>344</v>
      </c>
    </row>
    <row r="1275" spans="8:33" x14ac:dyDescent="0.2">
      <c r="H1275" t="s">
        <v>88</v>
      </c>
    </row>
    <row r="1276" spans="8:33" x14ac:dyDescent="0.2">
      <c r="H1276" t="s">
        <v>346</v>
      </c>
      <c r="I1276" t="s">
        <v>347</v>
      </c>
    </row>
    <row r="1277" spans="8:33" x14ac:dyDescent="0.2">
      <c r="H1277" t="s">
        <v>348</v>
      </c>
      <c r="I1277" t="s">
        <v>349</v>
      </c>
    </row>
    <row r="1278" spans="8:33" x14ac:dyDescent="0.2">
      <c r="H1278" t="s">
        <v>350</v>
      </c>
      <c r="I1278" t="s">
        <v>351</v>
      </c>
      <c r="J1278">
        <v>1</v>
      </c>
      <c r="K1278">
        <v>0.16</v>
      </c>
    </row>
    <row r="1279" spans="8:33" x14ac:dyDescent="0.2">
      <c r="H1279" t="s">
        <v>352</v>
      </c>
      <c r="I1279" t="s">
        <v>353</v>
      </c>
    </row>
    <row r="1280" spans="8:33" x14ac:dyDescent="0.2">
      <c r="H1280" t="s">
        <v>65</v>
      </c>
    </row>
    <row r="1281" spans="8:33" x14ac:dyDescent="0.2">
      <c r="H1281" t="s">
        <v>355</v>
      </c>
      <c r="I1281" t="s">
        <v>356</v>
      </c>
      <c r="J1281" t="s">
        <v>357</v>
      </c>
      <c r="K1281" t="s">
        <v>358</v>
      </c>
      <c r="L1281" t="s">
        <v>359</v>
      </c>
      <c r="M1281" t="s">
        <v>360</v>
      </c>
      <c r="N1281" t="s">
        <v>361</v>
      </c>
      <c r="O1281" t="s">
        <v>362</v>
      </c>
      <c r="P1281" t="s">
        <v>363</v>
      </c>
      <c r="Q1281" t="s">
        <v>364</v>
      </c>
      <c r="R1281" t="s">
        <v>365</v>
      </c>
      <c r="S1281" t="s">
        <v>366</v>
      </c>
      <c r="T1281" t="s">
        <v>367</v>
      </c>
      <c r="U1281" t="s">
        <v>368</v>
      </c>
      <c r="V1281" t="s">
        <v>369</v>
      </c>
      <c r="W1281" t="s">
        <v>370</v>
      </c>
      <c r="X1281" t="s">
        <v>371</v>
      </c>
      <c r="Y1281" t="s">
        <v>372</v>
      </c>
      <c r="Z1281" t="s">
        <v>373</v>
      </c>
      <c r="AA1281" t="s">
        <v>374</v>
      </c>
      <c r="AB1281" t="s">
        <v>375</v>
      </c>
      <c r="AC1281" t="s">
        <v>376</v>
      </c>
      <c r="AD1281" t="s">
        <v>377</v>
      </c>
      <c r="AE1281" t="s">
        <v>378</v>
      </c>
      <c r="AF1281" t="s">
        <v>379</v>
      </c>
      <c r="AG1281" t="s">
        <v>380</v>
      </c>
    </row>
    <row r="1282" spans="8:33" x14ac:dyDescent="0.2">
      <c r="H1282">
        <v>1</v>
      </c>
      <c r="I1282">
        <v>42.96</v>
      </c>
      <c r="J1282">
        <v>2.56</v>
      </c>
      <c r="K1282">
        <v>0.14000000000000001</v>
      </c>
      <c r="L1282">
        <v>313</v>
      </c>
      <c r="M1282">
        <v>1.38</v>
      </c>
      <c r="N1282">
        <v>1</v>
      </c>
      <c r="O1282">
        <v>6</v>
      </c>
      <c r="P1282">
        <v>0</v>
      </c>
      <c r="Q1282">
        <v>1.42</v>
      </c>
      <c r="R1282">
        <v>19.309999999999999</v>
      </c>
      <c r="S1282">
        <v>18.649999999999999</v>
      </c>
      <c r="T1282">
        <v>18.68</v>
      </c>
      <c r="U1282">
        <v>353.9</v>
      </c>
      <c r="V1282">
        <v>350.3</v>
      </c>
      <c r="W1282">
        <v>10.62</v>
      </c>
      <c r="X1282">
        <v>12.25</v>
      </c>
      <c r="Y1282">
        <v>44.6</v>
      </c>
      <c r="Z1282">
        <v>51.45</v>
      </c>
      <c r="AA1282">
        <v>500.4</v>
      </c>
      <c r="AB1282">
        <v>49.14</v>
      </c>
      <c r="AC1282">
        <v>0.1515</v>
      </c>
      <c r="AD1282">
        <v>94.41</v>
      </c>
      <c r="AE1282">
        <v>2.5</v>
      </c>
      <c r="AF1282">
        <v>0.55000000000000004</v>
      </c>
      <c r="AG1282">
        <v>111115</v>
      </c>
    </row>
    <row r="1283" spans="8:33" x14ac:dyDescent="0.2">
      <c r="H1283">
        <v>2</v>
      </c>
      <c r="I1283">
        <v>75.959999999999994</v>
      </c>
      <c r="J1283">
        <v>2.82</v>
      </c>
      <c r="K1283">
        <v>0.13600000000000001</v>
      </c>
      <c r="L1283">
        <v>308</v>
      </c>
      <c r="M1283">
        <v>1.33</v>
      </c>
      <c r="N1283">
        <v>0.99099999999999999</v>
      </c>
      <c r="O1283">
        <v>6</v>
      </c>
      <c r="P1283">
        <v>0</v>
      </c>
      <c r="Q1283">
        <v>1.42</v>
      </c>
      <c r="R1283">
        <v>18.88</v>
      </c>
      <c r="S1283">
        <v>18.559999999999999</v>
      </c>
      <c r="T1283">
        <v>17.93</v>
      </c>
      <c r="U1283">
        <v>353.8</v>
      </c>
      <c r="V1283">
        <v>349.8</v>
      </c>
      <c r="W1283">
        <v>10.66</v>
      </c>
      <c r="X1283">
        <v>12.23</v>
      </c>
      <c r="Y1283">
        <v>45.97</v>
      </c>
      <c r="Z1283">
        <v>52.74</v>
      </c>
      <c r="AA1283">
        <v>500.4</v>
      </c>
      <c r="AB1283">
        <v>49.15</v>
      </c>
      <c r="AC1283">
        <v>1.0329999999999999</v>
      </c>
      <c r="AD1283">
        <v>94.41</v>
      </c>
      <c r="AE1283">
        <v>2.5</v>
      </c>
      <c r="AF1283">
        <v>0.55000000000000004</v>
      </c>
      <c r="AG1283">
        <v>111115</v>
      </c>
    </row>
    <row r="1284" spans="8:33" x14ac:dyDescent="0.2">
      <c r="H1284" t="s">
        <v>344</v>
      </c>
    </row>
    <row r="1285" spans="8:33" x14ac:dyDescent="0.2">
      <c r="H1285" t="s">
        <v>89</v>
      </c>
    </row>
    <row r="1286" spans="8:33" x14ac:dyDescent="0.2">
      <c r="H1286" t="s">
        <v>346</v>
      </c>
      <c r="I1286" t="s">
        <v>347</v>
      </c>
    </row>
    <row r="1287" spans="8:33" x14ac:dyDescent="0.2">
      <c r="H1287" t="s">
        <v>348</v>
      </c>
      <c r="I1287" t="s">
        <v>349</v>
      </c>
    </row>
    <row r="1288" spans="8:33" x14ac:dyDescent="0.2">
      <c r="H1288" t="s">
        <v>350</v>
      </c>
      <c r="I1288" t="s">
        <v>351</v>
      </c>
      <c r="J1288">
        <v>1</v>
      </c>
      <c r="K1288">
        <v>0.16</v>
      </c>
    </row>
    <row r="1289" spans="8:33" x14ac:dyDescent="0.2">
      <c r="H1289" t="s">
        <v>352</v>
      </c>
      <c r="I1289" t="s">
        <v>353</v>
      </c>
    </row>
    <row r="1290" spans="8:33" x14ac:dyDescent="0.2">
      <c r="H1290" t="s">
        <v>90</v>
      </c>
    </row>
    <row r="1291" spans="8:33" x14ac:dyDescent="0.2">
      <c r="H1291" t="s">
        <v>355</v>
      </c>
      <c r="I1291" t="s">
        <v>356</v>
      </c>
      <c r="J1291" t="s">
        <v>357</v>
      </c>
      <c r="K1291" t="s">
        <v>358</v>
      </c>
      <c r="L1291" t="s">
        <v>359</v>
      </c>
      <c r="M1291" t="s">
        <v>360</v>
      </c>
      <c r="N1291" t="s">
        <v>361</v>
      </c>
      <c r="O1291" t="s">
        <v>362</v>
      </c>
      <c r="P1291" t="s">
        <v>363</v>
      </c>
      <c r="Q1291" t="s">
        <v>364</v>
      </c>
      <c r="R1291" t="s">
        <v>365</v>
      </c>
      <c r="S1291" t="s">
        <v>366</v>
      </c>
      <c r="T1291" t="s">
        <v>367</v>
      </c>
      <c r="U1291" t="s">
        <v>368</v>
      </c>
      <c r="V1291" t="s">
        <v>369</v>
      </c>
      <c r="W1291" t="s">
        <v>370</v>
      </c>
      <c r="X1291" t="s">
        <v>371</v>
      </c>
      <c r="Y1291" t="s">
        <v>372</v>
      </c>
      <c r="Z1291" t="s">
        <v>373</v>
      </c>
      <c r="AA1291" t="s">
        <v>374</v>
      </c>
      <c r="AB1291" t="s">
        <v>375</v>
      </c>
      <c r="AC1291" t="s">
        <v>376</v>
      </c>
      <c r="AD1291" t="s">
        <v>377</v>
      </c>
      <c r="AE1291" t="s">
        <v>378</v>
      </c>
      <c r="AF1291" t="s">
        <v>379</v>
      </c>
      <c r="AG1291" t="s">
        <v>380</v>
      </c>
    </row>
    <row r="1292" spans="8:33" x14ac:dyDescent="0.2">
      <c r="H1292">
        <v>1</v>
      </c>
      <c r="I1292">
        <v>127.95</v>
      </c>
      <c r="J1292">
        <v>3.51</v>
      </c>
      <c r="K1292">
        <v>0.28000000000000003</v>
      </c>
      <c r="L1292">
        <v>323</v>
      </c>
      <c r="M1292">
        <v>2.09</v>
      </c>
      <c r="N1292">
        <v>0.82899999999999996</v>
      </c>
      <c r="O1292">
        <v>6</v>
      </c>
      <c r="P1292">
        <v>0</v>
      </c>
      <c r="Q1292">
        <v>1.42</v>
      </c>
      <c r="R1292">
        <v>18.170000000000002</v>
      </c>
      <c r="S1292">
        <v>18.190000000000001</v>
      </c>
      <c r="T1292">
        <v>17.13</v>
      </c>
      <c r="U1292">
        <v>356.3</v>
      </c>
      <c r="V1292">
        <v>351.2</v>
      </c>
      <c r="W1292">
        <v>10.94</v>
      </c>
      <c r="X1292">
        <v>13.41</v>
      </c>
      <c r="Y1292">
        <v>49.32</v>
      </c>
      <c r="Z1292">
        <v>60.48</v>
      </c>
      <c r="AA1292">
        <v>500.4</v>
      </c>
      <c r="AB1292">
        <v>49.16</v>
      </c>
      <c r="AC1292">
        <v>0.31690000000000002</v>
      </c>
      <c r="AD1292">
        <v>94.4</v>
      </c>
      <c r="AE1292">
        <v>2.5</v>
      </c>
      <c r="AF1292">
        <v>0.55000000000000004</v>
      </c>
      <c r="AG1292">
        <v>111115</v>
      </c>
    </row>
    <row r="1293" spans="8:33" x14ac:dyDescent="0.2">
      <c r="H1293">
        <v>2</v>
      </c>
      <c r="I1293">
        <v>223.2</v>
      </c>
      <c r="J1293">
        <v>3.49</v>
      </c>
      <c r="K1293">
        <v>0.28299999999999997</v>
      </c>
      <c r="L1293">
        <v>323</v>
      </c>
      <c r="M1293">
        <v>2.08</v>
      </c>
      <c r="N1293">
        <v>0.81699999999999995</v>
      </c>
      <c r="O1293">
        <v>6</v>
      </c>
      <c r="P1293">
        <v>0</v>
      </c>
      <c r="Q1293">
        <v>1.42</v>
      </c>
      <c r="R1293">
        <v>17.88</v>
      </c>
      <c r="S1293">
        <v>18.2</v>
      </c>
      <c r="T1293">
        <v>16.53</v>
      </c>
      <c r="U1293">
        <v>356.2</v>
      </c>
      <c r="V1293">
        <v>351.1</v>
      </c>
      <c r="W1293">
        <v>11.1</v>
      </c>
      <c r="X1293">
        <v>13.56</v>
      </c>
      <c r="Y1293">
        <v>50.95</v>
      </c>
      <c r="Z1293">
        <v>62.24</v>
      </c>
      <c r="AA1293">
        <v>500.3</v>
      </c>
      <c r="AB1293">
        <v>48.87</v>
      </c>
      <c r="AC1293">
        <v>0.44080000000000003</v>
      </c>
      <c r="AD1293">
        <v>94.39</v>
      </c>
      <c r="AE1293">
        <v>2.5</v>
      </c>
      <c r="AF1293">
        <v>0.55000000000000004</v>
      </c>
      <c r="AG1293">
        <v>111115</v>
      </c>
    </row>
    <row r="1294" spans="8:33" x14ac:dyDescent="0.2">
      <c r="H1294" t="s">
        <v>344</v>
      </c>
    </row>
    <row r="1295" spans="8:33" x14ac:dyDescent="0.2">
      <c r="H1295" t="s">
        <v>91</v>
      </c>
    </row>
    <row r="1296" spans="8:33" x14ac:dyDescent="0.2">
      <c r="H1296" t="s">
        <v>346</v>
      </c>
      <c r="I1296" t="s">
        <v>347</v>
      </c>
    </row>
    <row r="1297" spans="8:33" x14ac:dyDescent="0.2">
      <c r="H1297" t="s">
        <v>348</v>
      </c>
      <c r="I1297" t="s">
        <v>349</v>
      </c>
    </row>
    <row r="1298" spans="8:33" x14ac:dyDescent="0.2">
      <c r="H1298" t="s">
        <v>350</v>
      </c>
      <c r="I1298" t="s">
        <v>351</v>
      </c>
      <c r="J1298">
        <v>1</v>
      </c>
      <c r="K1298">
        <v>0.16</v>
      </c>
    </row>
    <row r="1299" spans="8:33" x14ac:dyDescent="0.2">
      <c r="H1299" t="s">
        <v>352</v>
      </c>
      <c r="I1299" t="s">
        <v>353</v>
      </c>
    </row>
    <row r="1300" spans="8:33" x14ac:dyDescent="0.2">
      <c r="H1300" t="s">
        <v>92</v>
      </c>
    </row>
    <row r="1301" spans="8:33" x14ac:dyDescent="0.2">
      <c r="H1301" t="s">
        <v>355</v>
      </c>
      <c r="I1301" t="s">
        <v>356</v>
      </c>
      <c r="J1301" t="s">
        <v>357</v>
      </c>
      <c r="K1301" t="s">
        <v>358</v>
      </c>
      <c r="L1301" t="s">
        <v>359</v>
      </c>
      <c r="M1301" t="s">
        <v>360</v>
      </c>
      <c r="N1301" t="s">
        <v>361</v>
      </c>
      <c r="O1301" t="s">
        <v>362</v>
      </c>
      <c r="P1301" t="s">
        <v>363</v>
      </c>
      <c r="Q1301" t="s">
        <v>364</v>
      </c>
      <c r="R1301" t="s">
        <v>365</v>
      </c>
      <c r="S1301" t="s">
        <v>366</v>
      </c>
      <c r="T1301" t="s">
        <v>367</v>
      </c>
      <c r="U1301" t="s">
        <v>368</v>
      </c>
      <c r="V1301" t="s">
        <v>369</v>
      </c>
      <c r="W1301" t="s">
        <v>370</v>
      </c>
      <c r="X1301" t="s">
        <v>371</v>
      </c>
      <c r="Y1301" t="s">
        <v>372</v>
      </c>
      <c r="Z1301" t="s">
        <v>373</v>
      </c>
      <c r="AA1301" t="s">
        <v>374</v>
      </c>
      <c r="AB1301" t="s">
        <v>375</v>
      </c>
      <c r="AC1301" t="s">
        <v>376</v>
      </c>
      <c r="AD1301" t="s">
        <v>377</v>
      </c>
      <c r="AE1301" t="s">
        <v>378</v>
      </c>
      <c r="AF1301" t="s">
        <v>379</v>
      </c>
      <c r="AG1301" t="s">
        <v>380</v>
      </c>
    </row>
    <row r="1302" spans="8:33" x14ac:dyDescent="0.2">
      <c r="H1302">
        <v>1</v>
      </c>
      <c r="I1302">
        <v>158.69999999999999</v>
      </c>
      <c r="J1302">
        <v>2.71</v>
      </c>
      <c r="K1302">
        <v>0.247</v>
      </c>
      <c r="L1302">
        <v>326</v>
      </c>
      <c r="M1302">
        <v>1.91</v>
      </c>
      <c r="N1302">
        <v>0.84299999999999997</v>
      </c>
      <c r="O1302">
        <v>6</v>
      </c>
      <c r="P1302">
        <v>0</v>
      </c>
      <c r="Q1302">
        <v>1.42</v>
      </c>
      <c r="R1302">
        <v>18.54</v>
      </c>
      <c r="S1302">
        <v>18.489999999999998</v>
      </c>
      <c r="T1302">
        <v>17.489999999999998</v>
      </c>
      <c r="U1302">
        <v>354.6</v>
      </c>
      <c r="V1302">
        <v>350.6</v>
      </c>
      <c r="W1302">
        <v>11.43</v>
      </c>
      <c r="X1302">
        <v>13.69</v>
      </c>
      <c r="Y1302">
        <v>50.35</v>
      </c>
      <c r="Z1302">
        <v>60.32</v>
      </c>
      <c r="AA1302">
        <v>500.5</v>
      </c>
      <c r="AB1302">
        <v>50.13</v>
      </c>
      <c r="AC1302">
        <v>0.1515</v>
      </c>
      <c r="AD1302">
        <v>94.4</v>
      </c>
      <c r="AE1302">
        <v>2.5</v>
      </c>
      <c r="AF1302">
        <v>0.55000000000000004</v>
      </c>
      <c r="AG1302">
        <v>111115</v>
      </c>
    </row>
    <row r="1303" spans="8:33" x14ac:dyDescent="0.2">
      <c r="H1303">
        <v>2</v>
      </c>
      <c r="I1303">
        <v>184.95</v>
      </c>
      <c r="J1303">
        <v>2.84</v>
      </c>
      <c r="K1303">
        <v>0.24399999999999999</v>
      </c>
      <c r="L1303">
        <v>324</v>
      </c>
      <c r="M1303">
        <v>1.87</v>
      </c>
      <c r="N1303">
        <v>0.83099999999999996</v>
      </c>
      <c r="O1303">
        <v>6</v>
      </c>
      <c r="P1303">
        <v>0</v>
      </c>
      <c r="Q1303">
        <v>1.42</v>
      </c>
      <c r="R1303">
        <v>18.36</v>
      </c>
      <c r="S1303">
        <v>18.36</v>
      </c>
      <c r="T1303">
        <v>17.29</v>
      </c>
      <c r="U1303">
        <v>354.6</v>
      </c>
      <c r="V1303">
        <v>350.4</v>
      </c>
      <c r="W1303">
        <v>11.43</v>
      </c>
      <c r="X1303">
        <v>13.64</v>
      </c>
      <c r="Y1303">
        <v>50.93</v>
      </c>
      <c r="Z1303">
        <v>60.77</v>
      </c>
      <c r="AA1303">
        <v>500.3</v>
      </c>
      <c r="AB1303">
        <v>50.06</v>
      </c>
      <c r="AC1303">
        <v>1.254</v>
      </c>
      <c r="AD1303">
        <v>94.39</v>
      </c>
      <c r="AE1303">
        <v>2.5</v>
      </c>
      <c r="AF1303">
        <v>0.55000000000000004</v>
      </c>
      <c r="AG1303">
        <v>111115</v>
      </c>
    </row>
    <row r="1305" spans="8:33" x14ac:dyDescent="0.2">
      <c r="H1305" t="s">
        <v>93</v>
      </c>
    </row>
    <row r="1306" spans="8:33" x14ac:dyDescent="0.2">
      <c r="H1306" t="s">
        <v>94</v>
      </c>
    </row>
    <row r="1307" spans="8:33" x14ac:dyDescent="0.2">
      <c r="H1307" t="s">
        <v>95</v>
      </c>
    </row>
    <row r="1308" spans="8:33" x14ac:dyDescent="0.2">
      <c r="H1308" t="s">
        <v>343</v>
      </c>
    </row>
    <row r="1310" spans="8:33" x14ac:dyDescent="0.2">
      <c r="H1310" t="s">
        <v>344</v>
      </c>
    </row>
    <row r="1311" spans="8:33" x14ac:dyDescent="0.2">
      <c r="H1311" t="s">
        <v>96</v>
      </c>
    </row>
    <row r="1312" spans="8:33" x14ac:dyDescent="0.2">
      <c r="H1312" t="s">
        <v>346</v>
      </c>
      <c r="I1312" t="s">
        <v>347</v>
      </c>
    </row>
    <row r="1313" spans="8:33" x14ac:dyDescent="0.2">
      <c r="H1313" t="s">
        <v>348</v>
      </c>
      <c r="I1313" t="s">
        <v>349</v>
      </c>
    </row>
    <row r="1314" spans="8:33" x14ac:dyDescent="0.2">
      <c r="H1314" t="s">
        <v>350</v>
      </c>
      <c r="I1314" t="s">
        <v>351</v>
      </c>
      <c r="J1314">
        <v>1</v>
      </c>
      <c r="K1314">
        <v>0.16</v>
      </c>
    </row>
    <row r="1315" spans="8:33" x14ac:dyDescent="0.2">
      <c r="H1315" t="s">
        <v>352</v>
      </c>
      <c r="I1315" t="s">
        <v>353</v>
      </c>
    </row>
    <row r="1316" spans="8:33" x14ac:dyDescent="0.2">
      <c r="H1316" t="s">
        <v>97</v>
      </c>
    </row>
    <row r="1317" spans="8:33" x14ac:dyDescent="0.2">
      <c r="H1317" t="s">
        <v>355</v>
      </c>
      <c r="I1317" t="s">
        <v>356</v>
      </c>
      <c r="J1317" t="s">
        <v>357</v>
      </c>
      <c r="K1317" t="s">
        <v>358</v>
      </c>
      <c r="L1317" t="s">
        <v>359</v>
      </c>
      <c r="M1317" t="s">
        <v>360</v>
      </c>
      <c r="N1317" t="s">
        <v>361</v>
      </c>
      <c r="O1317" t="s">
        <v>362</v>
      </c>
      <c r="P1317" t="s">
        <v>363</v>
      </c>
      <c r="Q1317" t="s">
        <v>364</v>
      </c>
      <c r="R1317" t="s">
        <v>365</v>
      </c>
      <c r="S1317" t="s">
        <v>366</v>
      </c>
      <c r="T1317" t="s">
        <v>367</v>
      </c>
      <c r="U1317" t="s">
        <v>368</v>
      </c>
      <c r="V1317" t="s">
        <v>369</v>
      </c>
      <c r="W1317" t="s">
        <v>370</v>
      </c>
      <c r="X1317" t="s">
        <v>371</v>
      </c>
      <c r="Y1317" t="s">
        <v>372</v>
      </c>
      <c r="Z1317" t="s">
        <v>373</v>
      </c>
      <c r="AA1317" t="s">
        <v>374</v>
      </c>
      <c r="AB1317" t="s">
        <v>375</v>
      </c>
      <c r="AC1317" t="s">
        <v>376</v>
      </c>
      <c r="AD1317" t="s">
        <v>377</v>
      </c>
      <c r="AE1317" t="s">
        <v>378</v>
      </c>
      <c r="AF1317" t="s">
        <v>379</v>
      </c>
      <c r="AG1317" t="s">
        <v>380</v>
      </c>
    </row>
    <row r="1318" spans="8:33" x14ac:dyDescent="0.2">
      <c r="H1318">
        <v>1</v>
      </c>
      <c r="I1318">
        <v>57.91</v>
      </c>
      <c r="J1318">
        <v>2.86</v>
      </c>
      <c r="K1318">
        <v>9.0899999999999995E-2</v>
      </c>
      <c r="L1318">
        <v>291</v>
      </c>
      <c r="M1318">
        <v>1.01</v>
      </c>
      <c r="N1318">
        <v>1.1000000000000001</v>
      </c>
      <c r="O1318">
        <v>6</v>
      </c>
      <c r="P1318">
        <v>0</v>
      </c>
      <c r="Q1318">
        <v>1.42</v>
      </c>
      <c r="R1318">
        <v>21.14</v>
      </c>
      <c r="S1318">
        <v>19.82</v>
      </c>
      <c r="T1318">
        <v>21.76</v>
      </c>
      <c r="U1318">
        <v>354.3</v>
      </c>
      <c r="V1318">
        <v>350.4</v>
      </c>
      <c r="W1318">
        <v>11.75</v>
      </c>
      <c r="X1318">
        <v>12.95</v>
      </c>
      <c r="Y1318">
        <v>44.07</v>
      </c>
      <c r="Z1318">
        <v>48.56</v>
      </c>
      <c r="AA1318">
        <v>500.4</v>
      </c>
      <c r="AB1318">
        <v>49.97</v>
      </c>
      <c r="AC1318">
        <v>9.6439999999999998E-2</v>
      </c>
      <c r="AD1318">
        <v>94.41</v>
      </c>
      <c r="AE1318">
        <v>2.5</v>
      </c>
      <c r="AF1318">
        <v>0.55000000000000004</v>
      </c>
      <c r="AG1318">
        <v>111115</v>
      </c>
    </row>
    <row r="1319" spans="8:33" x14ac:dyDescent="0.2">
      <c r="H1319">
        <v>2</v>
      </c>
      <c r="I1319">
        <v>93.16</v>
      </c>
      <c r="J1319">
        <v>2.57</v>
      </c>
      <c r="K1319">
        <v>9.35E-2</v>
      </c>
      <c r="L1319">
        <v>298</v>
      </c>
      <c r="M1319">
        <v>1.04</v>
      </c>
      <c r="N1319">
        <v>1.1000000000000001</v>
      </c>
      <c r="O1319">
        <v>6</v>
      </c>
      <c r="P1319">
        <v>0</v>
      </c>
      <c r="Q1319">
        <v>1.42</v>
      </c>
      <c r="R1319">
        <v>21.28</v>
      </c>
      <c r="S1319">
        <v>19.8</v>
      </c>
      <c r="T1319">
        <v>20.9</v>
      </c>
      <c r="U1319">
        <v>354.4</v>
      </c>
      <c r="V1319">
        <v>350.9</v>
      </c>
      <c r="W1319">
        <v>11.67</v>
      </c>
      <c r="X1319">
        <v>12.9</v>
      </c>
      <c r="Y1319">
        <v>43.37</v>
      </c>
      <c r="Z1319">
        <v>47.96</v>
      </c>
      <c r="AA1319">
        <v>500.3</v>
      </c>
      <c r="AB1319">
        <v>50.37</v>
      </c>
      <c r="AC1319">
        <v>0.74390000000000001</v>
      </c>
      <c r="AD1319">
        <v>94.41</v>
      </c>
      <c r="AE1319">
        <v>2.5</v>
      </c>
      <c r="AF1319">
        <v>0.55000000000000004</v>
      </c>
      <c r="AG1319">
        <v>111115</v>
      </c>
    </row>
    <row r="1320" spans="8:33" x14ac:dyDescent="0.2">
      <c r="H1320" t="s">
        <v>344</v>
      </c>
    </row>
    <row r="1321" spans="8:33" x14ac:dyDescent="0.2">
      <c r="H1321" t="s">
        <v>98</v>
      </c>
    </row>
    <row r="1322" spans="8:33" x14ac:dyDescent="0.2">
      <c r="H1322" t="s">
        <v>346</v>
      </c>
      <c r="I1322" t="s">
        <v>347</v>
      </c>
    </row>
    <row r="1323" spans="8:33" x14ac:dyDescent="0.2">
      <c r="H1323" t="s">
        <v>348</v>
      </c>
      <c r="I1323" t="s">
        <v>349</v>
      </c>
    </row>
    <row r="1324" spans="8:33" x14ac:dyDescent="0.2">
      <c r="H1324" t="s">
        <v>350</v>
      </c>
      <c r="I1324" t="s">
        <v>351</v>
      </c>
      <c r="J1324">
        <v>1</v>
      </c>
      <c r="K1324">
        <v>0.16</v>
      </c>
    </row>
    <row r="1325" spans="8:33" x14ac:dyDescent="0.2">
      <c r="H1325" t="s">
        <v>352</v>
      </c>
      <c r="I1325" t="s">
        <v>353</v>
      </c>
    </row>
    <row r="1326" spans="8:33" x14ac:dyDescent="0.2">
      <c r="H1326" t="s">
        <v>76</v>
      </c>
    </row>
    <row r="1327" spans="8:33" x14ac:dyDescent="0.2">
      <c r="H1327" t="s">
        <v>355</v>
      </c>
      <c r="I1327" t="s">
        <v>356</v>
      </c>
      <c r="J1327" t="s">
        <v>357</v>
      </c>
      <c r="K1327" t="s">
        <v>358</v>
      </c>
      <c r="L1327" t="s">
        <v>359</v>
      </c>
      <c r="M1327" t="s">
        <v>360</v>
      </c>
      <c r="N1327" t="s">
        <v>361</v>
      </c>
      <c r="O1327" t="s">
        <v>362</v>
      </c>
      <c r="P1327" t="s">
        <v>363</v>
      </c>
      <c r="Q1327" t="s">
        <v>364</v>
      </c>
      <c r="R1327" t="s">
        <v>365</v>
      </c>
      <c r="S1327" t="s">
        <v>366</v>
      </c>
      <c r="T1327" t="s">
        <v>367</v>
      </c>
      <c r="U1327" t="s">
        <v>368</v>
      </c>
      <c r="V1327" t="s">
        <v>369</v>
      </c>
      <c r="W1327" t="s">
        <v>370</v>
      </c>
      <c r="X1327" t="s">
        <v>371</v>
      </c>
      <c r="Y1327" t="s">
        <v>372</v>
      </c>
      <c r="Z1327" t="s">
        <v>373</v>
      </c>
      <c r="AA1327" t="s">
        <v>374</v>
      </c>
      <c r="AB1327" t="s">
        <v>375</v>
      </c>
      <c r="AC1327" t="s">
        <v>376</v>
      </c>
      <c r="AD1327" t="s">
        <v>377</v>
      </c>
      <c r="AE1327" t="s">
        <v>378</v>
      </c>
      <c r="AF1327" t="s">
        <v>379</v>
      </c>
      <c r="AG1327" t="s">
        <v>380</v>
      </c>
    </row>
    <row r="1328" spans="8:33" x14ac:dyDescent="0.2">
      <c r="H1328">
        <v>1</v>
      </c>
      <c r="I1328">
        <v>113.4</v>
      </c>
      <c r="J1328">
        <v>2.4500000000000002</v>
      </c>
      <c r="K1328">
        <v>6.5600000000000006E-2</v>
      </c>
      <c r="L1328">
        <v>283</v>
      </c>
      <c r="M1328">
        <v>0.80800000000000005</v>
      </c>
      <c r="N1328">
        <v>1.19</v>
      </c>
      <c r="O1328">
        <v>6</v>
      </c>
      <c r="P1328">
        <v>0</v>
      </c>
      <c r="Q1328">
        <v>1.42</v>
      </c>
      <c r="R1328">
        <v>20.93</v>
      </c>
      <c r="S1328">
        <v>20.11</v>
      </c>
      <c r="T1328">
        <v>21</v>
      </c>
      <c r="U1328">
        <v>354.8</v>
      </c>
      <c r="V1328">
        <v>351.5</v>
      </c>
      <c r="W1328">
        <v>11.43</v>
      </c>
      <c r="X1328">
        <v>12.38</v>
      </c>
      <c r="Y1328">
        <v>43.42</v>
      </c>
      <c r="Z1328">
        <v>47.05</v>
      </c>
      <c r="AA1328">
        <v>500.4</v>
      </c>
      <c r="AB1328">
        <v>50.37</v>
      </c>
      <c r="AC1328">
        <v>6.8879999999999997E-2</v>
      </c>
      <c r="AD1328">
        <v>94.4</v>
      </c>
      <c r="AE1328">
        <v>2.5</v>
      </c>
      <c r="AF1328">
        <v>0.55000000000000004</v>
      </c>
      <c r="AG1328">
        <v>111115</v>
      </c>
    </row>
    <row r="1329" spans="8:33" x14ac:dyDescent="0.2">
      <c r="H1329">
        <v>2</v>
      </c>
      <c r="I1329">
        <v>187.65</v>
      </c>
      <c r="J1329">
        <v>2.63</v>
      </c>
      <c r="K1329">
        <v>6.1499999999999999E-2</v>
      </c>
      <c r="L1329">
        <v>272</v>
      </c>
      <c r="M1329">
        <v>0.77100000000000002</v>
      </c>
      <c r="N1329">
        <v>1.21</v>
      </c>
      <c r="O1329">
        <v>6</v>
      </c>
      <c r="P1329">
        <v>0</v>
      </c>
      <c r="Q1329">
        <v>1.42</v>
      </c>
      <c r="R1329">
        <v>20.84</v>
      </c>
      <c r="S1329">
        <v>20.190000000000001</v>
      </c>
      <c r="T1329">
        <v>20.84</v>
      </c>
      <c r="U1329">
        <v>353.2</v>
      </c>
      <c r="V1329">
        <v>349.8</v>
      </c>
      <c r="W1329">
        <v>11.4</v>
      </c>
      <c r="X1329">
        <v>12.32</v>
      </c>
      <c r="Y1329">
        <v>43.55</v>
      </c>
      <c r="Z1329">
        <v>47.04</v>
      </c>
      <c r="AA1329">
        <v>500.4</v>
      </c>
      <c r="AB1329">
        <v>50.3</v>
      </c>
      <c r="AC1329">
        <v>0.26169999999999999</v>
      </c>
      <c r="AD1329">
        <v>94.41</v>
      </c>
      <c r="AE1329">
        <v>2.5</v>
      </c>
      <c r="AF1329">
        <v>0.55000000000000004</v>
      </c>
      <c r="AG1329">
        <v>111115</v>
      </c>
    </row>
    <row r="1330" spans="8:33" x14ac:dyDescent="0.2">
      <c r="H1330" t="s">
        <v>344</v>
      </c>
    </row>
    <row r="1331" spans="8:33" x14ac:dyDescent="0.2">
      <c r="H1331" t="s">
        <v>99</v>
      </c>
    </row>
    <row r="1332" spans="8:33" x14ac:dyDescent="0.2">
      <c r="H1332" t="s">
        <v>346</v>
      </c>
      <c r="I1332" t="s">
        <v>347</v>
      </c>
    </row>
    <row r="1333" spans="8:33" x14ac:dyDescent="0.2">
      <c r="H1333" t="s">
        <v>348</v>
      </c>
      <c r="I1333" t="s">
        <v>349</v>
      </c>
    </row>
    <row r="1334" spans="8:33" x14ac:dyDescent="0.2">
      <c r="H1334" t="s">
        <v>350</v>
      </c>
      <c r="I1334" t="s">
        <v>351</v>
      </c>
      <c r="J1334">
        <v>1</v>
      </c>
      <c r="K1334">
        <v>0.16</v>
      </c>
    </row>
    <row r="1335" spans="8:33" x14ac:dyDescent="0.2">
      <c r="H1335" t="s">
        <v>352</v>
      </c>
      <c r="I1335" t="s">
        <v>353</v>
      </c>
    </row>
    <row r="1336" spans="8:33" x14ac:dyDescent="0.2">
      <c r="H1336" t="s">
        <v>100</v>
      </c>
    </row>
    <row r="1337" spans="8:33" x14ac:dyDescent="0.2">
      <c r="H1337" t="s">
        <v>355</v>
      </c>
      <c r="I1337" t="s">
        <v>356</v>
      </c>
      <c r="J1337" t="s">
        <v>357</v>
      </c>
      <c r="K1337" t="s">
        <v>358</v>
      </c>
      <c r="L1337" t="s">
        <v>359</v>
      </c>
      <c r="M1337" t="s">
        <v>360</v>
      </c>
      <c r="N1337" t="s">
        <v>361</v>
      </c>
      <c r="O1337" t="s">
        <v>362</v>
      </c>
      <c r="P1337" t="s">
        <v>363</v>
      </c>
      <c r="Q1337" t="s">
        <v>364</v>
      </c>
      <c r="R1337" t="s">
        <v>365</v>
      </c>
      <c r="S1337" t="s">
        <v>366</v>
      </c>
      <c r="T1337" t="s">
        <v>367</v>
      </c>
      <c r="U1337" t="s">
        <v>368</v>
      </c>
      <c r="V1337" t="s">
        <v>369</v>
      </c>
      <c r="W1337" t="s">
        <v>370</v>
      </c>
      <c r="X1337" t="s">
        <v>371</v>
      </c>
      <c r="Y1337" t="s">
        <v>372</v>
      </c>
      <c r="Z1337" t="s">
        <v>373</v>
      </c>
      <c r="AA1337" t="s">
        <v>374</v>
      </c>
      <c r="AB1337" t="s">
        <v>375</v>
      </c>
      <c r="AC1337" t="s">
        <v>376</v>
      </c>
      <c r="AD1337" t="s">
        <v>377</v>
      </c>
      <c r="AE1337" t="s">
        <v>378</v>
      </c>
      <c r="AF1337" t="s">
        <v>379</v>
      </c>
      <c r="AG1337" t="s">
        <v>380</v>
      </c>
    </row>
    <row r="1338" spans="8:33" x14ac:dyDescent="0.2">
      <c r="H1338">
        <v>1</v>
      </c>
      <c r="I1338">
        <v>75.900000000000006</v>
      </c>
      <c r="J1338">
        <v>2.4900000000000002</v>
      </c>
      <c r="K1338">
        <v>0.108</v>
      </c>
      <c r="L1338">
        <v>305</v>
      </c>
      <c r="M1338">
        <v>1.22</v>
      </c>
      <c r="N1338">
        <v>1.1299999999999999</v>
      </c>
      <c r="O1338">
        <v>6</v>
      </c>
      <c r="P1338">
        <v>0</v>
      </c>
      <c r="Q1338">
        <v>1.42</v>
      </c>
      <c r="R1338">
        <v>20.420000000000002</v>
      </c>
      <c r="S1338">
        <v>19.95</v>
      </c>
      <c r="T1338">
        <v>20.260000000000002</v>
      </c>
      <c r="U1338">
        <v>354.4</v>
      </c>
      <c r="V1338">
        <v>350.9</v>
      </c>
      <c r="W1338">
        <v>11.42</v>
      </c>
      <c r="X1338">
        <v>12.86</v>
      </c>
      <c r="Y1338">
        <v>44.76</v>
      </c>
      <c r="Z1338">
        <v>50.41</v>
      </c>
      <c r="AA1338">
        <v>500.4</v>
      </c>
      <c r="AB1338">
        <v>50.23</v>
      </c>
      <c r="AC1338">
        <v>0.26169999999999999</v>
      </c>
      <c r="AD1338">
        <v>94.4</v>
      </c>
      <c r="AE1338">
        <v>2.5</v>
      </c>
      <c r="AF1338">
        <v>0.55000000000000004</v>
      </c>
      <c r="AG1338">
        <v>111115</v>
      </c>
    </row>
    <row r="1339" spans="8:33" x14ac:dyDescent="0.2">
      <c r="H1339">
        <v>2</v>
      </c>
      <c r="I1339">
        <v>97.65</v>
      </c>
      <c r="J1339">
        <v>2.5</v>
      </c>
      <c r="K1339">
        <v>0.108</v>
      </c>
      <c r="L1339">
        <v>305</v>
      </c>
      <c r="M1339">
        <v>1.22</v>
      </c>
      <c r="N1339">
        <v>1.1299999999999999</v>
      </c>
      <c r="O1339">
        <v>6</v>
      </c>
      <c r="P1339">
        <v>0</v>
      </c>
      <c r="Q1339">
        <v>1.42</v>
      </c>
      <c r="R1339">
        <v>20.45</v>
      </c>
      <c r="S1339">
        <v>19.98</v>
      </c>
      <c r="T1339">
        <v>20.260000000000002</v>
      </c>
      <c r="U1339">
        <v>354.3</v>
      </c>
      <c r="V1339">
        <v>350.8</v>
      </c>
      <c r="W1339">
        <v>11.41</v>
      </c>
      <c r="X1339">
        <v>12.86</v>
      </c>
      <c r="Y1339">
        <v>44.65</v>
      </c>
      <c r="Z1339">
        <v>50.31</v>
      </c>
      <c r="AA1339">
        <v>500.4</v>
      </c>
      <c r="AB1339">
        <v>50.25</v>
      </c>
      <c r="AC1339">
        <v>2.7550000000000002E-2</v>
      </c>
      <c r="AD1339">
        <v>94.4</v>
      </c>
      <c r="AE1339">
        <v>2.5</v>
      </c>
      <c r="AF1339">
        <v>0.55000000000000004</v>
      </c>
      <c r="AG1339">
        <v>111115</v>
      </c>
    </row>
    <row r="1341" spans="8:33" x14ac:dyDescent="0.2">
      <c r="H1341" t="s">
        <v>101</v>
      </c>
    </row>
    <row r="1342" spans="8:33" x14ac:dyDescent="0.2">
      <c r="H1342" t="s">
        <v>102</v>
      </c>
    </row>
    <row r="1343" spans="8:33" x14ac:dyDescent="0.2">
      <c r="H1343" t="s">
        <v>103</v>
      </c>
    </row>
    <row r="1344" spans="8:33" x14ac:dyDescent="0.2">
      <c r="H1344" t="s">
        <v>343</v>
      </c>
    </row>
    <row r="1346" spans="8:33" x14ac:dyDescent="0.2">
      <c r="H1346" t="s">
        <v>344</v>
      </c>
    </row>
    <row r="1347" spans="8:33" x14ac:dyDescent="0.2">
      <c r="H1347" t="s">
        <v>104</v>
      </c>
    </row>
    <row r="1348" spans="8:33" x14ac:dyDescent="0.2">
      <c r="H1348" t="s">
        <v>346</v>
      </c>
      <c r="I1348" t="s">
        <v>347</v>
      </c>
    </row>
    <row r="1349" spans="8:33" x14ac:dyDescent="0.2">
      <c r="H1349" t="s">
        <v>348</v>
      </c>
      <c r="I1349" t="s">
        <v>349</v>
      </c>
    </row>
    <row r="1350" spans="8:33" x14ac:dyDescent="0.2">
      <c r="H1350" t="s">
        <v>350</v>
      </c>
      <c r="I1350" t="s">
        <v>351</v>
      </c>
      <c r="J1350">
        <v>1</v>
      </c>
      <c r="K1350">
        <v>0.16</v>
      </c>
    </row>
    <row r="1351" spans="8:33" x14ac:dyDescent="0.2">
      <c r="H1351" t="s">
        <v>352</v>
      </c>
      <c r="I1351" t="s">
        <v>353</v>
      </c>
    </row>
    <row r="1352" spans="8:33" x14ac:dyDescent="0.2">
      <c r="H1352" t="s">
        <v>105</v>
      </c>
    </row>
    <row r="1353" spans="8:33" x14ac:dyDescent="0.2">
      <c r="H1353" t="s">
        <v>355</v>
      </c>
      <c r="I1353" t="s">
        <v>356</v>
      </c>
      <c r="J1353" t="s">
        <v>357</v>
      </c>
      <c r="K1353" t="s">
        <v>358</v>
      </c>
      <c r="L1353" t="s">
        <v>359</v>
      </c>
      <c r="M1353" t="s">
        <v>360</v>
      </c>
      <c r="N1353" t="s">
        <v>361</v>
      </c>
      <c r="O1353" t="s">
        <v>362</v>
      </c>
      <c r="P1353" t="s">
        <v>363</v>
      </c>
      <c r="Q1353" t="s">
        <v>364</v>
      </c>
      <c r="R1353" t="s">
        <v>365</v>
      </c>
      <c r="S1353" t="s">
        <v>366</v>
      </c>
      <c r="T1353" t="s">
        <v>367</v>
      </c>
      <c r="U1353" t="s">
        <v>368</v>
      </c>
      <c r="V1353" t="s">
        <v>369</v>
      </c>
      <c r="W1353" t="s">
        <v>370</v>
      </c>
      <c r="X1353" t="s">
        <v>371</v>
      </c>
      <c r="Y1353" t="s">
        <v>372</v>
      </c>
      <c r="Z1353" t="s">
        <v>373</v>
      </c>
      <c r="AA1353" t="s">
        <v>374</v>
      </c>
      <c r="AB1353" t="s">
        <v>375</v>
      </c>
      <c r="AC1353" t="s">
        <v>376</v>
      </c>
      <c r="AD1353" t="s">
        <v>377</v>
      </c>
      <c r="AE1353" t="s">
        <v>378</v>
      </c>
      <c r="AF1353" t="s">
        <v>379</v>
      </c>
      <c r="AG1353" t="s">
        <v>380</v>
      </c>
    </row>
    <row r="1354" spans="8:33" x14ac:dyDescent="0.2">
      <c r="H1354">
        <v>1</v>
      </c>
      <c r="I1354">
        <v>10.94</v>
      </c>
      <c r="J1354">
        <v>15.5</v>
      </c>
      <c r="K1354">
        <v>0.3</v>
      </c>
      <c r="L1354">
        <v>246</v>
      </c>
      <c r="M1354">
        <v>2.7</v>
      </c>
      <c r="N1354">
        <v>1.01</v>
      </c>
      <c r="O1354">
        <v>6</v>
      </c>
      <c r="P1354">
        <v>0</v>
      </c>
      <c r="Q1354">
        <v>1.42</v>
      </c>
      <c r="R1354">
        <v>16.48</v>
      </c>
      <c r="S1354">
        <v>18.21</v>
      </c>
      <c r="T1354">
        <v>15.3</v>
      </c>
      <c r="U1354">
        <v>368.8</v>
      </c>
      <c r="V1354">
        <v>349</v>
      </c>
      <c r="W1354">
        <v>8.2899999999999991</v>
      </c>
      <c r="X1354">
        <v>11.49</v>
      </c>
      <c r="Y1354">
        <v>41.6</v>
      </c>
      <c r="Z1354">
        <v>57.67</v>
      </c>
      <c r="AA1354">
        <v>500.4</v>
      </c>
      <c r="AB1354">
        <v>1199</v>
      </c>
      <c r="AC1354">
        <v>0.74390000000000001</v>
      </c>
      <c r="AD1354">
        <v>94.41</v>
      </c>
      <c r="AE1354">
        <v>2.7</v>
      </c>
      <c r="AF1354">
        <v>0.55000000000000004</v>
      </c>
      <c r="AG1354">
        <v>111115</v>
      </c>
    </row>
    <row r="1355" spans="8:33" x14ac:dyDescent="0.2">
      <c r="H1355">
        <v>2</v>
      </c>
      <c r="I1355">
        <v>37.19</v>
      </c>
      <c r="J1355">
        <v>15.7</v>
      </c>
      <c r="K1355">
        <v>0.29799999999999999</v>
      </c>
      <c r="L1355">
        <v>245</v>
      </c>
      <c r="M1355">
        <v>2.66</v>
      </c>
      <c r="N1355">
        <v>1</v>
      </c>
      <c r="O1355">
        <v>6</v>
      </c>
      <c r="P1355">
        <v>0</v>
      </c>
      <c r="Q1355">
        <v>1.42</v>
      </c>
      <c r="R1355">
        <v>16.309999999999999</v>
      </c>
      <c r="S1355">
        <v>18.079999999999998</v>
      </c>
      <c r="T1355">
        <v>15.17</v>
      </c>
      <c r="U1355">
        <v>368.7</v>
      </c>
      <c r="V1355">
        <v>348.8</v>
      </c>
      <c r="W1355">
        <v>8.2899999999999991</v>
      </c>
      <c r="X1355">
        <v>11.44</v>
      </c>
      <c r="Y1355">
        <v>42.02</v>
      </c>
      <c r="Z1355">
        <v>58.02</v>
      </c>
      <c r="AA1355">
        <v>500.4</v>
      </c>
      <c r="AB1355">
        <v>1200</v>
      </c>
      <c r="AC1355">
        <v>0.95050000000000001</v>
      </c>
      <c r="AD1355">
        <v>94.41</v>
      </c>
      <c r="AE1355">
        <v>2.7</v>
      </c>
      <c r="AF1355">
        <v>0.55000000000000004</v>
      </c>
      <c r="AG1355">
        <v>111115</v>
      </c>
    </row>
    <row r="1356" spans="8:33" x14ac:dyDescent="0.2">
      <c r="H1356" t="s">
        <v>344</v>
      </c>
    </row>
    <row r="1357" spans="8:33" x14ac:dyDescent="0.2">
      <c r="H1357" t="s">
        <v>106</v>
      </c>
    </row>
    <row r="1358" spans="8:33" x14ac:dyDescent="0.2">
      <c r="H1358" t="s">
        <v>346</v>
      </c>
      <c r="I1358" t="s">
        <v>347</v>
      </c>
    </row>
    <row r="1359" spans="8:33" x14ac:dyDescent="0.2">
      <c r="H1359" t="s">
        <v>348</v>
      </c>
      <c r="I1359" t="s">
        <v>349</v>
      </c>
    </row>
    <row r="1360" spans="8:33" x14ac:dyDescent="0.2">
      <c r="H1360" t="s">
        <v>350</v>
      </c>
      <c r="I1360" t="s">
        <v>351</v>
      </c>
      <c r="J1360">
        <v>1</v>
      </c>
      <c r="K1360">
        <v>0.16</v>
      </c>
    </row>
    <row r="1361" spans="8:33" x14ac:dyDescent="0.2">
      <c r="H1361" t="s">
        <v>352</v>
      </c>
      <c r="I1361" t="s">
        <v>353</v>
      </c>
    </row>
    <row r="1362" spans="8:33" x14ac:dyDescent="0.2">
      <c r="H1362" t="s">
        <v>107</v>
      </c>
    </row>
    <row r="1363" spans="8:33" x14ac:dyDescent="0.2">
      <c r="H1363" t="s">
        <v>355</v>
      </c>
      <c r="I1363" t="s">
        <v>356</v>
      </c>
      <c r="J1363" t="s">
        <v>357</v>
      </c>
      <c r="K1363" t="s">
        <v>358</v>
      </c>
      <c r="L1363" t="s">
        <v>359</v>
      </c>
      <c r="M1363" t="s">
        <v>360</v>
      </c>
      <c r="N1363" t="s">
        <v>361</v>
      </c>
      <c r="O1363" t="s">
        <v>362</v>
      </c>
      <c r="P1363" t="s">
        <v>363</v>
      </c>
      <c r="Q1363" t="s">
        <v>364</v>
      </c>
      <c r="R1363" t="s">
        <v>365</v>
      </c>
      <c r="S1363" t="s">
        <v>366</v>
      </c>
      <c r="T1363" t="s">
        <v>367</v>
      </c>
      <c r="U1363" t="s">
        <v>368</v>
      </c>
      <c r="V1363" t="s">
        <v>369</v>
      </c>
      <c r="W1363" t="s">
        <v>370</v>
      </c>
      <c r="X1363" t="s">
        <v>371</v>
      </c>
      <c r="Y1363" t="s">
        <v>372</v>
      </c>
      <c r="Z1363" t="s">
        <v>373</v>
      </c>
      <c r="AA1363" t="s">
        <v>374</v>
      </c>
      <c r="AB1363" t="s">
        <v>375</v>
      </c>
      <c r="AC1363" t="s">
        <v>376</v>
      </c>
      <c r="AD1363" t="s">
        <v>377</v>
      </c>
      <c r="AE1363" t="s">
        <v>378</v>
      </c>
      <c r="AF1363" t="s">
        <v>379</v>
      </c>
      <c r="AG1363" t="s">
        <v>380</v>
      </c>
    </row>
    <row r="1364" spans="8:33" x14ac:dyDescent="0.2">
      <c r="H1364">
        <v>1</v>
      </c>
      <c r="I1364">
        <v>14.97</v>
      </c>
      <c r="J1364">
        <v>22.6</v>
      </c>
      <c r="K1364">
        <v>0.42399999999999999</v>
      </c>
      <c r="L1364">
        <v>239</v>
      </c>
      <c r="M1364">
        <v>3.34</v>
      </c>
      <c r="N1364">
        <v>0.94899999999999995</v>
      </c>
      <c r="O1364">
        <v>6</v>
      </c>
      <c r="P1364">
        <v>0</v>
      </c>
      <c r="Q1364">
        <v>1.42</v>
      </c>
      <c r="R1364">
        <v>17.57</v>
      </c>
      <c r="S1364">
        <v>18.350000000000001</v>
      </c>
      <c r="T1364">
        <v>16.93</v>
      </c>
      <c r="U1364">
        <v>379.7</v>
      </c>
      <c r="V1364">
        <v>351.2</v>
      </c>
      <c r="W1364">
        <v>8.43</v>
      </c>
      <c r="X1364">
        <v>12.38</v>
      </c>
      <c r="Y1364">
        <v>39.450000000000003</v>
      </c>
      <c r="Z1364">
        <v>57.95</v>
      </c>
      <c r="AA1364">
        <v>500.3</v>
      </c>
      <c r="AB1364">
        <v>1200</v>
      </c>
      <c r="AC1364">
        <v>0.56479999999999997</v>
      </c>
      <c r="AD1364">
        <v>94.4</v>
      </c>
      <c r="AE1364">
        <v>2.5</v>
      </c>
      <c r="AF1364">
        <v>0.55000000000000004</v>
      </c>
      <c r="AG1364">
        <v>111115</v>
      </c>
    </row>
    <row r="1365" spans="8:33" x14ac:dyDescent="0.2">
      <c r="H1365">
        <v>2</v>
      </c>
      <c r="I1365">
        <v>32.22</v>
      </c>
      <c r="J1365">
        <v>20.8</v>
      </c>
      <c r="K1365">
        <v>0.42599999999999999</v>
      </c>
      <c r="L1365">
        <v>250</v>
      </c>
      <c r="M1365">
        <v>3.32</v>
      </c>
      <c r="N1365">
        <v>0.94</v>
      </c>
      <c r="O1365">
        <v>6</v>
      </c>
      <c r="P1365">
        <v>0</v>
      </c>
      <c r="Q1365">
        <v>1.42</v>
      </c>
      <c r="R1365">
        <v>17.489999999999998</v>
      </c>
      <c r="S1365">
        <v>18.27</v>
      </c>
      <c r="T1365">
        <v>16.670000000000002</v>
      </c>
      <c r="U1365">
        <v>379.4</v>
      </c>
      <c r="V1365">
        <v>353.1</v>
      </c>
      <c r="W1365">
        <v>8.43</v>
      </c>
      <c r="X1365">
        <v>12.36</v>
      </c>
      <c r="Y1365">
        <v>39.700000000000003</v>
      </c>
      <c r="Z1365">
        <v>58.2</v>
      </c>
      <c r="AA1365">
        <v>500.3</v>
      </c>
      <c r="AB1365">
        <v>1200</v>
      </c>
      <c r="AC1365">
        <v>0.1515</v>
      </c>
      <c r="AD1365">
        <v>94.4</v>
      </c>
      <c r="AE1365">
        <v>2.5</v>
      </c>
      <c r="AF1365">
        <v>0.55000000000000004</v>
      </c>
      <c r="AG1365">
        <v>111115</v>
      </c>
    </row>
    <row r="1366" spans="8:33" x14ac:dyDescent="0.2">
      <c r="H1366" t="s">
        <v>344</v>
      </c>
    </row>
    <row r="1367" spans="8:33" x14ac:dyDescent="0.2">
      <c r="H1367" t="s">
        <v>108</v>
      </c>
    </row>
    <row r="1368" spans="8:33" x14ac:dyDescent="0.2">
      <c r="H1368" t="s">
        <v>346</v>
      </c>
      <c r="I1368" t="s">
        <v>347</v>
      </c>
    </row>
    <row r="1369" spans="8:33" x14ac:dyDescent="0.2">
      <c r="H1369" t="s">
        <v>348</v>
      </c>
      <c r="I1369" t="s">
        <v>349</v>
      </c>
    </row>
    <row r="1370" spans="8:33" x14ac:dyDescent="0.2">
      <c r="H1370" t="s">
        <v>350</v>
      </c>
      <c r="I1370" t="s">
        <v>351</v>
      </c>
      <c r="J1370">
        <v>1</v>
      </c>
      <c r="K1370">
        <v>0.16</v>
      </c>
    </row>
    <row r="1371" spans="8:33" x14ac:dyDescent="0.2">
      <c r="H1371" t="s">
        <v>352</v>
      </c>
      <c r="I1371" t="s">
        <v>353</v>
      </c>
    </row>
    <row r="1372" spans="8:33" x14ac:dyDescent="0.2">
      <c r="H1372" t="s">
        <v>109</v>
      </c>
    </row>
    <row r="1373" spans="8:33" x14ac:dyDescent="0.2">
      <c r="H1373" t="s">
        <v>355</v>
      </c>
      <c r="I1373" t="s">
        <v>356</v>
      </c>
      <c r="J1373" t="s">
        <v>357</v>
      </c>
      <c r="K1373" t="s">
        <v>358</v>
      </c>
      <c r="L1373" t="s">
        <v>359</v>
      </c>
      <c r="M1373" t="s">
        <v>360</v>
      </c>
      <c r="N1373" t="s">
        <v>361</v>
      </c>
      <c r="O1373" t="s">
        <v>362</v>
      </c>
      <c r="P1373" t="s">
        <v>363</v>
      </c>
      <c r="Q1373" t="s">
        <v>364</v>
      </c>
      <c r="R1373" t="s">
        <v>365</v>
      </c>
      <c r="S1373" t="s">
        <v>366</v>
      </c>
      <c r="T1373" t="s">
        <v>367</v>
      </c>
      <c r="U1373" t="s">
        <v>368</v>
      </c>
      <c r="V1373" t="s">
        <v>369</v>
      </c>
      <c r="W1373" t="s">
        <v>370</v>
      </c>
      <c r="X1373" t="s">
        <v>371</v>
      </c>
      <c r="Y1373" t="s">
        <v>372</v>
      </c>
      <c r="Z1373" t="s">
        <v>373</v>
      </c>
      <c r="AA1373" t="s">
        <v>374</v>
      </c>
      <c r="AB1373" t="s">
        <v>375</v>
      </c>
      <c r="AC1373" t="s">
        <v>376</v>
      </c>
      <c r="AD1373" t="s">
        <v>377</v>
      </c>
      <c r="AE1373" t="s">
        <v>378</v>
      </c>
      <c r="AF1373" t="s">
        <v>379</v>
      </c>
      <c r="AG1373" t="s">
        <v>380</v>
      </c>
    </row>
    <row r="1374" spans="8:33" x14ac:dyDescent="0.2">
      <c r="H1374">
        <v>1</v>
      </c>
      <c r="I1374">
        <v>10.96</v>
      </c>
      <c r="J1374">
        <v>15.7</v>
      </c>
      <c r="K1374">
        <v>0.29599999999999999</v>
      </c>
      <c r="L1374">
        <v>245</v>
      </c>
      <c r="M1374">
        <v>2.68</v>
      </c>
      <c r="N1374">
        <v>1.01</v>
      </c>
      <c r="O1374">
        <v>6</v>
      </c>
      <c r="P1374">
        <v>0</v>
      </c>
      <c r="Q1374">
        <v>1.42</v>
      </c>
      <c r="R1374">
        <v>16.95</v>
      </c>
      <c r="S1374">
        <v>18.309999999999999</v>
      </c>
      <c r="T1374">
        <v>15.81</v>
      </c>
      <c r="U1374">
        <v>369.9</v>
      </c>
      <c r="V1374">
        <v>349.9</v>
      </c>
      <c r="W1374">
        <v>8.4499999999999993</v>
      </c>
      <c r="X1374">
        <v>11.62</v>
      </c>
      <c r="Y1374">
        <v>41.14</v>
      </c>
      <c r="Z1374">
        <v>56.61</v>
      </c>
      <c r="AA1374">
        <v>500.4</v>
      </c>
      <c r="AB1374">
        <v>1199</v>
      </c>
      <c r="AC1374">
        <v>0.4133</v>
      </c>
      <c r="AD1374">
        <v>94.4</v>
      </c>
      <c r="AE1374">
        <v>2.5</v>
      </c>
      <c r="AF1374">
        <v>0.55000000000000004</v>
      </c>
      <c r="AG1374">
        <v>111115</v>
      </c>
    </row>
    <row r="1375" spans="8:33" x14ac:dyDescent="0.2">
      <c r="H1375">
        <v>2</v>
      </c>
      <c r="I1375">
        <v>78.459999999999994</v>
      </c>
      <c r="J1375">
        <v>16.7</v>
      </c>
      <c r="K1375">
        <v>0.29899999999999999</v>
      </c>
      <c r="L1375">
        <v>239</v>
      </c>
      <c r="M1375">
        <v>2.65</v>
      </c>
      <c r="N1375">
        <v>0.99299999999999999</v>
      </c>
      <c r="O1375">
        <v>6</v>
      </c>
      <c r="P1375">
        <v>0</v>
      </c>
      <c r="Q1375">
        <v>1.42</v>
      </c>
      <c r="R1375">
        <v>16.989999999999998</v>
      </c>
      <c r="S1375">
        <v>18.12</v>
      </c>
      <c r="T1375">
        <v>16.09</v>
      </c>
      <c r="U1375">
        <v>370</v>
      </c>
      <c r="V1375">
        <v>348.9</v>
      </c>
      <c r="W1375">
        <v>8.4499999999999993</v>
      </c>
      <c r="X1375">
        <v>11.58</v>
      </c>
      <c r="Y1375">
        <v>41.02</v>
      </c>
      <c r="Z1375">
        <v>56.27</v>
      </c>
      <c r="AA1375">
        <v>500.4</v>
      </c>
      <c r="AB1375">
        <v>1200</v>
      </c>
      <c r="AC1375">
        <v>0.26169999999999999</v>
      </c>
      <c r="AD1375">
        <v>94.4</v>
      </c>
      <c r="AE1375">
        <v>2.5</v>
      </c>
      <c r="AF1375">
        <v>0.55000000000000004</v>
      </c>
      <c r="AG1375">
        <v>111115</v>
      </c>
    </row>
    <row r="1376" spans="8:33" x14ac:dyDescent="0.2">
      <c r="H1376" t="s">
        <v>344</v>
      </c>
    </row>
    <row r="1377" spans="8:33" x14ac:dyDescent="0.2">
      <c r="H1377" t="s">
        <v>110</v>
      </c>
    </row>
    <row r="1378" spans="8:33" x14ac:dyDescent="0.2">
      <c r="H1378" t="s">
        <v>346</v>
      </c>
      <c r="I1378" t="s">
        <v>347</v>
      </c>
    </row>
    <row r="1379" spans="8:33" x14ac:dyDescent="0.2">
      <c r="H1379" t="s">
        <v>348</v>
      </c>
      <c r="I1379" t="s">
        <v>349</v>
      </c>
    </row>
    <row r="1380" spans="8:33" x14ac:dyDescent="0.2">
      <c r="H1380" t="s">
        <v>350</v>
      </c>
      <c r="I1380" t="s">
        <v>351</v>
      </c>
      <c r="J1380">
        <v>1</v>
      </c>
      <c r="K1380">
        <v>0.16</v>
      </c>
    </row>
    <row r="1381" spans="8:33" x14ac:dyDescent="0.2">
      <c r="H1381" t="s">
        <v>352</v>
      </c>
      <c r="I1381" t="s">
        <v>353</v>
      </c>
    </row>
    <row r="1382" spans="8:33" x14ac:dyDescent="0.2">
      <c r="H1382" t="s">
        <v>111</v>
      </c>
    </row>
    <row r="1383" spans="8:33" x14ac:dyDescent="0.2">
      <c r="H1383" t="s">
        <v>355</v>
      </c>
      <c r="I1383" t="s">
        <v>356</v>
      </c>
      <c r="J1383" t="s">
        <v>357</v>
      </c>
      <c r="K1383" t="s">
        <v>358</v>
      </c>
      <c r="L1383" t="s">
        <v>359</v>
      </c>
      <c r="M1383" t="s">
        <v>360</v>
      </c>
      <c r="N1383" t="s">
        <v>361</v>
      </c>
      <c r="O1383" t="s">
        <v>362</v>
      </c>
      <c r="P1383" t="s">
        <v>363</v>
      </c>
      <c r="Q1383" t="s">
        <v>364</v>
      </c>
      <c r="R1383" t="s">
        <v>365</v>
      </c>
      <c r="S1383" t="s">
        <v>366</v>
      </c>
      <c r="T1383" t="s">
        <v>367</v>
      </c>
      <c r="U1383" t="s">
        <v>368</v>
      </c>
      <c r="V1383" t="s">
        <v>369</v>
      </c>
      <c r="W1383" t="s">
        <v>370</v>
      </c>
      <c r="X1383" t="s">
        <v>371</v>
      </c>
      <c r="Y1383" t="s">
        <v>372</v>
      </c>
      <c r="Z1383" t="s">
        <v>373</v>
      </c>
      <c r="AA1383" t="s">
        <v>374</v>
      </c>
      <c r="AB1383" t="s">
        <v>375</v>
      </c>
      <c r="AC1383" t="s">
        <v>376</v>
      </c>
      <c r="AD1383" t="s">
        <v>377</v>
      </c>
      <c r="AE1383" t="s">
        <v>378</v>
      </c>
      <c r="AF1383" t="s">
        <v>379</v>
      </c>
      <c r="AG1383" t="s">
        <v>380</v>
      </c>
    </row>
    <row r="1384" spans="8:33" x14ac:dyDescent="0.2">
      <c r="H1384">
        <v>1</v>
      </c>
      <c r="I1384">
        <v>8.2100000000000009</v>
      </c>
      <c r="J1384">
        <v>15.5</v>
      </c>
      <c r="K1384">
        <v>0.27</v>
      </c>
      <c r="L1384">
        <v>237</v>
      </c>
      <c r="M1384">
        <v>2.4300000000000002</v>
      </c>
      <c r="N1384">
        <v>0.995</v>
      </c>
      <c r="O1384">
        <v>6</v>
      </c>
      <c r="P1384">
        <v>0</v>
      </c>
      <c r="Q1384">
        <v>1.42</v>
      </c>
      <c r="R1384">
        <v>16.71</v>
      </c>
      <c r="S1384">
        <v>17.97</v>
      </c>
      <c r="T1384">
        <v>15.96</v>
      </c>
      <c r="U1384">
        <v>368.1</v>
      </c>
      <c r="V1384">
        <v>348.5</v>
      </c>
      <c r="W1384">
        <v>8.48</v>
      </c>
      <c r="X1384">
        <v>11.36</v>
      </c>
      <c r="Y1384">
        <v>41.91</v>
      </c>
      <c r="Z1384">
        <v>56.18</v>
      </c>
      <c r="AA1384">
        <v>500.3</v>
      </c>
      <c r="AB1384">
        <v>1199</v>
      </c>
      <c r="AC1384">
        <v>0.48209999999999997</v>
      </c>
      <c r="AD1384">
        <v>94.39</v>
      </c>
      <c r="AE1384">
        <v>2.5</v>
      </c>
      <c r="AF1384">
        <v>0.55000000000000004</v>
      </c>
      <c r="AG1384">
        <v>111115</v>
      </c>
    </row>
    <row r="1385" spans="8:33" x14ac:dyDescent="0.2">
      <c r="H1385">
        <v>2</v>
      </c>
      <c r="I1385">
        <v>28.45</v>
      </c>
      <c r="J1385">
        <v>15.7</v>
      </c>
      <c r="K1385">
        <v>0.27100000000000002</v>
      </c>
      <c r="L1385">
        <v>235</v>
      </c>
      <c r="M1385">
        <v>2.44</v>
      </c>
      <c r="N1385">
        <v>0.99399999999999999</v>
      </c>
      <c r="O1385">
        <v>6</v>
      </c>
      <c r="P1385">
        <v>0</v>
      </c>
      <c r="Q1385">
        <v>1.42</v>
      </c>
      <c r="R1385">
        <v>16.71</v>
      </c>
      <c r="S1385">
        <v>17.96</v>
      </c>
      <c r="T1385">
        <v>15.96</v>
      </c>
      <c r="U1385">
        <v>368.4</v>
      </c>
      <c r="V1385">
        <v>348.5</v>
      </c>
      <c r="W1385">
        <v>8.48</v>
      </c>
      <c r="X1385">
        <v>11.37</v>
      </c>
      <c r="Y1385">
        <v>41.91</v>
      </c>
      <c r="Z1385">
        <v>56.18</v>
      </c>
      <c r="AA1385">
        <v>500.3</v>
      </c>
      <c r="AB1385">
        <v>1198</v>
      </c>
      <c r="AC1385">
        <v>0.26169999999999999</v>
      </c>
      <c r="AD1385">
        <v>94.4</v>
      </c>
      <c r="AE1385">
        <v>2.5</v>
      </c>
      <c r="AF1385">
        <v>0.55000000000000004</v>
      </c>
      <c r="AG1385">
        <v>111115</v>
      </c>
    </row>
    <row r="1386" spans="8:33" x14ac:dyDescent="0.2">
      <c r="H1386" t="s">
        <v>344</v>
      </c>
    </row>
    <row r="1387" spans="8:33" x14ac:dyDescent="0.2">
      <c r="H1387" t="s">
        <v>112</v>
      </c>
    </row>
    <row r="1388" spans="8:33" x14ac:dyDescent="0.2">
      <c r="H1388" t="s">
        <v>346</v>
      </c>
      <c r="I1388" t="s">
        <v>347</v>
      </c>
    </row>
    <row r="1389" spans="8:33" x14ac:dyDescent="0.2">
      <c r="H1389" t="s">
        <v>348</v>
      </c>
      <c r="I1389" t="s">
        <v>349</v>
      </c>
    </row>
    <row r="1390" spans="8:33" x14ac:dyDescent="0.2">
      <c r="H1390" t="s">
        <v>350</v>
      </c>
      <c r="I1390" t="s">
        <v>351</v>
      </c>
      <c r="J1390">
        <v>1</v>
      </c>
      <c r="K1390">
        <v>0.16</v>
      </c>
    </row>
    <row r="1391" spans="8:33" x14ac:dyDescent="0.2">
      <c r="H1391" t="s">
        <v>352</v>
      </c>
      <c r="I1391" t="s">
        <v>353</v>
      </c>
    </row>
    <row r="1392" spans="8:33" x14ac:dyDescent="0.2">
      <c r="H1392" t="s">
        <v>113</v>
      </c>
    </row>
    <row r="1393" spans="8:33" x14ac:dyDescent="0.2">
      <c r="H1393" t="s">
        <v>355</v>
      </c>
      <c r="I1393" t="s">
        <v>356</v>
      </c>
      <c r="J1393" t="s">
        <v>357</v>
      </c>
      <c r="K1393" t="s">
        <v>358</v>
      </c>
      <c r="L1393" t="s">
        <v>359</v>
      </c>
      <c r="M1393" t="s">
        <v>360</v>
      </c>
      <c r="N1393" t="s">
        <v>361</v>
      </c>
      <c r="O1393" t="s">
        <v>362</v>
      </c>
      <c r="P1393" t="s">
        <v>363</v>
      </c>
      <c r="Q1393" t="s">
        <v>364</v>
      </c>
      <c r="R1393" t="s">
        <v>365</v>
      </c>
      <c r="S1393" t="s">
        <v>366</v>
      </c>
      <c r="T1393" t="s">
        <v>367</v>
      </c>
      <c r="U1393" t="s">
        <v>368</v>
      </c>
      <c r="V1393" t="s">
        <v>369</v>
      </c>
      <c r="W1393" t="s">
        <v>370</v>
      </c>
      <c r="X1393" t="s">
        <v>371</v>
      </c>
      <c r="Y1393" t="s">
        <v>372</v>
      </c>
      <c r="Z1393" t="s">
        <v>373</v>
      </c>
      <c r="AA1393" t="s">
        <v>374</v>
      </c>
      <c r="AB1393" t="s">
        <v>375</v>
      </c>
      <c r="AC1393" t="s">
        <v>376</v>
      </c>
      <c r="AD1393" t="s">
        <v>377</v>
      </c>
      <c r="AE1393" t="s">
        <v>378</v>
      </c>
      <c r="AF1393" t="s">
        <v>379</v>
      </c>
      <c r="AG1393" t="s">
        <v>380</v>
      </c>
    </row>
    <row r="1394" spans="8:33" x14ac:dyDescent="0.2">
      <c r="H1394">
        <v>1</v>
      </c>
      <c r="I1394">
        <v>139.69999999999999</v>
      </c>
      <c r="J1394">
        <v>15.8</v>
      </c>
      <c r="K1394">
        <v>0.317</v>
      </c>
      <c r="L1394">
        <v>250</v>
      </c>
      <c r="M1394">
        <v>2.68</v>
      </c>
      <c r="N1394">
        <v>0.95899999999999996</v>
      </c>
      <c r="O1394">
        <v>6</v>
      </c>
      <c r="P1394">
        <v>0</v>
      </c>
      <c r="Q1394">
        <v>1.42</v>
      </c>
      <c r="R1394">
        <v>16.79</v>
      </c>
      <c r="S1394">
        <v>17.940000000000001</v>
      </c>
      <c r="T1394">
        <v>15.95</v>
      </c>
      <c r="U1394">
        <v>370.1</v>
      </c>
      <c r="V1394">
        <v>350.1</v>
      </c>
      <c r="W1394">
        <v>8.5299999999999994</v>
      </c>
      <c r="X1394">
        <v>11.7</v>
      </c>
      <c r="Y1394">
        <v>41.94</v>
      </c>
      <c r="Z1394">
        <v>57.56</v>
      </c>
      <c r="AA1394">
        <v>500.4</v>
      </c>
      <c r="AB1394">
        <v>1199</v>
      </c>
      <c r="AC1394">
        <v>0.5786</v>
      </c>
      <c r="AD1394">
        <v>94.39</v>
      </c>
      <c r="AE1394">
        <v>2.5</v>
      </c>
      <c r="AF1394">
        <v>0.55000000000000004</v>
      </c>
      <c r="AG1394">
        <v>111115</v>
      </c>
    </row>
    <row r="1395" spans="8:33" x14ac:dyDescent="0.2">
      <c r="H1395">
        <v>2</v>
      </c>
      <c r="I1395">
        <v>155.44999999999999</v>
      </c>
      <c r="J1395">
        <v>15.9</v>
      </c>
      <c r="K1395">
        <v>0.317</v>
      </c>
      <c r="L1395">
        <v>250</v>
      </c>
      <c r="M1395">
        <v>2.69</v>
      </c>
      <c r="N1395">
        <v>0.96199999999999997</v>
      </c>
      <c r="O1395">
        <v>6</v>
      </c>
      <c r="P1395">
        <v>0</v>
      </c>
      <c r="Q1395">
        <v>1.42</v>
      </c>
      <c r="R1395">
        <v>16.87</v>
      </c>
      <c r="S1395">
        <v>17.97</v>
      </c>
      <c r="T1395">
        <v>16.21</v>
      </c>
      <c r="U1395">
        <v>370.2</v>
      </c>
      <c r="V1395">
        <v>350</v>
      </c>
      <c r="W1395">
        <v>8.5299999999999994</v>
      </c>
      <c r="X1395">
        <v>11.71</v>
      </c>
      <c r="Y1395">
        <v>41.74</v>
      </c>
      <c r="Z1395">
        <v>57.32</v>
      </c>
      <c r="AA1395">
        <v>500.3</v>
      </c>
      <c r="AB1395">
        <v>1199</v>
      </c>
      <c r="AC1395">
        <v>0.77149999999999996</v>
      </c>
      <c r="AD1395">
        <v>94.39</v>
      </c>
      <c r="AE1395">
        <v>2.5</v>
      </c>
      <c r="AF1395">
        <v>0.55000000000000004</v>
      </c>
      <c r="AG1395">
        <v>111115</v>
      </c>
    </row>
    <row r="1396" spans="8:33" x14ac:dyDescent="0.2">
      <c r="H1396" t="s">
        <v>344</v>
      </c>
    </row>
    <row r="1397" spans="8:33" x14ac:dyDescent="0.2">
      <c r="H1397" t="s">
        <v>114</v>
      </c>
    </row>
    <row r="1398" spans="8:33" x14ac:dyDescent="0.2">
      <c r="H1398" t="s">
        <v>346</v>
      </c>
      <c r="I1398" t="s">
        <v>347</v>
      </c>
    </row>
    <row r="1399" spans="8:33" x14ac:dyDescent="0.2">
      <c r="H1399" t="s">
        <v>348</v>
      </c>
      <c r="I1399" t="s">
        <v>349</v>
      </c>
    </row>
    <row r="1400" spans="8:33" x14ac:dyDescent="0.2">
      <c r="H1400" t="s">
        <v>350</v>
      </c>
      <c r="I1400" t="s">
        <v>351</v>
      </c>
      <c r="J1400">
        <v>1</v>
      </c>
      <c r="K1400">
        <v>0.16</v>
      </c>
    </row>
    <row r="1401" spans="8:33" x14ac:dyDescent="0.2">
      <c r="H1401" t="s">
        <v>352</v>
      </c>
      <c r="I1401" t="s">
        <v>353</v>
      </c>
    </row>
    <row r="1402" spans="8:33" x14ac:dyDescent="0.2">
      <c r="H1402" t="s">
        <v>115</v>
      </c>
    </row>
    <row r="1403" spans="8:33" x14ac:dyDescent="0.2">
      <c r="H1403" t="s">
        <v>355</v>
      </c>
      <c r="I1403" t="s">
        <v>356</v>
      </c>
      <c r="J1403" t="s">
        <v>357</v>
      </c>
      <c r="K1403" t="s">
        <v>358</v>
      </c>
      <c r="L1403" t="s">
        <v>359</v>
      </c>
      <c r="M1403" t="s">
        <v>360</v>
      </c>
      <c r="N1403" t="s">
        <v>361</v>
      </c>
      <c r="O1403" t="s">
        <v>362</v>
      </c>
      <c r="P1403" t="s">
        <v>363</v>
      </c>
      <c r="Q1403" t="s">
        <v>364</v>
      </c>
      <c r="R1403" t="s">
        <v>365</v>
      </c>
      <c r="S1403" t="s">
        <v>366</v>
      </c>
      <c r="T1403" t="s">
        <v>367</v>
      </c>
      <c r="U1403" t="s">
        <v>368</v>
      </c>
      <c r="V1403" t="s">
        <v>369</v>
      </c>
      <c r="W1403" t="s">
        <v>370</v>
      </c>
      <c r="X1403" t="s">
        <v>371</v>
      </c>
      <c r="Y1403" t="s">
        <v>372</v>
      </c>
      <c r="Z1403" t="s">
        <v>373</v>
      </c>
      <c r="AA1403" t="s">
        <v>374</v>
      </c>
      <c r="AB1403" t="s">
        <v>375</v>
      </c>
      <c r="AC1403" t="s">
        <v>376</v>
      </c>
      <c r="AD1403" t="s">
        <v>377</v>
      </c>
      <c r="AE1403" t="s">
        <v>378</v>
      </c>
      <c r="AF1403" t="s">
        <v>379</v>
      </c>
      <c r="AG1403" t="s">
        <v>380</v>
      </c>
    </row>
    <row r="1404" spans="8:33" x14ac:dyDescent="0.2">
      <c r="H1404">
        <v>1</v>
      </c>
      <c r="I1404">
        <v>8.1999999999999993</v>
      </c>
      <c r="J1404">
        <v>17</v>
      </c>
      <c r="K1404">
        <v>0.224</v>
      </c>
      <c r="L1404">
        <v>206</v>
      </c>
      <c r="M1404">
        <v>2.19</v>
      </c>
      <c r="N1404">
        <v>1.05</v>
      </c>
      <c r="O1404">
        <v>6</v>
      </c>
      <c r="P1404">
        <v>0</v>
      </c>
      <c r="Q1404">
        <v>1.42</v>
      </c>
      <c r="R1404">
        <v>16.149999999999999</v>
      </c>
      <c r="S1404">
        <v>18.25</v>
      </c>
      <c r="T1404">
        <v>14.78</v>
      </c>
      <c r="U1404">
        <v>370</v>
      </c>
      <c r="V1404">
        <v>348.7</v>
      </c>
      <c r="W1404">
        <v>8.56</v>
      </c>
      <c r="X1404">
        <v>11.15</v>
      </c>
      <c r="Y1404">
        <v>43.86</v>
      </c>
      <c r="Z1404">
        <v>57.16</v>
      </c>
      <c r="AA1404">
        <v>500.4</v>
      </c>
      <c r="AB1404">
        <v>1197</v>
      </c>
      <c r="AC1404">
        <v>0.13780000000000001</v>
      </c>
      <c r="AD1404">
        <v>94.4</v>
      </c>
      <c r="AE1404">
        <v>2.5</v>
      </c>
      <c r="AF1404">
        <v>0.55000000000000004</v>
      </c>
      <c r="AG1404">
        <v>111115</v>
      </c>
    </row>
    <row r="1405" spans="8:33" x14ac:dyDescent="0.2">
      <c r="H1405">
        <v>2</v>
      </c>
      <c r="I1405">
        <v>46.44</v>
      </c>
      <c r="J1405">
        <v>17.5</v>
      </c>
      <c r="K1405">
        <v>0.22500000000000001</v>
      </c>
      <c r="L1405">
        <v>203</v>
      </c>
      <c r="M1405">
        <v>2.17</v>
      </c>
      <c r="N1405">
        <v>1.04</v>
      </c>
      <c r="O1405">
        <v>6</v>
      </c>
      <c r="P1405">
        <v>0</v>
      </c>
      <c r="Q1405">
        <v>1.42</v>
      </c>
      <c r="R1405">
        <v>16.09</v>
      </c>
      <c r="S1405">
        <v>18.13</v>
      </c>
      <c r="T1405">
        <v>14.77</v>
      </c>
      <c r="U1405">
        <v>371.7</v>
      </c>
      <c r="V1405">
        <v>349.8</v>
      </c>
      <c r="W1405">
        <v>8.57</v>
      </c>
      <c r="X1405">
        <v>11.14</v>
      </c>
      <c r="Y1405">
        <v>44.08</v>
      </c>
      <c r="Z1405">
        <v>57.3</v>
      </c>
      <c r="AA1405">
        <v>500.3</v>
      </c>
      <c r="AB1405">
        <v>1200</v>
      </c>
      <c r="AC1405">
        <v>0</v>
      </c>
      <c r="AD1405">
        <v>94.4</v>
      </c>
      <c r="AE1405">
        <v>2.5</v>
      </c>
      <c r="AF1405">
        <v>0.55000000000000004</v>
      </c>
      <c r="AG1405">
        <v>111115</v>
      </c>
    </row>
    <row r="1407" spans="8:33" x14ac:dyDescent="0.2">
      <c r="H1407" t="s">
        <v>116</v>
      </c>
    </row>
    <row r="1408" spans="8:33" x14ac:dyDescent="0.2">
      <c r="H1408" t="s">
        <v>117</v>
      </c>
    </row>
    <row r="1409" spans="8:33" x14ac:dyDescent="0.2">
      <c r="H1409" t="s">
        <v>118</v>
      </c>
    </row>
    <row r="1410" spans="8:33" x14ac:dyDescent="0.2">
      <c r="H1410" t="s">
        <v>343</v>
      </c>
    </row>
    <row r="1412" spans="8:33" x14ac:dyDescent="0.2">
      <c r="H1412" t="s">
        <v>344</v>
      </c>
    </row>
    <row r="1413" spans="8:33" x14ac:dyDescent="0.2">
      <c r="H1413" t="s">
        <v>119</v>
      </c>
    </row>
    <row r="1414" spans="8:33" x14ac:dyDescent="0.2">
      <c r="H1414" t="s">
        <v>346</v>
      </c>
      <c r="I1414" t="s">
        <v>347</v>
      </c>
    </row>
    <row r="1415" spans="8:33" x14ac:dyDescent="0.2">
      <c r="H1415" t="s">
        <v>348</v>
      </c>
      <c r="I1415" t="s">
        <v>349</v>
      </c>
    </row>
    <row r="1416" spans="8:33" x14ac:dyDescent="0.2">
      <c r="H1416" t="s">
        <v>350</v>
      </c>
      <c r="I1416" t="s">
        <v>351</v>
      </c>
      <c r="J1416">
        <v>1</v>
      </c>
      <c r="K1416">
        <v>0.16</v>
      </c>
    </row>
    <row r="1417" spans="8:33" x14ac:dyDescent="0.2">
      <c r="H1417" t="s">
        <v>352</v>
      </c>
      <c r="I1417" t="s">
        <v>353</v>
      </c>
    </row>
    <row r="1418" spans="8:33" x14ac:dyDescent="0.2">
      <c r="H1418" t="s">
        <v>120</v>
      </c>
    </row>
    <row r="1419" spans="8:33" x14ac:dyDescent="0.2">
      <c r="H1419" t="s">
        <v>355</v>
      </c>
      <c r="I1419" t="s">
        <v>356</v>
      </c>
      <c r="J1419" t="s">
        <v>357</v>
      </c>
      <c r="K1419" t="s">
        <v>358</v>
      </c>
      <c r="L1419" t="s">
        <v>359</v>
      </c>
      <c r="M1419" t="s">
        <v>360</v>
      </c>
      <c r="N1419" t="s">
        <v>361</v>
      </c>
      <c r="O1419" t="s">
        <v>362</v>
      </c>
      <c r="P1419" t="s">
        <v>363</v>
      </c>
      <c r="Q1419" t="s">
        <v>364</v>
      </c>
      <c r="R1419" t="s">
        <v>365</v>
      </c>
      <c r="S1419" t="s">
        <v>366</v>
      </c>
      <c r="T1419" t="s">
        <v>367</v>
      </c>
      <c r="U1419" t="s">
        <v>368</v>
      </c>
      <c r="V1419" t="s">
        <v>369</v>
      </c>
      <c r="W1419" t="s">
        <v>370</v>
      </c>
      <c r="X1419" t="s">
        <v>371</v>
      </c>
      <c r="Y1419" t="s">
        <v>372</v>
      </c>
      <c r="Z1419" t="s">
        <v>373</v>
      </c>
      <c r="AA1419" t="s">
        <v>374</v>
      </c>
      <c r="AB1419" t="s">
        <v>375</v>
      </c>
      <c r="AC1419" t="s">
        <v>376</v>
      </c>
      <c r="AD1419" t="s">
        <v>377</v>
      </c>
      <c r="AE1419" t="s">
        <v>378</v>
      </c>
      <c r="AF1419" t="s">
        <v>379</v>
      </c>
      <c r="AG1419" t="s">
        <v>380</v>
      </c>
    </row>
    <row r="1420" spans="8:33" x14ac:dyDescent="0.2">
      <c r="H1420">
        <v>1</v>
      </c>
      <c r="I1420">
        <v>70.72</v>
      </c>
      <c r="J1420">
        <v>2.27</v>
      </c>
      <c r="K1420">
        <v>0.22500000000000001</v>
      </c>
      <c r="L1420">
        <v>325</v>
      </c>
      <c r="M1420">
        <v>2.23</v>
      </c>
      <c r="N1420">
        <v>1.07</v>
      </c>
      <c r="O1420">
        <v>6</v>
      </c>
      <c r="P1420">
        <v>0</v>
      </c>
      <c r="Q1420">
        <v>1.42</v>
      </c>
      <c r="R1420">
        <v>19.07</v>
      </c>
      <c r="S1420">
        <v>17.98</v>
      </c>
      <c r="T1420">
        <v>19.079999999999998</v>
      </c>
      <c r="U1420">
        <v>352.7</v>
      </c>
      <c r="V1420">
        <v>349</v>
      </c>
      <c r="W1420">
        <v>7.98</v>
      </c>
      <c r="X1420">
        <v>10.63</v>
      </c>
      <c r="Y1420">
        <v>34.04</v>
      </c>
      <c r="Z1420">
        <v>45.31</v>
      </c>
      <c r="AA1420">
        <v>500.1</v>
      </c>
      <c r="AB1420">
        <v>51.18</v>
      </c>
      <c r="AC1420">
        <v>0.35820000000000002</v>
      </c>
      <c r="AD1420">
        <v>94.43</v>
      </c>
      <c r="AE1420">
        <v>2.7</v>
      </c>
      <c r="AF1420">
        <v>0.55000000000000004</v>
      </c>
      <c r="AG1420">
        <v>111115</v>
      </c>
    </row>
    <row r="1421" spans="8:33" x14ac:dyDescent="0.2">
      <c r="H1421">
        <v>2</v>
      </c>
      <c r="I1421">
        <v>92.47</v>
      </c>
      <c r="J1421">
        <v>2.3199999999999998</v>
      </c>
      <c r="K1421">
        <v>0.224</v>
      </c>
      <c r="L1421">
        <v>324</v>
      </c>
      <c r="M1421">
        <v>2.2200000000000002</v>
      </c>
      <c r="N1421">
        <v>1.07</v>
      </c>
      <c r="O1421">
        <v>6</v>
      </c>
      <c r="P1421">
        <v>0</v>
      </c>
      <c r="Q1421">
        <v>1.42</v>
      </c>
      <c r="R1421">
        <v>19.09</v>
      </c>
      <c r="S1421">
        <v>18.010000000000002</v>
      </c>
      <c r="T1421">
        <v>19.09</v>
      </c>
      <c r="U1421">
        <v>352.9</v>
      </c>
      <c r="V1421">
        <v>349.2</v>
      </c>
      <c r="W1421">
        <v>7.99</v>
      </c>
      <c r="X1421">
        <v>10.63</v>
      </c>
      <c r="Y1421">
        <v>34.020000000000003</v>
      </c>
      <c r="Z1421">
        <v>45.25</v>
      </c>
      <c r="AA1421">
        <v>500.3</v>
      </c>
      <c r="AB1421">
        <v>51.26</v>
      </c>
      <c r="AC1421">
        <v>0.56479999999999997</v>
      </c>
      <c r="AD1421">
        <v>94.43</v>
      </c>
      <c r="AE1421">
        <v>2.7</v>
      </c>
      <c r="AF1421">
        <v>0.55000000000000004</v>
      </c>
      <c r="AG1421">
        <v>111115</v>
      </c>
    </row>
    <row r="1422" spans="8:33" x14ac:dyDescent="0.2">
      <c r="H1422" t="s">
        <v>344</v>
      </c>
    </row>
    <row r="1423" spans="8:33" x14ac:dyDescent="0.2">
      <c r="H1423" t="s">
        <v>121</v>
      </c>
    </row>
    <row r="1424" spans="8:33" x14ac:dyDescent="0.2">
      <c r="H1424" t="s">
        <v>346</v>
      </c>
      <c r="I1424" t="s">
        <v>347</v>
      </c>
    </row>
    <row r="1425" spans="8:33" x14ac:dyDescent="0.2">
      <c r="H1425" t="s">
        <v>348</v>
      </c>
      <c r="I1425" t="s">
        <v>349</v>
      </c>
    </row>
    <row r="1426" spans="8:33" x14ac:dyDescent="0.2">
      <c r="H1426" t="s">
        <v>350</v>
      </c>
      <c r="I1426" t="s">
        <v>351</v>
      </c>
      <c r="J1426">
        <v>1</v>
      </c>
      <c r="K1426">
        <v>0.16</v>
      </c>
    </row>
    <row r="1427" spans="8:33" x14ac:dyDescent="0.2">
      <c r="H1427" t="s">
        <v>352</v>
      </c>
      <c r="I1427" t="s">
        <v>353</v>
      </c>
    </row>
    <row r="1428" spans="8:33" x14ac:dyDescent="0.2">
      <c r="H1428" t="s">
        <v>122</v>
      </c>
    </row>
    <row r="1429" spans="8:33" x14ac:dyDescent="0.2">
      <c r="H1429" t="s">
        <v>355</v>
      </c>
      <c r="I1429" t="s">
        <v>356</v>
      </c>
      <c r="J1429" t="s">
        <v>357</v>
      </c>
      <c r="K1429" t="s">
        <v>358</v>
      </c>
      <c r="L1429" t="s">
        <v>359</v>
      </c>
      <c r="M1429" t="s">
        <v>360</v>
      </c>
      <c r="N1429" t="s">
        <v>361</v>
      </c>
      <c r="O1429" t="s">
        <v>362</v>
      </c>
      <c r="P1429" t="s">
        <v>363</v>
      </c>
      <c r="Q1429" t="s">
        <v>364</v>
      </c>
      <c r="R1429" t="s">
        <v>365</v>
      </c>
      <c r="S1429" t="s">
        <v>366</v>
      </c>
      <c r="T1429" t="s">
        <v>367</v>
      </c>
      <c r="U1429" t="s">
        <v>368</v>
      </c>
      <c r="V1429" t="s">
        <v>369</v>
      </c>
      <c r="W1429" t="s">
        <v>370</v>
      </c>
      <c r="X1429" t="s">
        <v>371</v>
      </c>
      <c r="Y1429" t="s">
        <v>372</v>
      </c>
      <c r="Z1429" t="s">
        <v>373</v>
      </c>
      <c r="AA1429" t="s">
        <v>374</v>
      </c>
      <c r="AB1429" t="s">
        <v>375</v>
      </c>
      <c r="AC1429" t="s">
        <v>376</v>
      </c>
      <c r="AD1429" t="s">
        <v>377</v>
      </c>
      <c r="AE1429" t="s">
        <v>378</v>
      </c>
      <c r="AF1429" t="s">
        <v>379</v>
      </c>
      <c r="AG1429" t="s">
        <v>380</v>
      </c>
    </row>
    <row r="1430" spans="8:33" x14ac:dyDescent="0.2">
      <c r="H1430">
        <v>1</v>
      </c>
      <c r="I1430">
        <v>34.96</v>
      </c>
      <c r="J1430">
        <v>1.7</v>
      </c>
      <c r="K1430">
        <v>0.29099999999999998</v>
      </c>
      <c r="L1430">
        <v>335</v>
      </c>
      <c r="M1430">
        <v>2.62</v>
      </c>
      <c r="N1430">
        <v>1.01</v>
      </c>
      <c r="O1430">
        <v>6</v>
      </c>
      <c r="P1430">
        <v>0</v>
      </c>
      <c r="Q1430">
        <v>1.42</v>
      </c>
      <c r="R1430">
        <v>18.89</v>
      </c>
      <c r="S1430">
        <v>17.899999999999999</v>
      </c>
      <c r="T1430">
        <v>18.88</v>
      </c>
      <c r="U1430">
        <v>354.7</v>
      </c>
      <c r="V1430">
        <v>351.5</v>
      </c>
      <c r="W1430">
        <v>8.0399999999999991</v>
      </c>
      <c r="X1430">
        <v>11.14</v>
      </c>
      <c r="Y1430">
        <v>34.659999999999997</v>
      </c>
      <c r="Z1430">
        <v>48.04</v>
      </c>
      <c r="AA1430">
        <v>500.3</v>
      </c>
      <c r="AB1430">
        <v>51.03</v>
      </c>
      <c r="AC1430">
        <v>0.35820000000000002</v>
      </c>
      <c r="AD1430">
        <v>94.43</v>
      </c>
      <c r="AE1430">
        <v>2.7</v>
      </c>
      <c r="AF1430">
        <v>0.55000000000000004</v>
      </c>
      <c r="AG1430">
        <v>111115</v>
      </c>
    </row>
    <row r="1431" spans="8:33" x14ac:dyDescent="0.2">
      <c r="H1431">
        <v>2</v>
      </c>
      <c r="I1431">
        <v>59.71</v>
      </c>
      <c r="J1431">
        <v>2.2799999999999998</v>
      </c>
      <c r="K1431">
        <v>0.29199999999999998</v>
      </c>
      <c r="L1431">
        <v>329</v>
      </c>
      <c r="M1431">
        <v>2.61</v>
      </c>
      <c r="N1431">
        <v>1</v>
      </c>
      <c r="O1431">
        <v>6</v>
      </c>
      <c r="P1431">
        <v>0</v>
      </c>
      <c r="Q1431">
        <v>1.42</v>
      </c>
      <c r="R1431">
        <v>19.149999999999999</v>
      </c>
      <c r="S1431">
        <v>17.88</v>
      </c>
      <c r="T1431">
        <v>19.46</v>
      </c>
      <c r="U1431">
        <v>353.7</v>
      </c>
      <c r="V1431">
        <v>349.9</v>
      </c>
      <c r="W1431">
        <v>8.0500000000000007</v>
      </c>
      <c r="X1431">
        <v>11.15</v>
      </c>
      <c r="Y1431">
        <v>34.15</v>
      </c>
      <c r="Z1431">
        <v>47.31</v>
      </c>
      <c r="AA1431">
        <v>500.3</v>
      </c>
      <c r="AB1431">
        <v>51.09</v>
      </c>
      <c r="AC1431">
        <v>0.37190000000000001</v>
      </c>
      <c r="AD1431">
        <v>94.43</v>
      </c>
      <c r="AE1431">
        <v>2.7</v>
      </c>
      <c r="AF1431">
        <v>0.55000000000000004</v>
      </c>
      <c r="AG1431">
        <v>111115</v>
      </c>
    </row>
    <row r="1432" spans="8:33" x14ac:dyDescent="0.2">
      <c r="H1432" t="s">
        <v>344</v>
      </c>
    </row>
    <row r="1433" spans="8:33" x14ac:dyDescent="0.2">
      <c r="H1433" t="s">
        <v>123</v>
      </c>
    </row>
    <row r="1434" spans="8:33" x14ac:dyDescent="0.2">
      <c r="H1434" t="s">
        <v>346</v>
      </c>
      <c r="I1434" t="s">
        <v>347</v>
      </c>
    </row>
    <row r="1435" spans="8:33" x14ac:dyDescent="0.2">
      <c r="H1435" t="s">
        <v>348</v>
      </c>
      <c r="I1435" t="s">
        <v>349</v>
      </c>
    </row>
    <row r="1436" spans="8:33" x14ac:dyDescent="0.2">
      <c r="H1436" t="s">
        <v>350</v>
      </c>
      <c r="I1436" t="s">
        <v>351</v>
      </c>
      <c r="J1436">
        <v>1</v>
      </c>
      <c r="K1436">
        <v>0.16</v>
      </c>
    </row>
    <row r="1437" spans="8:33" x14ac:dyDescent="0.2">
      <c r="H1437" t="s">
        <v>352</v>
      </c>
      <c r="I1437" t="s">
        <v>353</v>
      </c>
    </row>
    <row r="1438" spans="8:33" x14ac:dyDescent="0.2">
      <c r="H1438" t="s">
        <v>124</v>
      </c>
    </row>
    <row r="1439" spans="8:33" x14ac:dyDescent="0.2">
      <c r="H1439" t="s">
        <v>355</v>
      </c>
      <c r="I1439" t="s">
        <v>356</v>
      </c>
      <c r="J1439" t="s">
        <v>357</v>
      </c>
      <c r="K1439" t="s">
        <v>358</v>
      </c>
      <c r="L1439" t="s">
        <v>359</v>
      </c>
      <c r="M1439" t="s">
        <v>360</v>
      </c>
      <c r="N1439" t="s">
        <v>361</v>
      </c>
      <c r="O1439" t="s">
        <v>362</v>
      </c>
      <c r="P1439" t="s">
        <v>363</v>
      </c>
      <c r="Q1439" t="s">
        <v>364</v>
      </c>
      <c r="R1439" t="s">
        <v>365</v>
      </c>
      <c r="S1439" t="s">
        <v>366</v>
      </c>
      <c r="T1439" t="s">
        <v>367</v>
      </c>
      <c r="U1439" t="s">
        <v>368</v>
      </c>
      <c r="V1439" t="s">
        <v>369</v>
      </c>
      <c r="W1439" t="s">
        <v>370</v>
      </c>
      <c r="X1439" t="s">
        <v>371</v>
      </c>
      <c r="Y1439" t="s">
        <v>372</v>
      </c>
      <c r="Z1439" t="s">
        <v>373</v>
      </c>
      <c r="AA1439" t="s">
        <v>374</v>
      </c>
      <c r="AB1439" t="s">
        <v>375</v>
      </c>
      <c r="AC1439" t="s">
        <v>376</v>
      </c>
      <c r="AD1439" t="s">
        <v>377</v>
      </c>
      <c r="AE1439" t="s">
        <v>378</v>
      </c>
      <c r="AF1439" t="s">
        <v>379</v>
      </c>
      <c r="AG1439" t="s">
        <v>380</v>
      </c>
    </row>
    <row r="1440" spans="8:33" x14ac:dyDescent="0.2">
      <c r="H1440">
        <v>1</v>
      </c>
      <c r="I1440">
        <v>29.46</v>
      </c>
      <c r="J1440">
        <v>1.92</v>
      </c>
      <c r="K1440">
        <v>0.26200000000000001</v>
      </c>
      <c r="L1440">
        <v>330</v>
      </c>
      <c r="M1440">
        <v>2.5499999999999998</v>
      </c>
      <c r="N1440">
        <v>1.07</v>
      </c>
      <c r="O1440">
        <v>6</v>
      </c>
      <c r="P1440">
        <v>0</v>
      </c>
      <c r="Q1440">
        <v>1.42</v>
      </c>
      <c r="R1440">
        <v>20.2</v>
      </c>
      <c r="S1440">
        <v>18.36</v>
      </c>
      <c r="T1440">
        <v>20.63</v>
      </c>
      <c r="U1440">
        <v>352.7</v>
      </c>
      <c r="V1440">
        <v>349.3</v>
      </c>
      <c r="W1440">
        <v>8.08</v>
      </c>
      <c r="X1440">
        <v>11.1</v>
      </c>
      <c r="Y1440">
        <v>32.1</v>
      </c>
      <c r="Z1440">
        <v>44.1</v>
      </c>
      <c r="AA1440">
        <v>500.4</v>
      </c>
      <c r="AB1440">
        <v>49.94</v>
      </c>
      <c r="AC1440">
        <v>0.22040000000000001</v>
      </c>
      <c r="AD1440">
        <v>94.42</v>
      </c>
      <c r="AE1440">
        <v>2.7</v>
      </c>
      <c r="AF1440">
        <v>0.55000000000000004</v>
      </c>
      <c r="AG1440">
        <v>111115</v>
      </c>
    </row>
    <row r="1441" spans="8:33" x14ac:dyDescent="0.2">
      <c r="H1441">
        <v>2</v>
      </c>
      <c r="I1441">
        <v>48.21</v>
      </c>
      <c r="J1441">
        <v>2.19</v>
      </c>
      <c r="K1441">
        <v>0.26300000000000001</v>
      </c>
      <c r="L1441">
        <v>328</v>
      </c>
      <c r="M1441">
        <v>2.54</v>
      </c>
      <c r="N1441">
        <v>1.07</v>
      </c>
      <c r="O1441">
        <v>6</v>
      </c>
      <c r="P1441">
        <v>0</v>
      </c>
      <c r="Q1441">
        <v>1.42</v>
      </c>
      <c r="R1441">
        <v>20.11</v>
      </c>
      <c r="S1441">
        <v>18.32</v>
      </c>
      <c r="T1441">
        <v>20.36</v>
      </c>
      <c r="U1441">
        <v>352.9</v>
      </c>
      <c r="V1441">
        <v>349.2</v>
      </c>
      <c r="W1441">
        <v>8.08</v>
      </c>
      <c r="X1441">
        <v>11.1</v>
      </c>
      <c r="Y1441">
        <v>32.31</v>
      </c>
      <c r="Z1441">
        <v>44.37</v>
      </c>
      <c r="AA1441">
        <v>500.4</v>
      </c>
      <c r="AB1441">
        <v>49.94</v>
      </c>
      <c r="AC1441">
        <v>0.20660000000000001</v>
      </c>
      <c r="AD1441">
        <v>94.42</v>
      </c>
      <c r="AE1441">
        <v>2.7</v>
      </c>
      <c r="AF1441">
        <v>0.55000000000000004</v>
      </c>
      <c r="AG1441">
        <v>111115</v>
      </c>
    </row>
    <row r="1442" spans="8:33" x14ac:dyDescent="0.2">
      <c r="H1442" t="s">
        <v>344</v>
      </c>
    </row>
    <row r="1443" spans="8:33" x14ac:dyDescent="0.2">
      <c r="H1443" t="s">
        <v>125</v>
      </c>
    </row>
    <row r="1444" spans="8:33" x14ac:dyDescent="0.2">
      <c r="H1444" t="s">
        <v>346</v>
      </c>
      <c r="I1444" t="s">
        <v>347</v>
      </c>
    </row>
    <row r="1445" spans="8:33" x14ac:dyDescent="0.2">
      <c r="H1445" t="s">
        <v>348</v>
      </c>
      <c r="I1445" t="s">
        <v>349</v>
      </c>
    </row>
    <row r="1446" spans="8:33" x14ac:dyDescent="0.2">
      <c r="H1446" t="s">
        <v>350</v>
      </c>
      <c r="I1446" t="s">
        <v>351</v>
      </c>
      <c r="J1446">
        <v>1</v>
      </c>
      <c r="K1446">
        <v>0.16</v>
      </c>
    </row>
    <row r="1447" spans="8:33" x14ac:dyDescent="0.2">
      <c r="H1447" t="s">
        <v>352</v>
      </c>
      <c r="I1447" t="s">
        <v>353</v>
      </c>
    </row>
    <row r="1448" spans="8:33" x14ac:dyDescent="0.2">
      <c r="H1448" t="s">
        <v>126</v>
      </c>
    </row>
    <row r="1449" spans="8:33" x14ac:dyDescent="0.2">
      <c r="H1449" t="s">
        <v>355</v>
      </c>
      <c r="I1449" t="s">
        <v>356</v>
      </c>
      <c r="J1449" t="s">
        <v>357</v>
      </c>
      <c r="K1449" t="s">
        <v>358</v>
      </c>
      <c r="L1449" t="s">
        <v>359</v>
      </c>
      <c r="M1449" t="s">
        <v>360</v>
      </c>
      <c r="N1449" t="s">
        <v>361</v>
      </c>
      <c r="O1449" t="s">
        <v>362</v>
      </c>
      <c r="P1449" t="s">
        <v>363</v>
      </c>
      <c r="Q1449" t="s">
        <v>364</v>
      </c>
      <c r="R1449" t="s">
        <v>365</v>
      </c>
      <c r="S1449" t="s">
        <v>366</v>
      </c>
      <c r="T1449" t="s">
        <v>367</v>
      </c>
      <c r="U1449" t="s">
        <v>368</v>
      </c>
      <c r="V1449" t="s">
        <v>369</v>
      </c>
      <c r="W1449" t="s">
        <v>370</v>
      </c>
      <c r="X1449" t="s">
        <v>371</v>
      </c>
      <c r="Y1449" t="s">
        <v>372</v>
      </c>
      <c r="Z1449" t="s">
        <v>373</v>
      </c>
      <c r="AA1449" t="s">
        <v>374</v>
      </c>
      <c r="AB1449" t="s">
        <v>375</v>
      </c>
      <c r="AC1449" t="s">
        <v>376</v>
      </c>
      <c r="AD1449" t="s">
        <v>377</v>
      </c>
      <c r="AE1449" t="s">
        <v>378</v>
      </c>
      <c r="AF1449" t="s">
        <v>379</v>
      </c>
      <c r="AG1449" t="s">
        <v>380</v>
      </c>
    </row>
    <row r="1450" spans="8:33" x14ac:dyDescent="0.2">
      <c r="H1450">
        <v>1</v>
      </c>
      <c r="I1450">
        <v>199.95</v>
      </c>
      <c r="J1450">
        <v>2.6</v>
      </c>
      <c r="K1450">
        <v>0.29799999999999999</v>
      </c>
      <c r="L1450">
        <v>328</v>
      </c>
      <c r="M1450">
        <v>2.71</v>
      </c>
      <c r="N1450">
        <v>1.02</v>
      </c>
      <c r="O1450">
        <v>6</v>
      </c>
      <c r="P1450">
        <v>0</v>
      </c>
      <c r="Q1450">
        <v>1.42</v>
      </c>
      <c r="R1450">
        <v>19.559999999999999</v>
      </c>
      <c r="S1450">
        <v>18.149999999999999</v>
      </c>
      <c r="T1450">
        <v>19.66</v>
      </c>
      <c r="U1450">
        <v>354.4</v>
      </c>
      <c r="V1450">
        <v>350.1</v>
      </c>
      <c r="W1450">
        <v>8.1199999999999992</v>
      </c>
      <c r="X1450">
        <v>11.33</v>
      </c>
      <c r="Y1450">
        <v>33.56</v>
      </c>
      <c r="Z1450">
        <v>46.86</v>
      </c>
      <c r="AA1450">
        <v>500.2</v>
      </c>
      <c r="AB1450">
        <v>49.71</v>
      </c>
      <c r="AC1450">
        <v>0.68879999999999997</v>
      </c>
      <c r="AD1450">
        <v>94.42</v>
      </c>
      <c r="AE1450">
        <v>2.7</v>
      </c>
      <c r="AF1450">
        <v>0.55000000000000004</v>
      </c>
      <c r="AG1450">
        <v>111115</v>
      </c>
    </row>
    <row r="1451" spans="8:33" x14ac:dyDescent="0.2">
      <c r="H1451">
        <v>2</v>
      </c>
      <c r="I1451">
        <v>225.45</v>
      </c>
      <c r="J1451">
        <v>2.79</v>
      </c>
      <c r="K1451">
        <v>0.29799999999999999</v>
      </c>
      <c r="L1451">
        <v>326</v>
      </c>
      <c r="M1451">
        <v>2.7</v>
      </c>
      <c r="N1451">
        <v>1.02</v>
      </c>
      <c r="O1451">
        <v>6</v>
      </c>
      <c r="P1451">
        <v>0</v>
      </c>
      <c r="Q1451">
        <v>1.42</v>
      </c>
      <c r="R1451">
        <v>19.54</v>
      </c>
      <c r="S1451">
        <v>18.14</v>
      </c>
      <c r="T1451">
        <v>19.670000000000002</v>
      </c>
      <c r="U1451">
        <v>354.4</v>
      </c>
      <c r="V1451">
        <v>349.9</v>
      </c>
      <c r="W1451">
        <v>8.1300000000000008</v>
      </c>
      <c r="X1451">
        <v>11.34</v>
      </c>
      <c r="Y1451">
        <v>33.67</v>
      </c>
      <c r="Z1451">
        <v>46.94</v>
      </c>
      <c r="AA1451">
        <v>500.2</v>
      </c>
      <c r="AB1451">
        <v>49.71</v>
      </c>
      <c r="AC1451">
        <v>0.46839999999999998</v>
      </c>
      <c r="AD1451">
        <v>94.42</v>
      </c>
      <c r="AE1451">
        <v>2.7</v>
      </c>
      <c r="AF1451">
        <v>0.55000000000000004</v>
      </c>
      <c r="AG1451">
        <v>111115</v>
      </c>
    </row>
    <row r="1452" spans="8:33" x14ac:dyDescent="0.2">
      <c r="H1452" t="s">
        <v>344</v>
      </c>
    </row>
    <row r="1453" spans="8:33" x14ac:dyDescent="0.2">
      <c r="H1453" t="s">
        <v>127</v>
      </c>
    </row>
    <row r="1454" spans="8:33" x14ac:dyDescent="0.2">
      <c r="H1454" t="s">
        <v>346</v>
      </c>
      <c r="I1454" t="s">
        <v>347</v>
      </c>
    </row>
    <row r="1455" spans="8:33" x14ac:dyDescent="0.2">
      <c r="H1455" t="s">
        <v>348</v>
      </c>
      <c r="I1455" t="s">
        <v>349</v>
      </c>
    </row>
    <row r="1456" spans="8:33" x14ac:dyDescent="0.2">
      <c r="H1456" t="s">
        <v>350</v>
      </c>
      <c r="I1456" t="s">
        <v>351</v>
      </c>
      <c r="J1456">
        <v>1</v>
      </c>
      <c r="K1456">
        <v>0.16</v>
      </c>
    </row>
    <row r="1457" spans="8:33" x14ac:dyDescent="0.2">
      <c r="H1457" t="s">
        <v>352</v>
      </c>
      <c r="I1457" t="s">
        <v>353</v>
      </c>
    </row>
    <row r="1458" spans="8:33" x14ac:dyDescent="0.2">
      <c r="H1458" t="s">
        <v>128</v>
      </c>
    </row>
    <row r="1459" spans="8:33" x14ac:dyDescent="0.2">
      <c r="H1459" t="s">
        <v>355</v>
      </c>
      <c r="I1459" t="s">
        <v>356</v>
      </c>
      <c r="J1459" t="s">
        <v>357</v>
      </c>
      <c r="K1459" t="s">
        <v>358</v>
      </c>
      <c r="L1459" t="s">
        <v>359</v>
      </c>
      <c r="M1459" t="s">
        <v>360</v>
      </c>
      <c r="N1459" t="s">
        <v>361</v>
      </c>
      <c r="O1459" t="s">
        <v>362</v>
      </c>
      <c r="P1459" t="s">
        <v>363</v>
      </c>
      <c r="Q1459" t="s">
        <v>364</v>
      </c>
      <c r="R1459" t="s">
        <v>365</v>
      </c>
      <c r="S1459" t="s">
        <v>366</v>
      </c>
      <c r="T1459" t="s">
        <v>367</v>
      </c>
      <c r="U1459" t="s">
        <v>368</v>
      </c>
      <c r="V1459" t="s">
        <v>369</v>
      </c>
      <c r="W1459" t="s">
        <v>370</v>
      </c>
      <c r="X1459" t="s">
        <v>371</v>
      </c>
      <c r="Y1459" t="s">
        <v>372</v>
      </c>
      <c r="Z1459" t="s">
        <v>373</v>
      </c>
      <c r="AA1459" t="s">
        <v>374</v>
      </c>
      <c r="AB1459" t="s">
        <v>375</v>
      </c>
      <c r="AC1459" t="s">
        <v>376</v>
      </c>
      <c r="AD1459" t="s">
        <v>377</v>
      </c>
      <c r="AE1459" t="s">
        <v>378</v>
      </c>
      <c r="AF1459" t="s">
        <v>379</v>
      </c>
      <c r="AG1459" t="s">
        <v>380</v>
      </c>
    </row>
    <row r="1460" spans="8:33" x14ac:dyDescent="0.2">
      <c r="H1460">
        <v>1</v>
      </c>
      <c r="I1460">
        <v>51.95</v>
      </c>
      <c r="J1460">
        <v>1.86</v>
      </c>
      <c r="K1460">
        <v>0.35599999999999998</v>
      </c>
      <c r="L1460">
        <v>333</v>
      </c>
      <c r="M1460">
        <v>2.99</v>
      </c>
      <c r="N1460">
        <v>0.97399999999999998</v>
      </c>
      <c r="O1460">
        <v>6</v>
      </c>
      <c r="P1460">
        <v>0</v>
      </c>
      <c r="Q1460">
        <v>1.42</v>
      </c>
      <c r="R1460">
        <v>20.04</v>
      </c>
      <c r="S1460">
        <v>18.100000000000001</v>
      </c>
      <c r="T1460">
        <v>20.37</v>
      </c>
      <c r="U1460">
        <v>351.8</v>
      </c>
      <c r="V1460">
        <v>348.3</v>
      </c>
      <c r="W1460">
        <v>8.2200000000000006</v>
      </c>
      <c r="X1460">
        <v>11.76</v>
      </c>
      <c r="Y1460">
        <v>32.99</v>
      </c>
      <c r="Z1460">
        <v>47.21</v>
      </c>
      <c r="AA1460">
        <v>500.2</v>
      </c>
      <c r="AB1460">
        <v>50.34</v>
      </c>
      <c r="AC1460">
        <v>0.13780000000000001</v>
      </c>
      <c r="AD1460">
        <v>94.41</v>
      </c>
      <c r="AE1460">
        <v>2.7</v>
      </c>
      <c r="AF1460">
        <v>0.55000000000000004</v>
      </c>
      <c r="AG1460">
        <v>111115</v>
      </c>
    </row>
    <row r="1461" spans="8:33" x14ac:dyDescent="0.2">
      <c r="H1461">
        <v>2</v>
      </c>
      <c r="I1461">
        <v>66.95</v>
      </c>
      <c r="J1461">
        <v>2.25</v>
      </c>
      <c r="K1461">
        <v>0.35499999999999998</v>
      </c>
      <c r="L1461">
        <v>330</v>
      </c>
      <c r="M1461">
        <v>2.99</v>
      </c>
      <c r="N1461">
        <v>0.97699999999999998</v>
      </c>
      <c r="O1461">
        <v>6</v>
      </c>
      <c r="P1461">
        <v>0</v>
      </c>
      <c r="Q1461">
        <v>1.42</v>
      </c>
      <c r="R1461">
        <v>20.03</v>
      </c>
      <c r="S1461">
        <v>18.13</v>
      </c>
      <c r="T1461">
        <v>20.45</v>
      </c>
      <c r="U1461">
        <v>352.1</v>
      </c>
      <c r="V1461">
        <v>348.1</v>
      </c>
      <c r="W1461">
        <v>8.23</v>
      </c>
      <c r="X1461">
        <v>11.77</v>
      </c>
      <c r="Y1461">
        <v>33.03</v>
      </c>
      <c r="Z1461">
        <v>47.26</v>
      </c>
      <c r="AA1461">
        <v>500.3</v>
      </c>
      <c r="AB1461">
        <v>50.36</v>
      </c>
      <c r="AC1461">
        <v>6.8870000000000001E-2</v>
      </c>
      <c r="AD1461">
        <v>94.41</v>
      </c>
      <c r="AE1461">
        <v>2.7</v>
      </c>
      <c r="AF1461">
        <v>0.55000000000000004</v>
      </c>
      <c r="AG1461">
        <v>111115</v>
      </c>
    </row>
    <row r="1462" spans="8:33" x14ac:dyDescent="0.2">
      <c r="H1462" t="s">
        <v>344</v>
      </c>
    </row>
    <row r="1463" spans="8:33" x14ac:dyDescent="0.2">
      <c r="H1463" t="s">
        <v>129</v>
      </c>
    </row>
    <row r="1464" spans="8:33" x14ac:dyDescent="0.2">
      <c r="H1464" t="s">
        <v>346</v>
      </c>
      <c r="I1464" t="s">
        <v>347</v>
      </c>
    </row>
    <row r="1465" spans="8:33" x14ac:dyDescent="0.2">
      <c r="H1465" t="s">
        <v>348</v>
      </c>
      <c r="I1465" t="s">
        <v>349</v>
      </c>
    </row>
    <row r="1466" spans="8:33" x14ac:dyDescent="0.2">
      <c r="H1466" t="s">
        <v>350</v>
      </c>
      <c r="I1466" t="s">
        <v>351</v>
      </c>
      <c r="J1466">
        <v>1</v>
      </c>
      <c r="K1466">
        <v>0.16</v>
      </c>
    </row>
    <row r="1467" spans="8:33" x14ac:dyDescent="0.2">
      <c r="H1467" t="s">
        <v>352</v>
      </c>
      <c r="I1467" t="s">
        <v>353</v>
      </c>
    </row>
    <row r="1468" spans="8:33" x14ac:dyDescent="0.2">
      <c r="H1468" t="s">
        <v>0</v>
      </c>
    </row>
    <row r="1469" spans="8:33" x14ac:dyDescent="0.2">
      <c r="H1469" t="s">
        <v>355</v>
      </c>
      <c r="I1469" t="s">
        <v>356</v>
      </c>
      <c r="J1469" t="s">
        <v>357</v>
      </c>
      <c r="K1469" t="s">
        <v>358</v>
      </c>
      <c r="L1469" t="s">
        <v>359</v>
      </c>
      <c r="M1469" t="s">
        <v>360</v>
      </c>
      <c r="N1469" t="s">
        <v>361</v>
      </c>
      <c r="O1469" t="s">
        <v>362</v>
      </c>
      <c r="P1469" t="s">
        <v>363</v>
      </c>
      <c r="Q1469" t="s">
        <v>364</v>
      </c>
      <c r="R1469" t="s">
        <v>365</v>
      </c>
      <c r="S1469" t="s">
        <v>366</v>
      </c>
      <c r="T1469" t="s">
        <v>367</v>
      </c>
      <c r="U1469" t="s">
        <v>368</v>
      </c>
      <c r="V1469" t="s">
        <v>369</v>
      </c>
      <c r="W1469" t="s">
        <v>370</v>
      </c>
      <c r="X1469" t="s">
        <v>371</v>
      </c>
      <c r="Y1469" t="s">
        <v>372</v>
      </c>
      <c r="Z1469" t="s">
        <v>373</v>
      </c>
      <c r="AA1469" t="s">
        <v>374</v>
      </c>
      <c r="AB1469" t="s">
        <v>375</v>
      </c>
      <c r="AC1469" t="s">
        <v>376</v>
      </c>
      <c r="AD1469" t="s">
        <v>377</v>
      </c>
      <c r="AE1469" t="s">
        <v>378</v>
      </c>
      <c r="AF1469" t="s">
        <v>379</v>
      </c>
      <c r="AG1469" t="s">
        <v>380</v>
      </c>
    </row>
    <row r="1470" spans="8:33" x14ac:dyDescent="0.2">
      <c r="H1470">
        <v>1</v>
      </c>
      <c r="I1470">
        <v>25.44</v>
      </c>
      <c r="J1470">
        <v>2.08</v>
      </c>
      <c r="K1470">
        <v>0.27700000000000002</v>
      </c>
      <c r="L1470">
        <v>328</v>
      </c>
      <c r="M1470">
        <v>2.62</v>
      </c>
      <c r="N1470">
        <v>1.05</v>
      </c>
      <c r="O1470">
        <v>6</v>
      </c>
      <c r="P1470">
        <v>0</v>
      </c>
      <c r="Q1470">
        <v>1.42</v>
      </c>
      <c r="R1470">
        <v>19.29</v>
      </c>
      <c r="S1470">
        <v>18.39</v>
      </c>
      <c r="T1470">
        <v>18.809999999999999</v>
      </c>
      <c r="U1470">
        <v>351.5</v>
      </c>
      <c r="V1470">
        <v>347.9</v>
      </c>
      <c r="W1470">
        <v>8.25</v>
      </c>
      <c r="X1470">
        <v>11.36</v>
      </c>
      <c r="Y1470">
        <v>34.71</v>
      </c>
      <c r="Z1470">
        <v>47.79</v>
      </c>
      <c r="AA1470">
        <v>500.3</v>
      </c>
      <c r="AB1470">
        <v>48.87</v>
      </c>
      <c r="AC1470">
        <v>0.42709999999999998</v>
      </c>
      <c r="AD1470">
        <v>94.42</v>
      </c>
      <c r="AE1470">
        <v>2.7</v>
      </c>
      <c r="AF1470">
        <v>0.55000000000000004</v>
      </c>
      <c r="AG1470">
        <v>111115</v>
      </c>
    </row>
    <row r="1471" spans="8:33" x14ac:dyDescent="0.2">
      <c r="H1471">
        <v>2</v>
      </c>
      <c r="I1471">
        <v>68.19</v>
      </c>
      <c r="J1471">
        <v>2.56</v>
      </c>
      <c r="K1471">
        <v>0.27900000000000003</v>
      </c>
      <c r="L1471">
        <v>327</v>
      </c>
      <c r="M1471">
        <v>2.59</v>
      </c>
      <c r="N1471">
        <v>1.03</v>
      </c>
      <c r="O1471">
        <v>6</v>
      </c>
      <c r="P1471">
        <v>0</v>
      </c>
      <c r="Q1471">
        <v>1.42</v>
      </c>
      <c r="R1471">
        <v>19.239999999999998</v>
      </c>
      <c r="S1471">
        <v>18.22</v>
      </c>
      <c r="T1471">
        <v>19.07</v>
      </c>
      <c r="U1471">
        <v>354.1</v>
      </c>
      <c r="V1471">
        <v>349.9</v>
      </c>
      <c r="W1471">
        <v>8.27</v>
      </c>
      <c r="X1471">
        <v>11.34</v>
      </c>
      <c r="Y1471">
        <v>34.869999999999997</v>
      </c>
      <c r="Z1471">
        <v>47.81</v>
      </c>
      <c r="AA1471">
        <v>500.4</v>
      </c>
      <c r="AB1471">
        <v>49.24</v>
      </c>
      <c r="AC1471">
        <v>0.75760000000000005</v>
      </c>
      <c r="AD1471">
        <v>94.41</v>
      </c>
      <c r="AE1471">
        <v>2.7</v>
      </c>
      <c r="AF1471">
        <v>0.55000000000000004</v>
      </c>
      <c r="AG1471">
        <v>111115</v>
      </c>
    </row>
    <row r="1473" spans="8:33" x14ac:dyDescent="0.2">
      <c r="H1473" t="s">
        <v>1</v>
      </c>
    </row>
    <row r="1474" spans="8:33" x14ac:dyDescent="0.2">
      <c r="H1474" t="s">
        <v>2</v>
      </c>
    </row>
    <row r="1475" spans="8:33" x14ac:dyDescent="0.2">
      <c r="H1475" t="s">
        <v>3</v>
      </c>
    </row>
    <row r="1476" spans="8:33" x14ac:dyDescent="0.2">
      <c r="H1476" t="s">
        <v>343</v>
      </c>
    </row>
    <row r="1478" spans="8:33" x14ac:dyDescent="0.2">
      <c r="H1478" t="s">
        <v>344</v>
      </c>
    </row>
    <row r="1479" spans="8:33" x14ac:dyDescent="0.2">
      <c r="H1479" t="s">
        <v>4</v>
      </c>
    </row>
    <row r="1480" spans="8:33" x14ac:dyDescent="0.2">
      <c r="H1480" t="s">
        <v>346</v>
      </c>
      <c r="I1480" t="s">
        <v>347</v>
      </c>
    </row>
    <row r="1481" spans="8:33" x14ac:dyDescent="0.2">
      <c r="H1481" t="s">
        <v>348</v>
      </c>
      <c r="I1481" t="s">
        <v>349</v>
      </c>
    </row>
    <row r="1482" spans="8:33" x14ac:dyDescent="0.2">
      <c r="H1482" t="s">
        <v>350</v>
      </c>
      <c r="I1482" t="s">
        <v>351</v>
      </c>
      <c r="J1482">
        <v>1</v>
      </c>
      <c r="K1482">
        <v>0.16</v>
      </c>
    </row>
    <row r="1483" spans="8:33" x14ac:dyDescent="0.2">
      <c r="H1483" t="s">
        <v>352</v>
      </c>
      <c r="I1483" t="s">
        <v>353</v>
      </c>
    </row>
    <row r="1484" spans="8:33" x14ac:dyDescent="0.2">
      <c r="H1484" t="s">
        <v>5</v>
      </c>
    </row>
    <row r="1485" spans="8:33" x14ac:dyDescent="0.2">
      <c r="H1485" t="s">
        <v>355</v>
      </c>
      <c r="I1485" t="s">
        <v>356</v>
      </c>
      <c r="J1485" t="s">
        <v>357</v>
      </c>
      <c r="K1485" t="s">
        <v>358</v>
      </c>
      <c r="L1485" t="s">
        <v>359</v>
      </c>
      <c r="M1485" t="s">
        <v>360</v>
      </c>
      <c r="N1485" t="s">
        <v>361</v>
      </c>
      <c r="O1485" t="s">
        <v>362</v>
      </c>
      <c r="P1485" t="s">
        <v>363</v>
      </c>
      <c r="Q1485" t="s">
        <v>364</v>
      </c>
      <c r="R1485" t="s">
        <v>365</v>
      </c>
      <c r="S1485" t="s">
        <v>366</v>
      </c>
      <c r="T1485" t="s">
        <v>367</v>
      </c>
      <c r="U1485" t="s">
        <v>368</v>
      </c>
      <c r="V1485" t="s">
        <v>369</v>
      </c>
      <c r="W1485" t="s">
        <v>370</v>
      </c>
      <c r="X1485" t="s">
        <v>371</v>
      </c>
      <c r="Y1485" t="s">
        <v>372</v>
      </c>
      <c r="Z1485" t="s">
        <v>373</v>
      </c>
      <c r="AA1485" t="s">
        <v>374</v>
      </c>
      <c r="AB1485" t="s">
        <v>375</v>
      </c>
      <c r="AC1485" t="s">
        <v>376</v>
      </c>
      <c r="AD1485" t="s">
        <v>377</v>
      </c>
      <c r="AE1485" t="s">
        <v>378</v>
      </c>
      <c r="AF1485" t="s">
        <v>379</v>
      </c>
      <c r="AG1485" t="s">
        <v>380</v>
      </c>
    </row>
    <row r="1486" spans="8:33" x14ac:dyDescent="0.2">
      <c r="H1486">
        <v>1</v>
      </c>
      <c r="I1486">
        <v>121.22</v>
      </c>
      <c r="J1486">
        <v>4.51</v>
      </c>
      <c r="K1486">
        <v>6.6299999999999998E-2</v>
      </c>
      <c r="L1486">
        <v>231</v>
      </c>
      <c r="M1486">
        <v>0.81699999999999995</v>
      </c>
      <c r="N1486">
        <v>1.2</v>
      </c>
      <c r="O1486">
        <v>6</v>
      </c>
      <c r="P1486">
        <v>0</v>
      </c>
      <c r="Q1486">
        <v>1.42</v>
      </c>
      <c r="R1486">
        <v>15.78</v>
      </c>
      <c r="S1486">
        <v>18.41</v>
      </c>
      <c r="T1486">
        <v>13.9</v>
      </c>
      <c r="U1486">
        <v>356.2</v>
      </c>
      <c r="V1486">
        <v>350.4</v>
      </c>
      <c r="W1486">
        <v>8.85</v>
      </c>
      <c r="X1486">
        <v>9.82</v>
      </c>
      <c r="Y1486">
        <v>46.45</v>
      </c>
      <c r="Z1486">
        <v>51.56</v>
      </c>
      <c r="AA1486">
        <v>498.5</v>
      </c>
      <c r="AB1486">
        <v>1199</v>
      </c>
      <c r="AC1486">
        <v>0.27550000000000002</v>
      </c>
      <c r="AD1486">
        <v>94.41</v>
      </c>
      <c r="AE1486">
        <v>2.5</v>
      </c>
      <c r="AF1486">
        <v>0.55000000000000004</v>
      </c>
      <c r="AG1486">
        <v>111115</v>
      </c>
    </row>
    <row r="1487" spans="8:33" x14ac:dyDescent="0.2">
      <c r="H1487">
        <v>2</v>
      </c>
      <c r="I1487">
        <v>151.22</v>
      </c>
      <c r="J1487">
        <v>4.7</v>
      </c>
      <c r="K1487">
        <v>6.4899999999999999E-2</v>
      </c>
      <c r="L1487">
        <v>224</v>
      </c>
      <c r="M1487">
        <v>0.79900000000000004</v>
      </c>
      <c r="N1487">
        <v>1.19</v>
      </c>
      <c r="O1487">
        <v>6</v>
      </c>
      <c r="P1487">
        <v>0</v>
      </c>
      <c r="Q1487">
        <v>1.42</v>
      </c>
      <c r="R1487">
        <v>15.63</v>
      </c>
      <c r="S1487">
        <v>18.39</v>
      </c>
      <c r="T1487">
        <v>13.99</v>
      </c>
      <c r="U1487">
        <v>356.2</v>
      </c>
      <c r="V1487">
        <v>350.2</v>
      </c>
      <c r="W1487">
        <v>8.89</v>
      </c>
      <c r="X1487">
        <v>9.84</v>
      </c>
      <c r="Y1487">
        <v>47.08</v>
      </c>
      <c r="Z1487">
        <v>52.1</v>
      </c>
      <c r="AA1487">
        <v>500.4</v>
      </c>
      <c r="AB1487">
        <v>1200</v>
      </c>
      <c r="AC1487">
        <v>0.11020000000000001</v>
      </c>
      <c r="AD1487">
        <v>94.4</v>
      </c>
      <c r="AE1487">
        <v>2.5</v>
      </c>
      <c r="AF1487">
        <v>0.55000000000000004</v>
      </c>
      <c r="AG1487">
        <v>111115</v>
      </c>
    </row>
    <row r="1488" spans="8:33" x14ac:dyDescent="0.2">
      <c r="H1488" t="s">
        <v>344</v>
      </c>
    </row>
    <row r="1489" spans="8:33" x14ac:dyDescent="0.2">
      <c r="H1489" t="s">
        <v>6</v>
      </c>
    </row>
    <row r="1490" spans="8:33" x14ac:dyDescent="0.2">
      <c r="H1490" t="s">
        <v>346</v>
      </c>
      <c r="I1490" t="s">
        <v>347</v>
      </c>
    </row>
    <row r="1491" spans="8:33" x14ac:dyDescent="0.2">
      <c r="H1491" t="s">
        <v>348</v>
      </c>
      <c r="I1491" t="s">
        <v>349</v>
      </c>
    </row>
    <row r="1492" spans="8:33" x14ac:dyDescent="0.2">
      <c r="H1492" t="s">
        <v>350</v>
      </c>
      <c r="I1492" t="s">
        <v>351</v>
      </c>
      <c r="J1492">
        <v>1</v>
      </c>
      <c r="K1492">
        <v>0.16</v>
      </c>
    </row>
    <row r="1493" spans="8:33" x14ac:dyDescent="0.2">
      <c r="H1493" t="s">
        <v>352</v>
      </c>
      <c r="I1493" t="s">
        <v>353</v>
      </c>
    </row>
    <row r="1494" spans="8:33" x14ac:dyDescent="0.2">
      <c r="H1494" t="s">
        <v>7</v>
      </c>
    </row>
    <row r="1495" spans="8:33" x14ac:dyDescent="0.2">
      <c r="H1495" t="s">
        <v>355</v>
      </c>
      <c r="I1495" t="s">
        <v>356</v>
      </c>
      <c r="J1495" t="s">
        <v>357</v>
      </c>
      <c r="K1495" t="s">
        <v>358</v>
      </c>
      <c r="L1495" t="s">
        <v>359</v>
      </c>
      <c r="M1495" t="s">
        <v>360</v>
      </c>
      <c r="N1495" t="s">
        <v>361</v>
      </c>
      <c r="O1495" t="s">
        <v>362</v>
      </c>
      <c r="P1495" t="s">
        <v>363</v>
      </c>
      <c r="Q1495" t="s">
        <v>364</v>
      </c>
      <c r="R1495" t="s">
        <v>365</v>
      </c>
      <c r="S1495" t="s">
        <v>366</v>
      </c>
      <c r="T1495" t="s">
        <v>367</v>
      </c>
      <c r="U1495" t="s">
        <v>368</v>
      </c>
      <c r="V1495" t="s">
        <v>369</v>
      </c>
      <c r="W1495" t="s">
        <v>370</v>
      </c>
      <c r="X1495" t="s">
        <v>371</v>
      </c>
      <c r="Y1495" t="s">
        <v>372</v>
      </c>
      <c r="Z1495" t="s">
        <v>373</v>
      </c>
      <c r="AA1495" t="s">
        <v>374</v>
      </c>
      <c r="AB1495" t="s">
        <v>375</v>
      </c>
      <c r="AC1495" t="s">
        <v>376</v>
      </c>
      <c r="AD1495" t="s">
        <v>377</v>
      </c>
      <c r="AE1495" t="s">
        <v>378</v>
      </c>
      <c r="AF1495" t="s">
        <v>379</v>
      </c>
      <c r="AG1495" t="s">
        <v>380</v>
      </c>
    </row>
    <row r="1496" spans="8:33" x14ac:dyDescent="0.2">
      <c r="H1496">
        <v>1</v>
      </c>
      <c r="I1496">
        <v>26.71</v>
      </c>
      <c r="J1496">
        <v>7.75</v>
      </c>
      <c r="K1496">
        <v>0.28699999999999998</v>
      </c>
      <c r="L1496">
        <v>295</v>
      </c>
      <c r="M1496">
        <v>2.44</v>
      </c>
      <c r="N1496">
        <v>0.94699999999999995</v>
      </c>
      <c r="O1496">
        <v>6</v>
      </c>
      <c r="P1496">
        <v>0</v>
      </c>
      <c r="Q1496">
        <v>1.42</v>
      </c>
      <c r="R1496">
        <v>16.55</v>
      </c>
      <c r="S1496">
        <v>17.989999999999998</v>
      </c>
      <c r="T1496">
        <v>15.56</v>
      </c>
      <c r="U1496">
        <v>361.5</v>
      </c>
      <c r="V1496">
        <v>351.2</v>
      </c>
      <c r="W1496">
        <v>9</v>
      </c>
      <c r="X1496">
        <v>11.89</v>
      </c>
      <c r="Y1496">
        <v>44.99</v>
      </c>
      <c r="Z1496">
        <v>59.42</v>
      </c>
      <c r="AA1496">
        <v>500.4</v>
      </c>
      <c r="AB1496">
        <v>1199</v>
      </c>
      <c r="AC1496">
        <v>0.20660000000000001</v>
      </c>
      <c r="AD1496">
        <v>94.41</v>
      </c>
      <c r="AE1496">
        <v>2.5</v>
      </c>
      <c r="AF1496">
        <v>0.55000000000000004</v>
      </c>
      <c r="AG1496">
        <v>111115</v>
      </c>
    </row>
    <row r="1497" spans="8:33" x14ac:dyDescent="0.2">
      <c r="H1497">
        <v>2</v>
      </c>
      <c r="I1497">
        <v>52.21</v>
      </c>
      <c r="J1497">
        <v>8.33</v>
      </c>
      <c r="K1497">
        <v>0.28699999999999998</v>
      </c>
      <c r="L1497">
        <v>291</v>
      </c>
      <c r="M1497">
        <v>2.44</v>
      </c>
      <c r="N1497">
        <v>0.94799999999999995</v>
      </c>
      <c r="O1497">
        <v>6</v>
      </c>
      <c r="P1497">
        <v>0</v>
      </c>
      <c r="Q1497">
        <v>1.42</v>
      </c>
      <c r="R1497">
        <v>16.54</v>
      </c>
      <c r="S1497">
        <v>18</v>
      </c>
      <c r="T1497">
        <v>15.57</v>
      </c>
      <c r="U1497">
        <v>361.4</v>
      </c>
      <c r="V1497">
        <v>350.4</v>
      </c>
      <c r="W1497">
        <v>9.01</v>
      </c>
      <c r="X1497">
        <v>11.9</v>
      </c>
      <c r="Y1497">
        <v>45.02</v>
      </c>
      <c r="Z1497">
        <v>59.47</v>
      </c>
      <c r="AA1497">
        <v>500.2</v>
      </c>
      <c r="AB1497">
        <v>1199</v>
      </c>
      <c r="AC1497">
        <v>0.26169999999999999</v>
      </c>
      <c r="AD1497">
        <v>94.41</v>
      </c>
      <c r="AE1497">
        <v>2.5</v>
      </c>
      <c r="AF1497">
        <v>0.55000000000000004</v>
      </c>
      <c r="AG1497">
        <v>111115</v>
      </c>
    </row>
    <row r="1498" spans="8:33" x14ac:dyDescent="0.2">
      <c r="H1498" t="s">
        <v>344</v>
      </c>
    </row>
    <row r="1499" spans="8:33" x14ac:dyDescent="0.2">
      <c r="H1499" t="s">
        <v>8</v>
      </c>
    </row>
    <row r="1500" spans="8:33" x14ac:dyDescent="0.2">
      <c r="H1500" t="s">
        <v>346</v>
      </c>
      <c r="I1500" t="s">
        <v>347</v>
      </c>
    </row>
    <row r="1501" spans="8:33" x14ac:dyDescent="0.2">
      <c r="H1501" t="s">
        <v>348</v>
      </c>
      <c r="I1501" t="s">
        <v>349</v>
      </c>
    </row>
    <row r="1502" spans="8:33" x14ac:dyDescent="0.2">
      <c r="H1502" t="s">
        <v>350</v>
      </c>
      <c r="I1502" t="s">
        <v>351</v>
      </c>
      <c r="J1502">
        <v>1</v>
      </c>
      <c r="K1502">
        <v>0.16</v>
      </c>
    </row>
    <row r="1503" spans="8:33" x14ac:dyDescent="0.2">
      <c r="H1503" t="s">
        <v>352</v>
      </c>
      <c r="I1503" t="s">
        <v>353</v>
      </c>
    </row>
    <row r="1504" spans="8:33" x14ac:dyDescent="0.2">
      <c r="H1504" t="s">
        <v>9</v>
      </c>
    </row>
    <row r="1505" spans="8:33" x14ac:dyDescent="0.2">
      <c r="H1505" t="s">
        <v>355</v>
      </c>
      <c r="I1505" t="s">
        <v>356</v>
      </c>
      <c r="J1505" t="s">
        <v>357</v>
      </c>
      <c r="K1505" t="s">
        <v>358</v>
      </c>
      <c r="L1505" t="s">
        <v>359</v>
      </c>
      <c r="M1505" t="s">
        <v>360</v>
      </c>
      <c r="N1505" t="s">
        <v>361</v>
      </c>
      <c r="O1505" t="s">
        <v>362</v>
      </c>
      <c r="P1505" t="s">
        <v>363</v>
      </c>
      <c r="Q1505" t="s">
        <v>364</v>
      </c>
      <c r="R1505" t="s">
        <v>365</v>
      </c>
      <c r="S1505" t="s">
        <v>366</v>
      </c>
      <c r="T1505" t="s">
        <v>367</v>
      </c>
      <c r="U1505" t="s">
        <v>368</v>
      </c>
      <c r="V1505" t="s">
        <v>369</v>
      </c>
      <c r="W1505" t="s">
        <v>370</v>
      </c>
      <c r="X1505" t="s">
        <v>371</v>
      </c>
      <c r="Y1505" t="s">
        <v>372</v>
      </c>
      <c r="Z1505" t="s">
        <v>373</v>
      </c>
      <c r="AA1505" t="s">
        <v>374</v>
      </c>
      <c r="AB1505" t="s">
        <v>375</v>
      </c>
      <c r="AC1505" t="s">
        <v>376</v>
      </c>
      <c r="AD1505" t="s">
        <v>377</v>
      </c>
      <c r="AE1505" t="s">
        <v>378</v>
      </c>
      <c r="AF1505" t="s">
        <v>379</v>
      </c>
      <c r="AG1505" t="s">
        <v>380</v>
      </c>
    </row>
    <row r="1506" spans="8:33" x14ac:dyDescent="0.2">
      <c r="H1506">
        <v>1</v>
      </c>
      <c r="I1506">
        <v>87.46</v>
      </c>
      <c r="J1506">
        <v>10.1</v>
      </c>
      <c r="K1506">
        <v>0.19400000000000001</v>
      </c>
      <c r="L1506">
        <v>251</v>
      </c>
      <c r="M1506">
        <v>1.9</v>
      </c>
      <c r="N1506">
        <v>1.04</v>
      </c>
      <c r="O1506">
        <v>6</v>
      </c>
      <c r="P1506">
        <v>0</v>
      </c>
      <c r="Q1506">
        <v>1.42</v>
      </c>
      <c r="R1506">
        <v>16.47</v>
      </c>
      <c r="S1506">
        <v>18.239999999999998</v>
      </c>
      <c r="T1506">
        <v>15.36</v>
      </c>
      <c r="U1506">
        <v>361.7</v>
      </c>
      <c r="V1506">
        <v>348.8</v>
      </c>
      <c r="W1506">
        <v>9.0399999999999991</v>
      </c>
      <c r="X1506">
        <v>11.29</v>
      </c>
      <c r="Y1506">
        <v>45.37</v>
      </c>
      <c r="Z1506">
        <v>56.7</v>
      </c>
      <c r="AA1506">
        <v>500.4</v>
      </c>
      <c r="AB1506">
        <v>1199</v>
      </c>
      <c r="AC1506">
        <v>0.73009999999999997</v>
      </c>
      <c r="AD1506">
        <v>94.4</v>
      </c>
      <c r="AE1506">
        <v>2.5</v>
      </c>
      <c r="AF1506">
        <v>0.55000000000000004</v>
      </c>
      <c r="AG1506">
        <v>111115</v>
      </c>
    </row>
    <row r="1507" spans="8:33" x14ac:dyDescent="0.2">
      <c r="H1507">
        <v>2</v>
      </c>
      <c r="I1507">
        <v>121.21</v>
      </c>
      <c r="J1507">
        <v>10.3</v>
      </c>
      <c r="K1507">
        <v>0.19400000000000001</v>
      </c>
      <c r="L1507">
        <v>248</v>
      </c>
      <c r="M1507">
        <v>1.89</v>
      </c>
      <c r="N1507">
        <v>1.03</v>
      </c>
      <c r="O1507">
        <v>6</v>
      </c>
      <c r="P1507">
        <v>0</v>
      </c>
      <c r="Q1507">
        <v>1.42</v>
      </c>
      <c r="R1507">
        <v>16.440000000000001</v>
      </c>
      <c r="S1507">
        <v>18.170000000000002</v>
      </c>
      <c r="T1507">
        <v>15.36</v>
      </c>
      <c r="U1507">
        <v>361.6</v>
      </c>
      <c r="V1507">
        <v>348.4</v>
      </c>
      <c r="W1507">
        <v>9.0399999999999991</v>
      </c>
      <c r="X1507">
        <v>11.29</v>
      </c>
      <c r="Y1507">
        <v>45.5</v>
      </c>
      <c r="Z1507">
        <v>56.79</v>
      </c>
      <c r="AA1507">
        <v>500.3</v>
      </c>
      <c r="AB1507">
        <v>1200</v>
      </c>
      <c r="AC1507">
        <v>0.35820000000000002</v>
      </c>
      <c r="AD1507">
        <v>94.4</v>
      </c>
      <c r="AE1507">
        <v>2.5</v>
      </c>
      <c r="AF1507">
        <v>0.55000000000000004</v>
      </c>
      <c r="AG1507">
        <v>111115</v>
      </c>
    </row>
    <row r="1508" spans="8:33" x14ac:dyDescent="0.2">
      <c r="H1508" t="s">
        <v>344</v>
      </c>
    </row>
    <row r="1509" spans="8:33" x14ac:dyDescent="0.2">
      <c r="H1509" t="s">
        <v>10</v>
      </c>
    </row>
    <row r="1510" spans="8:33" x14ac:dyDescent="0.2">
      <c r="H1510" t="s">
        <v>346</v>
      </c>
      <c r="I1510" t="s">
        <v>347</v>
      </c>
    </row>
    <row r="1511" spans="8:33" x14ac:dyDescent="0.2">
      <c r="H1511" t="s">
        <v>348</v>
      </c>
      <c r="I1511" t="s">
        <v>349</v>
      </c>
    </row>
    <row r="1512" spans="8:33" x14ac:dyDescent="0.2">
      <c r="H1512" t="s">
        <v>350</v>
      </c>
      <c r="I1512" t="s">
        <v>351</v>
      </c>
      <c r="J1512">
        <v>1</v>
      </c>
      <c r="K1512">
        <v>0.16</v>
      </c>
    </row>
    <row r="1513" spans="8:33" x14ac:dyDescent="0.2">
      <c r="H1513" t="s">
        <v>352</v>
      </c>
      <c r="I1513" t="s">
        <v>353</v>
      </c>
    </row>
    <row r="1514" spans="8:33" x14ac:dyDescent="0.2">
      <c r="H1514" t="s">
        <v>11</v>
      </c>
    </row>
    <row r="1515" spans="8:33" x14ac:dyDescent="0.2">
      <c r="H1515" t="s">
        <v>355</v>
      </c>
      <c r="I1515" t="s">
        <v>356</v>
      </c>
      <c r="J1515" t="s">
        <v>357</v>
      </c>
      <c r="K1515" t="s">
        <v>358</v>
      </c>
      <c r="L1515" t="s">
        <v>359</v>
      </c>
      <c r="M1515" t="s">
        <v>360</v>
      </c>
      <c r="N1515" t="s">
        <v>361</v>
      </c>
      <c r="O1515" t="s">
        <v>362</v>
      </c>
      <c r="P1515" t="s">
        <v>363</v>
      </c>
      <c r="Q1515" t="s">
        <v>364</v>
      </c>
      <c r="R1515" t="s">
        <v>365</v>
      </c>
      <c r="S1515" t="s">
        <v>366</v>
      </c>
      <c r="T1515" t="s">
        <v>367</v>
      </c>
      <c r="U1515" t="s">
        <v>368</v>
      </c>
      <c r="V1515" t="s">
        <v>369</v>
      </c>
      <c r="W1515" t="s">
        <v>370</v>
      </c>
      <c r="X1515" t="s">
        <v>371</v>
      </c>
      <c r="Y1515" t="s">
        <v>372</v>
      </c>
      <c r="Z1515" t="s">
        <v>373</v>
      </c>
      <c r="AA1515" t="s">
        <v>374</v>
      </c>
      <c r="AB1515" t="s">
        <v>375</v>
      </c>
      <c r="AC1515" t="s">
        <v>376</v>
      </c>
      <c r="AD1515" t="s">
        <v>377</v>
      </c>
      <c r="AE1515" t="s">
        <v>378</v>
      </c>
      <c r="AF1515" t="s">
        <v>379</v>
      </c>
      <c r="AG1515" t="s">
        <v>380</v>
      </c>
    </row>
    <row r="1516" spans="8:33" x14ac:dyDescent="0.2">
      <c r="H1516">
        <v>1</v>
      </c>
      <c r="I1516">
        <v>34.950000000000003</v>
      </c>
      <c r="J1516">
        <v>10.199999999999999</v>
      </c>
      <c r="K1516">
        <v>0.29799999999999999</v>
      </c>
      <c r="L1516">
        <v>279</v>
      </c>
      <c r="M1516">
        <v>2.39</v>
      </c>
      <c r="N1516">
        <v>0.89800000000000002</v>
      </c>
      <c r="O1516">
        <v>6</v>
      </c>
      <c r="P1516">
        <v>0</v>
      </c>
      <c r="Q1516">
        <v>1.42</v>
      </c>
      <c r="R1516">
        <v>16.25</v>
      </c>
      <c r="S1516">
        <v>18.22</v>
      </c>
      <c r="T1516">
        <v>14.77</v>
      </c>
      <c r="U1516">
        <v>361.2</v>
      </c>
      <c r="V1516">
        <v>348</v>
      </c>
      <c r="W1516">
        <v>9.91</v>
      </c>
      <c r="X1516">
        <v>12.73</v>
      </c>
      <c r="Y1516">
        <v>50.45</v>
      </c>
      <c r="Z1516">
        <v>64.84</v>
      </c>
      <c r="AA1516">
        <v>500.2</v>
      </c>
      <c r="AB1516">
        <v>1199</v>
      </c>
      <c r="AC1516">
        <v>0.11020000000000001</v>
      </c>
      <c r="AD1516">
        <v>94.41</v>
      </c>
      <c r="AE1516">
        <v>2.5</v>
      </c>
      <c r="AF1516">
        <v>0.55000000000000004</v>
      </c>
      <c r="AG1516">
        <v>111115</v>
      </c>
    </row>
    <row r="1517" spans="8:33" x14ac:dyDescent="0.2">
      <c r="H1517">
        <v>2</v>
      </c>
      <c r="I1517">
        <v>61.95</v>
      </c>
      <c r="J1517">
        <v>10.4</v>
      </c>
      <c r="K1517">
        <v>0.29899999999999999</v>
      </c>
      <c r="L1517">
        <v>280</v>
      </c>
      <c r="M1517">
        <v>2.39</v>
      </c>
      <c r="N1517">
        <v>0.89600000000000002</v>
      </c>
      <c r="O1517">
        <v>6</v>
      </c>
      <c r="P1517">
        <v>0</v>
      </c>
      <c r="Q1517">
        <v>1.42</v>
      </c>
      <c r="R1517">
        <v>16.23</v>
      </c>
      <c r="S1517">
        <v>18.23</v>
      </c>
      <c r="T1517">
        <v>14.78</v>
      </c>
      <c r="U1517">
        <v>364.5</v>
      </c>
      <c r="V1517">
        <v>350.9</v>
      </c>
      <c r="W1517">
        <v>9.94</v>
      </c>
      <c r="X1517">
        <v>12.76</v>
      </c>
      <c r="Y1517">
        <v>50.65</v>
      </c>
      <c r="Z1517">
        <v>65.06</v>
      </c>
      <c r="AA1517">
        <v>500.4</v>
      </c>
      <c r="AB1517">
        <v>1200</v>
      </c>
      <c r="AC1517">
        <v>0.1515</v>
      </c>
      <c r="AD1517">
        <v>94.41</v>
      </c>
      <c r="AE1517">
        <v>2.5</v>
      </c>
      <c r="AF1517">
        <v>0.55000000000000004</v>
      </c>
      <c r="AG1517">
        <v>111115</v>
      </c>
    </row>
    <row r="1518" spans="8:33" x14ac:dyDescent="0.2">
      <c r="H1518" t="s">
        <v>344</v>
      </c>
    </row>
    <row r="1519" spans="8:33" x14ac:dyDescent="0.2">
      <c r="H1519" t="s">
        <v>12</v>
      </c>
    </row>
    <row r="1520" spans="8:33" x14ac:dyDescent="0.2">
      <c r="H1520" t="s">
        <v>346</v>
      </c>
      <c r="I1520" t="s">
        <v>347</v>
      </c>
    </row>
    <row r="1521" spans="8:33" x14ac:dyDescent="0.2">
      <c r="H1521" t="s">
        <v>348</v>
      </c>
      <c r="I1521" t="s">
        <v>349</v>
      </c>
    </row>
    <row r="1522" spans="8:33" x14ac:dyDescent="0.2">
      <c r="H1522" t="s">
        <v>350</v>
      </c>
      <c r="I1522" t="s">
        <v>351</v>
      </c>
      <c r="J1522">
        <v>1</v>
      </c>
      <c r="K1522">
        <v>0.16</v>
      </c>
    </row>
    <row r="1523" spans="8:33" x14ac:dyDescent="0.2">
      <c r="H1523" t="s">
        <v>352</v>
      </c>
      <c r="I1523" t="s">
        <v>353</v>
      </c>
    </row>
    <row r="1524" spans="8:33" x14ac:dyDescent="0.2">
      <c r="H1524" t="s">
        <v>13</v>
      </c>
    </row>
    <row r="1525" spans="8:33" x14ac:dyDescent="0.2">
      <c r="H1525" t="s">
        <v>355</v>
      </c>
      <c r="I1525" t="s">
        <v>356</v>
      </c>
      <c r="J1525" t="s">
        <v>357</v>
      </c>
      <c r="K1525" t="s">
        <v>358</v>
      </c>
      <c r="L1525" t="s">
        <v>359</v>
      </c>
      <c r="M1525" t="s">
        <v>360</v>
      </c>
      <c r="N1525" t="s">
        <v>361</v>
      </c>
      <c r="O1525" t="s">
        <v>362</v>
      </c>
      <c r="P1525" t="s">
        <v>363</v>
      </c>
      <c r="Q1525" t="s">
        <v>364</v>
      </c>
      <c r="R1525" t="s">
        <v>365</v>
      </c>
      <c r="S1525" t="s">
        <v>366</v>
      </c>
      <c r="T1525" t="s">
        <v>367</v>
      </c>
      <c r="U1525" t="s">
        <v>368</v>
      </c>
      <c r="V1525" t="s">
        <v>369</v>
      </c>
      <c r="W1525" t="s">
        <v>370</v>
      </c>
      <c r="X1525" t="s">
        <v>371</v>
      </c>
      <c r="Y1525" t="s">
        <v>372</v>
      </c>
      <c r="Z1525" t="s">
        <v>373</v>
      </c>
      <c r="AA1525" t="s">
        <v>374</v>
      </c>
      <c r="AB1525" t="s">
        <v>375</v>
      </c>
      <c r="AC1525" t="s">
        <v>376</v>
      </c>
      <c r="AD1525" t="s">
        <v>377</v>
      </c>
      <c r="AE1525" t="s">
        <v>378</v>
      </c>
      <c r="AF1525" t="s">
        <v>379</v>
      </c>
      <c r="AG1525" t="s">
        <v>380</v>
      </c>
    </row>
    <row r="1526" spans="8:33" x14ac:dyDescent="0.2">
      <c r="H1526">
        <v>1</v>
      </c>
      <c r="I1526">
        <v>110.95</v>
      </c>
      <c r="J1526">
        <v>11.5</v>
      </c>
      <c r="K1526">
        <v>0.30599999999999999</v>
      </c>
      <c r="L1526">
        <v>277</v>
      </c>
      <c r="M1526">
        <v>2.52</v>
      </c>
      <c r="N1526">
        <v>0.92900000000000005</v>
      </c>
      <c r="O1526">
        <v>6</v>
      </c>
      <c r="P1526">
        <v>0</v>
      </c>
      <c r="Q1526">
        <v>1.42</v>
      </c>
      <c r="R1526">
        <v>16.87</v>
      </c>
      <c r="S1526">
        <v>18.86</v>
      </c>
      <c r="T1526">
        <v>15.02</v>
      </c>
      <c r="U1526">
        <v>367.4</v>
      </c>
      <c r="V1526">
        <v>352.6</v>
      </c>
      <c r="W1526">
        <v>10.34</v>
      </c>
      <c r="X1526">
        <v>13.32</v>
      </c>
      <c r="Y1526">
        <v>50.61</v>
      </c>
      <c r="Z1526">
        <v>65.209999999999994</v>
      </c>
      <c r="AA1526">
        <v>500.3</v>
      </c>
      <c r="AB1526">
        <v>1199</v>
      </c>
      <c r="AC1526">
        <v>1.0609999999999999</v>
      </c>
      <c r="AD1526">
        <v>94.41</v>
      </c>
      <c r="AE1526">
        <v>2.5</v>
      </c>
      <c r="AF1526">
        <v>0.55000000000000004</v>
      </c>
      <c r="AG1526">
        <v>111115</v>
      </c>
    </row>
    <row r="1527" spans="8:33" x14ac:dyDescent="0.2">
      <c r="H1527">
        <v>2</v>
      </c>
      <c r="I1527">
        <v>131.19999999999999</v>
      </c>
      <c r="J1527">
        <v>10.9</v>
      </c>
      <c r="K1527">
        <v>0.30399999999999999</v>
      </c>
      <c r="L1527">
        <v>277</v>
      </c>
      <c r="M1527">
        <v>2.4900000000000002</v>
      </c>
      <c r="N1527">
        <v>0.92300000000000004</v>
      </c>
      <c r="O1527">
        <v>6</v>
      </c>
      <c r="P1527">
        <v>0</v>
      </c>
      <c r="Q1527">
        <v>1.42</v>
      </c>
      <c r="R1527">
        <v>16.739999999999998</v>
      </c>
      <c r="S1527">
        <v>18.84</v>
      </c>
      <c r="T1527">
        <v>14.87</v>
      </c>
      <c r="U1527">
        <v>363.5</v>
      </c>
      <c r="V1527">
        <v>349.4</v>
      </c>
      <c r="W1527">
        <v>10.4</v>
      </c>
      <c r="X1527">
        <v>13.34</v>
      </c>
      <c r="Y1527">
        <v>51.31</v>
      </c>
      <c r="Z1527">
        <v>65.86</v>
      </c>
      <c r="AA1527">
        <v>500.4</v>
      </c>
      <c r="AB1527">
        <v>1199</v>
      </c>
      <c r="AC1527">
        <v>0.53720000000000001</v>
      </c>
      <c r="AD1527">
        <v>94.41</v>
      </c>
      <c r="AE1527">
        <v>2.5</v>
      </c>
      <c r="AF1527">
        <v>0.55000000000000004</v>
      </c>
      <c r="AG1527">
        <v>111115</v>
      </c>
    </row>
    <row r="1528" spans="8:33" x14ac:dyDescent="0.2">
      <c r="H1528" t="s">
        <v>344</v>
      </c>
    </row>
    <row r="1529" spans="8:33" x14ac:dyDescent="0.2">
      <c r="H1529" t="s">
        <v>14</v>
      </c>
    </row>
    <row r="1530" spans="8:33" x14ac:dyDescent="0.2">
      <c r="H1530" t="s">
        <v>346</v>
      </c>
      <c r="I1530" t="s">
        <v>347</v>
      </c>
    </row>
    <row r="1531" spans="8:33" x14ac:dyDescent="0.2">
      <c r="H1531" t="s">
        <v>348</v>
      </c>
      <c r="I1531" t="s">
        <v>349</v>
      </c>
    </row>
    <row r="1532" spans="8:33" x14ac:dyDescent="0.2">
      <c r="H1532" t="s">
        <v>350</v>
      </c>
      <c r="I1532" t="s">
        <v>351</v>
      </c>
      <c r="J1532">
        <v>1</v>
      </c>
      <c r="K1532">
        <v>0.16</v>
      </c>
    </row>
    <row r="1533" spans="8:33" x14ac:dyDescent="0.2">
      <c r="H1533" t="s">
        <v>352</v>
      </c>
      <c r="I1533" t="s">
        <v>353</v>
      </c>
    </row>
    <row r="1534" spans="8:33" x14ac:dyDescent="0.2">
      <c r="H1534" t="s">
        <v>15</v>
      </c>
    </row>
    <row r="1535" spans="8:33" x14ac:dyDescent="0.2">
      <c r="H1535" t="s">
        <v>355</v>
      </c>
      <c r="I1535" t="s">
        <v>356</v>
      </c>
      <c r="J1535" t="s">
        <v>357</v>
      </c>
      <c r="K1535" t="s">
        <v>358</v>
      </c>
      <c r="L1535" t="s">
        <v>359</v>
      </c>
      <c r="M1535" t="s">
        <v>360</v>
      </c>
      <c r="N1535" t="s">
        <v>361</v>
      </c>
      <c r="O1535" t="s">
        <v>362</v>
      </c>
      <c r="P1535" t="s">
        <v>363</v>
      </c>
      <c r="Q1535" t="s">
        <v>364</v>
      </c>
      <c r="R1535" t="s">
        <v>365</v>
      </c>
      <c r="S1535" t="s">
        <v>366</v>
      </c>
      <c r="T1535" t="s">
        <v>367</v>
      </c>
      <c r="U1535" t="s">
        <v>368</v>
      </c>
      <c r="V1535" t="s">
        <v>369</v>
      </c>
      <c r="W1535" t="s">
        <v>370</v>
      </c>
      <c r="X1535" t="s">
        <v>371</v>
      </c>
      <c r="Y1535" t="s">
        <v>372</v>
      </c>
      <c r="Z1535" t="s">
        <v>373</v>
      </c>
      <c r="AA1535" t="s">
        <v>374</v>
      </c>
      <c r="AB1535" t="s">
        <v>375</v>
      </c>
      <c r="AC1535" t="s">
        <v>376</v>
      </c>
      <c r="AD1535" t="s">
        <v>377</v>
      </c>
      <c r="AE1535" t="s">
        <v>378</v>
      </c>
      <c r="AF1535" t="s">
        <v>379</v>
      </c>
      <c r="AG1535" t="s">
        <v>380</v>
      </c>
    </row>
    <row r="1536" spans="8:33" x14ac:dyDescent="0.2">
      <c r="H1536">
        <v>1</v>
      </c>
      <c r="I1536">
        <v>19.95</v>
      </c>
      <c r="J1536">
        <v>12.7</v>
      </c>
      <c r="K1536">
        <v>0.28499999999999998</v>
      </c>
      <c r="L1536">
        <v>264</v>
      </c>
      <c r="M1536">
        <v>2.2400000000000002</v>
      </c>
      <c r="N1536">
        <v>0.875</v>
      </c>
      <c r="O1536">
        <v>6</v>
      </c>
      <c r="P1536">
        <v>0</v>
      </c>
      <c r="Q1536">
        <v>1.42</v>
      </c>
      <c r="R1536">
        <v>16.39</v>
      </c>
      <c r="S1536">
        <v>18.350000000000001</v>
      </c>
      <c r="T1536">
        <v>14.76</v>
      </c>
      <c r="U1536">
        <v>368.4</v>
      </c>
      <c r="V1536">
        <v>352.3</v>
      </c>
      <c r="W1536">
        <v>10.52</v>
      </c>
      <c r="X1536">
        <v>13.17</v>
      </c>
      <c r="Y1536">
        <v>53.09</v>
      </c>
      <c r="Z1536">
        <v>66.48</v>
      </c>
      <c r="AA1536">
        <v>500.3</v>
      </c>
      <c r="AB1536">
        <v>1199</v>
      </c>
      <c r="AC1536">
        <v>0.31690000000000002</v>
      </c>
      <c r="AD1536">
        <v>94.41</v>
      </c>
      <c r="AE1536">
        <v>2.5</v>
      </c>
      <c r="AF1536">
        <v>0.55000000000000004</v>
      </c>
      <c r="AG1536">
        <v>111115</v>
      </c>
    </row>
    <row r="1537" spans="8:33" x14ac:dyDescent="0.2">
      <c r="H1537">
        <v>2</v>
      </c>
      <c r="I1537">
        <v>44.7</v>
      </c>
      <c r="J1537">
        <v>10.6</v>
      </c>
      <c r="K1537">
        <v>0.28599999999999998</v>
      </c>
      <c r="L1537">
        <v>276</v>
      </c>
      <c r="M1537">
        <v>2.2200000000000002</v>
      </c>
      <c r="N1537">
        <v>0.86499999999999999</v>
      </c>
      <c r="O1537">
        <v>6</v>
      </c>
      <c r="P1537">
        <v>0</v>
      </c>
      <c r="Q1537">
        <v>1.42</v>
      </c>
      <c r="R1537">
        <v>16.329999999999998</v>
      </c>
      <c r="S1537">
        <v>18.260000000000002</v>
      </c>
      <c r="T1537">
        <v>14.77</v>
      </c>
      <c r="U1537">
        <v>363.8</v>
      </c>
      <c r="V1537">
        <v>350.2</v>
      </c>
      <c r="W1537">
        <v>10.51</v>
      </c>
      <c r="X1537">
        <v>13.14</v>
      </c>
      <c r="Y1537">
        <v>53.28</v>
      </c>
      <c r="Z1537">
        <v>66.58</v>
      </c>
      <c r="AA1537">
        <v>500.4</v>
      </c>
      <c r="AB1537">
        <v>1200</v>
      </c>
      <c r="AC1537">
        <v>0.26179999999999998</v>
      </c>
      <c r="AD1537">
        <v>94.41</v>
      </c>
      <c r="AE1537">
        <v>2.5</v>
      </c>
      <c r="AF1537">
        <v>0.55000000000000004</v>
      </c>
      <c r="AG1537">
        <v>111115</v>
      </c>
    </row>
    <row r="1539" spans="8:33" x14ac:dyDescent="0.2">
      <c r="H1539" t="s">
        <v>16</v>
      </c>
    </row>
    <row r="1540" spans="8:33" x14ac:dyDescent="0.2">
      <c r="H1540" t="s">
        <v>17</v>
      </c>
    </row>
    <row r="1541" spans="8:33" x14ac:dyDescent="0.2">
      <c r="H1541" t="s">
        <v>18</v>
      </c>
    </row>
    <row r="1542" spans="8:33" x14ac:dyDescent="0.2">
      <c r="H1542" t="s">
        <v>343</v>
      </c>
    </row>
    <row r="1544" spans="8:33" x14ac:dyDescent="0.2">
      <c r="H1544" t="s">
        <v>344</v>
      </c>
    </row>
    <row r="1545" spans="8:33" x14ac:dyDescent="0.2">
      <c r="H1545" t="s">
        <v>19</v>
      </c>
    </row>
    <row r="1546" spans="8:33" x14ac:dyDescent="0.2">
      <c r="H1546" t="s">
        <v>346</v>
      </c>
      <c r="I1546" t="s">
        <v>347</v>
      </c>
    </row>
    <row r="1547" spans="8:33" x14ac:dyDescent="0.2">
      <c r="H1547" t="s">
        <v>348</v>
      </c>
      <c r="I1547" t="s">
        <v>349</v>
      </c>
    </row>
    <row r="1548" spans="8:33" x14ac:dyDescent="0.2">
      <c r="H1548" t="s">
        <v>350</v>
      </c>
      <c r="I1548" t="s">
        <v>351</v>
      </c>
      <c r="J1548">
        <v>1</v>
      </c>
      <c r="K1548">
        <v>0.16</v>
      </c>
    </row>
    <row r="1549" spans="8:33" x14ac:dyDescent="0.2">
      <c r="H1549" t="s">
        <v>352</v>
      </c>
      <c r="I1549" t="s">
        <v>353</v>
      </c>
    </row>
    <row r="1550" spans="8:33" x14ac:dyDescent="0.2">
      <c r="H1550" t="s">
        <v>20</v>
      </c>
    </row>
    <row r="1551" spans="8:33" x14ac:dyDescent="0.2">
      <c r="H1551" t="s">
        <v>355</v>
      </c>
      <c r="I1551" t="s">
        <v>356</v>
      </c>
      <c r="J1551" t="s">
        <v>357</v>
      </c>
      <c r="K1551" t="s">
        <v>358</v>
      </c>
      <c r="L1551" t="s">
        <v>359</v>
      </c>
      <c r="M1551" t="s">
        <v>360</v>
      </c>
      <c r="N1551" t="s">
        <v>361</v>
      </c>
      <c r="O1551" t="s">
        <v>362</v>
      </c>
      <c r="P1551" t="s">
        <v>363</v>
      </c>
      <c r="Q1551" t="s">
        <v>364</v>
      </c>
      <c r="R1551" t="s">
        <v>365</v>
      </c>
      <c r="S1551" t="s">
        <v>366</v>
      </c>
      <c r="T1551" t="s">
        <v>367</v>
      </c>
      <c r="U1551" t="s">
        <v>368</v>
      </c>
      <c r="V1551" t="s">
        <v>369</v>
      </c>
      <c r="W1551" t="s">
        <v>370</v>
      </c>
      <c r="X1551" t="s">
        <v>371</v>
      </c>
      <c r="Y1551" t="s">
        <v>372</v>
      </c>
      <c r="Z1551" t="s">
        <v>373</v>
      </c>
      <c r="AA1551" t="s">
        <v>374</v>
      </c>
      <c r="AB1551" t="s">
        <v>375</v>
      </c>
      <c r="AC1551" t="s">
        <v>376</v>
      </c>
      <c r="AD1551" t="s">
        <v>377</v>
      </c>
      <c r="AE1551" t="s">
        <v>378</v>
      </c>
      <c r="AF1551" t="s">
        <v>379</v>
      </c>
      <c r="AG1551" t="s">
        <v>380</v>
      </c>
    </row>
    <row r="1552" spans="8:33" x14ac:dyDescent="0.2">
      <c r="H1552">
        <v>1</v>
      </c>
      <c r="I1552">
        <v>163.71</v>
      </c>
      <c r="J1552">
        <v>8.61</v>
      </c>
      <c r="K1552">
        <v>0.153</v>
      </c>
      <c r="L1552">
        <v>244</v>
      </c>
      <c r="M1552">
        <v>2.0099999999999998</v>
      </c>
      <c r="N1552">
        <v>1.32</v>
      </c>
      <c r="O1552">
        <v>6</v>
      </c>
      <c r="P1552">
        <v>0</v>
      </c>
      <c r="Q1552">
        <v>1.42</v>
      </c>
      <c r="R1552">
        <v>24.28</v>
      </c>
      <c r="S1552">
        <v>26.52</v>
      </c>
      <c r="T1552">
        <v>22.72</v>
      </c>
      <c r="U1552">
        <v>360.3</v>
      </c>
      <c r="V1552">
        <v>349.1</v>
      </c>
      <c r="W1552">
        <v>20.62</v>
      </c>
      <c r="X1552">
        <v>22.98</v>
      </c>
      <c r="Y1552">
        <v>63.5</v>
      </c>
      <c r="Z1552">
        <v>70.760000000000005</v>
      </c>
      <c r="AA1552">
        <v>500.5</v>
      </c>
      <c r="AB1552">
        <v>1200</v>
      </c>
      <c r="AC1552">
        <v>0.3306</v>
      </c>
      <c r="AD1552">
        <v>93.81</v>
      </c>
      <c r="AE1552">
        <v>2.9</v>
      </c>
      <c r="AF1552">
        <v>0.7</v>
      </c>
      <c r="AG1552">
        <v>111115</v>
      </c>
    </row>
    <row r="1553" spans="8:33" x14ac:dyDescent="0.2">
      <c r="H1553">
        <v>2</v>
      </c>
      <c r="I1553">
        <v>183.21</v>
      </c>
      <c r="J1553">
        <v>8.61</v>
      </c>
      <c r="K1553">
        <v>0.152</v>
      </c>
      <c r="L1553">
        <v>244</v>
      </c>
      <c r="M1553">
        <v>1.97</v>
      </c>
      <c r="N1553">
        <v>1.3</v>
      </c>
      <c r="O1553">
        <v>6</v>
      </c>
      <c r="P1553">
        <v>0</v>
      </c>
      <c r="Q1553">
        <v>1.42</v>
      </c>
      <c r="R1553">
        <v>24.2</v>
      </c>
      <c r="S1553">
        <v>26.38</v>
      </c>
      <c r="T1553">
        <v>22.75</v>
      </c>
      <c r="U1553">
        <v>360.2</v>
      </c>
      <c r="V1553">
        <v>349.1</v>
      </c>
      <c r="W1553">
        <v>20.62</v>
      </c>
      <c r="X1553">
        <v>22.92</v>
      </c>
      <c r="Y1553">
        <v>63.83</v>
      </c>
      <c r="Z1553">
        <v>70.95</v>
      </c>
      <c r="AA1553">
        <v>500.4</v>
      </c>
      <c r="AB1553">
        <v>1200</v>
      </c>
      <c r="AC1553">
        <v>0.30309999999999998</v>
      </c>
      <c r="AD1553">
        <v>93.8</v>
      </c>
      <c r="AE1553">
        <v>2.9</v>
      </c>
      <c r="AF1553">
        <v>0.7</v>
      </c>
      <c r="AG1553">
        <v>111115</v>
      </c>
    </row>
    <row r="1554" spans="8:33" x14ac:dyDescent="0.2">
      <c r="H1554" t="s">
        <v>344</v>
      </c>
    </row>
    <row r="1555" spans="8:33" x14ac:dyDescent="0.2">
      <c r="H1555" t="s">
        <v>21</v>
      </c>
    </row>
    <row r="1556" spans="8:33" x14ac:dyDescent="0.2">
      <c r="H1556" t="s">
        <v>346</v>
      </c>
      <c r="I1556" t="s">
        <v>347</v>
      </c>
    </row>
    <row r="1557" spans="8:33" x14ac:dyDescent="0.2">
      <c r="H1557" t="s">
        <v>348</v>
      </c>
      <c r="I1557" t="s">
        <v>349</v>
      </c>
    </row>
    <row r="1558" spans="8:33" x14ac:dyDescent="0.2">
      <c r="H1558" t="s">
        <v>350</v>
      </c>
      <c r="I1558" t="s">
        <v>351</v>
      </c>
      <c r="J1558">
        <v>1</v>
      </c>
      <c r="K1558">
        <v>0.16</v>
      </c>
    </row>
    <row r="1559" spans="8:33" x14ac:dyDescent="0.2">
      <c r="H1559" t="s">
        <v>352</v>
      </c>
      <c r="I1559" t="s">
        <v>353</v>
      </c>
    </row>
    <row r="1560" spans="8:33" x14ac:dyDescent="0.2">
      <c r="H1560" t="s">
        <v>22</v>
      </c>
    </row>
    <row r="1561" spans="8:33" x14ac:dyDescent="0.2">
      <c r="H1561" t="s">
        <v>355</v>
      </c>
      <c r="I1561" t="s">
        <v>356</v>
      </c>
      <c r="J1561" t="s">
        <v>357</v>
      </c>
      <c r="K1561" t="s">
        <v>358</v>
      </c>
      <c r="L1561" t="s">
        <v>359</v>
      </c>
      <c r="M1561" t="s">
        <v>360</v>
      </c>
      <c r="N1561" t="s">
        <v>361</v>
      </c>
      <c r="O1561" t="s">
        <v>362</v>
      </c>
      <c r="P1561" t="s">
        <v>363</v>
      </c>
      <c r="Q1561" t="s">
        <v>364</v>
      </c>
      <c r="R1561" t="s">
        <v>365</v>
      </c>
      <c r="S1561" t="s">
        <v>366</v>
      </c>
      <c r="T1561" t="s">
        <v>367</v>
      </c>
      <c r="U1561" t="s">
        <v>368</v>
      </c>
      <c r="V1561" t="s">
        <v>369</v>
      </c>
      <c r="W1561" t="s">
        <v>370</v>
      </c>
      <c r="X1561" t="s">
        <v>371</v>
      </c>
      <c r="Y1561" t="s">
        <v>372</v>
      </c>
      <c r="Z1561" t="s">
        <v>373</v>
      </c>
      <c r="AA1561" t="s">
        <v>374</v>
      </c>
      <c r="AB1561" t="s">
        <v>375</v>
      </c>
      <c r="AC1561" t="s">
        <v>376</v>
      </c>
      <c r="AD1561" t="s">
        <v>377</v>
      </c>
      <c r="AE1561" t="s">
        <v>378</v>
      </c>
      <c r="AF1561" t="s">
        <v>379</v>
      </c>
      <c r="AG1561" t="s">
        <v>380</v>
      </c>
    </row>
    <row r="1562" spans="8:33" x14ac:dyDescent="0.2">
      <c r="H1562">
        <v>1</v>
      </c>
      <c r="I1562">
        <v>7.2</v>
      </c>
      <c r="J1562">
        <v>9.7799999999999994</v>
      </c>
      <c r="K1562">
        <v>0.18099999999999999</v>
      </c>
      <c r="L1562">
        <v>249</v>
      </c>
      <c r="M1562">
        <v>2.13</v>
      </c>
      <c r="N1562">
        <v>1.21</v>
      </c>
      <c r="O1562">
        <v>6</v>
      </c>
      <c r="P1562">
        <v>0</v>
      </c>
      <c r="Q1562">
        <v>1.42</v>
      </c>
      <c r="R1562">
        <v>24.92</v>
      </c>
      <c r="S1562">
        <v>25.94</v>
      </c>
      <c r="T1562">
        <v>24.36</v>
      </c>
      <c r="U1562">
        <v>363.4</v>
      </c>
      <c r="V1562">
        <v>350.7</v>
      </c>
      <c r="W1562">
        <v>20.45</v>
      </c>
      <c r="X1562">
        <v>22.95</v>
      </c>
      <c r="Y1562">
        <v>60.61</v>
      </c>
      <c r="Z1562">
        <v>68.02</v>
      </c>
      <c r="AA1562">
        <v>500.5</v>
      </c>
      <c r="AB1562">
        <v>1201</v>
      </c>
      <c r="AC1562">
        <v>0.13780000000000001</v>
      </c>
      <c r="AD1562">
        <v>93.81</v>
      </c>
      <c r="AE1562">
        <v>2.9</v>
      </c>
      <c r="AF1562">
        <v>0.7</v>
      </c>
      <c r="AG1562">
        <v>111115</v>
      </c>
    </row>
    <row r="1563" spans="8:33" x14ac:dyDescent="0.2">
      <c r="H1563">
        <v>2</v>
      </c>
      <c r="I1563">
        <v>23.7</v>
      </c>
      <c r="J1563">
        <v>9.82</v>
      </c>
      <c r="K1563">
        <v>0.183</v>
      </c>
      <c r="L1563">
        <v>249</v>
      </c>
      <c r="M1563">
        <v>2.14</v>
      </c>
      <c r="N1563">
        <v>1.2</v>
      </c>
      <c r="O1563">
        <v>6</v>
      </c>
      <c r="P1563">
        <v>0</v>
      </c>
      <c r="Q1563">
        <v>1.42</v>
      </c>
      <c r="R1563">
        <v>25.01</v>
      </c>
      <c r="S1563">
        <v>25.9</v>
      </c>
      <c r="T1563">
        <v>24.56</v>
      </c>
      <c r="U1563">
        <v>363.3</v>
      </c>
      <c r="V1563">
        <v>350.6</v>
      </c>
      <c r="W1563">
        <v>20.43</v>
      </c>
      <c r="X1563">
        <v>22.94</v>
      </c>
      <c r="Y1563">
        <v>60.22</v>
      </c>
      <c r="Z1563">
        <v>67.62</v>
      </c>
      <c r="AA1563">
        <v>500.2</v>
      </c>
      <c r="AB1563">
        <v>1200</v>
      </c>
      <c r="AC1563">
        <v>0.89549999999999996</v>
      </c>
      <c r="AD1563">
        <v>93.81</v>
      </c>
      <c r="AE1563">
        <v>2.9</v>
      </c>
      <c r="AF1563">
        <v>0.7</v>
      </c>
      <c r="AG1563">
        <v>111115</v>
      </c>
    </row>
    <row r="1564" spans="8:33" x14ac:dyDescent="0.2">
      <c r="H1564" t="s">
        <v>344</v>
      </c>
    </row>
    <row r="1565" spans="8:33" x14ac:dyDescent="0.2">
      <c r="H1565" t="s">
        <v>23</v>
      </c>
    </row>
    <row r="1566" spans="8:33" x14ac:dyDescent="0.2">
      <c r="H1566" t="s">
        <v>346</v>
      </c>
      <c r="I1566" t="s">
        <v>347</v>
      </c>
    </row>
    <row r="1567" spans="8:33" x14ac:dyDescent="0.2">
      <c r="H1567" t="s">
        <v>348</v>
      </c>
      <c r="I1567" t="s">
        <v>349</v>
      </c>
    </row>
    <row r="1568" spans="8:33" x14ac:dyDescent="0.2">
      <c r="H1568" t="s">
        <v>350</v>
      </c>
      <c r="I1568" t="s">
        <v>351</v>
      </c>
      <c r="J1568">
        <v>1</v>
      </c>
      <c r="K1568">
        <v>0.16</v>
      </c>
    </row>
    <row r="1569" spans="8:33" x14ac:dyDescent="0.2">
      <c r="H1569" t="s">
        <v>352</v>
      </c>
      <c r="I1569" t="s">
        <v>353</v>
      </c>
    </row>
    <row r="1570" spans="8:33" x14ac:dyDescent="0.2">
      <c r="H1570" t="s">
        <v>24</v>
      </c>
    </row>
    <row r="1571" spans="8:33" x14ac:dyDescent="0.2">
      <c r="H1571" t="s">
        <v>355</v>
      </c>
      <c r="I1571" t="s">
        <v>356</v>
      </c>
      <c r="J1571" t="s">
        <v>357</v>
      </c>
      <c r="K1571" t="s">
        <v>358</v>
      </c>
      <c r="L1571" t="s">
        <v>359</v>
      </c>
      <c r="M1571" t="s">
        <v>360</v>
      </c>
      <c r="N1571" t="s">
        <v>361</v>
      </c>
      <c r="O1571" t="s">
        <v>362</v>
      </c>
      <c r="P1571" t="s">
        <v>363</v>
      </c>
      <c r="Q1571" t="s">
        <v>364</v>
      </c>
      <c r="R1571" t="s">
        <v>365</v>
      </c>
      <c r="S1571" t="s">
        <v>366</v>
      </c>
      <c r="T1571" t="s">
        <v>367</v>
      </c>
      <c r="U1571" t="s">
        <v>368</v>
      </c>
      <c r="V1571" t="s">
        <v>369</v>
      </c>
      <c r="W1571" t="s">
        <v>370</v>
      </c>
      <c r="X1571" t="s">
        <v>371</v>
      </c>
      <c r="Y1571" t="s">
        <v>372</v>
      </c>
      <c r="Z1571" t="s">
        <v>373</v>
      </c>
      <c r="AA1571" t="s">
        <v>374</v>
      </c>
      <c r="AB1571" t="s">
        <v>375</v>
      </c>
      <c r="AC1571" t="s">
        <v>376</v>
      </c>
      <c r="AD1571" t="s">
        <v>377</v>
      </c>
      <c r="AE1571" t="s">
        <v>378</v>
      </c>
      <c r="AF1571" t="s">
        <v>379</v>
      </c>
      <c r="AG1571" t="s">
        <v>380</v>
      </c>
    </row>
    <row r="1572" spans="8:33" x14ac:dyDescent="0.2">
      <c r="H1572">
        <v>1</v>
      </c>
      <c r="I1572">
        <v>87.7</v>
      </c>
      <c r="J1572">
        <v>10.199999999999999</v>
      </c>
      <c r="K1572">
        <v>0.161</v>
      </c>
      <c r="L1572">
        <v>232</v>
      </c>
      <c r="M1572">
        <v>2.1</v>
      </c>
      <c r="N1572">
        <v>1.33</v>
      </c>
      <c r="O1572">
        <v>6</v>
      </c>
      <c r="P1572">
        <v>0</v>
      </c>
      <c r="Q1572">
        <v>1.42</v>
      </c>
      <c r="R1572">
        <v>25.03</v>
      </c>
      <c r="S1572">
        <v>26.35</v>
      </c>
      <c r="T1572">
        <v>24.19</v>
      </c>
      <c r="U1572">
        <v>362.9</v>
      </c>
      <c r="V1572">
        <v>349.8</v>
      </c>
      <c r="W1572">
        <v>20.12</v>
      </c>
      <c r="X1572">
        <v>22.59</v>
      </c>
      <c r="Y1572">
        <v>59.27</v>
      </c>
      <c r="Z1572">
        <v>66.52</v>
      </c>
      <c r="AA1572">
        <v>500.6</v>
      </c>
      <c r="AB1572">
        <v>1201</v>
      </c>
      <c r="AC1572">
        <v>8.2659999999999997E-2</v>
      </c>
      <c r="AD1572">
        <v>93.8</v>
      </c>
      <c r="AE1572">
        <v>2.9</v>
      </c>
      <c r="AF1572">
        <v>0.7</v>
      </c>
      <c r="AG1572">
        <v>111115</v>
      </c>
    </row>
    <row r="1573" spans="8:33" x14ac:dyDescent="0.2">
      <c r="H1573">
        <v>2</v>
      </c>
      <c r="I1573">
        <v>110.2</v>
      </c>
      <c r="J1573">
        <v>10.199999999999999</v>
      </c>
      <c r="K1573">
        <v>0.158</v>
      </c>
      <c r="L1573">
        <v>230</v>
      </c>
      <c r="M1573">
        <v>2.0699999999999998</v>
      </c>
      <c r="N1573">
        <v>1.32</v>
      </c>
      <c r="O1573">
        <v>6</v>
      </c>
      <c r="P1573">
        <v>0</v>
      </c>
      <c r="Q1573">
        <v>1.42</v>
      </c>
      <c r="R1573">
        <v>24.78</v>
      </c>
      <c r="S1573">
        <v>26.29</v>
      </c>
      <c r="T1573">
        <v>23.92</v>
      </c>
      <c r="U1573">
        <v>362.7</v>
      </c>
      <c r="V1573">
        <v>349.5</v>
      </c>
      <c r="W1573">
        <v>20.07</v>
      </c>
      <c r="X1573">
        <v>22.49</v>
      </c>
      <c r="Y1573">
        <v>59.99</v>
      </c>
      <c r="Z1573">
        <v>67.239999999999995</v>
      </c>
      <c r="AA1573">
        <v>500.2</v>
      </c>
      <c r="AB1573">
        <v>1200</v>
      </c>
      <c r="AC1573">
        <v>0.20660000000000001</v>
      </c>
      <c r="AD1573">
        <v>93.81</v>
      </c>
      <c r="AE1573">
        <v>2.9</v>
      </c>
      <c r="AF1573">
        <v>0.7</v>
      </c>
      <c r="AG1573">
        <v>111115</v>
      </c>
    </row>
    <row r="1575" spans="8:33" x14ac:dyDescent="0.2">
      <c r="H1575" t="s">
        <v>25</v>
      </c>
    </row>
    <row r="1576" spans="8:33" x14ac:dyDescent="0.2">
      <c r="H1576" t="s">
        <v>26</v>
      </c>
    </row>
    <row r="1577" spans="8:33" x14ac:dyDescent="0.2">
      <c r="H1577" t="s">
        <v>27</v>
      </c>
    </row>
    <row r="1578" spans="8:33" x14ac:dyDescent="0.2">
      <c r="H1578" t="s">
        <v>343</v>
      </c>
    </row>
    <row r="1580" spans="8:33" x14ac:dyDescent="0.2">
      <c r="H1580" t="s">
        <v>344</v>
      </c>
    </row>
    <row r="1581" spans="8:33" x14ac:dyDescent="0.2">
      <c r="H1581" t="s">
        <v>28</v>
      </c>
    </row>
    <row r="1582" spans="8:33" x14ac:dyDescent="0.2">
      <c r="H1582" t="s">
        <v>346</v>
      </c>
      <c r="I1582" t="s">
        <v>347</v>
      </c>
    </row>
    <row r="1583" spans="8:33" x14ac:dyDescent="0.2">
      <c r="H1583" t="s">
        <v>348</v>
      </c>
      <c r="I1583" t="s">
        <v>349</v>
      </c>
    </row>
    <row r="1584" spans="8:33" x14ac:dyDescent="0.2">
      <c r="H1584" t="s">
        <v>350</v>
      </c>
      <c r="I1584" t="s">
        <v>351</v>
      </c>
      <c r="J1584">
        <v>1</v>
      </c>
      <c r="K1584">
        <v>0.16</v>
      </c>
    </row>
    <row r="1585" spans="8:33" x14ac:dyDescent="0.2">
      <c r="H1585" t="s">
        <v>352</v>
      </c>
      <c r="I1585" t="s">
        <v>353</v>
      </c>
    </row>
    <row r="1586" spans="8:33" x14ac:dyDescent="0.2">
      <c r="H1586" t="s">
        <v>29</v>
      </c>
    </row>
    <row r="1587" spans="8:33" x14ac:dyDescent="0.2">
      <c r="H1587" t="s">
        <v>355</v>
      </c>
      <c r="I1587" t="s">
        <v>356</v>
      </c>
      <c r="J1587" t="s">
        <v>357</v>
      </c>
      <c r="K1587" t="s">
        <v>358</v>
      </c>
      <c r="L1587" t="s">
        <v>359</v>
      </c>
      <c r="M1587" t="s">
        <v>360</v>
      </c>
      <c r="N1587" t="s">
        <v>361</v>
      </c>
      <c r="O1587" t="s">
        <v>362</v>
      </c>
      <c r="P1587" t="s">
        <v>363</v>
      </c>
      <c r="Q1587" t="s">
        <v>364</v>
      </c>
      <c r="R1587" t="s">
        <v>365</v>
      </c>
      <c r="S1587" t="s">
        <v>366</v>
      </c>
      <c r="T1587" t="s">
        <v>367</v>
      </c>
      <c r="U1587" t="s">
        <v>368</v>
      </c>
      <c r="V1587" t="s">
        <v>369</v>
      </c>
      <c r="W1587" t="s">
        <v>370</v>
      </c>
      <c r="X1587" t="s">
        <v>371</v>
      </c>
      <c r="Y1587" t="s">
        <v>372</v>
      </c>
      <c r="Z1587" t="s">
        <v>373</v>
      </c>
      <c r="AA1587" t="s">
        <v>374</v>
      </c>
      <c r="AB1587" t="s">
        <v>375</v>
      </c>
      <c r="AC1587" t="s">
        <v>376</v>
      </c>
      <c r="AD1587" t="s">
        <v>377</v>
      </c>
      <c r="AE1587" t="s">
        <v>378</v>
      </c>
      <c r="AF1587" t="s">
        <v>379</v>
      </c>
      <c r="AG1587" t="s">
        <v>380</v>
      </c>
    </row>
    <row r="1588" spans="8:33" x14ac:dyDescent="0.2">
      <c r="H1588">
        <v>1</v>
      </c>
      <c r="I1588">
        <v>29.19</v>
      </c>
      <c r="J1588">
        <v>2.97</v>
      </c>
      <c r="K1588">
        <v>0.26100000000000001</v>
      </c>
      <c r="L1588">
        <v>324</v>
      </c>
      <c r="M1588">
        <v>2.08</v>
      </c>
      <c r="N1588">
        <v>0.873</v>
      </c>
      <c r="O1588">
        <v>6</v>
      </c>
      <c r="P1588">
        <v>0</v>
      </c>
      <c r="Q1588">
        <v>1.42</v>
      </c>
      <c r="R1588">
        <v>19.54</v>
      </c>
      <c r="S1588">
        <v>18.21</v>
      </c>
      <c r="T1588">
        <v>19.68</v>
      </c>
      <c r="U1588">
        <v>354.3</v>
      </c>
      <c r="V1588">
        <v>349.9</v>
      </c>
      <c r="W1588">
        <v>10.53</v>
      </c>
      <c r="X1588">
        <v>12.99</v>
      </c>
      <c r="Y1588">
        <v>43.62</v>
      </c>
      <c r="Z1588">
        <v>53.8</v>
      </c>
      <c r="AA1588">
        <v>500.3</v>
      </c>
      <c r="AB1588">
        <v>49.03</v>
      </c>
      <c r="AC1588">
        <v>0</v>
      </c>
      <c r="AD1588">
        <v>94.41</v>
      </c>
      <c r="AE1588">
        <v>2.5</v>
      </c>
      <c r="AF1588">
        <v>0.55000000000000004</v>
      </c>
      <c r="AG1588">
        <v>111115</v>
      </c>
    </row>
    <row r="1589" spans="8:33" x14ac:dyDescent="0.2">
      <c r="H1589">
        <v>2</v>
      </c>
      <c r="I1589">
        <v>53.94</v>
      </c>
      <c r="J1589">
        <v>3.09</v>
      </c>
      <c r="K1589">
        <v>0.25800000000000001</v>
      </c>
      <c r="L1589">
        <v>323</v>
      </c>
      <c r="M1589">
        <v>2.04</v>
      </c>
      <c r="N1589">
        <v>0.86599999999999999</v>
      </c>
      <c r="O1589">
        <v>6</v>
      </c>
      <c r="P1589">
        <v>0</v>
      </c>
      <c r="Q1589">
        <v>1.42</v>
      </c>
      <c r="R1589">
        <v>19</v>
      </c>
      <c r="S1589">
        <v>18.149999999999999</v>
      </c>
      <c r="T1589">
        <v>18.28</v>
      </c>
      <c r="U1589">
        <v>354.7</v>
      </c>
      <c r="V1589">
        <v>350.1</v>
      </c>
      <c r="W1589">
        <v>10.56</v>
      </c>
      <c r="X1589">
        <v>12.97</v>
      </c>
      <c r="Y1589">
        <v>45.21</v>
      </c>
      <c r="Z1589">
        <v>55.53</v>
      </c>
      <c r="AA1589">
        <v>500.3</v>
      </c>
      <c r="AB1589">
        <v>49.11</v>
      </c>
      <c r="AC1589">
        <v>0</v>
      </c>
      <c r="AD1589">
        <v>94.41</v>
      </c>
      <c r="AE1589">
        <v>2.5</v>
      </c>
      <c r="AF1589">
        <v>0.55000000000000004</v>
      </c>
      <c r="AG1589">
        <v>111115</v>
      </c>
    </row>
    <row r="1590" spans="8:33" x14ac:dyDescent="0.2">
      <c r="H1590" t="s">
        <v>344</v>
      </c>
    </row>
    <row r="1591" spans="8:33" x14ac:dyDescent="0.2">
      <c r="H1591" t="s">
        <v>30</v>
      </c>
    </row>
    <row r="1592" spans="8:33" x14ac:dyDescent="0.2">
      <c r="H1592" t="s">
        <v>346</v>
      </c>
      <c r="I1592" t="s">
        <v>347</v>
      </c>
    </row>
    <row r="1593" spans="8:33" x14ac:dyDescent="0.2">
      <c r="H1593" t="s">
        <v>348</v>
      </c>
      <c r="I1593" t="s">
        <v>349</v>
      </c>
    </row>
    <row r="1594" spans="8:33" x14ac:dyDescent="0.2">
      <c r="H1594" t="s">
        <v>350</v>
      </c>
      <c r="I1594" t="s">
        <v>351</v>
      </c>
      <c r="J1594">
        <v>1</v>
      </c>
      <c r="K1594">
        <v>0.16</v>
      </c>
    </row>
    <row r="1595" spans="8:33" x14ac:dyDescent="0.2">
      <c r="H1595" t="s">
        <v>352</v>
      </c>
      <c r="I1595" t="s">
        <v>353</v>
      </c>
    </row>
    <row r="1596" spans="8:33" x14ac:dyDescent="0.2">
      <c r="H1596" t="s">
        <v>31</v>
      </c>
    </row>
    <row r="1597" spans="8:33" x14ac:dyDescent="0.2">
      <c r="H1597" t="s">
        <v>355</v>
      </c>
      <c r="I1597" t="s">
        <v>356</v>
      </c>
      <c r="J1597" t="s">
        <v>357</v>
      </c>
      <c r="K1597" t="s">
        <v>358</v>
      </c>
      <c r="L1597" t="s">
        <v>359</v>
      </c>
      <c r="M1597" t="s">
        <v>360</v>
      </c>
      <c r="N1597" t="s">
        <v>361</v>
      </c>
      <c r="O1597" t="s">
        <v>362</v>
      </c>
      <c r="P1597" t="s">
        <v>363</v>
      </c>
      <c r="Q1597" t="s">
        <v>364</v>
      </c>
      <c r="R1597" t="s">
        <v>365</v>
      </c>
      <c r="S1597" t="s">
        <v>366</v>
      </c>
      <c r="T1597" t="s">
        <v>367</v>
      </c>
      <c r="U1597" t="s">
        <v>368</v>
      </c>
      <c r="V1597" t="s">
        <v>369</v>
      </c>
      <c r="W1597" t="s">
        <v>370</v>
      </c>
      <c r="X1597" t="s">
        <v>371</v>
      </c>
      <c r="Y1597" t="s">
        <v>372</v>
      </c>
      <c r="Z1597" t="s">
        <v>373</v>
      </c>
      <c r="AA1597" t="s">
        <v>374</v>
      </c>
      <c r="AB1597" t="s">
        <v>375</v>
      </c>
      <c r="AC1597" t="s">
        <v>376</v>
      </c>
      <c r="AD1597" t="s">
        <v>377</v>
      </c>
      <c r="AE1597" t="s">
        <v>378</v>
      </c>
      <c r="AF1597" t="s">
        <v>379</v>
      </c>
      <c r="AG1597" t="s">
        <v>380</v>
      </c>
    </row>
    <row r="1598" spans="8:33" x14ac:dyDescent="0.2">
      <c r="H1598">
        <v>1</v>
      </c>
      <c r="I1598">
        <v>132.94</v>
      </c>
      <c r="J1598">
        <v>2.71</v>
      </c>
      <c r="K1598">
        <v>6.3500000000000001E-2</v>
      </c>
      <c r="L1598">
        <v>274</v>
      </c>
      <c r="M1598">
        <v>0.65</v>
      </c>
      <c r="N1598">
        <v>0.99299999999999999</v>
      </c>
      <c r="O1598">
        <v>6</v>
      </c>
      <c r="P1598">
        <v>0</v>
      </c>
      <c r="Q1598">
        <v>1.42</v>
      </c>
      <c r="R1598">
        <v>17.93</v>
      </c>
      <c r="S1598">
        <v>18.02</v>
      </c>
      <c r="T1598">
        <v>17.39</v>
      </c>
      <c r="U1598">
        <v>353.3</v>
      </c>
      <c r="V1598">
        <v>349.7</v>
      </c>
      <c r="W1598">
        <v>10.67</v>
      </c>
      <c r="X1598">
        <v>11.44</v>
      </c>
      <c r="Y1598">
        <v>48.86</v>
      </c>
      <c r="Z1598">
        <v>52.38</v>
      </c>
      <c r="AA1598">
        <v>500.4</v>
      </c>
      <c r="AB1598">
        <v>49.31</v>
      </c>
      <c r="AC1598">
        <v>1.488</v>
      </c>
      <c r="AD1598">
        <v>94.41</v>
      </c>
      <c r="AE1598">
        <v>2.5</v>
      </c>
      <c r="AF1598">
        <v>0.55000000000000004</v>
      </c>
      <c r="AG1598">
        <v>111115</v>
      </c>
    </row>
    <row r="1599" spans="8:33" x14ac:dyDescent="0.2">
      <c r="H1599">
        <v>2</v>
      </c>
      <c r="I1599">
        <v>211.69</v>
      </c>
      <c r="J1599">
        <v>2.56</v>
      </c>
      <c r="K1599">
        <v>6.3899999999999998E-2</v>
      </c>
      <c r="L1599">
        <v>278</v>
      </c>
      <c r="M1599">
        <v>0.64600000000000002</v>
      </c>
      <c r="N1599">
        <v>0.98099999999999998</v>
      </c>
      <c r="O1599">
        <v>6</v>
      </c>
      <c r="P1599">
        <v>0</v>
      </c>
      <c r="Q1599">
        <v>1.42</v>
      </c>
      <c r="R1599">
        <v>18.18</v>
      </c>
      <c r="S1599">
        <v>17.91</v>
      </c>
      <c r="T1599">
        <v>17.920000000000002</v>
      </c>
      <c r="U1599">
        <v>353.1</v>
      </c>
      <c r="V1599">
        <v>349.7</v>
      </c>
      <c r="W1599">
        <v>10.65</v>
      </c>
      <c r="X1599">
        <v>11.41</v>
      </c>
      <c r="Y1599">
        <v>47.98</v>
      </c>
      <c r="Z1599">
        <v>51.43</v>
      </c>
      <c r="AA1599">
        <v>500.4</v>
      </c>
      <c r="AB1599">
        <v>49.51</v>
      </c>
      <c r="AC1599">
        <v>0.84030000000000005</v>
      </c>
      <c r="AD1599">
        <v>94.41</v>
      </c>
      <c r="AE1599">
        <v>2.5</v>
      </c>
      <c r="AF1599">
        <v>0.55000000000000004</v>
      </c>
      <c r="AG1599">
        <v>111115</v>
      </c>
    </row>
    <row r="1600" spans="8:33" x14ac:dyDescent="0.2">
      <c r="H1600" t="s">
        <v>344</v>
      </c>
    </row>
    <row r="1601" spans="8:33" x14ac:dyDescent="0.2">
      <c r="H1601" t="s">
        <v>32</v>
      </c>
    </row>
    <row r="1602" spans="8:33" x14ac:dyDescent="0.2">
      <c r="H1602" t="s">
        <v>346</v>
      </c>
      <c r="I1602" t="s">
        <v>347</v>
      </c>
    </row>
    <row r="1603" spans="8:33" x14ac:dyDescent="0.2">
      <c r="H1603" t="s">
        <v>348</v>
      </c>
      <c r="I1603" t="s">
        <v>349</v>
      </c>
    </row>
    <row r="1604" spans="8:33" x14ac:dyDescent="0.2">
      <c r="H1604" t="s">
        <v>350</v>
      </c>
      <c r="I1604" t="s">
        <v>351</v>
      </c>
      <c r="J1604">
        <v>1</v>
      </c>
      <c r="K1604">
        <v>0.16</v>
      </c>
    </row>
    <row r="1605" spans="8:33" x14ac:dyDescent="0.2">
      <c r="H1605" t="s">
        <v>352</v>
      </c>
      <c r="I1605" t="s">
        <v>353</v>
      </c>
    </row>
    <row r="1606" spans="8:33" x14ac:dyDescent="0.2">
      <c r="H1606" t="s">
        <v>33</v>
      </c>
    </row>
    <row r="1607" spans="8:33" x14ac:dyDescent="0.2">
      <c r="H1607" t="s">
        <v>355</v>
      </c>
      <c r="I1607" t="s">
        <v>356</v>
      </c>
      <c r="J1607" t="s">
        <v>357</v>
      </c>
      <c r="K1607" t="s">
        <v>358</v>
      </c>
      <c r="L1607" t="s">
        <v>359</v>
      </c>
      <c r="M1607" t="s">
        <v>360</v>
      </c>
      <c r="N1607" t="s">
        <v>361</v>
      </c>
      <c r="O1607" t="s">
        <v>362</v>
      </c>
      <c r="P1607" t="s">
        <v>363</v>
      </c>
      <c r="Q1607" t="s">
        <v>364</v>
      </c>
      <c r="R1607" t="s">
        <v>365</v>
      </c>
      <c r="S1607" t="s">
        <v>366</v>
      </c>
      <c r="T1607" t="s">
        <v>367</v>
      </c>
      <c r="U1607" t="s">
        <v>368</v>
      </c>
      <c r="V1607" t="s">
        <v>369</v>
      </c>
      <c r="W1607" t="s">
        <v>370</v>
      </c>
      <c r="X1607" t="s">
        <v>371</v>
      </c>
      <c r="Y1607" t="s">
        <v>372</v>
      </c>
      <c r="Z1607" t="s">
        <v>373</v>
      </c>
      <c r="AA1607" t="s">
        <v>374</v>
      </c>
      <c r="AB1607" t="s">
        <v>375</v>
      </c>
      <c r="AC1607" t="s">
        <v>376</v>
      </c>
      <c r="AD1607" t="s">
        <v>377</v>
      </c>
      <c r="AE1607" t="s">
        <v>378</v>
      </c>
      <c r="AF1607" t="s">
        <v>379</v>
      </c>
      <c r="AG1607" t="s">
        <v>380</v>
      </c>
    </row>
    <row r="1608" spans="8:33" x14ac:dyDescent="0.2">
      <c r="H1608">
        <v>1</v>
      </c>
      <c r="I1608">
        <v>102.68</v>
      </c>
      <c r="J1608">
        <v>3.42</v>
      </c>
      <c r="K1608">
        <v>0.222</v>
      </c>
      <c r="L1608">
        <v>317</v>
      </c>
      <c r="M1608">
        <v>1.81</v>
      </c>
      <c r="N1608">
        <v>0.875</v>
      </c>
      <c r="O1608">
        <v>6</v>
      </c>
      <c r="P1608">
        <v>0</v>
      </c>
      <c r="Q1608">
        <v>1.42</v>
      </c>
      <c r="R1608">
        <v>19.05</v>
      </c>
      <c r="S1608">
        <v>17.97</v>
      </c>
      <c r="T1608">
        <v>19.079999999999998</v>
      </c>
      <c r="U1608">
        <v>355.1</v>
      </c>
      <c r="V1608">
        <v>350.3</v>
      </c>
      <c r="W1608">
        <v>10.48</v>
      </c>
      <c r="X1608">
        <v>12.62</v>
      </c>
      <c r="Y1608">
        <v>44.74</v>
      </c>
      <c r="Z1608">
        <v>53.88</v>
      </c>
      <c r="AA1608">
        <v>500.1</v>
      </c>
      <c r="AB1608">
        <v>50.88</v>
      </c>
      <c r="AC1608">
        <v>0.124</v>
      </c>
      <c r="AD1608">
        <v>94.42</v>
      </c>
      <c r="AE1608">
        <v>2.5</v>
      </c>
      <c r="AF1608">
        <v>0.55000000000000004</v>
      </c>
      <c r="AG1608">
        <v>111115</v>
      </c>
    </row>
    <row r="1609" spans="8:33" x14ac:dyDescent="0.2">
      <c r="H1609">
        <v>2</v>
      </c>
      <c r="I1609">
        <v>170.93</v>
      </c>
      <c r="J1609">
        <v>3.47</v>
      </c>
      <c r="K1609">
        <v>0.221</v>
      </c>
      <c r="L1609">
        <v>317</v>
      </c>
      <c r="M1609">
        <v>1.83</v>
      </c>
      <c r="N1609">
        <v>0.88500000000000001</v>
      </c>
      <c r="O1609">
        <v>6</v>
      </c>
      <c r="P1609">
        <v>0</v>
      </c>
      <c r="Q1609">
        <v>1.42</v>
      </c>
      <c r="R1609">
        <v>19.09</v>
      </c>
      <c r="S1609">
        <v>18.04</v>
      </c>
      <c r="T1609">
        <v>19.07</v>
      </c>
      <c r="U1609">
        <v>355.3</v>
      </c>
      <c r="V1609">
        <v>350.4</v>
      </c>
      <c r="W1609">
        <v>10.46</v>
      </c>
      <c r="X1609">
        <v>12.62</v>
      </c>
      <c r="Y1609">
        <v>44.52</v>
      </c>
      <c r="Z1609">
        <v>53.73</v>
      </c>
      <c r="AA1609">
        <v>500.2</v>
      </c>
      <c r="AB1609">
        <v>50.78</v>
      </c>
      <c r="AC1609">
        <v>4.1329999999999999E-2</v>
      </c>
      <c r="AD1609">
        <v>94.41</v>
      </c>
      <c r="AE1609">
        <v>2.5</v>
      </c>
      <c r="AF1609">
        <v>0.55000000000000004</v>
      </c>
      <c r="AG1609">
        <v>111115</v>
      </c>
    </row>
    <row r="1610" spans="8:33" x14ac:dyDescent="0.2">
      <c r="H1610" t="s">
        <v>344</v>
      </c>
    </row>
    <row r="1611" spans="8:33" x14ac:dyDescent="0.2">
      <c r="H1611" t="s">
        <v>34</v>
      </c>
    </row>
    <row r="1612" spans="8:33" x14ac:dyDescent="0.2">
      <c r="H1612" t="s">
        <v>346</v>
      </c>
      <c r="I1612" t="s">
        <v>347</v>
      </c>
    </row>
    <row r="1613" spans="8:33" x14ac:dyDescent="0.2">
      <c r="H1613" t="s">
        <v>348</v>
      </c>
      <c r="I1613" t="s">
        <v>349</v>
      </c>
    </row>
    <row r="1614" spans="8:33" x14ac:dyDescent="0.2">
      <c r="H1614" t="s">
        <v>350</v>
      </c>
      <c r="I1614" t="s">
        <v>351</v>
      </c>
      <c r="J1614">
        <v>1</v>
      </c>
      <c r="K1614">
        <v>0.16</v>
      </c>
    </row>
    <row r="1615" spans="8:33" x14ac:dyDescent="0.2">
      <c r="H1615" t="s">
        <v>352</v>
      </c>
      <c r="I1615" t="s">
        <v>353</v>
      </c>
    </row>
    <row r="1616" spans="8:33" x14ac:dyDescent="0.2">
      <c r="H1616" t="s">
        <v>9</v>
      </c>
    </row>
    <row r="1617" spans="8:33" x14ac:dyDescent="0.2">
      <c r="H1617" t="s">
        <v>355</v>
      </c>
      <c r="I1617" t="s">
        <v>356</v>
      </c>
      <c r="J1617" t="s">
        <v>357</v>
      </c>
      <c r="K1617" t="s">
        <v>358</v>
      </c>
      <c r="L1617" t="s">
        <v>359</v>
      </c>
      <c r="M1617" t="s">
        <v>360</v>
      </c>
      <c r="N1617" t="s">
        <v>361</v>
      </c>
      <c r="O1617" t="s">
        <v>362</v>
      </c>
      <c r="P1617" t="s">
        <v>363</v>
      </c>
      <c r="Q1617" t="s">
        <v>364</v>
      </c>
      <c r="R1617" t="s">
        <v>365</v>
      </c>
      <c r="S1617" t="s">
        <v>366</v>
      </c>
      <c r="T1617" t="s">
        <v>367</v>
      </c>
      <c r="U1617" t="s">
        <v>368</v>
      </c>
      <c r="V1617" t="s">
        <v>369</v>
      </c>
      <c r="W1617" t="s">
        <v>370</v>
      </c>
      <c r="X1617" t="s">
        <v>371</v>
      </c>
      <c r="Y1617" t="s">
        <v>372</v>
      </c>
      <c r="Z1617" t="s">
        <v>373</v>
      </c>
      <c r="AA1617" t="s">
        <v>374</v>
      </c>
      <c r="AB1617" t="s">
        <v>375</v>
      </c>
      <c r="AC1617" t="s">
        <v>376</v>
      </c>
      <c r="AD1617" t="s">
        <v>377</v>
      </c>
      <c r="AE1617" t="s">
        <v>378</v>
      </c>
      <c r="AF1617" t="s">
        <v>379</v>
      </c>
      <c r="AG1617" t="s">
        <v>380</v>
      </c>
    </row>
    <row r="1618" spans="8:33" x14ac:dyDescent="0.2">
      <c r="H1618">
        <v>1</v>
      </c>
      <c r="I1618">
        <v>21.43</v>
      </c>
      <c r="J1618">
        <v>3.81</v>
      </c>
      <c r="K1618">
        <v>0.183</v>
      </c>
      <c r="L1618">
        <v>307</v>
      </c>
      <c r="M1618">
        <v>1.6</v>
      </c>
      <c r="N1618">
        <v>0.91700000000000004</v>
      </c>
      <c r="O1618">
        <v>6</v>
      </c>
      <c r="P1618">
        <v>0</v>
      </c>
      <c r="Q1618">
        <v>1.42</v>
      </c>
      <c r="R1618">
        <v>18.89</v>
      </c>
      <c r="S1618">
        <v>18.07</v>
      </c>
      <c r="T1618">
        <v>18.28</v>
      </c>
      <c r="U1618">
        <v>354.7</v>
      </c>
      <c r="V1618">
        <v>349.5</v>
      </c>
      <c r="W1618">
        <v>10.43</v>
      </c>
      <c r="X1618">
        <v>12.33</v>
      </c>
      <c r="Y1618">
        <v>44.96</v>
      </c>
      <c r="Z1618">
        <v>53.15</v>
      </c>
      <c r="AA1618">
        <v>500.3</v>
      </c>
      <c r="AB1618">
        <v>49.55</v>
      </c>
      <c r="AC1618">
        <v>0.20660000000000001</v>
      </c>
      <c r="AD1618">
        <v>94.41</v>
      </c>
      <c r="AE1618">
        <v>2.5</v>
      </c>
      <c r="AF1618">
        <v>0.55000000000000004</v>
      </c>
      <c r="AG1618">
        <v>111115</v>
      </c>
    </row>
    <row r="1619" spans="8:33" x14ac:dyDescent="0.2">
      <c r="H1619">
        <v>2</v>
      </c>
      <c r="I1619">
        <v>47.68</v>
      </c>
      <c r="J1619">
        <v>3.77</v>
      </c>
      <c r="K1619">
        <v>0.184</v>
      </c>
      <c r="L1619">
        <v>308</v>
      </c>
      <c r="M1619">
        <v>1.6</v>
      </c>
      <c r="N1619">
        <v>0.91300000000000003</v>
      </c>
      <c r="O1619">
        <v>6</v>
      </c>
      <c r="P1619">
        <v>0</v>
      </c>
      <c r="Q1619">
        <v>1.42</v>
      </c>
      <c r="R1619">
        <v>18.829999999999998</v>
      </c>
      <c r="S1619">
        <v>18.04</v>
      </c>
      <c r="T1619">
        <v>18.739999999999998</v>
      </c>
      <c r="U1619">
        <v>354.6</v>
      </c>
      <c r="V1619">
        <v>349.4</v>
      </c>
      <c r="W1619">
        <v>10.43</v>
      </c>
      <c r="X1619">
        <v>12.32</v>
      </c>
      <c r="Y1619">
        <v>45.12</v>
      </c>
      <c r="Z1619">
        <v>53.32</v>
      </c>
      <c r="AA1619">
        <v>500.3</v>
      </c>
      <c r="AB1619">
        <v>49.51</v>
      </c>
      <c r="AC1619">
        <v>0.13780000000000001</v>
      </c>
      <c r="AD1619">
        <v>94.41</v>
      </c>
      <c r="AE1619">
        <v>2.5</v>
      </c>
      <c r="AF1619">
        <v>0.55000000000000004</v>
      </c>
      <c r="AG1619">
        <v>111115</v>
      </c>
    </row>
    <row r="1620" spans="8:33" x14ac:dyDescent="0.2">
      <c r="H1620" t="s">
        <v>344</v>
      </c>
    </row>
    <row r="1621" spans="8:33" x14ac:dyDescent="0.2">
      <c r="H1621" t="s">
        <v>35</v>
      </c>
    </row>
    <row r="1622" spans="8:33" x14ac:dyDescent="0.2">
      <c r="H1622" t="s">
        <v>346</v>
      </c>
      <c r="I1622" t="s">
        <v>347</v>
      </c>
    </row>
    <row r="1623" spans="8:33" x14ac:dyDescent="0.2">
      <c r="H1623" t="s">
        <v>348</v>
      </c>
      <c r="I1623" t="s">
        <v>349</v>
      </c>
    </row>
    <row r="1624" spans="8:33" x14ac:dyDescent="0.2">
      <c r="H1624" t="s">
        <v>350</v>
      </c>
      <c r="I1624" t="s">
        <v>351</v>
      </c>
      <c r="J1624">
        <v>1</v>
      </c>
      <c r="K1624">
        <v>0.16</v>
      </c>
    </row>
    <row r="1625" spans="8:33" x14ac:dyDescent="0.2">
      <c r="H1625" t="s">
        <v>352</v>
      </c>
      <c r="I1625" t="s">
        <v>353</v>
      </c>
    </row>
    <row r="1626" spans="8:33" x14ac:dyDescent="0.2">
      <c r="H1626" t="s">
        <v>13</v>
      </c>
    </row>
    <row r="1627" spans="8:33" x14ac:dyDescent="0.2">
      <c r="H1627" t="s">
        <v>355</v>
      </c>
      <c r="I1627" t="s">
        <v>356</v>
      </c>
      <c r="J1627" t="s">
        <v>357</v>
      </c>
      <c r="K1627" t="s">
        <v>358</v>
      </c>
      <c r="L1627" t="s">
        <v>359</v>
      </c>
      <c r="M1627" t="s">
        <v>360</v>
      </c>
      <c r="N1627" t="s">
        <v>361</v>
      </c>
      <c r="O1627" t="s">
        <v>362</v>
      </c>
      <c r="P1627" t="s">
        <v>363</v>
      </c>
      <c r="Q1627" t="s">
        <v>364</v>
      </c>
      <c r="R1627" t="s">
        <v>365</v>
      </c>
      <c r="S1627" t="s">
        <v>366</v>
      </c>
      <c r="T1627" t="s">
        <v>367</v>
      </c>
      <c r="U1627" t="s">
        <v>368</v>
      </c>
      <c r="V1627" t="s">
        <v>369</v>
      </c>
      <c r="W1627" t="s">
        <v>370</v>
      </c>
      <c r="X1627" t="s">
        <v>371</v>
      </c>
      <c r="Y1627" t="s">
        <v>372</v>
      </c>
      <c r="Z1627" t="s">
        <v>373</v>
      </c>
      <c r="AA1627" t="s">
        <v>374</v>
      </c>
      <c r="AB1627" t="s">
        <v>375</v>
      </c>
      <c r="AC1627" t="s">
        <v>376</v>
      </c>
      <c r="AD1627" t="s">
        <v>377</v>
      </c>
      <c r="AE1627" t="s">
        <v>378</v>
      </c>
      <c r="AF1627" t="s">
        <v>379</v>
      </c>
      <c r="AG1627" t="s">
        <v>380</v>
      </c>
    </row>
    <row r="1628" spans="8:33" x14ac:dyDescent="0.2">
      <c r="H1628">
        <v>1</v>
      </c>
      <c r="I1628">
        <v>47.68</v>
      </c>
      <c r="J1628">
        <v>2.88</v>
      </c>
      <c r="K1628">
        <v>0.28899999999999998</v>
      </c>
      <c r="L1628">
        <v>326</v>
      </c>
      <c r="M1628">
        <v>2.2000000000000002</v>
      </c>
      <c r="N1628">
        <v>0.85199999999999998</v>
      </c>
      <c r="O1628">
        <v>6</v>
      </c>
      <c r="P1628">
        <v>0</v>
      </c>
      <c r="Q1628">
        <v>1.42</v>
      </c>
      <c r="R1628">
        <v>19</v>
      </c>
      <c r="S1628">
        <v>18.14</v>
      </c>
      <c r="T1628">
        <v>18.559999999999999</v>
      </c>
      <c r="U1628">
        <v>354.3</v>
      </c>
      <c r="V1628">
        <v>349.9</v>
      </c>
      <c r="W1628">
        <v>10.51</v>
      </c>
      <c r="X1628">
        <v>13.11</v>
      </c>
      <c r="Y1628">
        <v>44.97</v>
      </c>
      <c r="Z1628">
        <v>56.13</v>
      </c>
      <c r="AA1628">
        <v>500.2</v>
      </c>
      <c r="AB1628">
        <v>49.38</v>
      </c>
      <c r="AC1628">
        <v>0.61990000000000001</v>
      </c>
      <c r="AD1628">
        <v>94.41</v>
      </c>
      <c r="AE1628">
        <v>2.5</v>
      </c>
      <c r="AF1628">
        <v>0.55000000000000004</v>
      </c>
      <c r="AG1628">
        <v>111115</v>
      </c>
    </row>
    <row r="1629" spans="8:33" x14ac:dyDescent="0.2">
      <c r="H1629">
        <v>2</v>
      </c>
      <c r="I1629">
        <v>76.17</v>
      </c>
      <c r="J1629">
        <v>3.01</v>
      </c>
      <c r="K1629">
        <v>0.28999999999999998</v>
      </c>
      <c r="L1629">
        <v>326</v>
      </c>
      <c r="M1629">
        <v>2.2000000000000002</v>
      </c>
      <c r="N1629">
        <v>0.84899999999999998</v>
      </c>
      <c r="O1629">
        <v>6</v>
      </c>
      <c r="P1629">
        <v>0</v>
      </c>
      <c r="Q1629">
        <v>1.42</v>
      </c>
      <c r="R1629">
        <v>18.829999999999998</v>
      </c>
      <c r="S1629">
        <v>18.170000000000002</v>
      </c>
      <c r="T1629">
        <v>18.29</v>
      </c>
      <c r="U1629">
        <v>354.5</v>
      </c>
      <c r="V1629">
        <v>349.9</v>
      </c>
      <c r="W1629">
        <v>10.58</v>
      </c>
      <c r="X1629">
        <v>13.18</v>
      </c>
      <c r="Y1629">
        <v>45.78</v>
      </c>
      <c r="Z1629">
        <v>57.05</v>
      </c>
      <c r="AA1629">
        <v>500.4</v>
      </c>
      <c r="AB1629">
        <v>49.42</v>
      </c>
      <c r="AC1629">
        <v>0.27550000000000002</v>
      </c>
      <c r="AD1629">
        <v>94.41</v>
      </c>
      <c r="AE1629">
        <v>2.5</v>
      </c>
      <c r="AF1629">
        <v>0.55000000000000004</v>
      </c>
      <c r="AG1629">
        <v>111115</v>
      </c>
    </row>
    <row r="1630" spans="8:33" x14ac:dyDescent="0.2">
      <c r="H1630" t="s">
        <v>344</v>
      </c>
    </row>
    <row r="1631" spans="8:33" x14ac:dyDescent="0.2">
      <c r="H1631" t="s">
        <v>36</v>
      </c>
    </row>
    <row r="1632" spans="8:33" x14ac:dyDescent="0.2">
      <c r="H1632" t="s">
        <v>346</v>
      </c>
      <c r="I1632" t="s">
        <v>347</v>
      </c>
    </row>
    <row r="1633" spans="8:33" x14ac:dyDescent="0.2">
      <c r="H1633" t="s">
        <v>348</v>
      </c>
      <c r="I1633" t="s">
        <v>349</v>
      </c>
    </row>
    <row r="1634" spans="8:33" x14ac:dyDescent="0.2">
      <c r="H1634" t="s">
        <v>350</v>
      </c>
      <c r="I1634" t="s">
        <v>351</v>
      </c>
      <c r="J1634">
        <v>1</v>
      </c>
      <c r="K1634">
        <v>0.16</v>
      </c>
    </row>
    <row r="1635" spans="8:33" x14ac:dyDescent="0.2">
      <c r="H1635" t="s">
        <v>352</v>
      </c>
      <c r="I1635" t="s">
        <v>353</v>
      </c>
    </row>
    <row r="1636" spans="8:33" x14ac:dyDescent="0.2">
      <c r="H1636" t="s">
        <v>37</v>
      </c>
    </row>
    <row r="1637" spans="8:33" x14ac:dyDescent="0.2">
      <c r="H1637" t="s">
        <v>355</v>
      </c>
      <c r="I1637" t="s">
        <v>356</v>
      </c>
      <c r="J1637" t="s">
        <v>357</v>
      </c>
      <c r="K1637" t="s">
        <v>358</v>
      </c>
      <c r="L1637" t="s">
        <v>359</v>
      </c>
      <c r="M1637" t="s">
        <v>360</v>
      </c>
      <c r="N1637" t="s">
        <v>361</v>
      </c>
      <c r="O1637" t="s">
        <v>362</v>
      </c>
      <c r="P1637" t="s">
        <v>363</v>
      </c>
      <c r="Q1637" t="s">
        <v>364</v>
      </c>
      <c r="R1637" t="s">
        <v>365</v>
      </c>
      <c r="S1637" t="s">
        <v>366</v>
      </c>
      <c r="T1637" t="s">
        <v>367</v>
      </c>
      <c r="U1637" t="s">
        <v>368</v>
      </c>
      <c r="V1637" t="s">
        <v>369</v>
      </c>
      <c r="W1637" t="s">
        <v>370</v>
      </c>
      <c r="X1637" t="s">
        <v>371</v>
      </c>
      <c r="Y1637" t="s">
        <v>372</v>
      </c>
      <c r="Z1637" t="s">
        <v>373</v>
      </c>
      <c r="AA1637" t="s">
        <v>374</v>
      </c>
      <c r="AB1637" t="s">
        <v>375</v>
      </c>
      <c r="AC1637" t="s">
        <v>376</v>
      </c>
      <c r="AD1637" t="s">
        <v>377</v>
      </c>
      <c r="AE1637" t="s">
        <v>378</v>
      </c>
      <c r="AF1637" t="s">
        <v>379</v>
      </c>
      <c r="AG1637" t="s">
        <v>380</v>
      </c>
    </row>
    <row r="1638" spans="8:33" x14ac:dyDescent="0.2">
      <c r="H1638">
        <v>1</v>
      </c>
      <c r="I1638">
        <v>79.67</v>
      </c>
      <c r="J1638">
        <v>3.28</v>
      </c>
      <c r="K1638">
        <v>0.252</v>
      </c>
      <c r="L1638">
        <v>321</v>
      </c>
      <c r="M1638">
        <v>1.94</v>
      </c>
      <c r="N1638">
        <v>0.84</v>
      </c>
      <c r="O1638">
        <v>6</v>
      </c>
      <c r="P1638">
        <v>0</v>
      </c>
      <c r="Q1638">
        <v>1.42</v>
      </c>
      <c r="R1638">
        <v>18.14</v>
      </c>
      <c r="S1638">
        <v>17.96</v>
      </c>
      <c r="T1638">
        <v>17.579999999999998</v>
      </c>
      <c r="U1638">
        <v>355</v>
      </c>
      <c r="V1638">
        <v>350.2</v>
      </c>
      <c r="W1638">
        <v>10.69</v>
      </c>
      <c r="X1638">
        <v>12.98</v>
      </c>
      <c r="Y1638">
        <v>48.27</v>
      </c>
      <c r="Z1638">
        <v>58.64</v>
      </c>
      <c r="AA1638">
        <v>500.4</v>
      </c>
      <c r="AB1638">
        <v>50.8</v>
      </c>
      <c r="AC1638">
        <v>0.5786</v>
      </c>
      <c r="AD1638">
        <v>94.41</v>
      </c>
      <c r="AE1638">
        <v>2.5</v>
      </c>
      <c r="AF1638">
        <v>0.55000000000000004</v>
      </c>
      <c r="AG1638">
        <v>111115</v>
      </c>
    </row>
    <row r="1639" spans="8:33" x14ac:dyDescent="0.2">
      <c r="H1639">
        <v>2</v>
      </c>
      <c r="I1639">
        <v>117.92</v>
      </c>
      <c r="J1639">
        <v>3.24</v>
      </c>
      <c r="K1639">
        <v>0.252</v>
      </c>
      <c r="L1639">
        <v>322</v>
      </c>
      <c r="M1639">
        <v>1.92</v>
      </c>
      <c r="N1639">
        <v>0.83399999999999996</v>
      </c>
      <c r="O1639">
        <v>6</v>
      </c>
      <c r="P1639">
        <v>0</v>
      </c>
      <c r="Q1639">
        <v>1.42</v>
      </c>
      <c r="R1639">
        <v>18.190000000000001</v>
      </c>
      <c r="S1639">
        <v>17.91</v>
      </c>
      <c r="T1639">
        <v>17.52</v>
      </c>
      <c r="U1639">
        <v>354.9</v>
      </c>
      <c r="V1639">
        <v>350.2</v>
      </c>
      <c r="W1639">
        <v>10.71</v>
      </c>
      <c r="X1639">
        <v>12.98</v>
      </c>
      <c r="Y1639">
        <v>48.2</v>
      </c>
      <c r="Z1639">
        <v>58.45</v>
      </c>
      <c r="AA1639">
        <v>500.4</v>
      </c>
      <c r="AB1639">
        <v>50.49</v>
      </c>
      <c r="AC1639">
        <v>0.31690000000000002</v>
      </c>
      <c r="AD1639">
        <v>94.41</v>
      </c>
      <c r="AE1639">
        <v>2.5</v>
      </c>
      <c r="AF1639">
        <v>0.55000000000000004</v>
      </c>
      <c r="AG1639">
        <v>111115</v>
      </c>
    </row>
    <row r="1641" spans="8:33" x14ac:dyDescent="0.2">
      <c r="H1641" t="s">
        <v>38</v>
      </c>
    </row>
    <row r="1642" spans="8:33" x14ac:dyDescent="0.2">
      <c r="H1642" t="s">
        <v>39</v>
      </c>
    </row>
    <row r="1643" spans="8:33" x14ac:dyDescent="0.2">
      <c r="H1643" t="s">
        <v>40</v>
      </c>
    </row>
    <row r="1644" spans="8:33" x14ac:dyDescent="0.2">
      <c r="H1644" t="s">
        <v>343</v>
      </c>
    </row>
    <row r="1646" spans="8:33" x14ac:dyDescent="0.2">
      <c r="H1646" t="s">
        <v>344</v>
      </c>
    </row>
    <row r="1647" spans="8:33" x14ac:dyDescent="0.2">
      <c r="H1647" t="s">
        <v>41</v>
      </c>
    </row>
    <row r="1648" spans="8:33" x14ac:dyDescent="0.2">
      <c r="H1648" t="s">
        <v>346</v>
      </c>
      <c r="I1648" t="s">
        <v>347</v>
      </c>
    </row>
    <row r="1649" spans="8:33" x14ac:dyDescent="0.2">
      <c r="H1649" t="s">
        <v>348</v>
      </c>
      <c r="I1649" t="s">
        <v>349</v>
      </c>
    </row>
    <row r="1650" spans="8:33" x14ac:dyDescent="0.2">
      <c r="H1650" t="s">
        <v>350</v>
      </c>
      <c r="I1650" t="s">
        <v>351</v>
      </c>
      <c r="J1650">
        <v>1</v>
      </c>
      <c r="K1650">
        <v>0.16</v>
      </c>
    </row>
    <row r="1651" spans="8:33" x14ac:dyDescent="0.2">
      <c r="H1651" t="s">
        <v>352</v>
      </c>
      <c r="I1651" t="s">
        <v>353</v>
      </c>
    </row>
    <row r="1652" spans="8:33" x14ac:dyDescent="0.2">
      <c r="H1652" t="s">
        <v>42</v>
      </c>
    </row>
    <row r="1653" spans="8:33" x14ac:dyDescent="0.2">
      <c r="H1653" t="s">
        <v>355</v>
      </c>
      <c r="I1653" t="s">
        <v>356</v>
      </c>
      <c r="J1653" t="s">
        <v>357</v>
      </c>
      <c r="K1653" t="s">
        <v>358</v>
      </c>
      <c r="L1653" t="s">
        <v>359</v>
      </c>
      <c r="M1653" t="s">
        <v>360</v>
      </c>
      <c r="N1653" t="s">
        <v>361</v>
      </c>
      <c r="O1653" t="s">
        <v>362</v>
      </c>
      <c r="P1653" t="s">
        <v>363</v>
      </c>
      <c r="Q1653" t="s">
        <v>364</v>
      </c>
      <c r="R1653" t="s">
        <v>365</v>
      </c>
      <c r="S1653" t="s">
        <v>366</v>
      </c>
      <c r="T1653" t="s">
        <v>367</v>
      </c>
      <c r="U1653" t="s">
        <v>368</v>
      </c>
      <c r="V1653" t="s">
        <v>369</v>
      </c>
      <c r="W1653" t="s">
        <v>370</v>
      </c>
      <c r="X1653" t="s">
        <v>371</v>
      </c>
      <c r="Y1653" t="s">
        <v>372</v>
      </c>
      <c r="Z1653" t="s">
        <v>373</v>
      </c>
      <c r="AA1653" t="s">
        <v>374</v>
      </c>
      <c r="AB1653" t="s">
        <v>375</v>
      </c>
      <c r="AC1653" t="s">
        <v>376</v>
      </c>
      <c r="AD1653" t="s">
        <v>377</v>
      </c>
      <c r="AE1653" t="s">
        <v>378</v>
      </c>
      <c r="AF1653" t="s">
        <v>379</v>
      </c>
      <c r="AG1653" t="s">
        <v>380</v>
      </c>
    </row>
    <row r="1654" spans="8:33" x14ac:dyDescent="0.2">
      <c r="H1654">
        <v>1</v>
      </c>
      <c r="I1654">
        <v>377.22</v>
      </c>
      <c r="J1654">
        <v>2.2000000000000002</v>
      </c>
      <c r="K1654">
        <v>0.152</v>
      </c>
      <c r="L1654">
        <v>316</v>
      </c>
      <c r="M1654">
        <v>1.92</v>
      </c>
      <c r="N1654">
        <v>1.28</v>
      </c>
      <c r="O1654">
        <v>6</v>
      </c>
      <c r="P1654">
        <v>0</v>
      </c>
      <c r="Q1654">
        <v>1.42</v>
      </c>
      <c r="R1654">
        <v>25.85</v>
      </c>
      <c r="S1654">
        <v>25.54</v>
      </c>
      <c r="T1654">
        <v>25.38</v>
      </c>
      <c r="U1654">
        <v>352.5</v>
      </c>
      <c r="V1654">
        <v>349</v>
      </c>
      <c r="W1654">
        <v>19.13</v>
      </c>
      <c r="X1654">
        <v>21.38</v>
      </c>
      <c r="Y1654">
        <v>53.66</v>
      </c>
      <c r="Z1654">
        <v>59.99</v>
      </c>
      <c r="AA1654">
        <v>500.4</v>
      </c>
      <c r="AB1654">
        <v>51.13</v>
      </c>
      <c r="AC1654">
        <v>0.50970000000000004</v>
      </c>
      <c r="AD1654">
        <v>93.81</v>
      </c>
      <c r="AE1654">
        <v>2.9</v>
      </c>
      <c r="AF1654">
        <v>0.7</v>
      </c>
      <c r="AG1654">
        <v>111115</v>
      </c>
    </row>
    <row r="1655" spans="8:33" x14ac:dyDescent="0.2">
      <c r="H1655">
        <v>2</v>
      </c>
      <c r="I1655">
        <v>394.47</v>
      </c>
      <c r="J1655">
        <v>2.31</v>
      </c>
      <c r="K1655">
        <v>0.15</v>
      </c>
      <c r="L1655">
        <v>315</v>
      </c>
      <c r="M1655">
        <v>1.92</v>
      </c>
      <c r="N1655">
        <v>1.29</v>
      </c>
      <c r="O1655">
        <v>6</v>
      </c>
      <c r="P1655">
        <v>0</v>
      </c>
      <c r="Q1655">
        <v>1.42</v>
      </c>
      <c r="R1655">
        <v>25.95</v>
      </c>
      <c r="S1655">
        <v>25.62</v>
      </c>
      <c r="T1655">
        <v>25.69</v>
      </c>
      <c r="U1655">
        <v>352.5</v>
      </c>
      <c r="V1655">
        <v>348.9</v>
      </c>
      <c r="W1655">
        <v>19.22</v>
      </c>
      <c r="X1655">
        <v>21.46</v>
      </c>
      <c r="Y1655">
        <v>53.57</v>
      </c>
      <c r="Z1655">
        <v>59.83</v>
      </c>
      <c r="AA1655">
        <v>500.5</v>
      </c>
      <c r="AB1655">
        <v>50.97</v>
      </c>
      <c r="AC1655">
        <v>1.3360000000000001</v>
      </c>
      <c r="AD1655">
        <v>93.81</v>
      </c>
      <c r="AE1655">
        <v>2.9</v>
      </c>
      <c r="AF1655">
        <v>0.7</v>
      </c>
      <c r="AG1655">
        <v>111115</v>
      </c>
    </row>
    <row r="1656" spans="8:33" x14ac:dyDescent="0.2">
      <c r="H1656" t="s">
        <v>344</v>
      </c>
    </row>
    <row r="1657" spans="8:33" x14ac:dyDescent="0.2">
      <c r="H1657" t="s">
        <v>43</v>
      </c>
    </row>
    <row r="1658" spans="8:33" x14ac:dyDescent="0.2">
      <c r="H1658" t="s">
        <v>346</v>
      </c>
      <c r="I1658" t="s">
        <v>347</v>
      </c>
    </row>
    <row r="1659" spans="8:33" x14ac:dyDescent="0.2">
      <c r="H1659" t="s">
        <v>348</v>
      </c>
      <c r="I1659" t="s">
        <v>349</v>
      </c>
    </row>
    <row r="1660" spans="8:33" x14ac:dyDescent="0.2">
      <c r="H1660" t="s">
        <v>350</v>
      </c>
      <c r="I1660" t="s">
        <v>351</v>
      </c>
      <c r="J1660">
        <v>1</v>
      </c>
      <c r="K1660">
        <v>0.16</v>
      </c>
    </row>
    <row r="1661" spans="8:33" x14ac:dyDescent="0.2">
      <c r="H1661" t="s">
        <v>352</v>
      </c>
      <c r="I1661" t="s">
        <v>353</v>
      </c>
    </row>
    <row r="1662" spans="8:33" x14ac:dyDescent="0.2">
      <c r="H1662" t="s">
        <v>44</v>
      </c>
    </row>
    <row r="1663" spans="8:33" x14ac:dyDescent="0.2">
      <c r="H1663" t="s">
        <v>355</v>
      </c>
      <c r="I1663" t="s">
        <v>356</v>
      </c>
      <c r="J1663" t="s">
        <v>357</v>
      </c>
      <c r="K1663" t="s">
        <v>358</v>
      </c>
      <c r="L1663" t="s">
        <v>359</v>
      </c>
      <c r="M1663" t="s">
        <v>360</v>
      </c>
      <c r="N1663" t="s">
        <v>361</v>
      </c>
      <c r="O1663" t="s">
        <v>362</v>
      </c>
      <c r="P1663" t="s">
        <v>363</v>
      </c>
      <c r="Q1663" t="s">
        <v>364</v>
      </c>
      <c r="R1663" t="s">
        <v>365</v>
      </c>
      <c r="S1663" t="s">
        <v>366</v>
      </c>
      <c r="T1663" t="s">
        <v>367</v>
      </c>
      <c r="U1663" t="s">
        <v>368</v>
      </c>
      <c r="V1663" t="s">
        <v>369</v>
      </c>
      <c r="W1663" t="s">
        <v>370</v>
      </c>
      <c r="X1663" t="s">
        <v>371</v>
      </c>
      <c r="Y1663" t="s">
        <v>372</v>
      </c>
      <c r="Z1663" t="s">
        <v>373</v>
      </c>
      <c r="AA1663" t="s">
        <v>374</v>
      </c>
      <c r="AB1663" t="s">
        <v>375</v>
      </c>
      <c r="AC1663" t="s">
        <v>376</v>
      </c>
      <c r="AD1663" t="s">
        <v>377</v>
      </c>
      <c r="AE1663" t="s">
        <v>378</v>
      </c>
      <c r="AF1663" t="s">
        <v>379</v>
      </c>
      <c r="AG1663" t="s">
        <v>380</v>
      </c>
    </row>
    <row r="1664" spans="8:33" x14ac:dyDescent="0.2">
      <c r="H1664">
        <v>1</v>
      </c>
      <c r="I1664">
        <v>116.96</v>
      </c>
      <c r="J1664">
        <v>2.37</v>
      </c>
      <c r="K1664">
        <v>0.20200000000000001</v>
      </c>
      <c r="L1664">
        <v>321</v>
      </c>
      <c r="M1664">
        <v>2.27</v>
      </c>
      <c r="N1664">
        <v>1.17</v>
      </c>
      <c r="O1664">
        <v>6</v>
      </c>
      <c r="P1664">
        <v>0</v>
      </c>
      <c r="Q1664">
        <v>1.42</v>
      </c>
      <c r="R1664">
        <v>26.68</v>
      </c>
      <c r="S1664">
        <v>25.56</v>
      </c>
      <c r="T1664">
        <v>26.81</v>
      </c>
      <c r="U1664">
        <v>352.8</v>
      </c>
      <c r="V1664">
        <v>349</v>
      </c>
      <c r="W1664">
        <v>19.96</v>
      </c>
      <c r="X1664">
        <v>22.61</v>
      </c>
      <c r="Y1664">
        <v>53.31</v>
      </c>
      <c r="Z1664">
        <v>60.39</v>
      </c>
      <c r="AA1664">
        <v>500.5</v>
      </c>
      <c r="AB1664">
        <v>49.91</v>
      </c>
      <c r="AC1664">
        <v>0.1515</v>
      </c>
      <c r="AD1664">
        <v>93.8</v>
      </c>
      <c r="AE1664">
        <v>2.9</v>
      </c>
      <c r="AF1664">
        <v>0.7</v>
      </c>
      <c r="AG1664">
        <v>111115</v>
      </c>
    </row>
    <row r="1665" spans="8:33" x14ac:dyDescent="0.2">
      <c r="H1665">
        <v>2</v>
      </c>
      <c r="I1665">
        <v>146.96</v>
      </c>
      <c r="J1665">
        <v>2.29</v>
      </c>
      <c r="K1665">
        <v>0.20200000000000001</v>
      </c>
      <c r="L1665">
        <v>322</v>
      </c>
      <c r="M1665">
        <v>2.27</v>
      </c>
      <c r="N1665">
        <v>1.17</v>
      </c>
      <c r="O1665">
        <v>6</v>
      </c>
      <c r="P1665">
        <v>0</v>
      </c>
      <c r="Q1665">
        <v>1.42</v>
      </c>
      <c r="R1665">
        <v>26.87</v>
      </c>
      <c r="S1665">
        <v>25.64</v>
      </c>
      <c r="T1665">
        <v>26.96</v>
      </c>
      <c r="U1665">
        <v>352.7</v>
      </c>
      <c r="V1665">
        <v>348.9</v>
      </c>
      <c r="W1665">
        <v>20.059999999999999</v>
      </c>
      <c r="X1665">
        <v>22.73</v>
      </c>
      <c r="Y1665">
        <v>52.98</v>
      </c>
      <c r="Z1665">
        <v>60.02</v>
      </c>
      <c r="AA1665">
        <v>500.5</v>
      </c>
      <c r="AB1665">
        <v>50.17</v>
      </c>
      <c r="AC1665">
        <v>0.44080000000000003</v>
      </c>
      <c r="AD1665">
        <v>93.8</v>
      </c>
      <c r="AE1665">
        <v>2.9</v>
      </c>
      <c r="AF1665">
        <v>0.7</v>
      </c>
      <c r="AG1665">
        <v>111115</v>
      </c>
    </row>
    <row r="1666" spans="8:33" x14ac:dyDescent="0.2">
      <c r="H1666" t="s">
        <v>344</v>
      </c>
    </row>
    <row r="1667" spans="8:33" x14ac:dyDescent="0.2">
      <c r="H1667" t="s">
        <v>45</v>
      </c>
    </row>
    <row r="1668" spans="8:33" x14ac:dyDescent="0.2">
      <c r="H1668" t="s">
        <v>346</v>
      </c>
      <c r="I1668" t="s">
        <v>347</v>
      </c>
    </row>
    <row r="1669" spans="8:33" x14ac:dyDescent="0.2">
      <c r="H1669" t="s">
        <v>348</v>
      </c>
      <c r="I1669" t="s">
        <v>349</v>
      </c>
    </row>
    <row r="1670" spans="8:33" x14ac:dyDescent="0.2">
      <c r="H1670" t="s">
        <v>350</v>
      </c>
      <c r="I1670" t="s">
        <v>351</v>
      </c>
      <c r="J1670">
        <v>1</v>
      </c>
      <c r="K1670">
        <v>0.16</v>
      </c>
    </row>
    <row r="1671" spans="8:33" x14ac:dyDescent="0.2">
      <c r="H1671" t="s">
        <v>352</v>
      </c>
      <c r="I1671" t="s">
        <v>353</v>
      </c>
    </row>
    <row r="1672" spans="8:33" x14ac:dyDescent="0.2">
      <c r="H1672" t="s">
        <v>46</v>
      </c>
    </row>
    <row r="1673" spans="8:33" x14ac:dyDescent="0.2">
      <c r="H1673" t="s">
        <v>355</v>
      </c>
      <c r="I1673" t="s">
        <v>356</v>
      </c>
      <c r="J1673" t="s">
        <v>357</v>
      </c>
      <c r="K1673" t="s">
        <v>358</v>
      </c>
      <c r="L1673" t="s">
        <v>359</v>
      </c>
      <c r="M1673" t="s">
        <v>360</v>
      </c>
      <c r="N1673" t="s">
        <v>361</v>
      </c>
      <c r="O1673" t="s">
        <v>362</v>
      </c>
      <c r="P1673" t="s">
        <v>363</v>
      </c>
      <c r="Q1673" t="s">
        <v>364</v>
      </c>
      <c r="R1673" t="s">
        <v>365</v>
      </c>
      <c r="S1673" t="s">
        <v>366</v>
      </c>
      <c r="T1673" t="s">
        <v>367</v>
      </c>
      <c r="U1673" t="s">
        <v>368</v>
      </c>
      <c r="V1673" t="s">
        <v>369</v>
      </c>
      <c r="W1673" t="s">
        <v>370</v>
      </c>
      <c r="X1673" t="s">
        <v>371</v>
      </c>
      <c r="Y1673" t="s">
        <v>372</v>
      </c>
      <c r="Z1673" t="s">
        <v>373</v>
      </c>
      <c r="AA1673" t="s">
        <v>374</v>
      </c>
      <c r="AB1673" t="s">
        <v>375</v>
      </c>
      <c r="AC1673" t="s">
        <v>376</v>
      </c>
      <c r="AD1673" t="s">
        <v>377</v>
      </c>
      <c r="AE1673" t="s">
        <v>378</v>
      </c>
      <c r="AF1673" t="s">
        <v>379</v>
      </c>
      <c r="AG1673" t="s">
        <v>380</v>
      </c>
    </row>
    <row r="1674" spans="8:33" x14ac:dyDescent="0.2">
      <c r="H1674">
        <v>1</v>
      </c>
      <c r="I1674">
        <v>89.21</v>
      </c>
      <c r="J1674">
        <v>2.2400000000000002</v>
      </c>
      <c r="K1674">
        <v>0.154</v>
      </c>
      <c r="L1674">
        <v>318</v>
      </c>
      <c r="M1674">
        <v>1.96</v>
      </c>
      <c r="N1674">
        <v>1.28</v>
      </c>
      <c r="O1674">
        <v>6</v>
      </c>
      <c r="P1674">
        <v>0</v>
      </c>
      <c r="Q1674">
        <v>1.42</v>
      </c>
      <c r="R1674">
        <v>27.06</v>
      </c>
      <c r="S1674">
        <v>26.23</v>
      </c>
      <c r="T1674">
        <v>26.62</v>
      </c>
      <c r="U1674">
        <v>354.5</v>
      </c>
      <c r="V1674">
        <v>351</v>
      </c>
      <c r="W1674">
        <v>20.49</v>
      </c>
      <c r="X1674">
        <v>22.79</v>
      </c>
      <c r="Y1674">
        <v>53.5</v>
      </c>
      <c r="Z1674">
        <v>59.5</v>
      </c>
      <c r="AA1674">
        <v>500.5</v>
      </c>
      <c r="AB1674">
        <v>50.07</v>
      </c>
      <c r="AC1674">
        <v>5.5109999999999999E-2</v>
      </c>
      <c r="AD1674">
        <v>93.8</v>
      </c>
      <c r="AE1674">
        <v>2.9</v>
      </c>
      <c r="AF1674">
        <v>0.7</v>
      </c>
      <c r="AG1674">
        <v>111115</v>
      </c>
    </row>
    <row r="1675" spans="8:33" x14ac:dyDescent="0.2">
      <c r="H1675">
        <v>2</v>
      </c>
      <c r="I1675">
        <v>107.21</v>
      </c>
      <c r="J1675">
        <v>2.2000000000000002</v>
      </c>
      <c r="K1675">
        <v>0.154</v>
      </c>
      <c r="L1675">
        <v>318</v>
      </c>
      <c r="M1675">
        <v>1.95</v>
      </c>
      <c r="N1675">
        <v>1.28</v>
      </c>
      <c r="O1675">
        <v>6</v>
      </c>
      <c r="P1675">
        <v>0</v>
      </c>
      <c r="Q1675">
        <v>1.42</v>
      </c>
      <c r="R1675">
        <v>26.99</v>
      </c>
      <c r="S1675">
        <v>26.21</v>
      </c>
      <c r="T1675">
        <v>26.69</v>
      </c>
      <c r="U1675">
        <v>354.2</v>
      </c>
      <c r="V1675">
        <v>350.8</v>
      </c>
      <c r="W1675">
        <v>20.52</v>
      </c>
      <c r="X1675">
        <v>22.81</v>
      </c>
      <c r="Y1675">
        <v>53.81</v>
      </c>
      <c r="Z1675">
        <v>59.8</v>
      </c>
      <c r="AA1675">
        <v>500.3</v>
      </c>
      <c r="AB1675">
        <v>49.83</v>
      </c>
      <c r="AC1675">
        <v>0.85399999999999998</v>
      </c>
      <c r="AD1675">
        <v>93.8</v>
      </c>
      <c r="AE1675">
        <v>2.9</v>
      </c>
      <c r="AF1675">
        <v>0.7</v>
      </c>
      <c r="AG1675">
        <v>111115</v>
      </c>
    </row>
    <row r="1677" spans="8:33" x14ac:dyDescent="0.2">
      <c r="H1677" t="s">
        <v>47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08"/>
  <sheetViews>
    <sheetView zoomScale="115" zoomScaleNormal="115" workbookViewId="0">
      <selection sqref="A1:XFD1048576"/>
    </sheetView>
  </sheetViews>
  <sheetFormatPr defaultColWidth="8.83203125" defaultRowHeight="12.75" x14ac:dyDescent="0.2"/>
  <cols>
    <col min="1" max="1" width="8.83203125" style="9"/>
    <col min="2" max="2" width="14.33203125" style="42" customWidth="1"/>
    <col min="3" max="3" width="18.33203125" style="40" customWidth="1"/>
    <col min="4" max="4" width="19.33203125" style="9" customWidth="1"/>
    <col min="5" max="5" width="13.6640625" style="9" customWidth="1"/>
    <col min="6" max="6" width="19.1640625" style="9" customWidth="1"/>
    <col min="7" max="7" width="14.33203125" style="9" customWidth="1"/>
    <col min="8" max="8" width="8.83203125" style="9"/>
    <col min="9" max="9" width="14.1640625" style="9" customWidth="1"/>
    <col min="10" max="11" width="8.83203125" style="9"/>
    <col min="12" max="12" width="9.6640625" style="9" bestFit="1" customWidth="1"/>
    <col min="13" max="16384" width="8.83203125" style="9"/>
  </cols>
  <sheetData>
    <row r="1" spans="1:35" s="3" customFormat="1" x14ac:dyDescent="0.2">
      <c r="A1" s="3" t="s">
        <v>426</v>
      </c>
      <c r="B1" s="1" t="s">
        <v>52</v>
      </c>
      <c r="C1" s="2" t="s">
        <v>53</v>
      </c>
      <c r="D1" s="3" t="s">
        <v>50</v>
      </c>
      <c r="E1" s="3" t="s">
        <v>56</v>
      </c>
      <c r="F1" s="4" t="s">
        <v>54</v>
      </c>
      <c r="G1" s="3" t="s">
        <v>48</v>
      </c>
      <c r="H1" s="4" t="s">
        <v>49</v>
      </c>
      <c r="I1" s="4" t="s">
        <v>428</v>
      </c>
      <c r="J1" s="3" t="s">
        <v>355</v>
      </c>
      <c r="K1" s="3" t="s">
        <v>55</v>
      </c>
      <c r="L1" s="3" t="s">
        <v>357</v>
      </c>
      <c r="M1" s="3" t="s">
        <v>358</v>
      </c>
      <c r="N1" s="3" t="s">
        <v>359</v>
      </c>
      <c r="O1" s="3" t="s">
        <v>360</v>
      </c>
      <c r="P1" s="3" t="s">
        <v>361</v>
      </c>
      <c r="Q1" s="3" t="s">
        <v>362</v>
      </c>
      <c r="R1" s="3" t="s">
        <v>363</v>
      </c>
      <c r="S1" s="3" t="s">
        <v>364</v>
      </c>
      <c r="T1" s="3" t="s">
        <v>365</v>
      </c>
      <c r="U1" s="3" t="s">
        <v>366</v>
      </c>
      <c r="V1" s="3" t="s">
        <v>367</v>
      </c>
      <c r="W1" s="3" t="s">
        <v>368</v>
      </c>
      <c r="X1" s="3" t="s">
        <v>369</v>
      </c>
      <c r="Y1" s="3" t="s">
        <v>370</v>
      </c>
      <c r="Z1" s="3" t="s">
        <v>371</v>
      </c>
      <c r="AA1" s="3" t="s">
        <v>372</v>
      </c>
      <c r="AB1" s="3" t="s">
        <v>373</v>
      </c>
      <c r="AC1" s="3" t="s">
        <v>374</v>
      </c>
      <c r="AD1" s="3" t="s">
        <v>375</v>
      </c>
      <c r="AE1" s="3" t="s">
        <v>376</v>
      </c>
      <c r="AF1" s="3" t="s">
        <v>377</v>
      </c>
      <c r="AG1" s="3" t="s">
        <v>378</v>
      </c>
      <c r="AH1" s="3" t="s">
        <v>379</v>
      </c>
      <c r="AI1" s="3" t="s">
        <v>380</v>
      </c>
    </row>
    <row r="2" spans="1:35" s="5" customFormat="1" x14ac:dyDescent="0.2">
      <c r="A2" s="5">
        <v>1</v>
      </c>
      <c r="B2" s="6"/>
      <c r="C2" s="31"/>
      <c r="J2" s="5" t="s">
        <v>340</v>
      </c>
    </row>
    <row r="3" spans="1:35" s="5" customFormat="1" x14ac:dyDescent="0.2">
      <c r="A3" s="5">
        <f t="shared" ref="A3:A65" si="0">A2+1</f>
        <v>2</v>
      </c>
      <c r="B3" s="6"/>
      <c r="C3" s="31"/>
      <c r="J3" s="5" t="s">
        <v>341</v>
      </c>
    </row>
    <row r="4" spans="1:35" s="5" customFormat="1" x14ac:dyDescent="0.2">
      <c r="A4" s="5">
        <f t="shared" si="0"/>
        <v>3</v>
      </c>
      <c r="B4" s="6"/>
      <c r="C4" s="31"/>
      <c r="J4" s="5" t="s">
        <v>342</v>
      </c>
    </row>
    <row r="5" spans="1:35" s="5" customFormat="1" x14ac:dyDescent="0.2">
      <c r="A5" s="5">
        <f t="shared" si="0"/>
        <v>4</v>
      </c>
      <c r="B5" s="6"/>
      <c r="C5" s="31"/>
      <c r="J5" s="5" t="s">
        <v>343</v>
      </c>
    </row>
    <row r="6" spans="1:35" s="5" customFormat="1" x14ac:dyDescent="0.2">
      <c r="A6" s="5">
        <f t="shared" si="0"/>
        <v>5</v>
      </c>
      <c r="B6" s="6"/>
      <c r="C6" s="31"/>
    </row>
    <row r="7" spans="1:35" s="5" customFormat="1" x14ac:dyDescent="0.2">
      <c r="A7" s="5">
        <f t="shared" si="0"/>
        <v>6</v>
      </c>
      <c r="B7" s="6"/>
      <c r="C7" s="31"/>
      <c r="J7" s="5" t="s">
        <v>344</v>
      </c>
    </row>
    <row r="8" spans="1:35" s="5" customFormat="1" x14ac:dyDescent="0.2">
      <c r="A8" s="5">
        <f t="shared" si="0"/>
        <v>7</v>
      </c>
      <c r="B8" s="6"/>
      <c r="C8" s="31"/>
      <c r="J8" s="5" t="s">
        <v>345</v>
      </c>
    </row>
    <row r="9" spans="1:35" s="5" customFormat="1" x14ac:dyDescent="0.2">
      <c r="A9" s="5">
        <f t="shared" si="0"/>
        <v>8</v>
      </c>
      <c r="B9" s="6"/>
      <c r="C9" s="31"/>
      <c r="J9" s="5" t="s">
        <v>346</v>
      </c>
      <c r="K9" s="5" t="s">
        <v>347</v>
      </c>
    </row>
    <row r="10" spans="1:35" s="5" customFormat="1" x14ac:dyDescent="0.2">
      <c r="A10" s="5">
        <f t="shared" si="0"/>
        <v>9</v>
      </c>
      <c r="B10" s="6"/>
      <c r="C10" s="31"/>
      <c r="J10" s="5" t="s">
        <v>348</v>
      </c>
      <c r="K10" s="5" t="s">
        <v>349</v>
      </c>
    </row>
    <row r="11" spans="1:35" s="5" customFormat="1" x14ac:dyDescent="0.2">
      <c r="A11" s="5">
        <f t="shared" si="0"/>
        <v>10</v>
      </c>
      <c r="B11" s="6"/>
      <c r="C11" s="31"/>
      <c r="J11" s="5" t="s">
        <v>350</v>
      </c>
      <c r="K11" s="5" t="s">
        <v>351</v>
      </c>
      <c r="L11" s="5">
        <v>1</v>
      </c>
      <c r="M11" s="5">
        <v>0.16</v>
      </c>
    </row>
    <row r="12" spans="1:35" s="5" customFormat="1" x14ac:dyDescent="0.2">
      <c r="A12" s="5">
        <f t="shared" si="0"/>
        <v>11</v>
      </c>
      <c r="B12" s="6"/>
      <c r="C12" s="31"/>
      <c r="J12" s="5" t="s">
        <v>352</v>
      </c>
      <c r="K12" s="5" t="s">
        <v>353</v>
      </c>
    </row>
    <row r="13" spans="1:35" s="5" customFormat="1" x14ac:dyDescent="0.2">
      <c r="A13" s="5">
        <f t="shared" si="0"/>
        <v>12</v>
      </c>
      <c r="B13" s="6"/>
      <c r="C13" s="31"/>
      <c r="J13" s="5" t="s">
        <v>354</v>
      </c>
    </row>
    <row r="14" spans="1:35" s="5" customFormat="1" x14ac:dyDescent="0.2">
      <c r="A14" s="5">
        <f t="shared" si="0"/>
        <v>13</v>
      </c>
      <c r="B14" s="6"/>
      <c r="C14" s="31"/>
      <c r="J14" s="5" t="s">
        <v>355</v>
      </c>
      <c r="K14" s="5" t="s">
        <v>356</v>
      </c>
      <c r="L14" s="5" t="s">
        <v>357</v>
      </c>
      <c r="M14" s="5" t="s">
        <v>358</v>
      </c>
      <c r="N14" s="5" t="s">
        <v>359</v>
      </c>
      <c r="O14" s="5" t="s">
        <v>360</v>
      </c>
      <c r="P14" s="5" t="s">
        <v>361</v>
      </c>
      <c r="Q14" s="5" t="s">
        <v>362</v>
      </c>
      <c r="R14" s="5" t="s">
        <v>363</v>
      </c>
      <c r="S14" s="5" t="s">
        <v>364</v>
      </c>
      <c r="T14" s="5" t="s">
        <v>365</v>
      </c>
      <c r="U14" s="5" t="s">
        <v>366</v>
      </c>
      <c r="V14" s="5" t="s">
        <v>367</v>
      </c>
      <c r="W14" s="5" t="s">
        <v>368</v>
      </c>
      <c r="X14" s="5" t="s">
        <v>369</v>
      </c>
      <c r="Y14" s="5" t="s">
        <v>370</v>
      </c>
      <c r="Z14" s="5" t="s">
        <v>371</v>
      </c>
      <c r="AA14" s="5" t="s">
        <v>372</v>
      </c>
      <c r="AB14" s="5" t="s">
        <v>373</v>
      </c>
      <c r="AC14" s="5" t="s">
        <v>374</v>
      </c>
      <c r="AD14" s="5" t="s">
        <v>375</v>
      </c>
      <c r="AE14" s="5" t="s">
        <v>376</v>
      </c>
      <c r="AF14" s="5" t="s">
        <v>377</v>
      </c>
      <c r="AG14" s="5" t="s">
        <v>378</v>
      </c>
      <c r="AH14" s="5" t="s">
        <v>379</v>
      </c>
      <c r="AI14" s="5" t="s">
        <v>380</v>
      </c>
    </row>
    <row r="15" spans="1:35" s="5" customFormat="1" x14ac:dyDescent="0.2">
      <c r="A15" s="5">
        <f t="shared" si="0"/>
        <v>14</v>
      </c>
      <c r="B15" s="6">
        <f>DATE(1998,7,(MID(J8,10,1)))</f>
        <v>35983</v>
      </c>
      <c r="C15" s="31">
        <f>TIME(MID(J8,17,2),MID(J8,20,2),MID(J8,23,2))</f>
        <v>0.66487268518518516</v>
      </c>
      <c r="D15" s="5" t="str">
        <f>IF(MID(J13,FIND(":",J13,1)+2,1)="c","C","SU")</f>
        <v>C</v>
      </c>
      <c r="E15" s="5" t="s">
        <v>430</v>
      </c>
      <c r="F15" s="5">
        <f>IF(MID(J13,FIND(".",J13,1)+1,4)="1200",1200,50)</f>
        <v>1200</v>
      </c>
      <c r="G15" s="5" t="str">
        <f>IF(MID(J13,FIND(".",J13,8)+1,1)="a","ALIN",IF(MID(J13,FIND(".",J13,8)+1,1)="s","POTR"))</f>
        <v>ALIN</v>
      </c>
      <c r="H15" s="5">
        <f>VALUE(LEFT(J13,FIND(":",J13,1)-1))</f>
        <v>11</v>
      </c>
      <c r="I15" s="5">
        <f>VALUE(RIGHT(J13,1))</f>
        <v>3</v>
      </c>
      <c r="J15" s="5">
        <v>1</v>
      </c>
      <c r="K15" s="5">
        <v>83.68</v>
      </c>
      <c r="L15" s="5">
        <v>18.5</v>
      </c>
      <c r="M15" s="5">
        <v>0.40899999999999997</v>
      </c>
      <c r="N15" s="5">
        <v>251</v>
      </c>
      <c r="O15" s="5">
        <v>2.58</v>
      </c>
      <c r="P15" s="5">
        <v>0.73499999999999999</v>
      </c>
      <c r="Q15" s="5">
        <v>6</v>
      </c>
      <c r="R15" s="5">
        <v>0</v>
      </c>
      <c r="S15" s="5">
        <v>1.42</v>
      </c>
      <c r="T15" s="5">
        <v>24.79</v>
      </c>
      <c r="U15" s="5">
        <v>26.51</v>
      </c>
      <c r="V15" s="5">
        <v>23.19</v>
      </c>
      <c r="W15" s="5">
        <v>391.2</v>
      </c>
      <c r="X15" s="5">
        <v>344.7</v>
      </c>
      <c r="Y15" s="5">
        <v>23.24</v>
      </c>
      <c r="Z15" s="5">
        <v>29.24</v>
      </c>
      <c r="AA15" s="5">
        <v>69.400000000000006</v>
      </c>
      <c r="AB15" s="5">
        <v>87.31</v>
      </c>
      <c r="AC15" s="5">
        <v>250</v>
      </c>
      <c r="AD15" s="5">
        <v>1199</v>
      </c>
      <c r="AE15" s="5">
        <v>0.20669999999999999</v>
      </c>
      <c r="AF15" s="5">
        <v>93.8</v>
      </c>
      <c r="AG15" s="5">
        <v>2.9</v>
      </c>
      <c r="AH15" s="5">
        <v>0.7</v>
      </c>
      <c r="AI15" s="5">
        <v>111115</v>
      </c>
    </row>
    <row r="16" spans="1:35" s="5" customFormat="1" x14ac:dyDescent="0.2">
      <c r="A16" s="5">
        <f t="shared" si="0"/>
        <v>15</v>
      </c>
      <c r="B16" s="6">
        <f t="shared" ref="B16:I16" si="1">B15</f>
        <v>35983</v>
      </c>
      <c r="C16" s="31">
        <f t="shared" si="1"/>
        <v>0.66487268518518516</v>
      </c>
      <c r="D16" s="5" t="str">
        <f t="shared" si="1"/>
        <v>C</v>
      </c>
      <c r="E16" s="5" t="str">
        <f t="shared" si="1"/>
        <v>sprout</v>
      </c>
      <c r="F16" s="5">
        <f t="shared" si="1"/>
        <v>1200</v>
      </c>
      <c r="G16" s="5" t="str">
        <f t="shared" si="1"/>
        <v>ALIN</v>
      </c>
      <c r="H16" s="5">
        <f t="shared" si="1"/>
        <v>11</v>
      </c>
      <c r="I16" s="5">
        <f t="shared" si="1"/>
        <v>3</v>
      </c>
      <c r="J16" s="5">
        <v>2</v>
      </c>
      <c r="K16" s="5">
        <v>233.68</v>
      </c>
      <c r="L16" s="5">
        <v>19.3</v>
      </c>
      <c r="M16" s="5">
        <v>0.64300000000000002</v>
      </c>
      <c r="N16" s="5">
        <v>277</v>
      </c>
      <c r="O16" s="5">
        <v>4.7699999999999996</v>
      </c>
      <c r="P16" s="5">
        <v>0.98</v>
      </c>
      <c r="Q16" s="5">
        <v>6</v>
      </c>
      <c r="R16" s="5">
        <v>0</v>
      </c>
      <c r="S16" s="5">
        <v>1.42</v>
      </c>
      <c r="T16" s="5">
        <v>25.45</v>
      </c>
      <c r="U16" s="5">
        <v>25.81</v>
      </c>
      <c r="V16" s="5">
        <v>25.38</v>
      </c>
      <c r="W16" s="5">
        <v>398.6</v>
      </c>
      <c r="X16" s="5">
        <v>348.4</v>
      </c>
      <c r="Y16" s="5">
        <v>13.98</v>
      </c>
      <c r="Z16" s="5">
        <v>25.13</v>
      </c>
      <c r="AA16" s="5">
        <v>40.17</v>
      </c>
      <c r="AB16" s="5">
        <v>72.19</v>
      </c>
      <c r="AC16" s="5">
        <v>250.2</v>
      </c>
      <c r="AD16" s="5">
        <v>1201</v>
      </c>
      <c r="AE16" s="5">
        <v>0.4546</v>
      </c>
      <c r="AF16" s="5">
        <v>93.8</v>
      </c>
      <c r="AG16" s="5">
        <v>2.9</v>
      </c>
      <c r="AH16" s="5">
        <v>0.7</v>
      </c>
      <c r="AI16" s="5">
        <v>111115</v>
      </c>
    </row>
    <row r="17" spans="1:35" s="5" customFormat="1" x14ac:dyDescent="0.2">
      <c r="A17" s="5">
        <f t="shared" si="0"/>
        <v>16</v>
      </c>
      <c r="B17" s="6">
        <f t="shared" ref="B17:I17" si="2">B15</f>
        <v>35983</v>
      </c>
      <c r="C17" s="31">
        <f t="shared" si="2"/>
        <v>0.66487268518518516</v>
      </c>
      <c r="D17" s="5" t="str">
        <f t="shared" si="2"/>
        <v>C</v>
      </c>
      <c r="E17" s="5" t="str">
        <f t="shared" si="2"/>
        <v>sprout</v>
      </c>
      <c r="F17" s="5">
        <f t="shared" si="2"/>
        <v>1200</v>
      </c>
      <c r="G17" s="5" t="str">
        <f t="shared" si="2"/>
        <v>ALIN</v>
      </c>
      <c r="H17" s="5">
        <f t="shared" si="2"/>
        <v>11</v>
      </c>
      <c r="I17" s="5">
        <f t="shared" si="2"/>
        <v>3</v>
      </c>
      <c r="J17" s="5" t="s">
        <v>344</v>
      </c>
    </row>
    <row r="18" spans="1:35" s="5" customFormat="1" x14ac:dyDescent="0.2">
      <c r="A18" s="5">
        <f t="shared" si="0"/>
        <v>17</v>
      </c>
      <c r="B18" s="6"/>
      <c r="C18" s="31"/>
      <c r="J18" s="5" t="s">
        <v>381</v>
      </c>
    </row>
    <row r="19" spans="1:35" s="5" customFormat="1" x14ac:dyDescent="0.2">
      <c r="A19" s="5">
        <f t="shared" si="0"/>
        <v>18</v>
      </c>
      <c r="B19" s="6"/>
      <c r="C19" s="31"/>
      <c r="J19" s="5" t="s">
        <v>346</v>
      </c>
      <c r="K19" s="5" t="s">
        <v>347</v>
      </c>
    </row>
    <row r="20" spans="1:35" s="5" customFormat="1" x14ac:dyDescent="0.2">
      <c r="A20" s="5">
        <f t="shared" si="0"/>
        <v>19</v>
      </c>
      <c r="B20" s="6"/>
      <c r="C20" s="31"/>
      <c r="J20" s="5" t="s">
        <v>348</v>
      </c>
      <c r="K20" s="5" t="s">
        <v>349</v>
      </c>
    </row>
    <row r="21" spans="1:35" s="5" customFormat="1" x14ac:dyDescent="0.2">
      <c r="A21" s="5">
        <f t="shared" si="0"/>
        <v>20</v>
      </c>
      <c r="B21" s="6"/>
      <c r="C21" s="31"/>
      <c r="J21" s="5" t="s">
        <v>350</v>
      </c>
      <c r="K21" s="5" t="s">
        <v>351</v>
      </c>
      <c r="L21" s="5">
        <v>1</v>
      </c>
      <c r="M21" s="5">
        <v>0.16</v>
      </c>
    </row>
    <row r="22" spans="1:35" s="5" customFormat="1" x14ac:dyDescent="0.2">
      <c r="A22" s="5">
        <f t="shared" si="0"/>
        <v>21</v>
      </c>
      <c r="B22" s="6"/>
      <c r="C22" s="31"/>
      <c r="J22" s="5" t="s">
        <v>352</v>
      </c>
      <c r="K22" s="5" t="s">
        <v>353</v>
      </c>
    </row>
    <row r="23" spans="1:35" s="5" customFormat="1" x14ac:dyDescent="0.2">
      <c r="A23" s="5">
        <f t="shared" si="0"/>
        <v>22</v>
      </c>
      <c r="B23" s="6"/>
      <c r="C23" s="31"/>
      <c r="J23" s="5" t="s">
        <v>382</v>
      </c>
    </row>
    <row r="24" spans="1:35" s="5" customFormat="1" x14ac:dyDescent="0.2">
      <c r="A24" s="5">
        <f t="shared" si="0"/>
        <v>23</v>
      </c>
      <c r="B24" s="6"/>
      <c r="C24" s="31"/>
      <c r="J24" s="5" t="s">
        <v>355</v>
      </c>
      <c r="K24" s="5" t="s">
        <v>356</v>
      </c>
      <c r="L24" s="5" t="s">
        <v>357</v>
      </c>
      <c r="M24" s="5" t="s">
        <v>358</v>
      </c>
      <c r="N24" s="5" t="s">
        <v>359</v>
      </c>
      <c r="O24" s="5" t="s">
        <v>360</v>
      </c>
      <c r="P24" s="5" t="s">
        <v>361</v>
      </c>
      <c r="Q24" s="5" t="s">
        <v>362</v>
      </c>
      <c r="R24" s="5" t="s">
        <v>363</v>
      </c>
      <c r="S24" s="5" t="s">
        <v>364</v>
      </c>
      <c r="T24" s="5" t="s">
        <v>365</v>
      </c>
      <c r="U24" s="5" t="s">
        <v>366</v>
      </c>
      <c r="V24" s="5" t="s">
        <v>367</v>
      </c>
      <c r="W24" s="5" t="s">
        <v>368</v>
      </c>
      <c r="X24" s="5" t="s">
        <v>369</v>
      </c>
      <c r="Y24" s="5" t="s">
        <v>370</v>
      </c>
      <c r="Z24" s="5" t="s">
        <v>371</v>
      </c>
      <c r="AA24" s="5" t="s">
        <v>372</v>
      </c>
      <c r="AB24" s="5" t="s">
        <v>373</v>
      </c>
      <c r="AC24" s="5" t="s">
        <v>374</v>
      </c>
      <c r="AD24" s="5" t="s">
        <v>375</v>
      </c>
      <c r="AE24" s="5" t="s">
        <v>376</v>
      </c>
      <c r="AF24" s="5" t="s">
        <v>377</v>
      </c>
      <c r="AG24" s="5" t="s">
        <v>378</v>
      </c>
      <c r="AH24" s="5" t="s">
        <v>379</v>
      </c>
      <c r="AI24" s="5" t="s">
        <v>380</v>
      </c>
    </row>
    <row r="25" spans="1:35" s="5" customFormat="1" x14ac:dyDescent="0.2">
      <c r="A25" s="5">
        <f t="shared" si="0"/>
        <v>24</v>
      </c>
      <c r="B25" s="6">
        <f>DATE(1998,7,(MID(J18,10,1)))</f>
        <v>35983</v>
      </c>
      <c r="C25" s="31">
        <f>TIME(MID(J18,17,2),MID(J18,20,2),MID(J18,23,2))</f>
        <v>0.6702893518518519</v>
      </c>
      <c r="D25" s="5" t="str">
        <f>IF(MID(J23,FIND(":",J23,1)+2,1)="c","C","SU")</f>
        <v>C</v>
      </c>
      <c r="E25" s="5" t="s">
        <v>430</v>
      </c>
      <c r="F25" s="5">
        <f>IF(MID(J23,FIND(".",J23,1)+1,4)="1200",1200,50)</f>
        <v>1200</v>
      </c>
      <c r="G25" s="5" t="str">
        <f>IF(MID(J23,FIND(".",J23,8)+1,1)="a","ALIN",IF(MID(J23,FIND(".",J23,8)+1,1)="s","POTR"))</f>
        <v>ALIN</v>
      </c>
      <c r="H25" s="5">
        <f>VALUE(LEFT(J23,FIND(":",J23,1)-1))</f>
        <v>3</v>
      </c>
      <c r="I25" s="5">
        <f>VALUE(RIGHT(J23,1))</f>
        <v>2</v>
      </c>
      <c r="J25" s="5">
        <v>1</v>
      </c>
      <c r="K25" s="5">
        <v>61.67</v>
      </c>
      <c r="L25" s="5">
        <v>14.2</v>
      </c>
      <c r="M25" s="5">
        <v>0.32700000000000001</v>
      </c>
      <c r="N25" s="5">
        <v>258</v>
      </c>
      <c r="O25" s="5">
        <v>3.81</v>
      </c>
      <c r="P25" s="5">
        <v>1.31</v>
      </c>
      <c r="Q25" s="5">
        <v>6</v>
      </c>
      <c r="R25" s="5">
        <v>0</v>
      </c>
      <c r="S25" s="5">
        <v>1.42</v>
      </c>
      <c r="T25" s="5">
        <v>24.86</v>
      </c>
      <c r="U25" s="5">
        <v>26.1</v>
      </c>
      <c r="V25" s="5">
        <v>23.29</v>
      </c>
      <c r="W25" s="5">
        <v>385</v>
      </c>
      <c r="X25" s="5">
        <v>347.7</v>
      </c>
      <c r="Y25" s="5">
        <v>13.34</v>
      </c>
      <c r="Z25" s="5">
        <v>22.27</v>
      </c>
      <c r="AA25" s="5">
        <v>39.68</v>
      </c>
      <c r="AB25" s="5">
        <v>66.27</v>
      </c>
      <c r="AC25" s="5">
        <v>250</v>
      </c>
      <c r="AD25" s="5">
        <v>1200</v>
      </c>
      <c r="AE25" s="5">
        <v>0.85419999999999996</v>
      </c>
      <c r="AF25" s="5">
        <v>93.8</v>
      </c>
      <c r="AG25" s="5">
        <v>2.9</v>
      </c>
      <c r="AH25" s="5">
        <v>0.7</v>
      </c>
      <c r="AI25" s="5">
        <v>111115</v>
      </c>
    </row>
    <row r="26" spans="1:35" s="5" customFormat="1" x14ac:dyDescent="0.2">
      <c r="A26" s="5">
        <f t="shared" si="0"/>
        <v>25</v>
      </c>
      <c r="B26" s="6">
        <f t="shared" ref="B26:I26" si="3">B25</f>
        <v>35983</v>
      </c>
      <c r="C26" s="31">
        <f t="shared" si="3"/>
        <v>0.6702893518518519</v>
      </c>
      <c r="D26" s="5" t="str">
        <f t="shared" si="3"/>
        <v>C</v>
      </c>
      <c r="E26" s="5" t="str">
        <f t="shared" si="3"/>
        <v>sprout</v>
      </c>
      <c r="F26" s="5">
        <f t="shared" si="3"/>
        <v>1200</v>
      </c>
      <c r="G26" s="5" t="str">
        <f t="shared" si="3"/>
        <v>ALIN</v>
      </c>
      <c r="H26" s="5">
        <f t="shared" si="3"/>
        <v>3</v>
      </c>
      <c r="I26" s="5">
        <f t="shared" si="3"/>
        <v>2</v>
      </c>
      <c r="J26" s="5">
        <v>2</v>
      </c>
      <c r="K26" s="5">
        <v>80.42</v>
      </c>
      <c r="L26" s="5">
        <v>14.4</v>
      </c>
      <c r="M26" s="5">
        <v>0.32800000000000001</v>
      </c>
      <c r="N26" s="5">
        <v>259</v>
      </c>
      <c r="O26" s="5">
        <v>3.81</v>
      </c>
      <c r="P26" s="5">
        <v>1.3</v>
      </c>
      <c r="Q26" s="5">
        <v>6</v>
      </c>
      <c r="R26" s="5">
        <v>0</v>
      </c>
      <c r="S26" s="5">
        <v>1.42</v>
      </c>
      <c r="T26" s="5">
        <v>24.77</v>
      </c>
      <c r="U26" s="5">
        <v>26.07</v>
      </c>
      <c r="V26" s="5">
        <v>23.79</v>
      </c>
      <c r="W26" s="5">
        <v>387.4</v>
      </c>
      <c r="X26" s="5">
        <v>349.7</v>
      </c>
      <c r="Y26" s="5">
        <v>13.31</v>
      </c>
      <c r="Z26" s="5">
        <v>22.24</v>
      </c>
      <c r="AA26" s="5">
        <v>39.799999999999997</v>
      </c>
      <c r="AB26" s="5">
        <v>66.5</v>
      </c>
      <c r="AC26" s="5">
        <v>250.2</v>
      </c>
      <c r="AD26" s="5">
        <v>1201</v>
      </c>
      <c r="AE26" s="5">
        <v>6.8879999999999997E-2</v>
      </c>
      <c r="AF26" s="5">
        <v>93.8</v>
      </c>
      <c r="AG26" s="5">
        <v>2.9</v>
      </c>
      <c r="AH26" s="5">
        <v>0.7</v>
      </c>
      <c r="AI26" s="5">
        <v>111115</v>
      </c>
    </row>
    <row r="27" spans="1:35" s="5" customFormat="1" x14ac:dyDescent="0.2">
      <c r="A27" s="5">
        <f t="shared" si="0"/>
        <v>26</v>
      </c>
      <c r="B27" s="6">
        <f t="shared" ref="B27:I27" si="4">B25</f>
        <v>35983</v>
      </c>
      <c r="C27" s="31">
        <f t="shared" si="4"/>
        <v>0.6702893518518519</v>
      </c>
      <c r="D27" s="5" t="str">
        <f t="shared" si="4"/>
        <v>C</v>
      </c>
      <c r="E27" s="5" t="str">
        <f t="shared" si="4"/>
        <v>sprout</v>
      </c>
      <c r="F27" s="5">
        <f t="shared" si="4"/>
        <v>1200</v>
      </c>
      <c r="G27" s="5" t="str">
        <f t="shared" si="4"/>
        <v>ALIN</v>
      </c>
      <c r="H27" s="5">
        <f t="shared" si="4"/>
        <v>3</v>
      </c>
      <c r="I27" s="5">
        <f t="shared" si="4"/>
        <v>2</v>
      </c>
      <c r="J27" s="5" t="s">
        <v>344</v>
      </c>
    </row>
    <row r="28" spans="1:35" s="5" customFormat="1" x14ac:dyDescent="0.2">
      <c r="A28" s="5">
        <f t="shared" si="0"/>
        <v>27</v>
      </c>
      <c r="B28" s="6">
        <f t="shared" ref="B28:I28" si="5">B25</f>
        <v>35983</v>
      </c>
      <c r="C28" s="31">
        <f t="shared" si="5"/>
        <v>0.6702893518518519</v>
      </c>
      <c r="D28" s="5" t="str">
        <f t="shared" si="5"/>
        <v>C</v>
      </c>
      <c r="E28" s="5" t="str">
        <f t="shared" si="5"/>
        <v>sprout</v>
      </c>
      <c r="F28" s="5">
        <f t="shared" si="5"/>
        <v>1200</v>
      </c>
      <c r="G28" s="5" t="str">
        <f t="shared" si="5"/>
        <v>ALIN</v>
      </c>
      <c r="H28" s="5">
        <f t="shared" si="5"/>
        <v>3</v>
      </c>
      <c r="I28" s="5">
        <f t="shared" si="5"/>
        <v>2</v>
      </c>
      <c r="J28" s="5" t="s">
        <v>383</v>
      </c>
    </row>
    <row r="29" spans="1:35" s="5" customFormat="1" x14ac:dyDescent="0.2">
      <c r="A29" s="5">
        <f t="shared" si="0"/>
        <v>28</v>
      </c>
      <c r="B29" s="6"/>
      <c r="C29" s="31"/>
      <c r="J29" s="5" t="s">
        <v>346</v>
      </c>
      <c r="K29" s="5" t="s">
        <v>347</v>
      </c>
    </row>
    <row r="30" spans="1:35" s="5" customFormat="1" x14ac:dyDescent="0.2">
      <c r="A30" s="5">
        <f t="shared" si="0"/>
        <v>29</v>
      </c>
      <c r="B30" s="6"/>
      <c r="C30" s="31"/>
      <c r="J30" s="5" t="s">
        <v>348</v>
      </c>
      <c r="K30" s="5" t="s">
        <v>349</v>
      </c>
    </row>
    <row r="31" spans="1:35" s="5" customFormat="1" x14ac:dyDescent="0.2">
      <c r="A31" s="5">
        <f t="shared" si="0"/>
        <v>30</v>
      </c>
      <c r="B31" s="6"/>
      <c r="C31" s="31"/>
      <c r="J31" s="5" t="s">
        <v>350</v>
      </c>
      <c r="K31" s="5" t="s">
        <v>351</v>
      </c>
      <c r="L31" s="5">
        <v>1</v>
      </c>
      <c r="M31" s="5">
        <v>0.16</v>
      </c>
    </row>
    <row r="32" spans="1:35" s="5" customFormat="1" x14ac:dyDescent="0.2">
      <c r="A32" s="5">
        <f t="shared" si="0"/>
        <v>31</v>
      </c>
      <c r="B32" s="6"/>
      <c r="C32" s="31"/>
      <c r="J32" s="5" t="s">
        <v>352</v>
      </c>
      <c r="K32" s="5" t="s">
        <v>353</v>
      </c>
    </row>
    <row r="33" spans="1:35" s="5" customFormat="1" x14ac:dyDescent="0.2">
      <c r="A33" s="5">
        <f t="shared" si="0"/>
        <v>32</v>
      </c>
      <c r="B33" s="6"/>
      <c r="C33" s="31"/>
      <c r="J33" s="5" t="s">
        <v>384</v>
      </c>
    </row>
    <row r="34" spans="1:35" s="5" customFormat="1" x14ac:dyDescent="0.2">
      <c r="A34" s="5">
        <f t="shared" si="0"/>
        <v>33</v>
      </c>
      <c r="B34" s="6"/>
      <c r="C34" s="31"/>
      <c r="J34" s="5" t="s">
        <v>355</v>
      </c>
      <c r="K34" s="5" t="s">
        <v>356</v>
      </c>
      <c r="L34" s="5" t="s">
        <v>357</v>
      </c>
      <c r="M34" s="5" t="s">
        <v>358</v>
      </c>
      <c r="N34" s="5" t="s">
        <v>359</v>
      </c>
      <c r="O34" s="5" t="s">
        <v>360</v>
      </c>
      <c r="P34" s="5" t="s">
        <v>361</v>
      </c>
      <c r="Q34" s="5" t="s">
        <v>362</v>
      </c>
      <c r="R34" s="5" t="s">
        <v>363</v>
      </c>
      <c r="S34" s="5" t="s">
        <v>364</v>
      </c>
      <c r="T34" s="5" t="s">
        <v>365</v>
      </c>
      <c r="U34" s="5" t="s">
        <v>366</v>
      </c>
      <c r="V34" s="5" t="s">
        <v>367</v>
      </c>
      <c r="W34" s="5" t="s">
        <v>368</v>
      </c>
      <c r="X34" s="5" t="s">
        <v>369</v>
      </c>
      <c r="Y34" s="5" t="s">
        <v>370</v>
      </c>
      <c r="Z34" s="5" t="s">
        <v>371</v>
      </c>
      <c r="AA34" s="5" t="s">
        <v>372</v>
      </c>
      <c r="AB34" s="5" t="s">
        <v>373</v>
      </c>
      <c r="AC34" s="5" t="s">
        <v>374</v>
      </c>
      <c r="AD34" s="5" t="s">
        <v>375</v>
      </c>
      <c r="AE34" s="5" t="s">
        <v>376</v>
      </c>
      <c r="AF34" s="5" t="s">
        <v>377</v>
      </c>
      <c r="AG34" s="5" t="s">
        <v>378</v>
      </c>
      <c r="AH34" s="5" t="s">
        <v>379</v>
      </c>
      <c r="AI34" s="5" t="s">
        <v>380</v>
      </c>
    </row>
    <row r="35" spans="1:35" s="5" customFormat="1" x14ac:dyDescent="0.2">
      <c r="A35" s="5">
        <f t="shared" si="0"/>
        <v>34</v>
      </c>
      <c r="B35" s="6">
        <f>DATE(1998,7,(MID(J28,10,1)))</f>
        <v>35983</v>
      </c>
      <c r="C35" s="31">
        <f>TIME(MID(J28,17,2),MID(J28,20,2),MID(J28,23,2))</f>
        <v>0.67229166666666673</v>
      </c>
      <c r="D35" s="5" t="str">
        <f>IF(MID(J33,FIND(":",J33,1)+2,1)="c","C","SU")</f>
        <v>C</v>
      </c>
      <c r="E35" s="5" t="s">
        <v>430</v>
      </c>
      <c r="F35" s="5">
        <f>IF(MID(J33,FIND(".",J33,1)+1,4)="1200",1200,50)</f>
        <v>50</v>
      </c>
      <c r="G35" s="5" t="str">
        <f>IF(MID(J33,FIND(".",J33,8)+1,1)="a","ALIN",IF(MID(J33,FIND(".",J33,8)+1,1)="s","POTR"))</f>
        <v>ALIN</v>
      </c>
      <c r="H35" s="5">
        <f>VALUE(LEFT(J33,FIND(":",J33,1)-1))</f>
        <v>10</v>
      </c>
      <c r="I35" s="5">
        <f>VALUE(RIGHT(J33,1))</f>
        <v>2</v>
      </c>
      <c r="J35" s="5">
        <v>1</v>
      </c>
      <c r="K35" s="5">
        <v>209.92</v>
      </c>
      <c r="L35" s="5">
        <v>0.58299999999999996</v>
      </c>
      <c r="M35" s="5">
        <v>0.30499999999999999</v>
      </c>
      <c r="N35" s="5">
        <v>338</v>
      </c>
      <c r="O35" s="5">
        <v>3.75</v>
      </c>
      <c r="P35" s="5">
        <v>1.36</v>
      </c>
      <c r="Q35" s="5">
        <v>6</v>
      </c>
      <c r="R35" s="5">
        <v>0</v>
      </c>
      <c r="S35" s="5">
        <v>1.42</v>
      </c>
      <c r="T35" s="5">
        <v>28.49</v>
      </c>
      <c r="U35" s="5">
        <v>26.14</v>
      </c>
      <c r="V35" s="5">
        <v>28.96</v>
      </c>
      <c r="W35" s="5">
        <v>353.7</v>
      </c>
      <c r="X35" s="5">
        <v>349.2</v>
      </c>
      <c r="Y35" s="5">
        <v>12.98</v>
      </c>
      <c r="Z35" s="5">
        <v>21.78</v>
      </c>
      <c r="AA35" s="5">
        <v>31.17</v>
      </c>
      <c r="AB35" s="5">
        <v>52.31</v>
      </c>
      <c r="AC35" s="5">
        <v>250</v>
      </c>
      <c r="AD35" s="5">
        <v>50.59</v>
      </c>
      <c r="AE35" s="5">
        <v>0.1515</v>
      </c>
      <c r="AF35" s="5">
        <v>93.8</v>
      </c>
      <c r="AG35" s="5">
        <v>2.9</v>
      </c>
      <c r="AH35" s="5">
        <v>0.7</v>
      </c>
      <c r="AI35" s="5">
        <v>111115</v>
      </c>
    </row>
    <row r="36" spans="1:35" s="5" customFormat="1" x14ac:dyDescent="0.2">
      <c r="A36" s="5">
        <f t="shared" si="0"/>
        <v>35</v>
      </c>
      <c r="B36" s="6">
        <f t="shared" ref="B36:I36" si="6">B35</f>
        <v>35983</v>
      </c>
      <c r="C36" s="31">
        <f t="shared" si="6"/>
        <v>0.67229166666666673</v>
      </c>
      <c r="D36" s="5" t="str">
        <f t="shared" si="6"/>
        <v>C</v>
      </c>
      <c r="E36" s="5" t="str">
        <f t="shared" si="6"/>
        <v>sprout</v>
      </c>
      <c r="F36" s="5">
        <f t="shared" si="6"/>
        <v>50</v>
      </c>
      <c r="G36" s="5" t="str">
        <f t="shared" si="6"/>
        <v>ALIN</v>
      </c>
      <c r="H36" s="5">
        <f t="shared" si="6"/>
        <v>10</v>
      </c>
      <c r="I36" s="5">
        <f t="shared" si="6"/>
        <v>2</v>
      </c>
      <c r="J36" s="5">
        <v>2</v>
      </c>
      <c r="K36" s="5">
        <v>222.67</v>
      </c>
      <c r="L36" s="5">
        <v>0.57999999999999996</v>
      </c>
      <c r="M36" s="5">
        <v>0.30299999999999999</v>
      </c>
      <c r="N36" s="5">
        <v>338</v>
      </c>
      <c r="O36" s="5">
        <v>3.75</v>
      </c>
      <c r="P36" s="5">
        <v>1.37</v>
      </c>
      <c r="Q36" s="5">
        <v>6</v>
      </c>
      <c r="R36" s="5">
        <v>0</v>
      </c>
      <c r="S36" s="5">
        <v>1.42</v>
      </c>
      <c r="T36" s="5">
        <v>28.47</v>
      </c>
      <c r="U36" s="5">
        <v>26.18</v>
      </c>
      <c r="V36" s="5">
        <v>29.04</v>
      </c>
      <c r="W36" s="5">
        <v>353.8</v>
      </c>
      <c r="X36" s="5">
        <v>349.2</v>
      </c>
      <c r="Y36" s="5">
        <v>12.97</v>
      </c>
      <c r="Z36" s="5">
        <v>21.78</v>
      </c>
      <c r="AA36" s="5">
        <v>31.19</v>
      </c>
      <c r="AB36" s="5">
        <v>52.38</v>
      </c>
      <c r="AC36" s="5">
        <v>249.7</v>
      </c>
      <c r="AD36" s="5">
        <v>50.88</v>
      </c>
      <c r="AE36" s="5">
        <v>0.124</v>
      </c>
      <c r="AF36" s="5">
        <v>93.8</v>
      </c>
      <c r="AG36" s="5">
        <v>2.9</v>
      </c>
      <c r="AH36" s="5">
        <v>0.7</v>
      </c>
      <c r="AI36" s="5">
        <v>111115</v>
      </c>
    </row>
    <row r="37" spans="1:35" s="5" customFormat="1" x14ac:dyDescent="0.2">
      <c r="A37" s="5">
        <f t="shared" si="0"/>
        <v>36</v>
      </c>
      <c r="B37" s="6">
        <f t="shared" ref="B37:I37" si="7">B35</f>
        <v>35983</v>
      </c>
      <c r="C37" s="31">
        <f t="shared" si="7"/>
        <v>0.67229166666666673</v>
      </c>
      <c r="D37" s="5" t="str">
        <f t="shared" si="7"/>
        <v>C</v>
      </c>
      <c r="E37" s="5" t="str">
        <f t="shared" si="7"/>
        <v>sprout</v>
      </c>
      <c r="F37" s="5">
        <f t="shared" si="7"/>
        <v>50</v>
      </c>
      <c r="G37" s="5" t="str">
        <f t="shared" si="7"/>
        <v>ALIN</v>
      </c>
      <c r="H37" s="5">
        <f t="shared" si="7"/>
        <v>10</v>
      </c>
      <c r="I37" s="5">
        <f t="shared" si="7"/>
        <v>2</v>
      </c>
      <c r="J37" s="5" t="s">
        <v>344</v>
      </c>
    </row>
    <row r="38" spans="1:35" s="5" customFormat="1" x14ac:dyDescent="0.2">
      <c r="A38" s="5">
        <f t="shared" si="0"/>
        <v>37</v>
      </c>
      <c r="B38" s="6">
        <f t="shared" ref="B38:I38" si="8">B35</f>
        <v>35983</v>
      </c>
      <c r="C38" s="31">
        <f t="shared" si="8"/>
        <v>0.67229166666666673</v>
      </c>
      <c r="D38" s="5" t="str">
        <f t="shared" si="8"/>
        <v>C</v>
      </c>
      <c r="E38" s="5" t="str">
        <f t="shared" si="8"/>
        <v>sprout</v>
      </c>
      <c r="F38" s="5">
        <f t="shared" si="8"/>
        <v>50</v>
      </c>
      <c r="G38" s="5" t="str">
        <f t="shared" si="8"/>
        <v>ALIN</v>
      </c>
      <c r="H38" s="5">
        <f t="shared" si="8"/>
        <v>10</v>
      </c>
      <c r="I38" s="5">
        <f t="shared" si="8"/>
        <v>2</v>
      </c>
      <c r="J38" s="5" t="s">
        <v>385</v>
      </c>
    </row>
    <row r="39" spans="1:35" s="5" customFormat="1" x14ac:dyDescent="0.2">
      <c r="A39" s="5">
        <f t="shared" si="0"/>
        <v>38</v>
      </c>
      <c r="B39" s="6"/>
      <c r="C39" s="31"/>
      <c r="J39" s="5" t="s">
        <v>346</v>
      </c>
      <c r="K39" s="5" t="s">
        <v>347</v>
      </c>
    </row>
    <row r="40" spans="1:35" s="5" customFormat="1" x14ac:dyDescent="0.2">
      <c r="A40" s="5">
        <f t="shared" si="0"/>
        <v>39</v>
      </c>
      <c r="B40" s="6"/>
      <c r="C40" s="31"/>
      <c r="J40" s="5" t="s">
        <v>348</v>
      </c>
      <c r="K40" s="5" t="s">
        <v>349</v>
      </c>
    </row>
    <row r="41" spans="1:35" s="5" customFormat="1" x14ac:dyDescent="0.2">
      <c r="A41" s="5">
        <f t="shared" si="0"/>
        <v>40</v>
      </c>
      <c r="B41" s="6"/>
      <c r="C41" s="31"/>
      <c r="J41" s="5" t="s">
        <v>350</v>
      </c>
      <c r="K41" s="5" t="s">
        <v>351</v>
      </c>
      <c r="L41" s="5">
        <v>1</v>
      </c>
      <c r="M41" s="5">
        <v>0.16</v>
      </c>
    </row>
    <row r="42" spans="1:35" s="5" customFormat="1" x14ac:dyDescent="0.2">
      <c r="A42" s="5">
        <f t="shared" si="0"/>
        <v>41</v>
      </c>
      <c r="B42" s="6"/>
      <c r="C42" s="31"/>
      <c r="J42" s="5" t="s">
        <v>352</v>
      </c>
      <c r="K42" s="5" t="s">
        <v>353</v>
      </c>
    </row>
    <row r="43" spans="1:35" s="5" customFormat="1" x14ac:dyDescent="0.2">
      <c r="A43" s="5">
        <f t="shared" si="0"/>
        <v>42</v>
      </c>
      <c r="B43" s="6"/>
      <c r="C43" s="31"/>
      <c r="J43" s="5" t="s">
        <v>386</v>
      </c>
    </row>
    <row r="44" spans="1:35" s="5" customFormat="1" x14ac:dyDescent="0.2">
      <c r="A44" s="5">
        <f t="shared" si="0"/>
        <v>43</v>
      </c>
      <c r="B44" s="6"/>
      <c r="C44" s="31"/>
      <c r="J44" s="5" t="s">
        <v>355</v>
      </c>
      <c r="K44" s="5" t="s">
        <v>356</v>
      </c>
      <c r="L44" s="5" t="s">
        <v>357</v>
      </c>
      <c r="M44" s="5" t="s">
        <v>358</v>
      </c>
      <c r="N44" s="5" t="s">
        <v>359</v>
      </c>
      <c r="O44" s="5" t="s">
        <v>360</v>
      </c>
      <c r="P44" s="5" t="s">
        <v>361</v>
      </c>
      <c r="Q44" s="5" t="s">
        <v>362</v>
      </c>
      <c r="R44" s="5" t="s">
        <v>363</v>
      </c>
      <c r="S44" s="5" t="s">
        <v>364</v>
      </c>
      <c r="T44" s="5" t="s">
        <v>365</v>
      </c>
      <c r="U44" s="5" t="s">
        <v>366</v>
      </c>
      <c r="V44" s="5" t="s">
        <v>367</v>
      </c>
      <c r="W44" s="5" t="s">
        <v>368</v>
      </c>
      <c r="X44" s="5" t="s">
        <v>369</v>
      </c>
      <c r="Y44" s="5" t="s">
        <v>370</v>
      </c>
      <c r="Z44" s="5" t="s">
        <v>371</v>
      </c>
      <c r="AA44" s="5" t="s">
        <v>372</v>
      </c>
      <c r="AB44" s="5" t="s">
        <v>373</v>
      </c>
      <c r="AC44" s="5" t="s">
        <v>374</v>
      </c>
      <c r="AD44" s="5" t="s">
        <v>375</v>
      </c>
      <c r="AE44" s="5" t="s">
        <v>376</v>
      </c>
      <c r="AF44" s="5" t="s">
        <v>377</v>
      </c>
      <c r="AG44" s="5" t="s">
        <v>378</v>
      </c>
      <c r="AH44" s="5" t="s">
        <v>379</v>
      </c>
      <c r="AI44" s="5" t="s">
        <v>380</v>
      </c>
    </row>
    <row r="45" spans="1:35" s="5" customFormat="1" x14ac:dyDescent="0.2">
      <c r="A45" s="5">
        <f t="shared" si="0"/>
        <v>44</v>
      </c>
      <c r="B45" s="6">
        <f>DATE(1998,7,(MID(J38,10,1)))</f>
        <v>35983</v>
      </c>
      <c r="C45" s="31">
        <f>TIME(MID(J38,17,2),MID(J38,20,2),MID(J38,23,2))</f>
        <v>0.67570601851851853</v>
      </c>
      <c r="D45" s="5" t="str">
        <f>IF(MID(J43,FIND(":",J43,1)+2,1)="c","C","SU")</f>
        <v>C</v>
      </c>
      <c r="E45" s="5" t="s">
        <v>430</v>
      </c>
      <c r="F45" s="5">
        <f>IF(MID(J43,FIND(".",J43,1)+1,4)="1200",1200,50)</f>
        <v>50</v>
      </c>
      <c r="G45" s="5" t="str">
        <f>IF(MID(J43,FIND(".",J43,8)+1,1)="a","ALIN",IF(MID(J43,FIND(".",J43,8)+1,1)="s","POTR"))</f>
        <v>ALIN</v>
      </c>
      <c r="H45" s="5">
        <f>VALUE(LEFT(J43,FIND(":",J43,1)-1))</f>
        <v>5</v>
      </c>
      <c r="I45" s="5">
        <f>VALUE(RIGHT(J43,1))</f>
        <v>1</v>
      </c>
      <c r="J45" s="5">
        <v>1</v>
      </c>
      <c r="K45" s="5">
        <v>25.17</v>
      </c>
      <c r="L45" s="5">
        <v>0.21299999999999999</v>
      </c>
      <c r="M45" s="5">
        <v>0.375</v>
      </c>
      <c r="N45" s="5">
        <v>342</v>
      </c>
      <c r="O45" s="5">
        <v>4.2300000000000004</v>
      </c>
      <c r="P45" s="5">
        <v>1.3</v>
      </c>
      <c r="Q45" s="5">
        <v>6</v>
      </c>
      <c r="R45" s="5">
        <v>0</v>
      </c>
      <c r="S45" s="5">
        <v>1.42</v>
      </c>
      <c r="T45" s="5">
        <v>27.86</v>
      </c>
      <c r="U45" s="5">
        <v>26.45</v>
      </c>
      <c r="V45" s="5">
        <v>28.46</v>
      </c>
      <c r="W45" s="5">
        <v>354.7</v>
      </c>
      <c r="X45" s="5">
        <v>350.6</v>
      </c>
      <c r="Y45" s="5">
        <v>13.19</v>
      </c>
      <c r="Z45" s="5">
        <v>23.11</v>
      </c>
      <c r="AA45" s="5">
        <v>32.869999999999997</v>
      </c>
      <c r="AB45" s="5">
        <v>57.58</v>
      </c>
      <c r="AC45" s="5">
        <v>250</v>
      </c>
      <c r="AD45" s="5">
        <v>50.18</v>
      </c>
      <c r="AE45" s="5">
        <v>0.2893</v>
      </c>
      <c r="AF45" s="5">
        <v>93.79</v>
      </c>
      <c r="AG45" s="5">
        <v>2.9</v>
      </c>
      <c r="AH45" s="5">
        <v>0.7</v>
      </c>
      <c r="AI45" s="5">
        <v>111115</v>
      </c>
    </row>
    <row r="46" spans="1:35" s="5" customFormat="1" x14ac:dyDescent="0.2">
      <c r="A46" s="5">
        <f t="shared" si="0"/>
        <v>45</v>
      </c>
      <c r="B46" s="6">
        <f t="shared" ref="B46:I46" si="9">B45</f>
        <v>35983</v>
      </c>
      <c r="C46" s="31">
        <f t="shared" si="9"/>
        <v>0.67570601851851853</v>
      </c>
      <c r="D46" s="5" t="str">
        <f t="shared" si="9"/>
        <v>C</v>
      </c>
      <c r="E46" s="5" t="str">
        <f t="shared" si="9"/>
        <v>sprout</v>
      </c>
      <c r="F46" s="5">
        <f t="shared" si="9"/>
        <v>50</v>
      </c>
      <c r="G46" s="5" t="str">
        <f t="shared" si="9"/>
        <v>ALIN</v>
      </c>
      <c r="H46" s="5">
        <f t="shared" si="9"/>
        <v>5</v>
      </c>
      <c r="I46" s="5">
        <f t="shared" si="9"/>
        <v>1</v>
      </c>
      <c r="J46" s="5">
        <v>2</v>
      </c>
      <c r="K46" s="5">
        <v>178.91</v>
      </c>
      <c r="L46" s="5">
        <v>0.121</v>
      </c>
      <c r="M46" s="5">
        <v>0.34499999999999997</v>
      </c>
      <c r="N46" s="5">
        <v>341</v>
      </c>
      <c r="O46" s="5">
        <v>4.0599999999999996</v>
      </c>
      <c r="P46" s="5">
        <v>1.33</v>
      </c>
      <c r="Q46" s="5">
        <v>6</v>
      </c>
      <c r="R46" s="5">
        <v>0</v>
      </c>
      <c r="S46" s="5">
        <v>1.42</v>
      </c>
      <c r="T46" s="5">
        <v>26.8</v>
      </c>
      <c r="U46" s="5">
        <v>26.56</v>
      </c>
      <c r="V46" s="5">
        <v>25.65</v>
      </c>
      <c r="W46" s="5">
        <v>353.4</v>
      </c>
      <c r="X46" s="5">
        <v>349.7</v>
      </c>
      <c r="Y46" s="5">
        <v>13.5</v>
      </c>
      <c r="Z46" s="5">
        <v>23.01</v>
      </c>
      <c r="AA46" s="5">
        <v>35.79</v>
      </c>
      <c r="AB46" s="5">
        <v>61</v>
      </c>
      <c r="AC46" s="5">
        <v>250</v>
      </c>
      <c r="AD46" s="5">
        <v>49.58</v>
      </c>
      <c r="AE46" s="5">
        <v>5.5100000000000003E-2</v>
      </c>
      <c r="AF46" s="5">
        <v>93.8</v>
      </c>
      <c r="AG46" s="5">
        <v>2.9</v>
      </c>
      <c r="AH46" s="5">
        <v>0.7</v>
      </c>
      <c r="AI46" s="5">
        <v>111115</v>
      </c>
    </row>
    <row r="47" spans="1:35" s="5" customFormat="1" x14ac:dyDescent="0.2">
      <c r="A47" s="5">
        <f t="shared" si="0"/>
        <v>46</v>
      </c>
      <c r="B47" s="6">
        <f t="shared" ref="B47:I47" si="10">B45</f>
        <v>35983</v>
      </c>
      <c r="C47" s="31">
        <f t="shared" si="10"/>
        <v>0.67570601851851853</v>
      </c>
      <c r="D47" s="5" t="str">
        <f t="shared" si="10"/>
        <v>C</v>
      </c>
      <c r="E47" s="5" t="str">
        <f t="shared" si="10"/>
        <v>sprout</v>
      </c>
      <c r="F47" s="5">
        <f t="shared" si="10"/>
        <v>50</v>
      </c>
      <c r="G47" s="5" t="str">
        <f t="shared" si="10"/>
        <v>ALIN</v>
      </c>
      <c r="H47" s="5">
        <f t="shared" si="10"/>
        <v>5</v>
      </c>
      <c r="I47" s="5">
        <f t="shared" si="10"/>
        <v>1</v>
      </c>
      <c r="J47" s="5" t="s">
        <v>344</v>
      </c>
    </row>
    <row r="48" spans="1:35" s="5" customFormat="1" x14ac:dyDescent="0.2">
      <c r="A48" s="5">
        <f t="shared" si="0"/>
        <v>47</v>
      </c>
      <c r="B48" s="6">
        <f t="shared" ref="B48:I48" si="11">B45</f>
        <v>35983</v>
      </c>
      <c r="C48" s="31">
        <f t="shared" si="11"/>
        <v>0.67570601851851853</v>
      </c>
      <c r="D48" s="5" t="str">
        <f t="shared" si="11"/>
        <v>C</v>
      </c>
      <c r="E48" s="5" t="str">
        <f t="shared" si="11"/>
        <v>sprout</v>
      </c>
      <c r="F48" s="5">
        <f t="shared" si="11"/>
        <v>50</v>
      </c>
      <c r="G48" s="5" t="str">
        <f t="shared" si="11"/>
        <v>ALIN</v>
      </c>
      <c r="H48" s="5">
        <f t="shared" si="11"/>
        <v>5</v>
      </c>
      <c r="I48" s="5">
        <f t="shared" si="11"/>
        <v>1</v>
      </c>
      <c r="J48" s="5" t="s">
        <v>387</v>
      </c>
    </row>
    <row r="49" spans="1:35" s="5" customFormat="1" x14ac:dyDescent="0.2">
      <c r="A49" s="5">
        <f t="shared" si="0"/>
        <v>48</v>
      </c>
      <c r="B49" s="6"/>
      <c r="C49" s="31"/>
      <c r="J49" s="5" t="s">
        <v>346</v>
      </c>
      <c r="K49" s="5" t="s">
        <v>347</v>
      </c>
    </row>
    <row r="50" spans="1:35" s="5" customFormat="1" x14ac:dyDescent="0.2">
      <c r="A50" s="5">
        <f t="shared" si="0"/>
        <v>49</v>
      </c>
      <c r="B50" s="6"/>
      <c r="C50" s="31"/>
      <c r="J50" s="5" t="s">
        <v>348</v>
      </c>
      <c r="K50" s="5" t="s">
        <v>349</v>
      </c>
    </row>
    <row r="51" spans="1:35" s="5" customFormat="1" x14ac:dyDescent="0.2">
      <c r="A51" s="5">
        <f t="shared" si="0"/>
        <v>50</v>
      </c>
      <c r="B51" s="6"/>
      <c r="C51" s="31"/>
      <c r="J51" s="5" t="s">
        <v>350</v>
      </c>
      <c r="K51" s="5" t="s">
        <v>351</v>
      </c>
      <c r="L51" s="5">
        <v>1</v>
      </c>
      <c r="M51" s="5">
        <v>0.16</v>
      </c>
    </row>
    <row r="52" spans="1:35" s="5" customFormat="1" x14ac:dyDescent="0.2">
      <c r="A52" s="5">
        <f t="shared" si="0"/>
        <v>51</v>
      </c>
      <c r="B52" s="6"/>
      <c r="C52" s="31"/>
      <c r="J52" s="5" t="s">
        <v>352</v>
      </c>
      <c r="K52" s="5" t="s">
        <v>353</v>
      </c>
    </row>
    <row r="53" spans="1:35" s="5" customFormat="1" x14ac:dyDescent="0.2">
      <c r="A53" s="5">
        <f t="shared" si="0"/>
        <v>52</v>
      </c>
      <c r="B53" s="6"/>
      <c r="C53" s="31"/>
      <c r="J53" s="5" t="s">
        <v>388</v>
      </c>
    </row>
    <row r="54" spans="1:35" s="5" customFormat="1" x14ac:dyDescent="0.2">
      <c r="A54" s="5">
        <f t="shared" si="0"/>
        <v>53</v>
      </c>
      <c r="B54" s="6"/>
      <c r="C54" s="31"/>
      <c r="J54" s="5" t="s">
        <v>355</v>
      </c>
      <c r="K54" s="5" t="s">
        <v>356</v>
      </c>
      <c r="L54" s="5" t="s">
        <v>357</v>
      </c>
      <c r="M54" s="5" t="s">
        <v>358</v>
      </c>
      <c r="N54" s="5" t="s">
        <v>359</v>
      </c>
      <c r="O54" s="5" t="s">
        <v>360</v>
      </c>
      <c r="P54" s="5" t="s">
        <v>361</v>
      </c>
      <c r="Q54" s="5" t="s">
        <v>362</v>
      </c>
      <c r="R54" s="5" t="s">
        <v>363</v>
      </c>
      <c r="S54" s="5" t="s">
        <v>364</v>
      </c>
      <c r="T54" s="5" t="s">
        <v>365</v>
      </c>
      <c r="U54" s="5" t="s">
        <v>366</v>
      </c>
      <c r="V54" s="5" t="s">
        <v>367</v>
      </c>
      <c r="W54" s="5" t="s">
        <v>368</v>
      </c>
      <c r="X54" s="5" t="s">
        <v>369</v>
      </c>
      <c r="Y54" s="5" t="s">
        <v>370</v>
      </c>
      <c r="Z54" s="5" t="s">
        <v>371</v>
      </c>
      <c r="AA54" s="5" t="s">
        <v>372</v>
      </c>
      <c r="AB54" s="5" t="s">
        <v>373</v>
      </c>
      <c r="AC54" s="5" t="s">
        <v>374</v>
      </c>
      <c r="AD54" s="5" t="s">
        <v>375</v>
      </c>
      <c r="AE54" s="5" t="s">
        <v>376</v>
      </c>
      <c r="AF54" s="5" t="s">
        <v>377</v>
      </c>
      <c r="AG54" s="5" t="s">
        <v>378</v>
      </c>
      <c r="AH54" s="5" t="s">
        <v>379</v>
      </c>
      <c r="AI54" s="5" t="s">
        <v>380</v>
      </c>
    </row>
    <row r="55" spans="1:35" s="5" customFormat="1" x14ac:dyDescent="0.2">
      <c r="A55" s="5">
        <f t="shared" si="0"/>
        <v>54</v>
      </c>
      <c r="B55" s="6">
        <f>DATE(1998,7,(MID(J48,10,1)))</f>
        <v>35983</v>
      </c>
      <c r="C55" s="31">
        <f>TIME(MID(J48,17,2),MID(J48,20,2),MID(J48,23,2))</f>
        <v>0.67819444444444443</v>
      </c>
      <c r="D55" s="5" t="str">
        <f>IF(MID(J53,FIND(":",J53,1)+2,1)="c","C","SU")</f>
        <v>C</v>
      </c>
      <c r="E55" s="5" t="s">
        <v>430</v>
      </c>
      <c r="F55" s="5">
        <f>IF(MID(J53,FIND(".",J53,1)+1,4)="1200",1200,50)</f>
        <v>1200</v>
      </c>
      <c r="G55" s="5" t="str">
        <f>IF(MID(J53,FIND(".",J53,8)+1,1)="a","ALIN",IF(MID(J53,FIND(".",J53,8)+1,1)="s","POTR"))</f>
        <v>ALIN</v>
      </c>
      <c r="H55" s="5">
        <f>VALUE(LEFT(J53,FIND(":",J53,1)-1))</f>
        <v>10</v>
      </c>
      <c r="I55" s="5">
        <f>VALUE(RIGHT(J53,1))</f>
        <v>1</v>
      </c>
      <c r="J55" s="5">
        <v>1</v>
      </c>
      <c r="K55" s="5">
        <v>106.91</v>
      </c>
      <c r="L55" s="5">
        <v>15.3</v>
      </c>
      <c r="M55" s="5">
        <v>0.34200000000000003</v>
      </c>
      <c r="N55" s="5">
        <v>255</v>
      </c>
      <c r="O55" s="5">
        <v>4.4400000000000004</v>
      </c>
      <c r="P55" s="5">
        <v>1.46</v>
      </c>
      <c r="Q55" s="5">
        <v>6</v>
      </c>
      <c r="R55" s="5">
        <v>0</v>
      </c>
      <c r="S55" s="5">
        <v>1.42</v>
      </c>
      <c r="T55" s="5">
        <v>25.6</v>
      </c>
      <c r="U55" s="5">
        <v>27.82</v>
      </c>
      <c r="V55" s="5">
        <v>23.62</v>
      </c>
      <c r="W55" s="5">
        <v>389</v>
      </c>
      <c r="X55" s="5">
        <v>348.6</v>
      </c>
      <c r="Y55" s="5">
        <v>14.08</v>
      </c>
      <c r="Z55" s="5">
        <v>24.46</v>
      </c>
      <c r="AA55" s="5">
        <v>40.07</v>
      </c>
      <c r="AB55" s="5">
        <v>69.63</v>
      </c>
      <c r="AC55" s="5">
        <v>250.1</v>
      </c>
      <c r="AD55" s="5">
        <v>1201</v>
      </c>
      <c r="AE55" s="5">
        <v>0.48220000000000002</v>
      </c>
      <c r="AF55" s="5">
        <v>93.79</v>
      </c>
      <c r="AG55" s="5">
        <v>2.9</v>
      </c>
      <c r="AH55" s="5">
        <v>0.7</v>
      </c>
      <c r="AI55" s="5">
        <v>111115</v>
      </c>
    </row>
    <row r="56" spans="1:35" s="5" customFormat="1" x14ac:dyDescent="0.2">
      <c r="A56" s="5">
        <f t="shared" si="0"/>
        <v>55</v>
      </c>
      <c r="B56" s="6">
        <f t="shared" ref="B56:I56" si="12">B55</f>
        <v>35983</v>
      </c>
      <c r="C56" s="31">
        <f t="shared" si="12"/>
        <v>0.67819444444444443</v>
      </c>
      <c r="D56" s="5" t="str">
        <f t="shared" si="12"/>
        <v>C</v>
      </c>
      <c r="E56" s="5" t="str">
        <f t="shared" si="12"/>
        <v>sprout</v>
      </c>
      <c r="F56" s="5">
        <f t="shared" si="12"/>
        <v>1200</v>
      </c>
      <c r="G56" s="5" t="str">
        <f t="shared" si="12"/>
        <v>ALIN</v>
      </c>
      <c r="H56" s="5">
        <f t="shared" si="12"/>
        <v>10</v>
      </c>
      <c r="I56" s="5">
        <f t="shared" si="12"/>
        <v>1</v>
      </c>
      <c r="J56" s="5">
        <v>2</v>
      </c>
      <c r="K56" s="5">
        <v>124.16</v>
      </c>
      <c r="L56" s="5">
        <v>15</v>
      </c>
      <c r="M56" s="5">
        <v>0.34100000000000003</v>
      </c>
      <c r="N56" s="5">
        <v>257</v>
      </c>
      <c r="O56" s="5">
        <v>4.4000000000000004</v>
      </c>
      <c r="P56" s="5">
        <v>1.45</v>
      </c>
      <c r="Q56" s="5">
        <v>6</v>
      </c>
      <c r="R56" s="5">
        <v>0</v>
      </c>
      <c r="S56" s="5">
        <v>1.42</v>
      </c>
      <c r="T56" s="5">
        <v>25.51</v>
      </c>
      <c r="U56" s="5">
        <v>27.79</v>
      </c>
      <c r="V56" s="5">
        <v>23.51</v>
      </c>
      <c r="W56" s="5">
        <v>389</v>
      </c>
      <c r="X56" s="5">
        <v>349.2</v>
      </c>
      <c r="Y56" s="5">
        <v>14.17</v>
      </c>
      <c r="Z56" s="5">
        <v>24.47</v>
      </c>
      <c r="AA56" s="5">
        <v>40.56</v>
      </c>
      <c r="AB56" s="5">
        <v>70.05</v>
      </c>
      <c r="AC56" s="5">
        <v>250.1</v>
      </c>
      <c r="AD56" s="5">
        <v>1201</v>
      </c>
      <c r="AE56" s="5">
        <v>0.4133</v>
      </c>
      <c r="AF56" s="5">
        <v>93.79</v>
      </c>
      <c r="AG56" s="5">
        <v>2.9</v>
      </c>
      <c r="AH56" s="5">
        <v>0.7</v>
      </c>
      <c r="AI56" s="5">
        <v>111115</v>
      </c>
    </row>
    <row r="57" spans="1:35" s="5" customFormat="1" x14ac:dyDescent="0.2">
      <c r="A57" s="5">
        <f t="shared" si="0"/>
        <v>56</v>
      </c>
      <c r="B57" s="6"/>
      <c r="C57" s="31"/>
    </row>
    <row r="58" spans="1:35" s="5" customFormat="1" x14ac:dyDescent="0.2">
      <c r="A58" s="5">
        <f t="shared" si="0"/>
        <v>57</v>
      </c>
      <c r="B58" s="6"/>
      <c r="C58" s="31"/>
      <c r="J58" s="5" t="s">
        <v>389</v>
      </c>
    </row>
    <row r="59" spans="1:35" s="5" customFormat="1" x14ac:dyDescent="0.2">
      <c r="A59" s="5">
        <f t="shared" si="0"/>
        <v>58</v>
      </c>
      <c r="B59" s="6"/>
      <c r="C59" s="31"/>
      <c r="J59" s="5" t="s">
        <v>390</v>
      </c>
    </row>
    <row r="60" spans="1:35" s="5" customFormat="1" x14ac:dyDescent="0.2">
      <c r="A60" s="5">
        <f t="shared" si="0"/>
        <v>59</v>
      </c>
      <c r="B60" s="6"/>
      <c r="C60" s="31"/>
      <c r="J60" s="5" t="s">
        <v>391</v>
      </c>
    </row>
    <row r="61" spans="1:35" s="5" customFormat="1" x14ac:dyDescent="0.2">
      <c r="A61" s="5">
        <f t="shared" si="0"/>
        <v>60</v>
      </c>
      <c r="B61" s="6"/>
      <c r="C61" s="31"/>
      <c r="J61" s="5" t="s">
        <v>343</v>
      </c>
    </row>
    <row r="62" spans="1:35" s="5" customFormat="1" x14ac:dyDescent="0.2">
      <c r="A62" s="5">
        <f t="shared" si="0"/>
        <v>61</v>
      </c>
      <c r="B62" s="6"/>
      <c r="C62" s="31"/>
    </row>
    <row r="63" spans="1:35" s="5" customFormat="1" x14ac:dyDescent="0.2">
      <c r="A63" s="5">
        <f t="shared" si="0"/>
        <v>62</v>
      </c>
      <c r="B63" s="6"/>
      <c r="C63" s="31"/>
      <c r="J63" s="5" t="s">
        <v>344</v>
      </c>
    </row>
    <row r="64" spans="1:35" s="5" customFormat="1" x14ac:dyDescent="0.2">
      <c r="A64" s="5">
        <f t="shared" si="0"/>
        <v>63</v>
      </c>
      <c r="B64" s="6"/>
      <c r="C64" s="31"/>
      <c r="J64" s="5" t="s">
        <v>392</v>
      </c>
    </row>
    <row r="65" spans="1:35" s="5" customFormat="1" x14ac:dyDescent="0.2">
      <c r="A65" s="5">
        <f t="shared" si="0"/>
        <v>64</v>
      </c>
      <c r="B65" s="6"/>
      <c r="C65" s="31"/>
      <c r="J65" s="5" t="s">
        <v>346</v>
      </c>
      <c r="K65" s="5" t="s">
        <v>347</v>
      </c>
    </row>
    <row r="66" spans="1:35" s="5" customFormat="1" x14ac:dyDescent="0.2">
      <c r="A66" s="5">
        <f t="shared" ref="A66:A128" si="13">A65+1</f>
        <v>65</v>
      </c>
      <c r="B66" s="6"/>
      <c r="C66" s="31"/>
      <c r="J66" s="5" t="s">
        <v>348</v>
      </c>
      <c r="K66" s="5" t="s">
        <v>349</v>
      </c>
    </row>
    <row r="67" spans="1:35" s="5" customFormat="1" x14ac:dyDescent="0.2">
      <c r="A67" s="5">
        <f t="shared" si="13"/>
        <v>66</v>
      </c>
      <c r="B67" s="6"/>
      <c r="C67" s="31"/>
      <c r="J67" s="5" t="s">
        <v>350</v>
      </c>
      <c r="K67" s="5" t="s">
        <v>351</v>
      </c>
      <c r="L67" s="5">
        <v>1</v>
      </c>
      <c r="M67" s="5">
        <v>0.16</v>
      </c>
    </row>
    <row r="68" spans="1:35" s="5" customFormat="1" x14ac:dyDescent="0.2">
      <c r="A68" s="5">
        <f t="shared" si="13"/>
        <v>67</v>
      </c>
      <c r="B68" s="6"/>
      <c r="C68" s="31"/>
      <c r="J68" s="5" t="s">
        <v>352</v>
      </c>
      <c r="K68" s="5" t="s">
        <v>353</v>
      </c>
    </row>
    <row r="69" spans="1:35" s="5" customFormat="1" x14ac:dyDescent="0.2">
      <c r="A69" s="5">
        <f t="shared" si="13"/>
        <v>68</v>
      </c>
      <c r="B69" s="6"/>
      <c r="C69" s="31"/>
      <c r="J69" s="5" t="s">
        <v>393</v>
      </c>
    </row>
    <row r="70" spans="1:35" s="5" customFormat="1" x14ac:dyDescent="0.2">
      <c r="A70" s="5">
        <f t="shared" si="13"/>
        <v>69</v>
      </c>
      <c r="B70" s="6"/>
      <c r="C70" s="31"/>
      <c r="J70" s="5" t="s">
        <v>355</v>
      </c>
      <c r="K70" s="5" t="s">
        <v>356</v>
      </c>
      <c r="L70" s="5" t="s">
        <v>357</v>
      </c>
      <c r="M70" s="5" t="s">
        <v>358</v>
      </c>
      <c r="N70" s="5" t="s">
        <v>359</v>
      </c>
      <c r="O70" s="5" t="s">
        <v>360</v>
      </c>
      <c r="P70" s="5" t="s">
        <v>361</v>
      </c>
      <c r="Q70" s="5" t="s">
        <v>362</v>
      </c>
      <c r="R70" s="5" t="s">
        <v>363</v>
      </c>
      <c r="S70" s="5" t="s">
        <v>364</v>
      </c>
      <c r="T70" s="5" t="s">
        <v>365</v>
      </c>
      <c r="U70" s="5" t="s">
        <v>366</v>
      </c>
      <c r="V70" s="5" t="s">
        <v>367</v>
      </c>
      <c r="W70" s="5" t="s">
        <v>368</v>
      </c>
      <c r="X70" s="5" t="s">
        <v>369</v>
      </c>
      <c r="Y70" s="5" t="s">
        <v>370</v>
      </c>
      <c r="Z70" s="5" t="s">
        <v>371</v>
      </c>
      <c r="AA70" s="5" t="s">
        <v>372</v>
      </c>
      <c r="AB70" s="5" t="s">
        <v>373</v>
      </c>
      <c r="AC70" s="5" t="s">
        <v>374</v>
      </c>
      <c r="AD70" s="5" t="s">
        <v>375</v>
      </c>
      <c r="AE70" s="5" t="s">
        <v>376</v>
      </c>
      <c r="AF70" s="5" t="s">
        <v>377</v>
      </c>
      <c r="AG70" s="5" t="s">
        <v>378</v>
      </c>
      <c r="AH70" s="5" t="s">
        <v>379</v>
      </c>
      <c r="AI70" s="5" t="s">
        <v>380</v>
      </c>
    </row>
    <row r="71" spans="1:35" s="5" customFormat="1" x14ac:dyDescent="0.2">
      <c r="A71" s="5">
        <f t="shared" si="13"/>
        <v>70</v>
      </c>
      <c r="B71" s="6">
        <f>DATE(1998,7,(MID(J64,10,1)))</f>
        <v>35979</v>
      </c>
      <c r="C71" s="31">
        <f>TIME(MID(J64,17,2),MID(J64,20,2),MID(J64,23,2))</f>
        <v>0.51246527777777773</v>
      </c>
      <c r="D71" s="5" t="str">
        <f>IF(MID(J69,FIND(":",J69,1)+2,1)="c","C","SU")</f>
        <v>C</v>
      </c>
      <c r="E71" s="5" t="s">
        <v>430</v>
      </c>
      <c r="F71" s="5">
        <f>IF(MID(J69,FIND(".",J69,1)+1,4)="1200",1200,50)</f>
        <v>1200</v>
      </c>
      <c r="G71" s="5" t="str">
        <f>IF(MID(J69,FIND(".",J69,8)+1,1)="a","ALIN",IF(MID(J69,FIND(".",J69,8)+1,1)="s","POTR"))</f>
        <v>POTR</v>
      </c>
      <c r="H71" s="5">
        <f>VALUE(LEFT(J69,FIND(":",J69,1)-1))</f>
        <v>41</v>
      </c>
      <c r="I71" s="5">
        <f>VALUE(RIGHT(J69,1))</f>
        <v>6</v>
      </c>
      <c r="J71" s="5">
        <v>1</v>
      </c>
      <c r="K71" s="5">
        <v>83.19</v>
      </c>
      <c r="L71" s="5">
        <v>22.9</v>
      </c>
      <c r="M71" s="5">
        <v>0.24</v>
      </c>
      <c r="N71" s="5">
        <v>166</v>
      </c>
      <c r="O71" s="5">
        <v>4.2699999999999996</v>
      </c>
      <c r="P71" s="5">
        <v>1.91</v>
      </c>
      <c r="Q71" s="5">
        <v>6</v>
      </c>
      <c r="R71" s="5">
        <v>0</v>
      </c>
      <c r="S71" s="5">
        <v>1.42</v>
      </c>
      <c r="T71" s="5">
        <v>27.83</v>
      </c>
      <c r="U71" s="5">
        <v>27.4</v>
      </c>
      <c r="V71" s="5">
        <v>26.98</v>
      </c>
      <c r="W71" s="5">
        <v>378.1</v>
      </c>
      <c r="X71" s="5">
        <v>348.8</v>
      </c>
      <c r="Y71" s="5">
        <v>13.55</v>
      </c>
      <c r="Z71" s="5">
        <v>18.579999999999998</v>
      </c>
      <c r="AA71" s="5">
        <v>34.119999999999997</v>
      </c>
      <c r="AB71" s="5">
        <v>46.76</v>
      </c>
      <c r="AC71" s="5">
        <v>500.3</v>
      </c>
      <c r="AD71" s="5">
        <v>1201</v>
      </c>
      <c r="AE71" s="5">
        <v>0.59240000000000004</v>
      </c>
      <c r="AF71" s="5">
        <v>94.58</v>
      </c>
      <c r="AG71" s="5">
        <v>2</v>
      </c>
      <c r="AH71" s="5">
        <v>0.56000000000000005</v>
      </c>
      <c r="AI71" s="5">
        <v>111115</v>
      </c>
    </row>
    <row r="72" spans="1:35" s="5" customFormat="1" x14ac:dyDescent="0.2">
      <c r="A72" s="5">
        <f t="shared" si="13"/>
        <v>71</v>
      </c>
      <c r="B72" s="6">
        <f t="shared" ref="B72:I72" si="14">B71</f>
        <v>35979</v>
      </c>
      <c r="C72" s="31">
        <f t="shared" si="14"/>
        <v>0.51246527777777773</v>
      </c>
      <c r="D72" s="5" t="str">
        <f t="shared" si="14"/>
        <v>C</v>
      </c>
      <c r="E72" s="5" t="str">
        <f t="shared" si="14"/>
        <v>sprout</v>
      </c>
      <c r="F72" s="5">
        <f t="shared" si="14"/>
        <v>1200</v>
      </c>
      <c r="G72" s="5" t="str">
        <f t="shared" si="14"/>
        <v>POTR</v>
      </c>
      <c r="H72" s="5">
        <f t="shared" si="14"/>
        <v>41</v>
      </c>
      <c r="I72" s="5">
        <f t="shared" si="14"/>
        <v>6</v>
      </c>
      <c r="J72" s="5">
        <v>2</v>
      </c>
      <c r="K72" s="5">
        <v>142.44</v>
      </c>
      <c r="L72" s="5">
        <v>16.600000000000001</v>
      </c>
      <c r="M72" s="5">
        <v>0.23899999999999999</v>
      </c>
      <c r="N72" s="5">
        <v>211</v>
      </c>
      <c r="O72" s="5">
        <v>3.96</v>
      </c>
      <c r="P72" s="5">
        <v>1.78</v>
      </c>
      <c r="Q72" s="5">
        <v>6</v>
      </c>
      <c r="R72" s="5">
        <v>0</v>
      </c>
      <c r="S72" s="5">
        <v>1.42</v>
      </c>
      <c r="T72" s="5">
        <v>25.45</v>
      </c>
      <c r="U72" s="5">
        <v>26.71</v>
      </c>
      <c r="V72" s="5">
        <v>23.81</v>
      </c>
      <c r="W72" s="5">
        <v>368.9</v>
      </c>
      <c r="X72" s="5">
        <v>347.3</v>
      </c>
      <c r="Y72" s="5">
        <v>13.72</v>
      </c>
      <c r="Z72" s="5">
        <v>18.38</v>
      </c>
      <c r="AA72" s="5">
        <v>39.71</v>
      </c>
      <c r="AB72" s="5">
        <v>53.2</v>
      </c>
      <c r="AC72" s="5">
        <v>500.3</v>
      </c>
      <c r="AD72" s="5">
        <v>1198</v>
      </c>
      <c r="AE72" s="5">
        <v>0.1515</v>
      </c>
      <c r="AF72" s="5">
        <v>94.57</v>
      </c>
      <c r="AG72" s="5">
        <v>2</v>
      </c>
      <c r="AH72" s="5">
        <v>0.56000000000000005</v>
      </c>
      <c r="AI72" s="5">
        <v>111115</v>
      </c>
    </row>
    <row r="73" spans="1:35" s="5" customFormat="1" x14ac:dyDescent="0.2">
      <c r="A73" s="5">
        <f t="shared" si="13"/>
        <v>72</v>
      </c>
      <c r="B73" s="6">
        <f t="shared" ref="B73:I73" si="15">B71</f>
        <v>35979</v>
      </c>
      <c r="C73" s="31">
        <f t="shared" si="15"/>
        <v>0.51246527777777773</v>
      </c>
      <c r="D73" s="5" t="str">
        <f t="shared" si="15"/>
        <v>C</v>
      </c>
      <c r="E73" s="5" t="str">
        <f t="shared" si="15"/>
        <v>sprout</v>
      </c>
      <c r="F73" s="5">
        <f t="shared" si="15"/>
        <v>1200</v>
      </c>
      <c r="G73" s="5" t="str">
        <f t="shared" si="15"/>
        <v>POTR</v>
      </c>
      <c r="H73" s="5">
        <f t="shared" si="15"/>
        <v>41</v>
      </c>
      <c r="I73" s="5">
        <f t="shared" si="15"/>
        <v>6</v>
      </c>
      <c r="J73" s="5" t="s">
        <v>344</v>
      </c>
    </row>
    <row r="74" spans="1:35" s="5" customFormat="1" x14ac:dyDescent="0.2">
      <c r="A74" s="5">
        <f t="shared" si="13"/>
        <v>73</v>
      </c>
      <c r="B74" s="6">
        <f t="shared" ref="B74:I74" si="16">B71</f>
        <v>35979</v>
      </c>
      <c r="C74" s="31">
        <f t="shared" si="16"/>
        <v>0.51246527777777773</v>
      </c>
      <c r="D74" s="5" t="str">
        <f t="shared" si="16"/>
        <v>C</v>
      </c>
      <c r="E74" s="5" t="str">
        <f t="shared" si="16"/>
        <v>sprout</v>
      </c>
      <c r="F74" s="5">
        <f t="shared" si="16"/>
        <v>1200</v>
      </c>
      <c r="G74" s="5" t="str">
        <f t="shared" si="16"/>
        <v>POTR</v>
      </c>
      <c r="H74" s="5">
        <f t="shared" si="16"/>
        <v>41</v>
      </c>
      <c r="I74" s="5">
        <f t="shared" si="16"/>
        <v>6</v>
      </c>
      <c r="J74" s="5" t="s">
        <v>394</v>
      </c>
    </row>
    <row r="75" spans="1:35" s="5" customFormat="1" x14ac:dyDescent="0.2">
      <c r="A75" s="5">
        <f t="shared" si="13"/>
        <v>74</v>
      </c>
      <c r="B75" s="6"/>
      <c r="C75" s="31"/>
      <c r="J75" s="5" t="s">
        <v>346</v>
      </c>
      <c r="K75" s="5" t="s">
        <v>347</v>
      </c>
    </row>
    <row r="76" spans="1:35" s="5" customFormat="1" x14ac:dyDescent="0.2">
      <c r="A76" s="5">
        <f t="shared" si="13"/>
        <v>75</v>
      </c>
      <c r="B76" s="6"/>
      <c r="C76" s="31"/>
      <c r="J76" s="5" t="s">
        <v>348</v>
      </c>
      <c r="K76" s="5" t="s">
        <v>349</v>
      </c>
    </row>
    <row r="77" spans="1:35" s="5" customFormat="1" x14ac:dyDescent="0.2">
      <c r="A77" s="5">
        <f t="shared" si="13"/>
        <v>76</v>
      </c>
      <c r="B77" s="6"/>
      <c r="C77" s="31"/>
      <c r="J77" s="5" t="s">
        <v>350</v>
      </c>
      <c r="K77" s="5" t="s">
        <v>351</v>
      </c>
      <c r="L77" s="5">
        <v>1</v>
      </c>
      <c r="M77" s="5">
        <v>0.16</v>
      </c>
    </row>
    <row r="78" spans="1:35" s="5" customFormat="1" x14ac:dyDescent="0.2">
      <c r="A78" s="5">
        <f t="shared" si="13"/>
        <v>77</v>
      </c>
      <c r="B78" s="6"/>
      <c r="C78" s="31"/>
      <c r="J78" s="5" t="s">
        <v>352</v>
      </c>
      <c r="K78" s="5" t="s">
        <v>353</v>
      </c>
    </row>
    <row r="79" spans="1:35" s="5" customFormat="1" x14ac:dyDescent="0.2">
      <c r="A79" s="5">
        <f t="shared" si="13"/>
        <v>78</v>
      </c>
      <c r="B79" s="6"/>
      <c r="C79" s="31"/>
      <c r="J79" s="5" t="s">
        <v>395</v>
      </c>
    </row>
    <row r="80" spans="1:35" s="5" customFormat="1" x14ac:dyDescent="0.2">
      <c r="A80" s="5">
        <f t="shared" si="13"/>
        <v>79</v>
      </c>
      <c r="B80" s="6"/>
      <c r="C80" s="31"/>
      <c r="J80" s="5" t="s">
        <v>355</v>
      </c>
      <c r="K80" s="5" t="s">
        <v>356</v>
      </c>
      <c r="L80" s="5" t="s">
        <v>357</v>
      </c>
      <c r="M80" s="5" t="s">
        <v>358</v>
      </c>
      <c r="N80" s="5" t="s">
        <v>359</v>
      </c>
      <c r="O80" s="5" t="s">
        <v>360</v>
      </c>
      <c r="P80" s="5" t="s">
        <v>361</v>
      </c>
      <c r="Q80" s="5" t="s">
        <v>362</v>
      </c>
      <c r="R80" s="5" t="s">
        <v>363</v>
      </c>
      <c r="S80" s="5" t="s">
        <v>364</v>
      </c>
      <c r="T80" s="5" t="s">
        <v>365</v>
      </c>
      <c r="U80" s="5" t="s">
        <v>366</v>
      </c>
      <c r="V80" s="5" t="s">
        <v>367</v>
      </c>
      <c r="W80" s="5" t="s">
        <v>368</v>
      </c>
      <c r="X80" s="5" t="s">
        <v>369</v>
      </c>
      <c r="Y80" s="5" t="s">
        <v>370</v>
      </c>
      <c r="Z80" s="5" t="s">
        <v>371</v>
      </c>
      <c r="AA80" s="5" t="s">
        <v>372</v>
      </c>
      <c r="AB80" s="5" t="s">
        <v>373</v>
      </c>
      <c r="AC80" s="5" t="s">
        <v>374</v>
      </c>
      <c r="AD80" s="5" t="s">
        <v>375</v>
      </c>
      <c r="AE80" s="5" t="s">
        <v>376</v>
      </c>
      <c r="AF80" s="5" t="s">
        <v>377</v>
      </c>
      <c r="AG80" s="5" t="s">
        <v>378</v>
      </c>
      <c r="AH80" s="5" t="s">
        <v>379</v>
      </c>
      <c r="AI80" s="5" t="s">
        <v>380</v>
      </c>
    </row>
    <row r="81" spans="1:35" s="5" customFormat="1" x14ac:dyDescent="0.2">
      <c r="A81" s="5">
        <f t="shared" si="13"/>
        <v>80</v>
      </c>
      <c r="B81" s="6">
        <f>DATE(1998,7,(MID(J74,10,1)))</f>
        <v>35979</v>
      </c>
      <c r="C81" s="31">
        <f>TIME(MID(J74,17,2),MID(J74,20,2),MID(J74,23,2))</f>
        <v>0.51597222222222217</v>
      </c>
      <c r="D81" s="5" t="str">
        <f>IF(MID(J79,FIND(":",J79,1)+2,1)="c","C","SU")</f>
        <v>C</v>
      </c>
      <c r="E81" s="5" t="s">
        <v>430</v>
      </c>
      <c r="F81" s="5">
        <f>IF(MID(J79,FIND(".",J79,1)+1,4)="1200",1200,50)</f>
        <v>1200</v>
      </c>
      <c r="G81" s="5" t="str">
        <f>IF(MID(J79,FIND(".",J79,8)+1,1)="a","ALIN",IF(MID(J79,FIND(".",J79,8)+1,1)="s","POTR"))</f>
        <v>POTR</v>
      </c>
      <c r="H81" s="5">
        <f>VALUE(LEFT(J79,FIND(":",J79,1)-1))</f>
        <v>4</v>
      </c>
      <c r="I81" s="5">
        <f>VALUE(RIGHT(J79,1))</f>
        <v>3</v>
      </c>
      <c r="J81" s="5">
        <v>1</v>
      </c>
      <c r="K81" s="5">
        <v>34.68</v>
      </c>
      <c r="L81" s="5">
        <v>18.2</v>
      </c>
      <c r="M81" s="5">
        <v>0.21099999999999999</v>
      </c>
      <c r="N81" s="5">
        <v>188</v>
      </c>
      <c r="O81" s="5">
        <v>3.53</v>
      </c>
      <c r="P81" s="5">
        <v>1.77</v>
      </c>
      <c r="Q81" s="5">
        <v>6</v>
      </c>
      <c r="R81" s="5">
        <v>0</v>
      </c>
      <c r="S81" s="5">
        <v>1.42</v>
      </c>
      <c r="T81" s="5">
        <v>26.07</v>
      </c>
      <c r="U81" s="5">
        <v>26.41</v>
      </c>
      <c r="V81" s="5">
        <v>24.78</v>
      </c>
      <c r="W81" s="5">
        <v>374.9</v>
      </c>
      <c r="X81" s="5">
        <v>351.6</v>
      </c>
      <c r="Y81" s="5">
        <v>13.71</v>
      </c>
      <c r="Z81" s="5">
        <v>17.87</v>
      </c>
      <c r="AA81" s="5">
        <v>38.28</v>
      </c>
      <c r="AB81" s="5">
        <v>49.87</v>
      </c>
      <c r="AC81" s="5">
        <v>500.5</v>
      </c>
      <c r="AD81" s="5">
        <v>1198</v>
      </c>
      <c r="AE81" s="5">
        <v>1.5840000000000001</v>
      </c>
      <c r="AF81" s="5">
        <v>94.57</v>
      </c>
      <c r="AG81" s="5">
        <v>2</v>
      </c>
      <c r="AH81" s="5">
        <v>0.56000000000000005</v>
      </c>
      <c r="AI81" s="5">
        <v>111115</v>
      </c>
    </row>
    <row r="82" spans="1:35" s="5" customFormat="1" x14ac:dyDescent="0.2">
      <c r="A82" s="5">
        <f t="shared" si="13"/>
        <v>81</v>
      </c>
      <c r="B82" s="6">
        <f t="shared" ref="B82:I82" si="17">B81</f>
        <v>35979</v>
      </c>
      <c r="C82" s="31">
        <f t="shared" si="17"/>
        <v>0.51597222222222217</v>
      </c>
      <c r="D82" s="5" t="str">
        <f t="shared" si="17"/>
        <v>C</v>
      </c>
      <c r="E82" s="5" t="str">
        <f t="shared" si="17"/>
        <v>sprout</v>
      </c>
      <c r="F82" s="5">
        <f t="shared" si="17"/>
        <v>1200</v>
      </c>
      <c r="G82" s="5" t="str">
        <f t="shared" si="17"/>
        <v>POTR</v>
      </c>
      <c r="H82" s="5">
        <f t="shared" si="17"/>
        <v>4</v>
      </c>
      <c r="I82" s="5">
        <f t="shared" si="17"/>
        <v>3</v>
      </c>
      <c r="J82" s="5">
        <v>2</v>
      </c>
      <c r="K82" s="5">
        <v>73.680000000000007</v>
      </c>
      <c r="L82" s="5">
        <v>16.3</v>
      </c>
      <c r="M82" s="5">
        <v>0.216</v>
      </c>
      <c r="N82" s="5">
        <v>203</v>
      </c>
      <c r="O82" s="5">
        <v>3.48</v>
      </c>
      <c r="P82" s="5">
        <v>1.71</v>
      </c>
      <c r="Q82" s="5">
        <v>6</v>
      </c>
      <c r="R82" s="5">
        <v>0</v>
      </c>
      <c r="S82" s="5">
        <v>1.42</v>
      </c>
      <c r="T82" s="5">
        <v>24.89</v>
      </c>
      <c r="U82" s="5">
        <v>26.04</v>
      </c>
      <c r="V82" s="5">
        <v>23.35</v>
      </c>
      <c r="W82" s="5">
        <v>368.2</v>
      </c>
      <c r="X82" s="5">
        <v>347.2</v>
      </c>
      <c r="Y82" s="5">
        <v>13.62</v>
      </c>
      <c r="Z82" s="5">
        <v>17.72</v>
      </c>
      <c r="AA82" s="5">
        <v>40.76</v>
      </c>
      <c r="AB82" s="5">
        <v>53.04</v>
      </c>
      <c r="AC82" s="5">
        <v>500.5</v>
      </c>
      <c r="AD82" s="5">
        <v>1202</v>
      </c>
      <c r="AE82" s="5">
        <v>9.6430000000000002E-2</v>
      </c>
      <c r="AF82" s="5">
        <v>94.57</v>
      </c>
      <c r="AG82" s="5">
        <v>2</v>
      </c>
      <c r="AH82" s="5">
        <v>0.56000000000000005</v>
      </c>
      <c r="AI82" s="5">
        <v>111115</v>
      </c>
    </row>
    <row r="83" spans="1:35" s="5" customFormat="1" x14ac:dyDescent="0.2">
      <c r="A83" s="5">
        <f t="shared" si="13"/>
        <v>82</v>
      </c>
      <c r="B83" s="6">
        <f t="shared" ref="B83:I83" si="18">B81</f>
        <v>35979</v>
      </c>
      <c r="C83" s="31">
        <f t="shared" si="18"/>
        <v>0.51597222222222217</v>
      </c>
      <c r="D83" s="5" t="str">
        <f t="shared" si="18"/>
        <v>C</v>
      </c>
      <c r="E83" s="5" t="str">
        <f t="shared" si="18"/>
        <v>sprout</v>
      </c>
      <c r="F83" s="5">
        <f t="shared" si="18"/>
        <v>1200</v>
      </c>
      <c r="G83" s="5" t="str">
        <f t="shared" si="18"/>
        <v>POTR</v>
      </c>
      <c r="H83" s="5">
        <f t="shared" si="18"/>
        <v>4</v>
      </c>
      <c r="I83" s="5">
        <f t="shared" si="18"/>
        <v>3</v>
      </c>
      <c r="J83" s="5" t="s">
        <v>344</v>
      </c>
    </row>
    <row r="84" spans="1:35" s="5" customFormat="1" x14ac:dyDescent="0.2">
      <c r="A84" s="5">
        <f t="shared" si="13"/>
        <v>83</v>
      </c>
      <c r="B84" s="6">
        <f t="shared" ref="B84:I84" si="19">B81</f>
        <v>35979</v>
      </c>
      <c r="C84" s="31">
        <f t="shared" si="19"/>
        <v>0.51597222222222217</v>
      </c>
      <c r="D84" s="5" t="str">
        <f t="shared" si="19"/>
        <v>C</v>
      </c>
      <c r="E84" s="5" t="str">
        <f t="shared" si="19"/>
        <v>sprout</v>
      </c>
      <c r="F84" s="5">
        <f t="shared" si="19"/>
        <v>1200</v>
      </c>
      <c r="G84" s="5" t="str">
        <f t="shared" si="19"/>
        <v>POTR</v>
      </c>
      <c r="H84" s="5">
        <f t="shared" si="19"/>
        <v>4</v>
      </c>
      <c r="I84" s="5">
        <f t="shared" si="19"/>
        <v>3</v>
      </c>
      <c r="J84" s="5" t="s">
        <v>396</v>
      </c>
    </row>
    <row r="85" spans="1:35" s="5" customFormat="1" x14ac:dyDescent="0.2">
      <c r="A85" s="5">
        <f t="shared" si="13"/>
        <v>84</v>
      </c>
      <c r="B85" s="6"/>
      <c r="C85" s="31"/>
      <c r="J85" s="5" t="s">
        <v>346</v>
      </c>
      <c r="K85" s="5" t="s">
        <v>347</v>
      </c>
    </row>
    <row r="86" spans="1:35" s="5" customFormat="1" x14ac:dyDescent="0.2">
      <c r="A86" s="5">
        <f t="shared" si="13"/>
        <v>85</v>
      </c>
      <c r="B86" s="6"/>
      <c r="C86" s="31"/>
      <c r="J86" s="5" t="s">
        <v>348</v>
      </c>
      <c r="K86" s="5" t="s">
        <v>349</v>
      </c>
    </row>
    <row r="87" spans="1:35" s="5" customFormat="1" x14ac:dyDescent="0.2">
      <c r="A87" s="5">
        <f t="shared" si="13"/>
        <v>86</v>
      </c>
      <c r="B87" s="6"/>
      <c r="C87" s="31"/>
      <c r="J87" s="5" t="s">
        <v>350</v>
      </c>
      <c r="K87" s="5" t="s">
        <v>351</v>
      </c>
      <c r="L87" s="5">
        <v>1</v>
      </c>
      <c r="M87" s="5">
        <v>0.16</v>
      </c>
    </row>
    <row r="88" spans="1:35" s="5" customFormat="1" x14ac:dyDescent="0.2">
      <c r="A88" s="5">
        <f t="shared" si="13"/>
        <v>87</v>
      </c>
      <c r="B88" s="6"/>
      <c r="C88" s="31"/>
      <c r="J88" s="5" t="s">
        <v>352</v>
      </c>
      <c r="K88" s="5" t="s">
        <v>353</v>
      </c>
    </row>
    <row r="89" spans="1:35" s="5" customFormat="1" x14ac:dyDescent="0.2">
      <c r="A89" s="5">
        <f t="shared" si="13"/>
        <v>88</v>
      </c>
      <c r="B89" s="6"/>
      <c r="C89" s="31"/>
      <c r="J89" s="5" t="s">
        <v>397</v>
      </c>
    </row>
    <row r="90" spans="1:35" s="5" customFormat="1" x14ac:dyDescent="0.2">
      <c r="A90" s="5">
        <f t="shared" si="13"/>
        <v>89</v>
      </c>
      <c r="B90" s="6"/>
      <c r="C90" s="31"/>
      <c r="J90" s="5" t="s">
        <v>355</v>
      </c>
      <c r="K90" s="5" t="s">
        <v>356</v>
      </c>
      <c r="L90" s="5" t="s">
        <v>357</v>
      </c>
      <c r="M90" s="5" t="s">
        <v>358</v>
      </c>
      <c r="N90" s="5" t="s">
        <v>359</v>
      </c>
      <c r="O90" s="5" t="s">
        <v>360</v>
      </c>
      <c r="P90" s="5" t="s">
        <v>361</v>
      </c>
      <c r="Q90" s="5" t="s">
        <v>362</v>
      </c>
      <c r="R90" s="5" t="s">
        <v>363</v>
      </c>
      <c r="S90" s="5" t="s">
        <v>364</v>
      </c>
      <c r="T90" s="5" t="s">
        <v>365</v>
      </c>
      <c r="U90" s="5" t="s">
        <v>366</v>
      </c>
      <c r="V90" s="5" t="s">
        <v>367</v>
      </c>
      <c r="W90" s="5" t="s">
        <v>368</v>
      </c>
      <c r="X90" s="5" t="s">
        <v>369</v>
      </c>
      <c r="Y90" s="5" t="s">
        <v>370</v>
      </c>
      <c r="Z90" s="5" t="s">
        <v>371</v>
      </c>
      <c r="AA90" s="5" t="s">
        <v>372</v>
      </c>
      <c r="AB90" s="5" t="s">
        <v>373</v>
      </c>
      <c r="AC90" s="5" t="s">
        <v>374</v>
      </c>
      <c r="AD90" s="5" t="s">
        <v>375</v>
      </c>
      <c r="AE90" s="5" t="s">
        <v>376</v>
      </c>
      <c r="AF90" s="5" t="s">
        <v>377</v>
      </c>
      <c r="AG90" s="5" t="s">
        <v>378</v>
      </c>
      <c r="AH90" s="5" t="s">
        <v>379</v>
      </c>
      <c r="AI90" s="5" t="s">
        <v>380</v>
      </c>
    </row>
    <row r="91" spans="1:35" s="5" customFormat="1" x14ac:dyDescent="0.2">
      <c r="A91" s="5">
        <f t="shared" si="13"/>
        <v>90</v>
      </c>
      <c r="B91" s="6">
        <f>DATE(1998,7,(MID(J84,10,1)))</f>
        <v>35979</v>
      </c>
      <c r="C91" s="31">
        <f>TIME(MID(J84,17,2),MID(J84,20,2),MID(J84,23,2))</f>
        <v>0.51879629629629631</v>
      </c>
      <c r="D91" s="5" t="str">
        <f>IF(MID(J89,FIND(":",J89,1)+2,1)="c","C","SU")</f>
        <v>C</v>
      </c>
      <c r="E91" s="5" t="s">
        <v>430</v>
      </c>
      <c r="F91" s="5">
        <f>IF(MID(J89,FIND(".",J89,1)+1,4)="1200",1200,50)</f>
        <v>1200</v>
      </c>
      <c r="G91" s="5" t="str">
        <f>IF(MID(J89,FIND(".",J89,8)+1,1)="a","ALIN",IF(MID(J89,FIND(".",J89,8)+1,1)="s","POTR"))</f>
        <v>POTR</v>
      </c>
      <c r="H91" s="5">
        <f>VALUE(LEFT(J89,FIND(":",J89,1)-1))</f>
        <v>7</v>
      </c>
      <c r="I91" s="5">
        <f>VALUE(RIGHT(J89,1))</f>
        <v>2</v>
      </c>
      <c r="J91" s="5">
        <v>1</v>
      </c>
      <c r="K91" s="5">
        <v>50.18</v>
      </c>
      <c r="L91" s="5">
        <v>16.7</v>
      </c>
      <c r="M91" s="5">
        <v>0.29399999999999998</v>
      </c>
      <c r="N91" s="5">
        <v>234</v>
      </c>
      <c r="O91" s="5">
        <v>4.2</v>
      </c>
      <c r="P91" s="5">
        <v>1.59</v>
      </c>
      <c r="Q91" s="5">
        <v>6</v>
      </c>
      <c r="R91" s="5">
        <v>0</v>
      </c>
      <c r="S91" s="5">
        <v>1.42</v>
      </c>
      <c r="T91" s="5">
        <v>26.52</v>
      </c>
      <c r="U91" s="5">
        <v>25.35</v>
      </c>
      <c r="V91" s="5">
        <v>27.45</v>
      </c>
      <c r="W91" s="5">
        <v>370.3</v>
      </c>
      <c r="X91" s="5">
        <v>348.5</v>
      </c>
      <c r="Y91" s="5">
        <v>12.57</v>
      </c>
      <c r="Z91" s="5">
        <v>17.52</v>
      </c>
      <c r="AA91" s="5">
        <v>34.17</v>
      </c>
      <c r="AB91" s="5">
        <v>47.63</v>
      </c>
      <c r="AC91" s="5">
        <v>500.7</v>
      </c>
      <c r="AD91" s="5">
        <v>1201</v>
      </c>
      <c r="AE91" s="5">
        <v>0.31680000000000003</v>
      </c>
      <c r="AF91" s="5">
        <v>94.57</v>
      </c>
      <c r="AG91" s="5">
        <v>2</v>
      </c>
      <c r="AH91" s="5">
        <v>0.56000000000000005</v>
      </c>
      <c r="AI91" s="5">
        <v>111115</v>
      </c>
    </row>
    <row r="92" spans="1:35" s="5" customFormat="1" x14ac:dyDescent="0.2">
      <c r="A92" s="5">
        <f t="shared" si="13"/>
        <v>91</v>
      </c>
      <c r="B92" s="6">
        <f t="shared" ref="B92:I92" si="20">B91</f>
        <v>35979</v>
      </c>
      <c r="C92" s="31">
        <f t="shared" si="20"/>
        <v>0.51879629629629631</v>
      </c>
      <c r="D92" s="5" t="str">
        <f t="shared" si="20"/>
        <v>C</v>
      </c>
      <c r="E92" s="5" t="str">
        <f t="shared" si="20"/>
        <v>sprout</v>
      </c>
      <c r="F92" s="5">
        <f t="shared" si="20"/>
        <v>1200</v>
      </c>
      <c r="G92" s="5" t="str">
        <f t="shared" si="20"/>
        <v>POTR</v>
      </c>
      <c r="H92" s="5">
        <f t="shared" si="20"/>
        <v>7</v>
      </c>
      <c r="I92" s="5">
        <f t="shared" si="20"/>
        <v>2</v>
      </c>
      <c r="J92" s="5">
        <v>2</v>
      </c>
      <c r="K92" s="5">
        <v>70.430000000000007</v>
      </c>
      <c r="L92" s="5">
        <v>17.100000000000001</v>
      </c>
      <c r="M92" s="5">
        <v>0.29899999999999999</v>
      </c>
      <c r="N92" s="5">
        <v>234</v>
      </c>
      <c r="O92" s="5">
        <v>4.17</v>
      </c>
      <c r="P92" s="5">
        <v>1.56</v>
      </c>
      <c r="Q92" s="5">
        <v>6</v>
      </c>
      <c r="R92" s="5">
        <v>0</v>
      </c>
      <c r="S92" s="5">
        <v>1.42</v>
      </c>
      <c r="T92" s="5">
        <v>25.5</v>
      </c>
      <c r="U92" s="5">
        <v>25.11</v>
      </c>
      <c r="V92" s="5">
        <v>24.31</v>
      </c>
      <c r="W92" s="5">
        <v>372.2</v>
      </c>
      <c r="X92" s="5">
        <v>349.9</v>
      </c>
      <c r="Y92" s="5">
        <v>12.48</v>
      </c>
      <c r="Z92" s="5">
        <v>17.39</v>
      </c>
      <c r="AA92" s="5">
        <v>36.03</v>
      </c>
      <c r="AB92" s="5">
        <v>50.21</v>
      </c>
      <c r="AC92" s="5">
        <v>500.4</v>
      </c>
      <c r="AD92" s="5">
        <v>1199</v>
      </c>
      <c r="AE92" s="5">
        <v>0.38569999999999999</v>
      </c>
      <c r="AF92" s="5">
        <v>94.58</v>
      </c>
      <c r="AG92" s="5">
        <v>2</v>
      </c>
      <c r="AH92" s="5">
        <v>0.56000000000000005</v>
      </c>
      <c r="AI92" s="5">
        <v>111115</v>
      </c>
    </row>
    <row r="93" spans="1:35" s="5" customFormat="1" x14ac:dyDescent="0.2">
      <c r="A93" s="5">
        <f t="shared" si="13"/>
        <v>92</v>
      </c>
      <c r="B93" s="6">
        <f t="shared" ref="B93:I93" si="21">B91</f>
        <v>35979</v>
      </c>
      <c r="C93" s="31">
        <f t="shared" si="21"/>
        <v>0.51879629629629631</v>
      </c>
      <c r="D93" s="5" t="str">
        <f t="shared" si="21"/>
        <v>C</v>
      </c>
      <c r="E93" s="5" t="str">
        <f t="shared" si="21"/>
        <v>sprout</v>
      </c>
      <c r="F93" s="5">
        <f t="shared" si="21"/>
        <v>1200</v>
      </c>
      <c r="G93" s="5" t="str">
        <f t="shared" si="21"/>
        <v>POTR</v>
      </c>
      <c r="H93" s="5">
        <f t="shared" si="21"/>
        <v>7</v>
      </c>
      <c r="I93" s="5">
        <f t="shared" si="21"/>
        <v>2</v>
      </c>
      <c r="J93" s="5" t="s">
        <v>344</v>
      </c>
    </row>
    <row r="94" spans="1:35" s="5" customFormat="1" x14ac:dyDescent="0.2">
      <c r="A94" s="5">
        <f t="shared" si="13"/>
        <v>93</v>
      </c>
      <c r="B94" s="6">
        <f t="shared" ref="B94:I94" si="22">B91</f>
        <v>35979</v>
      </c>
      <c r="C94" s="31">
        <f t="shared" si="22"/>
        <v>0.51879629629629631</v>
      </c>
      <c r="D94" s="5" t="str">
        <f t="shared" si="22"/>
        <v>C</v>
      </c>
      <c r="E94" s="5" t="str">
        <f t="shared" si="22"/>
        <v>sprout</v>
      </c>
      <c r="F94" s="5">
        <f t="shared" si="22"/>
        <v>1200</v>
      </c>
      <c r="G94" s="5" t="str">
        <f t="shared" si="22"/>
        <v>POTR</v>
      </c>
      <c r="H94" s="5">
        <f t="shared" si="22"/>
        <v>7</v>
      </c>
      <c r="I94" s="5">
        <f t="shared" si="22"/>
        <v>2</v>
      </c>
      <c r="J94" s="5" t="s">
        <v>398</v>
      </c>
    </row>
    <row r="95" spans="1:35" s="5" customFormat="1" x14ac:dyDescent="0.2">
      <c r="A95" s="5">
        <f t="shared" si="13"/>
        <v>94</v>
      </c>
      <c r="B95" s="6"/>
      <c r="C95" s="31"/>
      <c r="J95" s="5" t="s">
        <v>346</v>
      </c>
      <c r="K95" s="5" t="s">
        <v>347</v>
      </c>
    </row>
    <row r="96" spans="1:35" s="5" customFormat="1" x14ac:dyDescent="0.2">
      <c r="A96" s="5">
        <f t="shared" si="13"/>
        <v>95</v>
      </c>
      <c r="B96" s="6"/>
      <c r="C96" s="31"/>
      <c r="J96" s="5" t="s">
        <v>348</v>
      </c>
      <c r="K96" s="5" t="s">
        <v>349</v>
      </c>
    </row>
    <row r="97" spans="1:35" s="5" customFormat="1" x14ac:dyDescent="0.2">
      <c r="A97" s="5">
        <f t="shared" si="13"/>
        <v>96</v>
      </c>
      <c r="B97" s="6"/>
      <c r="C97" s="31"/>
      <c r="J97" s="5" t="s">
        <v>350</v>
      </c>
      <c r="K97" s="5" t="s">
        <v>351</v>
      </c>
      <c r="L97" s="5">
        <v>1</v>
      </c>
      <c r="M97" s="5">
        <v>0.16</v>
      </c>
    </row>
    <row r="98" spans="1:35" s="5" customFormat="1" x14ac:dyDescent="0.2">
      <c r="A98" s="5">
        <f t="shared" si="13"/>
        <v>97</v>
      </c>
      <c r="B98" s="6"/>
      <c r="C98" s="31"/>
      <c r="J98" s="5" t="s">
        <v>352</v>
      </c>
      <c r="K98" s="5" t="s">
        <v>353</v>
      </c>
    </row>
    <row r="99" spans="1:35" s="5" customFormat="1" x14ac:dyDescent="0.2">
      <c r="A99" s="5">
        <f t="shared" si="13"/>
        <v>98</v>
      </c>
      <c r="B99" s="6"/>
      <c r="C99" s="31"/>
      <c r="J99" s="5" t="s">
        <v>399</v>
      </c>
    </row>
    <row r="100" spans="1:35" s="5" customFormat="1" x14ac:dyDescent="0.2">
      <c r="A100" s="5">
        <f t="shared" si="13"/>
        <v>99</v>
      </c>
      <c r="B100" s="6"/>
      <c r="C100" s="31"/>
      <c r="J100" s="5" t="s">
        <v>355</v>
      </c>
      <c r="K100" s="5" t="s">
        <v>356</v>
      </c>
      <c r="L100" s="5" t="s">
        <v>357</v>
      </c>
      <c r="M100" s="5" t="s">
        <v>358</v>
      </c>
      <c r="N100" s="5" t="s">
        <v>359</v>
      </c>
      <c r="O100" s="5" t="s">
        <v>360</v>
      </c>
      <c r="P100" s="5" t="s">
        <v>361</v>
      </c>
      <c r="Q100" s="5" t="s">
        <v>362</v>
      </c>
      <c r="R100" s="5" t="s">
        <v>363</v>
      </c>
      <c r="S100" s="5" t="s">
        <v>364</v>
      </c>
      <c r="T100" s="5" t="s">
        <v>365</v>
      </c>
      <c r="U100" s="5" t="s">
        <v>366</v>
      </c>
      <c r="V100" s="5" t="s">
        <v>367</v>
      </c>
      <c r="W100" s="5" t="s">
        <v>368</v>
      </c>
      <c r="X100" s="5" t="s">
        <v>369</v>
      </c>
      <c r="Y100" s="5" t="s">
        <v>370</v>
      </c>
      <c r="Z100" s="5" t="s">
        <v>371</v>
      </c>
      <c r="AA100" s="5" t="s">
        <v>372</v>
      </c>
      <c r="AB100" s="5" t="s">
        <v>373</v>
      </c>
      <c r="AC100" s="5" t="s">
        <v>374</v>
      </c>
      <c r="AD100" s="5" t="s">
        <v>375</v>
      </c>
      <c r="AE100" s="5" t="s">
        <v>376</v>
      </c>
      <c r="AF100" s="5" t="s">
        <v>377</v>
      </c>
      <c r="AG100" s="5" t="s">
        <v>378</v>
      </c>
      <c r="AH100" s="5" t="s">
        <v>379</v>
      </c>
      <c r="AI100" s="5" t="s">
        <v>380</v>
      </c>
    </row>
    <row r="101" spans="1:35" s="5" customFormat="1" x14ac:dyDescent="0.2">
      <c r="A101" s="5">
        <f t="shared" si="13"/>
        <v>100</v>
      </c>
      <c r="B101" s="6">
        <f>DATE(1998,7,(MID(J94,10,1)))</f>
        <v>35979</v>
      </c>
      <c r="C101" s="31">
        <f>TIME(MID(J94,17,2),MID(J94,20,2),MID(J94,23,2))</f>
        <v>0.52172453703703703</v>
      </c>
      <c r="D101" s="5" t="str">
        <f>IF(MID(J99,FIND(":",J99,1)+2,1)="c","C","SU")</f>
        <v>C</v>
      </c>
      <c r="E101" s="5" t="s">
        <v>430</v>
      </c>
      <c r="F101" s="5">
        <f>IF(MID(J99,FIND(".",J99,1)+1,4)="1200",1200,50)</f>
        <v>1200</v>
      </c>
      <c r="G101" s="5" t="str">
        <f>IF(MID(J99,FIND(".",J99,8)+1,1)="a","ALIN",IF(MID(J99,FIND(".",J99,8)+1,1)="s","POTR"))</f>
        <v>POTR</v>
      </c>
      <c r="H101" s="5">
        <f>VALUE(LEFT(J99,FIND(":",J99,1)-1))</f>
        <v>5</v>
      </c>
      <c r="I101" s="5">
        <f>VALUE(RIGHT(J99,1))</f>
        <v>1</v>
      </c>
      <c r="J101" s="5">
        <v>1</v>
      </c>
      <c r="K101" s="5">
        <v>46.18</v>
      </c>
      <c r="L101" s="5">
        <v>15</v>
      </c>
      <c r="M101" s="5">
        <v>0.188</v>
      </c>
      <c r="N101" s="5">
        <v>201</v>
      </c>
      <c r="O101" s="5">
        <v>3.21</v>
      </c>
      <c r="P101" s="5">
        <v>1.78</v>
      </c>
      <c r="Q101" s="5">
        <v>6</v>
      </c>
      <c r="R101" s="5">
        <v>0</v>
      </c>
      <c r="S101" s="5">
        <v>1.42</v>
      </c>
      <c r="T101" s="5">
        <v>26.21</v>
      </c>
      <c r="U101" s="5">
        <v>25.3</v>
      </c>
      <c r="V101" s="5">
        <v>27.01</v>
      </c>
      <c r="W101" s="5">
        <v>370.8</v>
      </c>
      <c r="X101" s="5">
        <v>351.5</v>
      </c>
      <c r="Y101" s="5">
        <v>11.58</v>
      </c>
      <c r="Z101" s="5">
        <v>15.36</v>
      </c>
      <c r="AA101" s="5">
        <v>32.04</v>
      </c>
      <c r="AB101" s="5">
        <v>42.52</v>
      </c>
      <c r="AC101" s="5">
        <v>500.3</v>
      </c>
      <c r="AD101" s="5">
        <v>1200</v>
      </c>
      <c r="AE101" s="5">
        <v>1.405</v>
      </c>
      <c r="AF101" s="5">
        <v>94.57</v>
      </c>
      <c r="AG101" s="5">
        <v>2</v>
      </c>
      <c r="AH101" s="5">
        <v>0.56000000000000005</v>
      </c>
      <c r="AI101" s="5">
        <v>111115</v>
      </c>
    </row>
    <row r="102" spans="1:35" s="5" customFormat="1" x14ac:dyDescent="0.2">
      <c r="A102" s="5">
        <f t="shared" si="13"/>
        <v>101</v>
      </c>
      <c r="B102" s="6">
        <f t="shared" ref="B102:I102" si="23">B101</f>
        <v>35979</v>
      </c>
      <c r="C102" s="31">
        <f t="shared" si="23"/>
        <v>0.52172453703703703</v>
      </c>
      <c r="D102" s="5" t="str">
        <f t="shared" si="23"/>
        <v>C</v>
      </c>
      <c r="E102" s="5" t="str">
        <f t="shared" si="23"/>
        <v>sprout</v>
      </c>
      <c r="F102" s="5">
        <f t="shared" si="23"/>
        <v>1200</v>
      </c>
      <c r="G102" s="5" t="str">
        <f t="shared" si="23"/>
        <v>POTR</v>
      </c>
      <c r="H102" s="5">
        <f t="shared" si="23"/>
        <v>5</v>
      </c>
      <c r="I102" s="5">
        <f t="shared" si="23"/>
        <v>1</v>
      </c>
      <c r="J102" s="5">
        <v>2</v>
      </c>
      <c r="K102" s="5">
        <v>89.67</v>
      </c>
      <c r="L102" s="5">
        <v>14.9</v>
      </c>
      <c r="M102" s="5">
        <v>0.19</v>
      </c>
      <c r="N102" s="5">
        <v>202</v>
      </c>
      <c r="O102" s="5">
        <v>3.27</v>
      </c>
      <c r="P102" s="5">
        <v>1.8</v>
      </c>
      <c r="Q102" s="5">
        <v>6</v>
      </c>
      <c r="R102" s="5">
        <v>0</v>
      </c>
      <c r="S102" s="5">
        <v>1.42</v>
      </c>
      <c r="T102" s="5">
        <v>26.12</v>
      </c>
      <c r="U102" s="5">
        <v>25.31</v>
      </c>
      <c r="V102" s="5">
        <v>26.64</v>
      </c>
      <c r="W102" s="5">
        <v>369.5</v>
      </c>
      <c r="X102" s="5">
        <v>350.2</v>
      </c>
      <c r="Y102" s="5">
        <v>11.38</v>
      </c>
      <c r="Z102" s="5">
        <v>15.24</v>
      </c>
      <c r="AA102" s="5">
        <v>31.67</v>
      </c>
      <c r="AB102" s="5">
        <v>42.41</v>
      </c>
      <c r="AC102" s="5">
        <v>500.3</v>
      </c>
      <c r="AD102" s="5">
        <v>1200</v>
      </c>
      <c r="AE102" s="5">
        <v>0.248</v>
      </c>
      <c r="AF102" s="5">
        <v>94.57</v>
      </c>
      <c r="AG102" s="5">
        <v>2</v>
      </c>
      <c r="AH102" s="5">
        <v>0.56000000000000005</v>
      </c>
      <c r="AI102" s="5">
        <v>111115</v>
      </c>
    </row>
    <row r="103" spans="1:35" s="5" customFormat="1" x14ac:dyDescent="0.2">
      <c r="A103" s="5">
        <f t="shared" si="13"/>
        <v>102</v>
      </c>
      <c r="B103" s="6">
        <f t="shared" ref="B103:I103" si="24">B101</f>
        <v>35979</v>
      </c>
      <c r="C103" s="31">
        <f t="shared" si="24"/>
        <v>0.52172453703703703</v>
      </c>
      <c r="D103" s="5" t="str">
        <f t="shared" si="24"/>
        <v>C</v>
      </c>
      <c r="E103" s="5" t="str">
        <f t="shared" si="24"/>
        <v>sprout</v>
      </c>
      <c r="F103" s="5">
        <f t="shared" si="24"/>
        <v>1200</v>
      </c>
      <c r="G103" s="5" t="str">
        <f t="shared" si="24"/>
        <v>POTR</v>
      </c>
      <c r="H103" s="5">
        <f t="shared" si="24"/>
        <v>5</v>
      </c>
      <c r="I103" s="5">
        <f t="shared" si="24"/>
        <v>1</v>
      </c>
      <c r="J103" s="5" t="s">
        <v>344</v>
      </c>
    </row>
    <row r="104" spans="1:35" s="5" customFormat="1" x14ac:dyDescent="0.2">
      <c r="A104" s="5">
        <f t="shared" si="13"/>
        <v>103</v>
      </c>
      <c r="B104" s="6">
        <f t="shared" ref="B104:I104" si="25">B101</f>
        <v>35979</v>
      </c>
      <c r="C104" s="31">
        <f t="shared" si="25"/>
        <v>0.52172453703703703</v>
      </c>
      <c r="D104" s="5" t="str">
        <f t="shared" si="25"/>
        <v>C</v>
      </c>
      <c r="E104" s="5" t="str">
        <f t="shared" si="25"/>
        <v>sprout</v>
      </c>
      <c r="F104" s="5">
        <f t="shared" si="25"/>
        <v>1200</v>
      </c>
      <c r="G104" s="5" t="str">
        <f t="shared" si="25"/>
        <v>POTR</v>
      </c>
      <c r="H104" s="5">
        <f t="shared" si="25"/>
        <v>5</v>
      </c>
      <c r="I104" s="5">
        <f t="shared" si="25"/>
        <v>1</v>
      </c>
      <c r="J104" s="5" t="s">
        <v>400</v>
      </c>
    </row>
    <row r="105" spans="1:35" s="5" customFormat="1" x14ac:dyDescent="0.2">
      <c r="A105" s="5">
        <f t="shared" si="13"/>
        <v>104</v>
      </c>
      <c r="B105" s="6"/>
      <c r="C105" s="31"/>
      <c r="J105" s="5" t="s">
        <v>346</v>
      </c>
      <c r="K105" s="5" t="s">
        <v>347</v>
      </c>
    </row>
    <row r="106" spans="1:35" s="5" customFormat="1" x14ac:dyDescent="0.2">
      <c r="A106" s="5">
        <f t="shared" si="13"/>
        <v>105</v>
      </c>
      <c r="B106" s="6"/>
      <c r="C106" s="31"/>
      <c r="J106" s="5" t="s">
        <v>348</v>
      </c>
      <c r="K106" s="5" t="s">
        <v>349</v>
      </c>
    </row>
    <row r="107" spans="1:35" s="5" customFormat="1" x14ac:dyDescent="0.2">
      <c r="A107" s="5">
        <f t="shared" si="13"/>
        <v>106</v>
      </c>
      <c r="B107" s="6"/>
      <c r="C107" s="31"/>
      <c r="J107" s="5" t="s">
        <v>350</v>
      </c>
      <c r="K107" s="5" t="s">
        <v>351</v>
      </c>
      <c r="L107" s="5">
        <v>1</v>
      </c>
      <c r="M107" s="5">
        <v>0.16</v>
      </c>
    </row>
    <row r="108" spans="1:35" s="5" customFormat="1" x14ac:dyDescent="0.2">
      <c r="A108" s="5">
        <f t="shared" si="13"/>
        <v>107</v>
      </c>
      <c r="B108" s="6"/>
      <c r="C108" s="31"/>
      <c r="J108" s="5" t="s">
        <v>352</v>
      </c>
      <c r="K108" s="5" t="s">
        <v>353</v>
      </c>
    </row>
    <row r="109" spans="1:35" s="5" customFormat="1" x14ac:dyDescent="0.2">
      <c r="A109" s="5">
        <f t="shared" si="13"/>
        <v>108</v>
      </c>
      <c r="B109" s="6"/>
      <c r="C109" s="31"/>
      <c r="J109" s="5" t="s">
        <v>401</v>
      </c>
    </row>
    <row r="110" spans="1:35" s="5" customFormat="1" x14ac:dyDescent="0.2">
      <c r="A110" s="5">
        <f t="shared" si="13"/>
        <v>109</v>
      </c>
      <c r="B110" s="6"/>
      <c r="C110" s="31"/>
      <c r="J110" s="5" t="s">
        <v>355</v>
      </c>
      <c r="K110" s="5" t="s">
        <v>356</v>
      </c>
      <c r="L110" s="5" t="s">
        <v>357</v>
      </c>
      <c r="M110" s="5" t="s">
        <v>358</v>
      </c>
      <c r="N110" s="5" t="s">
        <v>359</v>
      </c>
      <c r="O110" s="5" t="s">
        <v>360</v>
      </c>
      <c r="P110" s="5" t="s">
        <v>361</v>
      </c>
      <c r="Q110" s="5" t="s">
        <v>362</v>
      </c>
      <c r="R110" s="5" t="s">
        <v>363</v>
      </c>
      <c r="S110" s="5" t="s">
        <v>364</v>
      </c>
      <c r="T110" s="5" t="s">
        <v>365</v>
      </c>
      <c r="U110" s="5" t="s">
        <v>366</v>
      </c>
      <c r="V110" s="5" t="s">
        <v>367</v>
      </c>
      <c r="W110" s="5" t="s">
        <v>368</v>
      </c>
      <c r="X110" s="5" t="s">
        <v>369</v>
      </c>
      <c r="Y110" s="5" t="s">
        <v>370</v>
      </c>
      <c r="Z110" s="5" t="s">
        <v>371</v>
      </c>
      <c r="AA110" s="5" t="s">
        <v>372</v>
      </c>
      <c r="AB110" s="5" t="s">
        <v>373</v>
      </c>
      <c r="AC110" s="5" t="s">
        <v>374</v>
      </c>
      <c r="AD110" s="5" t="s">
        <v>375</v>
      </c>
      <c r="AE110" s="5" t="s">
        <v>376</v>
      </c>
      <c r="AF110" s="5" t="s">
        <v>377</v>
      </c>
      <c r="AG110" s="5" t="s">
        <v>378</v>
      </c>
      <c r="AH110" s="5" t="s">
        <v>379</v>
      </c>
      <c r="AI110" s="5" t="s">
        <v>380</v>
      </c>
    </row>
    <row r="111" spans="1:35" s="5" customFormat="1" x14ac:dyDescent="0.2">
      <c r="A111" s="5">
        <f t="shared" si="13"/>
        <v>110</v>
      </c>
      <c r="B111" s="6">
        <f>DATE(1998,7,(MID(J104,10,1)))</f>
        <v>35979</v>
      </c>
      <c r="C111" s="31">
        <f>TIME(MID(J104,17,2),MID(J104,20,2),MID(J104,23,2))</f>
        <v>0.52400462962962957</v>
      </c>
      <c r="D111" s="5" t="str">
        <f>IF(MID(J109,FIND(":",J109,1)+2,1)="c","C","SU")</f>
        <v>C</v>
      </c>
      <c r="E111" s="5" t="s">
        <v>430</v>
      </c>
      <c r="F111" s="5">
        <f>IF(MID(J109,FIND(".",J109,1)+1,4)="1200",1200,50)</f>
        <v>1200</v>
      </c>
      <c r="G111" s="5" t="str">
        <f>IF(MID(J109,FIND(".",J109,8)+1,1)="a","ALIN",IF(MID(J109,FIND(".",J109,8)+1,1)="s","POTR"))</f>
        <v>POTR</v>
      </c>
      <c r="H111" s="5">
        <f>VALUE(LEFT(J109,FIND(":",J109,1)-1))</f>
        <v>4</v>
      </c>
      <c r="I111" s="5">
        <f>VALUE(RIGHT(J109,1))</f>
        <v>5</v>
      </c>
      <c r="J111" s="5">
        <v>1</v>
      </c>
      <c r="K111" s="5">
        <v>6.67</v>
      </c>
      <c r="L111" s="5">
        <v>18.100000000000001</v>
      </c>
      <c r="M111" s="5">
        <v>0.27500000000000002</v>
      </c>
      <c r="N111" s="5">
        <v>219</v>
      </c>
      <c r="O111" s="5">
        <v>4.4000000000000004</v>
      </c>
      <c r="P111" s="5">
        <v>1.76</v>
      </c>
      <c r="Q111" s="5">
        <v>6</v>
      </c>
      <c r="R111" s="5">
        <v>0</v>
      </c>
      <c r="S111" s="5">
        <v>1.42</v>
      </c>
      <c r="T111" s="5">
        <v>28.06</v>
      </c>
      <c r="U111" s="5">
        <v>25.56</v>
      </c>
      <c r="V111" s="5">
        <v>30.4</v>
      </c>
      <c r="W111" s="5">
        <v>374.2</v>
      </c>
      <c r="X111" s="5">
        <v>350.7</v>
      </c>
      <c r="Y111" s="5">
        <v>10.96</v>
      </c>
      <c r="Z111" s="5">
        <v>16.14</v>
      </c>
      <c r="AA111" s="5">
        <v>27.2</v>
      </c>
      <c r="AB111" s="5">
        <v>40.07</v>
      </c>
      <c r="AC111" s="5">
        <v>500.6</v>
      </c>
      <c r="AD111" s="5">
        <v>1200</v>
      </c>
      <c r="AE111" s="5">
        <v>0.19289999999999999</v>
      </c>
      <c r="AF111" s="5">
        <v>94.57</v>
      </c>
      <c r="AG111" s="5">
        <v>2</v>
      </c>
      <c r="AH111" s="5">
        <v>0.56000000000000005</v>
      </c>
      <c r="AI111" s="5">
        <v>111115</v>
      </c>
    </row>
    <row r="112" spans="1:35" s="5" customFormat="1" x14ac:dyDescent="0.2">
      <c r="A112" s="5">
        <f t="shared" si="13"/>
        <v>111</v>
      </c>
      <c r="B112" s="6">
        <f t="shared" ref="B112:I112" si="26">B111</f>
        <v>35979</v>
      </c>
      <c r="C112" s="31">
        <f t="shared" si="26"/>
        <v>0.52400462962962957</v>
      </c>
      <c r="D112" s="5" t="str">
        <f t="shared" si="26"/>
        <v>C</v>
      </c>
      <c r="E112" s="5" t="str">
        <f t="shared" si="26"/>
        <v>sprout</v>
      </c>
      <c r="F112" s="5">
        <f t="shared" si="26"/>
        <v>1200</v>
      </c>
      <c r="G112" s="5" t="str">
        <f t="shared" si="26"/>
        <v>POTR</v>
      </c>
      <c r="H112" s="5">
        <f t="shared" si="26"/>
        <v>4</v>
      </c>
      <c r="I112" s="5">
        <f t="shared" si="26"/>
        <v>5</v>
      </c>
      <c r="J112" s="5">
        <v>2</v>
      </c>
      <c r="K112" s="5">
        <v>80.92</v>
      </c>
      <c r="L112" s="5">
        <v>18.2</v>
      </c>
      <c r="M112" s="5">
        <v>0.29299999999999998</v>
      </c>
      <c r="N112" s="5">
        <v>223</v>
      </c>
      <c r="O112" s="5">
        <v>4.43</v>
      </c>
      <c r="P112" s="5">
        <v>1.68</v>
      </c>
      <c r="Q112" s="5">
        <v>6</v>
      </c>
      <c r="R112" s="5">
        <v>0</v>
      </c>
      <c r="S112" s="5">
        <v>1.42</v>
      </c>
      <c r="T112" s="5">
        <v>25.44</v>
      </c>
      <c r="U112" s="5">
        <v>25.06</v>
      </c>
      <c r="V112" s="5">
        <v>25.54</v>
      </c>
      <c r="W112" s="5">
        <v>372.5</v>
      </c>
      <c r="X112" s="5">
        <v>348.7</v>
      </c>
      <c r="Y112" s="5">
        <v>10.71</v>
      </c>
      <c r="Z112" s="5">
        <v>15.94</v>
      </c>
      <c r="AA112" s="5">
        <v>31.04</v>
      </c>
      <c r="AB112" s="5">
        <v>46.19</v>
      </c>
      <c r="AC112" s="5">
        <v>500.2</v>
      </c>
      <c r="AD112" s="5">
        <v>1199</v>
      </c>
      <c r="AE112" s="5">
        <v>2.81</v>
      </c>
      <c r="AF112" s="5">
        <v>94.57</v>
      </c>
      <c r="AG112" s="5">
        <v>2</v>
      </c>
      <c r="AH112" s="5">
        <v>0.56000000000000005</v>
      </c>
      <c r="AI112" s="5">
        <v>111115</v>
      </c>
    </row>
    <row r="113" spans="1:35" s="5" customFormat="1" x14ac:dyDescent="0.2">
      <c r="A113" s="5">
        <f t="shared" si="13"/>
        <v>112</v>
      </c>
      <c r="B113" s="6">
        <f t="shared" ref="B113:I113" si="27">B111</f>
        <v>35979</v>
      </c>
      <c r="C113" s="31">
        <f t="shared" si="27"/>
        <v>0.52400462962962957</v>
      </c>
      <c r="D113" s="5" t="str">
        <f t="shared" si="27"/>
        <v>C</v>
      </c>
      <c r="E113" s="5" t="str">
        <f t="shared" si="27"/>
        <v>sprout</v>
      </c>
      <c r="F113" s="5">
        <f t="shared" si="27"/>
        <v>1200</v>
      </c>
      <c r="G113" s="5" t="str">
        <f t="shared" si="27"/>
        <v>POTR</v>
      </c>
      <c r="H113" s="5">
        <f t="shared" si="27"/>
        <v>4</v>
      </c>
      <c r="I113" s="5">
        <f t="shared" si="27"/>
        <v>5</v>
      </c>
      <c r="J113" s="5" t="s">
        <v>344</v>
      </c>
    </row>
    <row r="114" spans="1:35" s="5" customFormat="1" x14ac:dyDescent="0.2">
      <c r="A114" s="5">
        <f t="shared" si="13"/>
        <v>113</v>
      </c>
      <c r="B114" s="6">
        <f t="shared" ref="B114:I114" si="28">B111</f>
        <v>35979</v>
      </c>
      <c r="C114" s="31">
        <f t="shared" si="28"/>
        <v>0.52400462962962957</v>
      </c>
      <c r="D114" s="5" t="str">
        <f t="shared" si="28"/>
        <v>C</v>
      </c>
      <c r="E114" s="5" t="str">
        <f t="shared" si="28"/>
        <v>sprout</v>
      </c>
      <c r="F114" s="5">
        <f t="shared" si="28"/>
        <v>1200</v>
      </c>
      <c r="G114" s="5" t="str">
        <f t="shared" si="28"/>
        <v>POTR</v>
      </c>
      <c r="H114" s="5">
        <f t="shared" si="28"/>
        <v>4</v>
      </c>
      <c r="I114" s="5">
        <f t="shared" si="28"/>
        <v>5</v>
      </c>
      <c r="J114" s="5" t="s">
        <v>402</v>
      </c>
    </row>
    <row r="115" spans="1:35" s="5" customFormat="1" x14ac:dyDescent="0.2">
      <c r="A115" s="5">
        <f t="shared" si="13"/>
        <v>114</v>
      </c>
      <c r="B115" s="6"/>
      <c r="C115" s="31"/>
      <c r="J115" s="5" t="s">
        <v>346</v>
      </c>
      <c r="K115" s="5" t="s">
        <v>347</v>
      </c>
    </row>
    <row r="116" spans="1:35" s="5" customFormat="1" x14ac:dyDescent="0.2">
      <c r="A116" s="5">
        <f t="shared" si="13"/>
        <v>115</v>
      </c>
      <c r="B116" s="6"/>
      <c r="C116" s="31"/>
      <c r="J116" s="5" t="s">
        <v>348</v>
      </c>
      <c r="K116" s="5" t="s">
        <v>349</v>
      </c>
    </row>
    <row r="117" spans="1:35" s="5" customFormat="1" x14ac:dyDescent="0.2">
      <c r="A117" s="5">
        <f t="shared" si="13"/>
        <v>116</v>
      </c>
      <c r="B117" s="6"/>
      <c r="C117" s="31"/>
      <c r="J117" s="5" t="s">
        <v>350</v>
      </c>
      <c r="K117" s="5" t="s">
        <v>351</v>
      </c>
      <c r="L117" s="5">
        <v>1</v>
      </c>
      <c r="M117" s="5">
        <v>0.16</v>
      </c>
    </row>
    <row r="118" spans="1:35" s="5" customFormat="1" x14ac:dyDescent="0.2">
      <c r="A118" s="5">
        <f t="shared" si="13"/>
        <v>117</v>
      </c>
      <c r="B118" s="6"/>
      <c r="C118" s="31"/>
      <c r="J118" s="5" t="s">
        <v>352</v>
      </c>
      <c r="K118" s="5" t="s">
        <v>353</v>
      </c>
    </row>
    <row r="119" spans="1:35" s="5" customFormat="1" x14ac:dyDescent="0.2">
      <c r="A119" s="5">
        <f t="shared" si="13"/>
        <v>118</v>
      </c>
      <c r="B119" s="6"/>
      <c r="C119" s="31"/>
      <c r="J119" s="5" t="s">
        <v>403</v>
      </c>
    </row>
    <row r="120" spans="1:35" s="5" customFormat="1" x14ac:dyDescent="0.2">
      <c r="A120" s="5">
        <f t="shared" si="13"/>
        <v>119</v>
      </c>
      <c r="B120" s="6"/>
      <c r="C120" s="31"/>
      <c r="J120" s="5" t="s">
        <v>355</v>
      </c>
      <c r="K120" s="5" t="s">
        <v>356</v>
      </c>
      <c r="L120" s="5" t="s">
        <v>357</v>
      </c>
      <c r="M120" s="5" t="s">
        <v>358</v>
      </c>
      <c r="N120" s="5" t="s">
        <v>359</v>
      </c>
      <c r="O120" s="5" t="s">
        <v>360</v>
      </c>
      <c r="P120" s="5" t="s">
        <v>361</v>
      </c>
      <c r="Q120" s="5" t="s">
        <v>362</v>
      </c>
      <c r="R120" s="5" t="s">
        <v>363</v>
      </c>
      <c r="S120" s="5" t="s">
        <v>364</v>
      </c>
      <c r="T120" s="5" t="s">
        <v>365</v>
      </c>
      <c r="U120" s="5" t="s">
        <v>366</v>
      </c>
      <c r="V120" s="5" t="s">
        <v>367</v>
      </c>
      <c r="W120" s="5" t="s">
        <v>368</v>
      </c>
      <c r="X120" s="5" t="s">
        <v>369</v>
      </c>
      <c r="Y120" s="5" t="s">
        <v>370</v>
      </c>
      <c r="Z120" s="5" t="s">
        <v>371</v>
      </c>
      <c r="AA120" s="5" t="s">
        <v>372</v>
      </c>
      <c r="AB120" s="5" t="s">
        <v>373</v>
      </c>
      <c r="AC120" s="5" t="s">
        <v>374</v>
      </c>
      <c r="AD120" s="5" t="s">
        <v>375</v>
      </c>
      <c r="AE120" s="5" t="s">
        <v>376</v>
      </c>
      <c r="AF120" s="5" t="s">
        <v>377</v>
      </c>
      <c r="AG120" s="5" t="s">
        <v>378</v>
      </c>
      <c r="AH120" s="5" t="s">
        <v>379</v>
      </c>
      <c r="AI120" s="5" t="s">
        <v>380</v>
      </c>
    </row>
    <row r="121" spans="1:35" s="5" customFormat="1" x14ac:dyDescent="0.2">
      <c r="A121" s="5">
        <f t="shared" si="13"/>
        <v>120</v>
      </c>
      <c r="B121" s="6">
        <f>DATE(1998,7,(MID(J114,10,1)))</f>
        <v>35979</v>
      </c>
      <c r="C121" s="31">
        <f>TIME(MID(J114,17,2),MID(J114,20,2),MID(J114,23,2))</f>
        <v>0.52758101851851846</v>
      </c>
      <c r="D121" s="5" t="str">
        <f>IF(MID(J119,FIND(":",J119,1)+2,1)="c","C","SU")</f>
        <v>C</v>
      </c>
      <c r="E121" s="5" t="s">
        <v>430</v>
      </c>
      <c r="F121" s="5">
        <f>IF(MID(J119,FIND(".",J119,1)+1,4)="1200",1200,50)</f>
        <v>1200</v>
      </c>
      <c r="G121" s="5" t="str">
        <f>IF(MID(J119,FIND(".",J119,8)+1,1)="a","ALIN",IF(MID(J119,FIND(".",J119,8)+1,1)="s","POTR"))</f>
        <v>POTR</v>
      </c>
      <c r="H121" s="5">
        <f>VALUE(LEFT(J119,FIND(":",J119,1)-1))</f>
        <v>4</v>
      </c>
      <c r="I121" s="5">
        <f>VALUE(RIGHT(J119,1))</f>
        <v>4</v>
      </c>
      <c r="J121" s="5">
        <v>1</v>
      </c>
      <c r="K121" s="5">
        <v>58.42</v>
      </c>
      <c r="L121" s="5">
        <v>18.100000000000001</v>
      </c>
      <c r="M121" s="5">
        <v>0.28899999999999998</v>
      </c>
      <c r="N121" s="5">
        <v>225</v>
      </c>
      <c r="O121" s="5">
        <v>4.63</v>
      </c>
      <c r="P121" s="5">
        <v>1.78</v>
      </c>
      <c r="Q121" s="5">
        <v>6</v>
      </c>
      <c r="R121" s="5">
        <v>0</v>
      </c>
      <c r="S121" s="5">
        <v>1.42</v>
      </c>
      <c r="T121" s="5">
        <v>25.44</v>
      </c>
      <c r="U121" s="5">
        <v>25.44</v>
      </c>
      <c r="V121" s="5">
        <v>24.81</v>
      </c>
      <c r="W121" s="5">
        <v>375.1</v>
      </c>
      <c r="X121" s="5">
        <v>351.5</v>
      </c>
      <c r="Y121" s="5">
        <v>10.220000000000001</v>
      </c>
      <c r="Z121" s="5">
        <v>15.69</v>
      </c>
      <c r="AA121" s="5">
        <v>29.62</v>
      </c>
      <c r="AB121" s="5">
        <v>45.47</v>
      </c>
      <c r="AC121" s="5">
        <v>500.5</v>
      </c>
      <c r="AD121" s="5">
        <v>1200</v>
      </c>
      <c r="AE121" s="5">
        <v>0.38569999999999999</v>
      </c>
      <c r="AF121" s="5">
        <v>94.58</v>
      </c>
      <c r="AG121" s="5">
        <v>2</v>
      </c>
      <c r="AH121" s="5">
        <v>0.56000000000000005</v>
      </c>
      <c r="AI121" s="5">
        <v>111115</v>
      </c>
    </row>
    <row r="122" spans="1:35" s="5" customFormat="1" x14ac:dyDescent="0.2">
      <c r="A122" s="5">
        <f t="shared" si="13"/>
        <v>121</v>
      </c>
      <c r="B122" s="6">
        <f t="shared" ref="B122:I122" si="29">B121</f>
        <v>35979</v>
      </c>
      <c r="C122" s="31">
        <f t="shared" si="29"/>
        <v>0.52758101851851846</v>
      </c>
      <c r="D122" s="5" t="str">
        <f t="shared" si="29"/>
        <v>C</v>
      </c>
      <c r="E122" s="5" t="str">
        <f t="shared" si="29"/>
        <v>sprout</v>
      </c>
      <c r="F122" s="5">
        <f t="shared" si="29"/>
        <v>1200</v>
      </c>
      <c r="G122" s="5" t="str">
        <f t="shared" si="29"/>
        <v>POTR</v>
      </c>
      <c r="H122" s="5">
        <f t="shared" si="29"/>
        <v>4</v>
      </c>
      <c r="I122" s="5">
        <f t="shared" si="29"/>
        <v>4</v>
      </c>
      <c r="J122" s="5">
        <v>2</v>
      </c>
      <c r="K122" s="5">
        <v>110.92</v>
      </c>
      <c r="L122" s="5">
        <v>17.5</v>
      </c>
      <c r="M122" s="5">
        <v>0.29199999999999998</v>
      </c>
      <c r="N122" s="5">
        <v>229</v>
      </c>
      <c r="O122" s="5">
        <v>4.57</v>
      </c>
      <c r="P122" s="5">
        <v>1.74</v>
      </c>
      <c r="Q122" s="5">
        <v>6</v>
      </c>
      <c r="R122" s="5">
        <v>0</v>
      </c>
      <c r="S122" s="5">
        <v>1.42</v>
      </c>
      <c r="T122" s="5">
        <v>25.27</v>
      </c>
      <c r="U122" s="5">
        <v>25.17</v>
      </c>
      <c r="V122" s="5">
        <v>25.11</v>
      </c>
      <c r="W122" s="5">
        <v>373.1</v>
      </c>
      <c r="X122" s="5">
        <v>350.2</v>
      </c>
      <c r="Y122" s="5">
        <v>10.18</v>
      </c>
      <c r="Z122" s="5">
        <v>15.58</v>
      </c>
      <c r="AA122" s="5">
        <v>29.81</v>
      </c>
      <c r="AB122" s="5">
        <v>45.59</v>
      </c>
      <c r="AC122" s="5">
        <v>500.4</v>
      </c>
      <c r="AD122" s="5">
        <v>1201</v>
      </c>
      <c r="AE122" s="5">
        <v>0.20660000000000001</v>
      </c>
      <c r="AF122" s="5">
        <v>94.57</v>
      </c>
      <c r="AG122" s="5">
        <v>2</v>
      </c>
      <c r="AH122" s="5">
        <v>0.56000000000000005</v>
      </c>
      <c r="AI122" s="5">
        <v>111115</v>
      </c>
    </row>
    <row r="123" spans="1:35" s="5" customFormat="1" x14ac:dyDescent="0.2">
      <c r="A123" s="5">
        <f t="shared" si="13"/>
        <v>122</v>
      </c>
      <c r="B123" s="6">
        <f t="shared" ref="B123:I123" si="30">B121</f>
        <v>35979</v>
      </c>
      <c r="C123" s="31">
        <f t="shared" si="30"/>
        <v>0.52758101851851846</v>
      </c>
      <c r="D123" s="5" t="str">
        <f t="shared" si="30"/>
        <v>C</v>
      </c>
      <c r="E123" s="5" t="str">
        <f t="shared" si="30"/>
        <v>sprout</v>
      </c>
      <c r="F123" s="5">
        <f t="shared" si="30"/>
        <v>1200</v>
      </c>
      <c r="G123" s="5" t="str">
        <f t="shared" si="30"/>
        <v>POTR</v>
      </c>
      <c r="H123" s="5">
        <f t="shared" si="30"/>
        <v>4</v>
      </c>
      <c r="I123" s="5">
        <f t="shared" si="30"/>
        <v>4</v>
      </c>
    </row>
    <row r="124" spans="1:35" s="5" customFormat="1" x14ac:dyDescent="0.2">
      <c r="A124" s="5">
        <f t="shared" si="13"/>
        <v>123</v>
      </c>
      <c r="B124" s="6">
        <f t="shared" ref="B124:I124" si="31">B121</f>
        <v>35979</v>
      </c>
      <c r="C124" s="31">
        <f t="shared" si="31"/>
        <v>0.52758101851851846</v>
      </c>
      <c r="D124" s="5" t="str">
        <f t="shared" si="31"/>
        <v>C</v>
      </c>
      <c r="E124" s="5" t="str">
        <f t="shared" si="31"/>
        <v>sprout</v>
      </c>
      <c r="F124" s="5">
        <f t="shared" si="31"/>
        <v>1200</v>
      </c>
      <c r="G124" s="5" t="str">
        <f t="shared" si="31"/>
        <v>POTR</v>
      </c>
      <c r="H124" s="5">
        <f t="shared" si="31"/>
        <v>4</v>
      </c>
      <c r="I124" s="5">
        <f t="shared" si="31"/>
        <v>4</v>
      </c>
      <c r="J124" s="5" t="s">
        <v>404</v>
      </c>
    </row>
    <row r="125" spans="1:35" s="5" customFormat="1" x14ac:dyDescent="0.2">
      <c r="A125" s="5">
        <f t="shared" si="13"/>
        <v>124</v>
      </c>
      <c r="B125" s="6"/>
      <c r="C125" s="31"/>
      <c r="J125" s="5" t="s">
        <v>405</v>
      </c>
    </row>
    <row r="126" spans="1:35" s="5" customFormat="1" x14ac:dyDescent="0.2">
      <c r="A126" s="5">
        <f t="shared" si="13"/>
        <v>125</v>
      </c>
      <c r="B126" s="6"/>
      <c r="C126" s="31"/>
      <c r="J126" s="5" t="s">
        <v>406</v>
      </c>
    </row>
    <row r="127" spans="1:35" s="5" customFormat="1" x14ac:dyDescent="0.2">
      <c r="A127" s="5">
        <f t="shared" si="13"/>
        <v>126</v>
      </c>
      <c r="B127" s="6"/>
      <c r="C127" s="31"/>
      <c r="J127" s="5" t="s">
        <v>343</v>
      </c>
    </row>
    <row r="128" spans="1:35" s="5" customFormat="1" x14ac:dyDescent="0.2">
      <c r="A128" s="5">
        <f t="shared" si="13"/>
        <v>127</v>
      </c>
      <c r="B128" s="6"/>
      <c r="C128" s="31"/>
    </row>
    <row r="129" spans="1:35" s="5" customFormat="1" x14ac:dyDescent="0.2">
      <c r="A129" s="5">
        <f>A128+1</f>
        <v>128</v>
      </c>
      <c r="B129" s="6"/>
      <c r="C129" s="31"/>
      <c r="J129" s="5" t="s">
        <v>344</v>
      </c>
    </row>
    <row r="130" spans="1:35" s="5" customFormat="1" x14ac:dyDescent="0.2">
      <c r="A130" s="5">
        <f t="shared" ref="A130:A164" si="32">A129+1</f>
        <v>129</v>
      </c>
      <c r="B130" s="6"/>
      <c r="C130" s="31"/>
      <c r="J130" s="5" t="s">
        <v>411</v>
      </c>
    </row>
    <row r="131" spans="1:35" s="5" customFormat="1" x14ac:dyDescent="0.2">
      <c r="A131" s="5">
        <f t="shared" si="32"/>
        <v>130</v>
      </c>
      <c r="B131" s="6"/>
      <c r="C131" s="31"/>
      <c r="J131" s="5" t="s">
        <v>346</v>
      </c>
      <c r="K131" s="5" t="s">
        <v>347</v>
      </c>
    </row>
    <row r="132" spans="1:35" s="5" customFormat="1" x14ac:dyDescent="0.2">
      <c r="A132" s="5">
        <f t="shared" si="32"/>
        <v>131</v>
      </c>
      <c r="B132" s="6"/>
      <c r="C132" s="31"/>
      <c r="J132" s="5" t="s">
        <v>348</v>
      </c>
      <c r="K132" s="5" t="s">
        <v>349</v>
      </c>
    </row>
    <row r="133" spans="1:35" s="5" customFormat="1" x14ac:dyDescent="0.2">
      <c r="A133" s="5">
        <f t="shared" si="32"/>
        <v>132</v>
      </c>
      <c r="B133" s="6"/>
      <c r="C133" s="31"/>
      <c r="J133" s="5" t="s">
        <v>350</v>
      </c>
      <c r="K133" s="5" t="s">
        <v>351</v>
      </c>
      <c r="L133" s="5">
        <v>1</v>
      </c>
      <c r="M133" s="5">
        <v>0.16</v>
      </c>
    </row>
    <row r="134" spans="1:35" s="5" customFormat="1" x14ac:dyDescent="0.2">
      <c r="A134" s="5">
        <f t="shared" si="32"/>
        <v>133</v>
      </c>
      <c r="B134" s="6"/>
      <c r="C134" s="31"/>
      <c r="J134" s="5" t="s">
        <v>352</v>
      </c>
      <c r="K134" s="5" t="s">
        <v>353</v>
      </c>
    </row>
    <row r="135" spans="1:35" s="5" customFormat="1" x14ac:dyDescent="0.2">
      <c r="A135" s="5">
        <f t="shared" si="32"/>
        <v>134</v>
      </c>
      <c r="B135" s="6"/>
      <c r="C135" s="31"/>
      <c r="J135" s="5" t="s">
        <v>412</v>
      </c>
    </row>
    <row r="136" spans="1:35" s="5" customFormat="1" x14ac:dyDescent="0.2">
      <c r="A136" s="5">
        <f t="shared" si="32"/>
        <v>135</v>
      </c>
      <c r="B136" s="6"/>
      <c r="C136" s="31"/>
      <c r="J136" s="5" t="s">
        <v>355</v>
      </c>
      <c r="K136" s="5" t="s">
        <v>356</v>
      </c>
      <c r="L136" s="5" t="s">
        <v>357</v>
      </c>
      <c r="M136" s="5" t="s">
        <v>358</v>
      </c>
      <c r="N136" s="5" t="s">
        <v>359</v>
      </c>
      <c r="O136" s="5" t="s">
        <v>360</v>
      </c>
      <c r="P136" s="5" t="s">
        <v>361</v>
      </c>
      <c r="Q136" s="5" t="s">
        <v>362</v>
      </c>
      <c r="R136" s="5" t="s">
        <v>363</v>
      </c>
      <c r="S136" s="5" t="s">
        <v>364</v>
      </c>
      <c r="T136" s="5" t="s">
        <v>365</v>
      </c>
      <c r="U136" s="5" t="s">
        <v>366</v>
      </c>
      <c r="V136" s="5" t="s">
        <v>367</v>
      </c>
      <c r="W136" s="5" t="s">
        <v>368</v>
      </c>
      <c r="X136" s="5" t="s">
        <v>369</v>
      </c>
      <c r="Y136" s="5" t="s">
        <v>370</v>
      </c>
      <c r="Z136" s="5" t="s">
        <v>371</v>
      </c>
      <c r="AA136" s="5" t="s">
        <v>372</v>
      </c>
      <c r="AB136" s="5" t="s">
        <v>373</v>
      </c>
      <c r="AC136" s="5" t="s">
        <v>374</v>
      </c>
      <c r="AD136" s="5" t="s">
        <v>375</v>
      </c>
      <c r="AE136" s="5" t="s">
        <v>376</v>
      </c>
      <c r="AF136" s="5" t="s">
        <v>377</v>
      </c>
      <c r="AG136" s="5" t="s">
        <v>378</v>
      </c>
      <c r="AH136" s="5" t="s">
        <v>379</v>
      </c>
      <c r="AI136" s="5" t="s">
        <v>380</v>
      </c>
    </row>
    <row r="137" spans="1:35" s="5" customFormat="1" x14ac:dyDescent="0.2">
      <c r="A137" s="5">
        <f t="shared" si="32"/>
        <v>136</v>
      </c>
      <c r="B137" s="6">
        <f>DATE(1998,7,(MID(J130,10,1)))</f>
        <v>35983</v>
      </c>
      <c r="C137" s="31">
        <f>TIME(MID(J130,17,2),MID(J130,20,2),MID(J130,23,2))</f>
        <v>0.66243055555555552</v>
      </c>
      <c r="D137" s="5" t="str">
        <f>IF(MID(J135,FIND(":",J135,1)+2,1)="c","C","SU")</f>
        <v>C</v>
      </c>
      <c r="E137" s="5" t="s">
        <v>430</v>
      </c>
      <c r="F137" s="5">
        <f>IF(MID(J135,FIND(".",J135,1)+1,4)="1200",1200,50)</f>
        <v>50</v>
      </c>
      <c r="G137" s="5" t="str">
        <f>IF(MID(J135,FIND(".",J135,8)+1,1)="a","ALIN",IF(MID(J135,FIND(".",J135,8)+1,1)="s","POTR"))</f>
        <v>ALIN</v>
      </c>
      <c r="H137" s="5">
        <f>VALUE(LEFT(J135,FIND(":",J135,1)-1))</f>
        <v>3</v>
      </c>
      <c r="I137" s="5">
        <f>VALUE(RIGHT(J135,1))</f>
        <v>3</v>
      </c>
      <c r="J137" s="5">
        <v>1</v>
      </c>
      <c r="K137" s="5">
        <v>95.93</v>
      </c>
      <c r="L137" s="5">
        <v>1.69</v>
      </c>
      <c r="M137" s="5">
        <v>0.44600000000000001</v>
      </c>
      <c r="N137" s="5">
        <v>337</v>
      </c>
      <c r="O137" s="5">
        <v>2.38</v>
      </c>
      <c r="P137" s="5">
        <v>0.63500000000000001</v>
      </c>
      <c r="Q137" s="5">
        <v>6</v>
      </c>
      <c r="R137" s="5">
        <v>0</v>
      </c>
      <c r="S137" s="5">
        <v>1.42</v>
      </c>
      <c r="T137" s="5">
        <v>26.41</v>
      </c>
      <c r="U137" s="5">
        <v>26.2</v>
      </c>
      <c r="V137" s="5">
        <v>25.29</v>
      </c>
      <c r="W137" s="5">
        <v>354.8</v>
      </c>
      <c r="X137" s="5">
        <v>348.8</v>
      </c>
      <c r="Y137" s="5">
        <v>24.1</v>
      </c>
      <c r="Z137" s="5">
        <v>29.64</v>
      </c>
      <c r="AA137" s="5">
        <v>65.41</v>
      </c>
      <c r="AB137" s="5">
        <v>80.44</v>
      </c>
      <c r="AC137" s="5">
        <v>250</v>
      </c>
      <c r="AD137" s="5">
        <v>49.3</v>
      </c>
      <c r="AE137" s="5">
        <v>1.0609999999999999</v>
      </c>
      <c r="AF137" s="5">
        <v>93.8</v>
      </c>
      <c r="AG137" s="5">
        <v>2.9</v>
      </c>
      <c r="AH137" s="5">
        <v>0.7</v>
      </c>
      <c r="AI137" s="5">
        <v>111115</v>
      </c>
    </row>
    <row r="138" spans="1:35" s="5" customFormat="1" x14ac:dyDescent="0.2">
      <c r="A138" s="5">
        <f t="shared" si="32"/>
        <v>137</v>
      </c>
      <c r="B138" s="6">
        <f t="shared" ref="B138:I138" si="33">B137</f>
        <v>35983</v>
      </c>
      <c r="C138" s="31">
        <f t="shared" si="33"/>
        <v>0.66243055555555552</v>
      </c>
      <c r="D138" s="5" t="str">
        <f t="shared" si="33"/>
        <v>C</v>
      </c>
      <c r="E138" s="5" t="str">
        <f t="shared" si="33"/>
        <v>sprout</v>
      </c>
      <c r="F138" s="5">
        <f t="shared" si="33"/>
        <v>50</v>
      </c>
      <c r="G138" s="5" t="str">
        <f t="shared" si="33"/>
        <v>ALIN</v>
      </c>
      <c r="H138" s="5">
        <f t="shared" si="33"/>
        <v>3</v>
      </c>
      <c r="I138" s="5">
        <f t="shared" si="33"/>
        <v>3</v>
      </c>
      <c r="J138" s="5">
        <v>2</v>
      </c>
      <c r="K138" s="5">
        <v>122.18</v>
      </c>
      <c r="L138" s="5">
        <v>1.72</v>
      </c>
      <c r="M138" s="5">
        <v>0.45500000000000002</v>
      </c>
      <c r="N138" s="5">
        <v>337</v>
      </c>
      <c r="O138" s="5">
        <v>2.35</v>
      </c>
      <c r="P138" s="5">
        <v>0.61899999999999999</v>
      </c>
      <c r="Q138" s="5">
        <v>6</v>
      </c>
      <c r="R138" s="5">
        <v>0</v>
      </c>
      <c r="S138" s="5">
        <v>1.42</v>
      </c>
      <c r="T138" s="5">
        <v>26.39</v>
      </c>
      <c r="U138" s="5">
        <v>26.05</v>
      </c>
      <c r="V138" s="5">
        <v>25.5</v>
      </c>
      <c r="W138" s="5">
        <v>354.6</v>
      </c>
      <c r="X138" s="5">
        <v>348.5</v>
      </c>
      <c r="Y138" s="5">
        <v>24</v>
      </c>
      <c r="Z138" s="5">
        <v>29.48</v>
      </c>
      <c r="AA138" s="5">
        <v>65.209999999999994</v>
      </c>
      <c r="AB138" s="5">
        <v>80.09</v>
      </c>
      <c r="AC138" s="5">
        <v>250.1</v>
      </c>
      <c r="AD138" s="5">
        <v>49.79</v>
      </c>
      <c r="AE138" s="5">
        <v>1.143</v>
      </c>
      <c r="AF138" s="5">
        <v>93.81</v>
      </c>
      <c r="AG138" s="5">
        <v>2.9</v>
      </c>
      <c r="AH138" s="5">
        <v>0.7</v>
      </c>
      <c r="AI138" s="5">
        <v>111115</v>
      </c>
    </row>
    <row r="139" spans="1:35" s="5" customFormat="1" x14ac:dyDescent="0.2">
      <c r="A139" s="5">
        <f t="shared" si="32"/>
        <v>138</v>
      </c>
      <c r="B139" s="6">
        <f t="shared" ref="B139:I139" si="34">B137</f>
        <v>35983</v>
      </c>
      <c r="C139" s="31">
        <f t="shared" si="34"/>
        <v>0.66243055555555552</v>
      </c>
      <c r="D139" s="5" t="str">
        <f t="shared" si="34"/>
        <v>C</v>
      </c>
      <c r="E139" s="5" t="str">
        <f t="shared" si="34"/>
        <v>sprout</v>
      </c>
      <c r="F139" s="5">
        <f t="shared" si="34"/>
        <v>50</v>
      </c>
      <c r="G139" s="5" t="str">
        <f t="shared" si="34"/>
        <v>ALIN</v>
      </c>
      <c r="H139" s="5">
        <f t="shared" si="34"/>
        <v>3</v>
      </c>
      <c r="I139" s="5">
        <f t="shared" si="34"/>
        <v>3</v>
      </c>
    </row>
    <row r="140" spans="1:35" s="5" customFormat="1" x14ac:dyDescent="0.2">
      <c r="A140" s="5">
        <f t="shared" si="32"/>
        <v>139</v>
      </c>
      <c r="B140" s="6">
        <f t="shared" ref="B140:I140" si="35">B137</f>
        <v>35983</v>
      </c>
      <c r="C140" s="31">
        <f t="shared" si="35"/>
        <v>0.66243055555555552</v>
      </c>
      <c r="D140" s="5" t="str">
        <f t="shared" si="35"/>
        <v>C</v>
      </c>
      <c r="E140" s="5" t="str">
        <f t="shared" si="35"/>
        <v>sprout</v>
      </c>
      <c r="F140" s="5">
        <f t="shared" si="35"/>
        <v>50</v>
      </c>
      <c r="G140" s="5" t="str">
        <f t="shared" si="35"/>
        <v>ALIN</v>
      </c>
      <c r="H140" s="5">
        <f t="shared" si="35"/>
        <v>3</v>
      </c>
      <c r="I140" s="5">
        <f t="shared" si="35"/>
        <v>3</v>
      </c>
      <c r="J140" s="5" t="s">
        <v>413</v>
      </c>
    </row>
    <row r="141" spans="1:35" s="5" customFormat="1" x14ac:dyDescent="0.2">
      <c r="A141" s="5">
        <f t="shared" si="32"/>
        <v>140</v>
      </c>
      <c r="B141" s="6"/>
      <c r="C141" s="31"/>
      <c r="J141" s="5" t="s">
        <v>414</v>
      </c>
    </row>
    <row r="142" spans="1:35" s="5" customFormat="1" x14ac:dyDescent="0.2">
      <c r="A142" s="5">
        <f t="shared" si="32"/>
        <v>141</v>
      </c>
      <c r="B142" s="6"/>
      <c r="C142" s="31"/>
      <c r="J142" s="5" t="s">
        <v>415</v>
      </c>
    </row>
    <row r="143" spans="1:35" s="5" customFormat="1" x14ac:dyDescent="0.2">
      <c r="A143" s="5">
        <f t="shared" si="32"/>
        <v>142</v>
      </c>
      <c r="B143" s="6"/>
      <c r="C143" s="31"/>
      <c r="J143" s="5" t="s">
        <v>343</v>
      </c>
    </row>
    <row r="144" spans="1:35" s="5" customFormat="1" x14ac:dyDescent="0.2">
      <c r="A144" s="5">
        <f t="shared" si="32"/>
        <v>143</v>
      </c>
      <c r="B144" s="6"/>
      <c r="C144" s="31"/>
    </row>
    <row r="145" spans="1:35" s="5" customFormat="1" x14ac:dyDescent="0.2">
      <c r="A145" s="5">
        <f t="shared" si="32"/>
        <v>144</v>
      </c>
      <c r="B145" s="6"/>
      <c r="C145" s="31"/>
      <c r="J145" s="5" t="s">
        <v>344</v>
      </c>
    </row>
    <row r="146" spans="1:35" s="5" customFormat="1" x14ac:dyDescent="0.2">
      <c r="A146" s="5">
        <f t="shared" si="32"/>
        <v>145</v>
      </c>
      <c r="B146" s="6"/>
      <c r="C146" s="31"/>
      <c r="J146" s="5" t="s">
        <v>418</v>
      </c>
    </row>
    <row r="147" spans="1:35" s="5" customFormat="1" x14ac:dyDescent="0.2">
      <c r="A147" s="5">
        <f t="shared" si="32"/>
        <v>146</v>
      </c>
      <c r="B147" s="6"/>
      <c r="C147" s="31"/>
      <c r="J147" s="5" t="s">
        <v>346</v>
      </c>
      <c r="K147" s="5" t="s">
        <v>347</v>
      </c>
    </row>
    <row r="148" spans="1:35" s="5" customFormat="1" x14ac:dyDescent="0.2">
      <c r="A148" s="5">
        <f t="shared" si="32"/>
        <v>147</v>
      </c>
      <c r="B148" s="6"/>
      <c r="C148" s="31"/>
      <c r="J148" s="5" t="s">
        <v>348</v>
      </c>
      <c r="K148" s="5" t="s">
        <v>349</v>
      </c>
    </row>
    <row r="149" spans="1:35" s="5" customFormat="1" x14ac:dyDescent="0.2">
      <c r="A149" s="5">
        <f t="shared" si="32"/>
        <v>148</v>
      </c>
      <c r="B149" s="6"/>
      <c r="C149" s="31"/>
      <c r="J149" s="5" t="s">
        <v>350</v>
      </c>
      <c r="K149" s="5" t="s">
        <v>351</v>
      </c>
      <c r="L149" s="5">
        <v>1</v>
      </c>
      <c r="M149" s="5">
        <v>0.16</v>
      </c>
    </row>
    <row r="150" spans="1:35" s="5" customFormat="1" x14ac:dyDescent="0.2">
      <c r="A150" s="5">
        <f t="shared" si="32"/>
        <v>149</v>
      </c>
      <c r="B150" s="6"/>
      <c r="C150" s="31"/>
      <c r="J150" s="5" t="s">
        <v>352</v>
      </c>
      <c r="K150" s="5" t="s">
        <v>353</v>
      </c>
    </row>
    <row r="151" spans="1:35" s="5" customFormat="1" x14ac:dyDescent="0.2">
      <c r="A151" s="5">
        <f t="shared" si="32"/>
        <v>150</v>
      </c>
      <c r="B151" s="6"/>
      <c r="C151" s="31"/>
      <c r="J151" s="5" t="s">
        <v>419</v>
      </c>
    </row>
    <row r="152" spans="1:35" s="5" customFormat="1" x14ac:dyDescent="0.2">
      <c r="A152" s="5">
        <f t="shared" si="32"/>
        <v>151</v>
      </c>
      <c r="B152" s="6"/>
      <c r="C152" s="31"/>
      <c r="J152" s="5" t="s">
        <v>355</v>
      </c>
      <c r="K152" s="5" t="s">
        <v>356</v>
      </c>
      <c r="L152" s="5" t="s">
        <v>357</v>
      </c>
      <c r="M152" s="5" t="s">
        <v>358</v>
      </c>
      <c r="N152" s="5" t="s">
        <v>359</v>
      </c>
      <c r="O152" s="5" t="s">
        <v>360</v>
      </c>
      <c r="P152" s="5" t="s">
        <v>361</v>
      </c>
      <c r="Q152" s="5" t="s">
        <v>362</v>
      </c>
      <c r="R152" s="5" t="s">
        <v>363</v>
      </c>
      <c r="S152" s="5" t="s">
        <v>364</v>
      </c>
      <c r="T152" s="5" t="s">
        <v>365</v>
      </c>
      <c r="U152" s="5" t="s">
        <v>366</v>
      </c>
      <c r="V152" s="5" t="s">
        <v>367</v>
      </c>
      <c r="W152" s="5" t="s">
        <v>368</v>
      </c>
      <c r="X152" s="5" t="s">
        <v>369</v>
      </c>
      <c r="Y152" s="5" t="s">
        <v>370</v>
      </c>
      <c r="Z152" s="5" t="s">
        <v>371</v>
      </c>
      <c r="AA152" s="5" t="s">
        <v>372</v>
      </c>
      <c r="AB152" s="5" t="s">
        <v>373</v>
      </c>
      <c r="AC152" s="5" t="s">
        <v>374</v>
      </c>
      <c r="AD152" s="5" t="s">
        <v>375</v>
      </c>
      <c r="AE152" s="5" t="s">
        <v>376</v>
      </c>
      <c r="AF152" s="5" t="s">
        <v>377</v>
      </c>
      <c r="AG152" s="5" t="s">
        <v>378</v>
      </c>
      <c r="AH152" s="5" t="s">
        <v>379</v>
      </c>
      <c r="AI152" s="5" t="s">
        <v>380</v>
      </c>
    </row>
    <row r="153" spans="1:35" s="5" customFormat="1" x14ac:dyDescent="0.2">
      <c r="A153" s="5">
        <f t="shared" si="32"/>
        <v>152</v>
      </c>
      <c r="B153" s="6">
        <f>DATE(1998,7,(MID(J146,10,1)))</f>
        <v>35979</v>
      </c>
      <c r="C153" s="31">
        <f>TIME(MID(J146,17,2),MID(J146,20,2),MID(J146,23,2))</f>
        <v>0.49204861111111109</v>
      </c>
      <c r="D153" s="5" t="str">
        <f>IF(MID(J151,FIND(":",J151,1)+2,1)="c","C","SU")</f>
        <v>C</v>
      </c>
      <c r="E153" s="5" t="s">
        <v>430</v>
      </c>
      <c r="F153" s="5">
        <f>IF(MID(J151,FIND(".",J151,1)+1,4)="1200",1200,50)</f>
        <v>50</v>
      </c>
      <c r="G153" s="5" t="str">
        <f>IF(MID(J151,FIND(".",J151,8)+1,1)="a","ALIN",IF(MID(J151,FIND(".",J151,8)+1,1)="s","POTR"))</f>
        <v>POTR</v>
      </c>
      <c r="H153" s="5">
        <f>VALUE(LEFT(J151,FIND(":",J151,1)-1))</f>
        <v>16</v>
      </c>
      <c r="I153" s="5">
        <f>VALUE(RIGHT(J151,1))</f>
        <v>6</v>
      </c>
      <c r="J153" s="5">
        <v>1</v>
      </c>
      <c r="K153" s="5">
        <v>108.22</v>
      </c>
      <c r="L153" s="5">
        <v>1.19</v>
      </c>
      <c r="M153" s="5">
        <v>0.24399999999999999</v>
      </c>
      <c r="N153" s="5">
        <v>335</v>
      </c>
      <c r="O153" s="5">
        <v>2.71</v>
      </c>
      <c r="P153" s="5">
        <v>1.21</v>
      </c>
      <c r="Q153" s="5">
        <v>6</v>
      </c>
      <c r="R153" s="5">
        <v>0</v>
      </c>
      <c r="S153" s="5">
        <v>1.42</v>
      </c>
      <c r="T153" s="5">
        <v>23.92</v>
      </c>
      <c r="U153" s="5">
        <v>21.38</v>
      </c>
      <c r="V153" s="5">
        <v>24.77</v>
      </c>
      <c r="W153" s="5">
        <v>353.1</v>
      </c>
      <c r="X153" s="5">
        <v>350.6</v>
      </c>
      <c r="Y153" s="5">
        <v>11.03</v>
      </c>
      <c r="Z153" s="5">
        <v>14.24</v>
      </c>
      <c r="AA153" s="5">
        <v>35</v>
      </c>
      <c r="AB153" s="5">
        <v>45.18</v>
      </c>
      <c r="AC153" s="5">
        <v>500.4</v>
      </c>
      <c r="AD153" s="5">
        <v>51</v>
      </c>
      <c r="AE153" s="5">
        <v>5.5100000000000003E-2</v>
      </c>
      <c r="AF153" s="5">
        <v>94.58</v>
      </c>
      <c r="AG153" s="5">
        <v>2</v>
      </c>
      <c r="AH153" s="5">
        <v>0.56000000000000005</v>
      </c>
      <c r="AI153" s="5">
        <v>111115</v>
      </c>
    </row>
    <row r="154" spans="1:35" s="5" customFormat="1" x14ac:dyDescent="0.2">
      <c r="A154" s="5">
        <f t="shared" si="32"/>
        <v>153</v>
      </c>
      <c r="B154" s="6">
        <f t="shared" ref="B154:I154" si="36">B153</f>
        <v>35979</v>
      </c>
      <c r="C154" s="31">
        <f t="shared" si="36"/>
        <v>0.49204861111111109</v>
      </c>
      <c r="D154" s="5" t="str">
        <f t="shared" si="36"/>
        <v>C</v>
      </c>
      <c r="E154" s="5" t="str">
        <f t="shared" si="36"/>
        <v>sprout</v>
      </c>
      <c r="F154" s="5">
        <f t="shared" si="36"/>
        <v>50</v>
      </c>
      <c r="G154" s="5" t="str">
        <f t="shared" si="36"/>
        <v>POTR</v>
      </c>
      <c r="H154" s="5">
        <f t="shared" si="36"/>
        <v>16</v>
      </c>
      <c r="I154" s="5">
        <f t="shared" si="36"/>
        <v>6</v>
      </c>
      <c r="J154" s="5">
        <v>2</v>
      </c>
      <c r="K154" s="5">
        <v>131.46</v>
      </c>
      <c r="L154" s="5">
        <v>1.35</v>
      </c>
      <c r="M154" s="5">
        <v>0.245</v>
      </c>
      <c r="N154" s="5">
        <v>334</v>
      </c>
      <c r="O154" s="5">
        <v>2.78</v>
      </c>
      <c r="P154" s="5">
        <v>1.23</v>
      </c>
      <c r="Q154" s="5">
        <v>6</v>
      </c>
      <c r="R154" s="5">
        <v>0</v>
      </c>
      <c r="S154" s="5">
        <v>1.42</v>
      </c>
      <c r="T154" s="5">
        <v>24.19</v>
      </c>
      <c r="U154" s="5">
        <v>21.58</v>
      </c>
      <c r="V154" s="5">
        <v>25.12</v>
      </c>
      <c r="W154" s="5">
        <v>353.6</v>
      </c>
      <c r="X154" s="5">
        <v>350.9</v>
      </c>
      <c r="Y154" s="5">
        <v>11</v>
      </c>
      <c r="Z154" s="5">
        <v>14.29</v>
      </c>
      <c r="AA154" s="5">
        <v>34.35</v>
      </c>
      <c r="AB154" s="5">
        <v>44.62</v>
      </c>
      <c r="AC154" s="5">
        <v>500.3</v>
      </c>
      <c r="AD154" s="5">
        <v>51.05</v>
      </c>
      <c r="AE154" s="5">
        <v>5.5100000000000003E-2</v>
      </c>
      <c r="AF154" s="5">
        <v>94.58</v>
      </c>
      <c r="AG154" s="5">
        <v>2</v>
      </c>
      <c r="AH154" s="5">
        <v>0.56000000000000005</v>
      </c>
      <c r="AI154" s="5">
        <v>111115</v>
      </c>
    </row>
    <row r="155" spans="1:35" s="5" customFormat="1" x14ac:dyDescent="0.2">
      <c r="A155" s="5">
        <f t="shared" si="32"/>
        <v>154</v>
      </c>
      <c r="B155" s="6">
        <f t="shared" ref="B155:I155" si="37">B153</f>
        <v>35979</v>
      </c>
      <c r="C155" s="31">
        <f t="shared" si="37"/>
        <v>0.49204861111111109</v>
      </c>
      <c r="D155" s="5" t="str">
        <f t="shared" si="37"/>
        <v>C</v>
      </c>
      <c r="E155" s="5" t="str">
        <f t="shared" si="37"/>
        <v>sprout</v>
      </c>
      <c r="F155" s="5">
        <f t="shared" si="37"/>
        <v>50</v>
      </c>
      <c r="G155" s="5" t="str">
        <f t="shared" si="37"/>
        <v>POTR</v>
      </c>
      <c r="H155" s="5">
        <f t="shared" si="37"/>
        <v>16</v>
      </c>
      <c r="I155" s="5">
        <f t="shared" si="37"/>
        <v>6</v>
      </c>
      <c r="J155" s="5" t="s">
        <v>344</v>
      </c>
    </row>
    <row r="156" spans="1:35" s="5" customFormat="1" x14ac:dyDescent="0.2">
      <c r="A156" s="5">
        <f t="shared" si="32"/>
        <v>155</v>
      </c>
      <c r="B156" s="6">
        <f t="shared" ref="B156:I156" si="38">B153</f>
        <v>35979</v>
      </c>
      <c r="C156" s="31">
        <f t="shared" si="38"/>
        <v>0.49204861111111109</v>
      </c>
      <c r="D156" s="5" t="str">
        <f t="shared" si="38"/>
        <v>C</v>
      </c>
      <c r="E156" s="5" t="str">
        <f t="shared" si="38"/>
        <v>sprout</v>
      </c>
      <c r="F156" s="5">
        <f t="shared" si="38"/>
        <v>50</v>
      </c>
      <c r="G156" s="5" t="str">
        <f t="shared" si="38"/>
        <v>POTR</v>
      </c>
      <c r="H156" s="5">
        <f t="shared" si="38"/>
        <v>16</v>
      </c>
      <c r="I156" s="5">
        <f t="shared" si="38"/>
        <v>6</v>
      </c>
      <c r="J156" s="5" t="s">
        <v>420</v>
      </c>
    </row>
    <row r="157" spans="1:35" s="5" customFormat="1" x14ac:dyDescent="0.2">
      <c r="A157" s="5">
        <f t="shared" si="32"/>
        <v>156</v>
      </c>
      <c r="B157" s="6"/>
      <c r="C157" s="31"/>
      <c r="J157" s="5" t="s">
        <v>346</v>
      </c>
      <c r="K157" s="5" t="s">
        <v>347</v>
      </c>
    </row>
    <row r="158" spans="1:35" s="5" customFormat="1" x14ac:dyDescent="0.2">
      <c r="A158" s="5">
        <f t="shared" si="32"/>
        <v>157</v>
      </c>
      <c r="B158" s="6"/>
      <c r="C158" s="31"/>
      <c r="J158" s="5" t="s">
        <v>348</v>
      </c>
      <c r="K158" s="5" t="s">
        <v>349</v>
      </c>
    </row>
    <row r="159" spans="1:35" s="5" customFormat="1" x14ac:dyDescent="0.2">
      <c r="A159" s="5">
        <f t="shared" si="32"/>
        <v>158</v>
      </c>
      <c r="B159" s="6"/>
      <c r="C159" s="31"/>
      <c r="J159" s="5" t="s">
        <v>350</v>
      </c>
      <c r="K159" s="5" t="s">
        <v>351</v>
      </c>
      <c r="L159" s="5">
        <v>1</v>
      </c>
      <c r="M159" s="5">
        <v>0.16</v>
      </c>
    </row>
    <row r="160" spans="1:35" s="5" customFormat="1" x14ac:dyDescent="0.2">
      <c r="A160" s="5">
        <f t="shared" si="32"/>
        <v>159</v>
      </c>
      <c r="B160" s="6"/>
      <c r="C160" s="31"/>
      <c r="J160" s="5" t="s">
        <v>352</v>
      </c>
      <c r="K160" s="5" t="s">
        <v>353</v>
      </c>
    </row>
    <row r="161" spans="1:35" s="5" customFormat="1" x14ac:dyDescent="0.2">
      <c r="A161" s="5">
        <f t="shared" si="32"/>
        <v>160</v>
      </c>
      <c r="B161" s="6"/>
      <c r="C161" s="31"/>
      <c r="J161" s="5" t="s">
        <v>421</v>
      </c>
    </row>
    <row r="162" spans="1:35" s="5" customFormat="1" x14ac:dyDescent="0.2">
      <c r="A162" s="5">
        <f t="shared" si="32"/>
        <v>161</v>
      </c>
      <c r="B162" s="6"/>
      <c r="C162" s="31"/>
      <c r="J162" s="5" t="s">
        <v>355</v>
      </c>
      <c r="K162" s="5" t="s">
        <v>356</v>
      </c>
      <c r="L162" s="5" t="s">
        <v>357</v>
      </c>
      <c r="M162" s="5" t="s">
        <v>358</v>
      </c>
      <c r="N162" s="5" t="s">
        <v>359</v>
      </c>
      <c r="O162" s="5" t="s">
        <v>360</v>
      </c>
      <c r="P162" s="5" t="s">
        <v>361</v>
      </c>
      <c r="Q162" s="5" t="s">
        <v>362</v>
      </c>
      <c r="R162" s="5" t="s">
        <v>363</v>
      </c>
      <c r="S162" s="5" t="s">
        <v>364</v>
      </c>
      <c r="T162" s="5" t="s">
        <v>365</v>
      </c>
      <c r="U162" s="5" t="s">
        <v>366</v>
      </c>
      <c r="V162" s="5" t="s">
        <v>367</v>
      </c>
      <c r="W162" s="5" t="s">
        <v>368</v>
      </c>
      <c r="X162" s="5" t="s">
        <v>369</v>
      </c>
      <c r="Y162" s="5" t="s">
        <v>370</v>
      </c>
      <c r="Z162" s="5" t="s">
        <v>371</v>
      </c>
      <c r="AA162" s="5" t="s">
        <v>372</v>
      </c>
      <c r="AB162" s="5" t="s">
        <v>373</v>
      </c>
      <c r="AC162" s="5" t="s">
        <v>374</v>
      </c>
      <c r="AD162" s="5" t="s">
        <v>375</v>
      </c>
      <c r="AE162" s="5" t="s">
        <v>376</v>
      </c>
      <c r="AF162" s="5" t="s">
        <v>377</v>
      </c>
      <c r="AG162" s="5" t="s">
        <v>378</v>
      </c>
      <c r="AH162" s="5" t="s">
        <v>379</v>
      </c>
      <c r="AI162" s="5" t="s">
        <v>380</v>
      </c>
    </row>
    <row r="163" spans="1:35" s="5" customFormat="1" x14ac:dyDescent="0.2">
      <c r="A163" s="5">
        <f t="shared" si="32"/>
        <v>162</v>
      </c>
      <c r="B163" s="6">
        <f>DATE(1998,7,(MID(J156,10,1)))</f>
        <v>35979</v>
      </c>
      <c r="C163" s="31">
        <f>TIME(MID(J156,17,2),MID(J156,20,2),MID(J156,23,2))</f>
        <v>0.49465277777777777</v>
      </c>
      <c r="D163" s="5" t="str">
        <f>IF(MID(J161,FIND(":",J161,1)+2,1)="c","C","SU")</f>
        <v>C</v>
      </c>
      <c r="E163" s="5" t="s">
        <v>430</v>
      </c>
      <c r="F163" s="5">
        <f>IF(MID(J161,FIND(".",J161,1)+1,4)="1200",1200,50)</f>
        <v>50</v>
      </c>
      <c r="G163" s="5" t="str">
        <f>IF(MID(J161,FIND(".",J161,8)+1,1)="a","ALIN",IF(MID(J161,FIND(".",J161,8)+1,1)="s","POTR"))</f>
        <v>POTR</v>
      </c>
      <c r="H163" s="5">
        <f>VALUE(LEFT(J161,FIND(":",J161,1)-1))</f>
        <v>92</v>
      </c>
      <c r="I163" s="5">
        <f>VALUE(RIGHT(J161,1))</f>
        <v>1</v>
      </c>
      <c r="J163" s="5">
        <v>1</v>
      </c>
      <c r="K163" s="5">
        <v>262.70999999999998</v>
      </c>
      <c r="L163" s="5">
        <v>1.21</v>
      </c>
      <c r="M163" s="5">
        <v>0.19700000000000001</v>
      </c>
      <c r="N163" s="5">
        <v>331</v>
      </c>
      <c r="O163" s="5">
        <v>2.56</v>
      </c>
      <c r="P163" s="5">
        <v>1.37</v>
      </c>
      <c r="Q163" s="5">
        <v>6</v>
      </c>
      <c r="R163" s="5">
        <v>0</v>
      </c>
      <c r="S163" s="5">
        <v>1.42</v>
      </c>
      <c r="T163" s="5">
        <v>22.4</v>
      </c>
      <c r="U163" s="5">
        <v>22.24</v>
      </c>
      <c r="V163" s="5">
        <v>21.66</v>
      </c>
      <c r="W163" s="5">
        <v>352.2</v>
      </c>
      <c r="X163" s="5">
        <v>349.7</v>
      </c>
      <c r="Y163" s="5">
        <v>10.98</v>
      </c>
      <c r="Z163" s="5">
        <v>14</v>
      </c>
      <c r="AA163" s="5">
        <v>38.19</v>
      </c>
      <c r="AB163" s="5">
        <v>48.71</v>
      </c>
      <c r="AC163" s="5">
        <v>500.6</v>
      </c>
      <c r="AD163" s="5">
        <v>50.92</v>
      </c>
      <c r="AE163" s="5">
        <v>0.248</v>
      </c>
      <c r="AF163" s="5">
        <v>94.58</v>
      </c>
      <c r="AG163" s="5">
        <v>2</v>
      </c>
      <c r="AH163" s="5">
        <v>0.56000000000000005</v>
      </c>
      <c r="AI163" s="5">
        <v>111115</v>
      </c>
    </row>
    <row r="164" spans="1:35" s="5" customFormat="1" x14ac:dyDescent="0.2">
      <c r="A164" s="5">
        <f t="shared" si="32"/>
        <v>163</v>
      </c>
      <c r="B164" s="6">
        <f t="shared" ref="B164:I164" si="39">B163</f>
        <v>35979</v>
      </c>
      <c r="C164" s="31">
        <f t="shared" si="39"/>
        <v>0.49465277777777777</v>
      </c>
      <c r="D164" s="5" t="str">
        <f t="shared" si="39"/>
        <v>C</v>
      </c>
      <c r="E164" s="5" t="str">
        <f t="shared" si="39"/>
        <v>sprout</v>
      </c>
      <c r="F164" s="5">
        <f t="shared" si="39"/>
        <v>50</v>
      </c>
      <c r="G164" s="5" t="str">
        <f t="shared" si="39"/>
        <v>POTR</v>
      </c>
      <c r="H164" s="5">
        <f t="shared" si="39"/>
        <v>92</v>
      </c>
      <c r="I164" s="5">
        <f t="shared" si="39"/>
        <v>1</v>
      </c>
      <c r="J164" s="5">
        <v>2</v>
      </c>
      <c r="K164" s="5">
        <v>282.20999999999998</v>
      </c>
      <c r="L164" s="5">
        <v>1.19</v>
      </c>
      <c r="M164" s="5">
        <v>0.19800000000000001</v>
      </c>
      <c r="N164" s="5">
        <v>331</v>
      </c>
      <c r="O164" s="5">
        <v>2.5499999999999998</v>
      </c>
      <c r="P164" s="5">
        <v>1.36</v>
      </c>
      <c r="Q164" s="5">
        <v>6</v>
      </c>
      <c r="R164" s="5">
        <v>0</v>
      </c>
      <c r="S164" s="5">
        <v>1.42</v>
      </c>
      <c r="T164" s="5">
        <v>22.42</v>
      </c>
      <c r="U164" s="5">
        <v>22.19</v>
      </c>
      <c r="V164" s="5">
        <v>21.69</v>
      </c>
      <c r="W164" s="5">
        <v>352.3</v>
      </c>
      <c r="X164" s="5">
        <v>349.8</v>
      </c>
      <c r="Y164" s="5">
        <v>10.99</v>
      </c>
      <c r="Z164" s="5">
        <v>14.01</v>
      </c>
      <c r="AA164" s="5">
        <v>38.200000000000003</v>
      </c>
      <c r="AB164" s="5">
        <v>48.68</v>
      </c>
      <c r="AC164" s="5">
        <v>500.4</v>
      </c>
      <c r="AD164" s="5">
        <v>50.87</v>
      </c>
      <c r="AE164" s="5">
        <v>1.1020000000000001</v>
      </c>
      <c r="AF164" s="5">
        <v>94.58</v>
      </c>
      <c r="AG164" s="5">
        <v>2</v>
      </c>
      <c r="AH164" s="5">
        <v>0.56000000000000005</v>
      </c>
      <c r="AI164" s="5">
        <v>111115</v>
      </c>
    </row>
    <row r="165" spans="1:35" s="5" customFormat="1" x14ac:dyDescent="0.2">
      <c r="A165" s="5">
        <f>A164+1</f>
        <v>164</v>
      </c>
      <c r="B165" s="6"/>
      <c r="C165" s="31"/>
      <c r="J165" s="5" t="s">
        <v>344</v>
      </c>
    </row>
    <row r="166" spans="1:35" s="5" customFormat="1" x14ac:dyDescent="0.2">
      <c r="A166" s="5">
        <f t="shared" ref="A166:A205" si="40">A165+1</f>
        <v>165</v>
      </c>
      <c r="B166" s="6"/>
      <c r="C166" s="31"/>
      <c r="J166" s="5" t="s">
        <v>270</v>
      </c>
    </row>
    <row r="167" spans="1:35" s="5" customFormat="1" x14ac:dyDescent="0.2">
      <c r="A167" s="5">
        <f t="shared" si="40"/>
        <v>166</v>
      </c>
      <c r="B167" s="6"/>
      <c r="C167" s="31"/>
      <c r="J167" s="5" t="s">
        <v>346</v>
      </c>
      <c r="K167" s="5" t="s">
        <v>347</v>
      </c>
    </row>
    <row r="168" spans="1:35" s="5" customFormat="1" x14ac:dyDescent="0.2">
      <c r="A168" s="5">
        <f t="shared" si="40"/>
        <v>167</v>
      </c>
      <c r="B168" s="6"/>
      <c r="C168" s="31"/>
      <c r="J168" s="5" t="s">
        <v>348</v>
      </c>
      <c r="K168" s="5" t="s">
        <v>349</v>
      </c>
    </row>
    <row r="169" spans="1:35" s="5" customFormat="1" x14ac:dyDescent="0.2">
      <c r="A169" s="5">
        <f t="shared" si="40"/>
        <v>168</v>
      </c>
      <c r="B169" s="6"/>
      <c r="C169" s="31"/>
      <c r="J169" s="5" t="s">
        <v>350</v>
      </c>
      <c r="K169" s="5" t="s">
        <v>351</v>
      </c>
      <c r="L169" s="5">
        <v>1</v>
      </c>
      <c r="M169" s="5">
        <v>0.16</v>
      </c>
    </row>
    <row r="170" spans="1:35" s="5" customFormat="1" x14ac:dyDescent="0.2">
      <c r="A170" s="5">
        <f t="shared" si="40"/>
        <v>169</v>
      </c>
      <c r="B170" s="6"/>
      <c r="C170" s="31"/>
      <c r="J170" s="5" t="s">
        <v>352</v>
      </c>
      <c r="K170" s="5" t="s">
        <v>353</v>
      </c>
    </row>
    <row r="171" spans="1:35" s="5" customFormat="1" x14ac:dyDescent="0.2">
      <c r="A171" s="5">
        <f t="shared" si="40"/>
        <v>170</v>
      </c>
      <c r="B171" s="6"/>
      <c r="C171" s="31"/>
      <c r="J171" s="5" t="s">
        <v>271</v>
      </c>
    </row>
    <row r="172" spans="1:35" s="5" customFormat="1" x14ac:dyDescent="0.2">
      <c r="A172" s="5">
        <f t="shared" si="40"/>
        <v>171</v>
      </c>
      <c r="B172" s="6"/>
      <c r="C172" s="31"/>
      <c r="J172" s="5" t="s">
        <v>355</v>
      </c>
      <c r="K172" s="5" t="s">
        <v>356</v>
      </c>
      <c r="L172" s="5" t="s">
        <v>357</v>
      </c>
      <c r="M172" s="5" t="s">
        <v>358</v>
      </c>
      <c r="N172" s="5" t="s">
        <v>359</v>
      </c>
      <c r="O172" s="5" t="s">
        <v>360</v>
      </c>
      <c r="P172" s="5" t="s">
        <v>361</v>
      </c>
      <c r="Q172" s="5" t="s">
        <v>362</v>
      </c>
      <c r="R172" s="5" t="s">
        <v>363</v>
      </c>
      <c r="S172" s="5" t="s">
        <v>364</v>
      </c>
      <c r="T172" s="5" t="s">
        <v>365</v>
      </c>
      <c r="U172" s="5" t="s">
        <v>366</v>
      </c>
      <c r="V172" s="5" t="s">
        <v>367</v>
      </c>
      <c r="W172" s="5" t="s">
        <v>368</v>
      </c>
      <c r="X172" s="5" t="s">
        <v>369</v>
      </c>
      <c r="Y172" s="5" t="s">
        <v>370</v>
      </c>
      <c r="Z172" s="5" t="s">
        <v>371</v>
      </c>
      <c r="AA172" s="5" t="s">
        <v>372</v>
      </c>
      <c r="AB172" s="5" t="s">
        <v>373</v>
      </c>
      <c r="AC172" s="5" t="s">
        <v>374</v>
      </c>
      <c r="AD172" s="5" t="s">
        <v>375</v>
      </c>
      <c r="AE172" s="5" t="s">
        <v>376</v>
      </c>
      <c r="AF172" s="5" t="s">
        <v>377</v>
      </c>
      <c r="AG172" s="5" t="s">
        <v>378</v>
      </c>
      <c r="AH172" s="5" t="s">
        <v>379</v>
      </c>
      <c r="AI172" s="5" t="s">
        <v>380</v>
      </c>
    </row>
    <row r="173" spans="1:35" s="5" customFormat="1" x14ac:dyDescent="0.2">
      <c r="A173" s="5">
        <f t="shared" si="40"/>
        <v>172</v>
      </c>
      <c r="B173" s="6">
        <f>DATE(1998,7,(MID(J166,10,1)))</f>
        <v>35979</v>
      </c>
      <c r="C173" s="31">
        <f>TIME(MID(J166,17,2),MID(J166,20,2),MID(J166,23,2))</f>
        <v>0.53350694444444446</v>
      </c>
      <c r="D173" s="5" t="str">
        <f>IF(MID(J171,FIND(":",J171,1)+2,1)="c","C","SU")</f>
        <v>C</v>
      </c>
      <c r="E173" s="5" t="s">
        <v>430</v>
      </c>
      <c r="F173" s="5">
        <f>IF(MID(J171,FIND(".",J171,1)+1,4)="1200",1200,50)</f>
        <v>50</v>
      </c>
      <c r="G173" s="5" t="str">
        <f>IF(MID(J171,FIND(".",J171,8)+1,1)="a","ALIN",IF(MID(J171,FIND(".",J171,8)+1,1)="s","POTR"))</f>
        <v>POTR</v>
      </c>
      <c r="H173" s="5">
        <f>VALUE(LEFT(J171,FIND(":",J171,1)-1))</f>
        <v>11</v>
      </c>
      <c r="I173" s="5">
        <f>VALUE(RIGHT(J171,1))</f>
        <v>2</v>
      </c>
      <c r="J173" s="5">
        <v>1</v>
      </c>
      <c r="K173" s="5">
        <v>160.71</v>
      </c>
      <c r="L173" s="5">
        <v>1.63</v>
      </c>
      <c r="M173" s="5">
        <v>0.16300000000000001</v>
      </c>
      <c r="N173" s="5">
        <v>324</v>
      </c>
      <c r="O173" s="5">
        <v>2.2400000000000002</v>
      </c>
      <c r="P173" s="5">
        <v>1.41</v>
      </c>
      <c r="Q173" s="5">
        <v>6</v>
      </c>
      <c r="R173" s="5">
        <v>0</v>
      </c>
      <c r="S173" s="5">
        <v>1.42</v>
      </c>
      <c r="T173" s="5">
        <v>26.69</v>
      </c>
      <c r="U173" s="5">
        <v>24.07</v>
      </c>
      <c r="V173" s="5">
        <v>28.26</v>
      </c>
      <c r="W173" s="5">
        <v>352.7</v>
      </c>
      <c r="X173" s="5">
        <v>349.8</v>
      </c>
      <c r="Y173" s="5">
        <v>14.2</v>
      </c>
      <c r="Z173" s="5">
        <v>16.850000000000001</v>
      </c>
      <c r="AA173" s="5">
        <v>38.229999999999997</v>
      </c>
      <c r="AB173" s="5">
        <v>45.34</v>
      </c>
      <c r="AC173" s="5">
        <v>500.5</v>
      </c>
      <c r="AD173" s="5">
        <v>50.32</v>
      </c>
      <c r="AE173" s="5">
        <v>0.20660000000000001</v>
      </c>
      <c r="AF173" s="5">
        <v>94.57</v>
      </c>
      <c r="AG173" s="5">
        <v>2</v>
      </c>
      <c r="AH173" s="5">
        <v>0.56000000000000005</v>
      </c>
      <c r="AI173" s="5">
        <v>111115</v>
      </c>
    </row>
    <row r="174" spans="1:35" s="5" customFormat="1" x14ac:dyDescent="0.2">
      <c r="A174" s="5">
        <f t="shared" si="40"/>
        <v>173</v>
      </c>
      <c r="B174" s="6">
        <f t="shared" ref="B174:I174" si="41">B173</f>
        <v>35979</v>
      </c>
      <c r="C174" s="31">
        <f t="shared" si="41"/>
        <v>0.53350694444444446</v>
      </c>
      <c r="D174" s="5" t="str">
        <f t="shared" si="41"/>
        <v>C</v>
      </c>
      <c r="E174" s="5" t="str">
        <f t="shared" si="41"/>
        <v>sprout</v>
      </c>
      <c r="F174" s="5">
        <f t="shared" si="41"/>
        <v>50</v>
      </c>
      <c r="G174" s="5" t="str">
        <f t="shared" si="41"/>
        <v>POTR</v>
      </c>
      <c r="H174" s="5">
        <f t="shared" si="41"/>
        <v>11</v>
      </c>
      <c r="I174" s="5">
        <f t="shared" si="41"/>
        <v>2</v>
      </c>
      <c r="J174" s="5">
        <v>2</v>
      </c>
      <c r="K174" s="5">
        <v>183.21</v>
      </c>
      <c r="L174" s="5">
        <v>1.69</v>
      </c>
      <c r="M174" s="5">
        <v>0.153</v>
      </c>
      <c r="N174" s="5">
        <v>322</v>
      </c>
      <c r="O174" s="5">
        <v>2.1800000000000002</v>
      </c>
      <c r="P174" s="5">
        <v>1.46</v>
      </c>
      <c r="Q174" s="5">
        <v>6</v>
      </c>
      <c r="R174" s="5">
        <v>0</v>
      </c>
      <c r="S174" s="5">
        <v>1.42</v>
      </c>
      <c r="T174" s="5">
        <v>27.08</v>
      </c>
      <c r="U174" s="5">
        <v>24.25</v>
      </c>
      <c r="V174" s="5">
        <v>29.22</v>
      </c>
      <c r="W174" s="5">
        <v>353</v>
      </c>
      <c r="X174" s="5">
        <v>350.1</v>
      </c>
      <c r="Y174" s="5">
        <v>14.15</v>
      </c>
      <c r="Z174" s="5">
        <v>16.72</v>
      </c>
      <c r="AA174" s="5">
        <v>37.21</v>
      </c>
      <c r="AB174" s="5">
        <v>43.96</v>
      </c>
      <c r="AC174" s="5">
        <v>500.3</v>
      </c>
      <c r="AD174" s="5">
        <v>50.59</v>
      </c>
      <c r="AE174" s="5">
        <v>0.2893</v>
      </c>
      <c r="AF174" s="5">
        <v>94.56</v>
      </c>
      <c r="AG174" s="5">
        <v>2</v>
      </c>
      <c r="AH174" s="5">
        <v>0.56000000000000005</v>
      </c>
      <c r="AI174" s="5">
        <v>111115</v>
      </c>
    </row>
    <row r="175" spans="1:35" s="5" customFormat="1" x14ac:dyDescent="0.2">
      <c r="A175" s="5">
        <f t="shared" si="40"/>
        <v>174</v>
      </c>
      <c r="B175" s="6">
        <f t="shared" ref="B175:I175" si="42">B173</f>
        <v>35979</v>
      </c>
      <c r="C175" s="31">
        <f t="shared" si="42"/>
        <v>0.53350694444444446</v>
      </c>
      <c r="D175" s="5" t="str">
        <f t="shared" si="42"/>
        <v>C</v>
      </c>
      <c r="E175" s="5" t="str">
        <f t="shared" si="42"/>
        <v>sprout</v>
      </c>
      <c r="F175" s="5">
        <f t="shared" si="42"/>
        <v>50</v>
      </c>
      <c r="G175" s="5" t="str">
        <f t="shared" si="42"/>
        <v>POTR</v>
      </c>
      <c r="H175" s="5">
        <f t="shared" si="42"/>
        <v>11</v>
      </c>
      <c r="I175" s="5">
        <f t="shared" si="42"/>
        <v>2</v>
      </c>
      <c r="J175" s="5" t="s">
        <v>344</v>
      </c>
    </row>
    <row r="176" spans="1:35" s="5" customFormat="1" x14ac:dyDescent="0.2">
      <c r="A176" s="5">
        <f t="shared" si="40"/>
        <v>175</v>
      </c>
      <c r="B176" s="6">
        <f t="shared" ref="B176:I176" si="43">B173</f>
        <v>35979</v>
      </c>
      <c r="C176" s="31">
        <f t="shared" si="43"/>
        <v>0.53350694444444446</v>
      </c>
      <c r="D176" s="5" t="str">
        <f t="shared" si="43"/>
        <v>C</v>
      </c>
      <c r="E176" s="5" t="str">
        <f t="shared" si="43"/>
        <v>sprout</v>
      </c>
      <c r="F176" s="5">
        <f t="shared" si="43"/>
        <v>50</v>
      </c>
      <c r="G176" s="5" t="str">
        <f t="shared" si="43"/>
        <v>POTR</v>
      </c>
      <c r="H176" s="5">
        <f t="shared" si="43"/>
        <v>11</v>
      </c>
      <c r="I176" s="5">
        <f t="shared" si="43"/>
        <v>2</v>
      </c>
      <c r="J176" s="5" t="s">
        <v>272</v>
      </c>
    </row>
    <row r="177" spans="1:35" s="5" customFormat="1" x14ac:dyDescent="0.2">
      <c r="A177" s="5">
        <f t="shared" si="40"/>
        <v>176</v>
      </c>
      <c r="B177" s="6"/>
      <c r="C177" s="31"/>
      <c r="J177" s="5" t="s">
        <v>346</v>
      </c>
      <c r="K177" s="5" t="s">
        <v>347</v>
      </c>
    </row>
    <row r="178" spans="1:35" s="5" customFormat="1" x14ac:dyDescent="0.2">
      <c r="A178" s="5">
        <f t="shared" si="40"/>
        <v>177</v>
      </c>
      <c r="B178" s="6"/>
      <c r="C178" s="31"/>
      <c r="J178" s="5" t="s">
        <v>348</v>
      </c>
      <c r="K178" s="5" t="s">
        <v>349</v>
      </c>
    </row>
    <row r="179" spans="1:35" s="5" customFormat="1" x14ac:dyDescent="0.2">
      <c r="A179" s="5">
        <f t="shared" si="40"/>
        <v>178</v>
      </c>
      <c r="B179" s="6"/>
      <c r="C179" s="31"/>
      <c r="J179" s="5" t="s">
        <v>350</v>
      </c>
      <c r="K179" s="5" t="s">
        <v>351</v>
      </c>
      <c r="L179" s="5">
        <v>1</v>
      </c>
      <c r="M179" s="5">
        <v>0.16</v>
      </c>
    </row>
    <row r="180" spans="1:35" s="5" customFormat="1" x14ac:dyDescent="0.2">
      <c r="A180" s="5">
        <f t="shared" si="40"/>
        <v>179</v>
      </c>
      <c r="B180" s="6"/>
      <c r="C180" s="31"/>
      <c r="J180" s="5" t="s">
        <v>352</v>
      </c>
      <c r="K180" s="5" t="s">
        <v>353</v>
      </c>
    </row>
    <row r="181" spans="1:35" s="5" customFormat="1" x14ac:dyDescent="0.2">
      <c r="A181" s="5">
        <f t="shared" si="40"/>
        <v>180</v>
      </c>
      <c r="B181" s="6"/>
      <c r="C181" s="31"/>
      <c r="J181" s="5" t="s">
        <v>273</v>
      </c>
    </row>
    <row r="182" spans="1:35" s="5" customFormat="1" x14ac:dyDescent="0.2">
      <c r="A182" s="5">
        <f t="shared" si="40"/>
        <v>181</v>
      </c>
      <c r="B182" s="6"/>
      <c r="C182" s="31"/>
      <c r="J182" s="5" t="s">
        <v>355</v>
      </c>
      <c r="K182" s="5" t="s">
        <v>356</v>
      </c>
      <c r="L182" s="5" t="s">
        <v>357</v>
      </c>
      <c r="M182" s="5" t="s">
        <v>358</v>
      </c>
      <c r="N182" s="5" t="s">
        <v>359</v>
      </c>
      <c r="O182" s="5" t="s">
        <v>360</v>
      </c>
      <c r="P182" s="5" t="s">
        <v>361</v>
      </c>
      <c r="Q182" s="5" t="s">
        <v>362</v>
      </c>
      <c r="R182" s="5" t="s">
        <v>363</v>
      </c>
      <c r="S182" s="5" t="s">
        <v>364</v>
      </c>
      <c r="T182" s="5" t="s">
        <v>365</v>
      </c>
      <c r="U182" s="5" t="s">
        <v>366</v>
      </c>
      <c r="V182" s="5" t="s">
        <v>367</v>
      </c>
      <c r="W182" s="5" t="s">
        <v>368</v>
      </c>
      <c r="X182" s="5" t="s">
        <v>369</v>
      </c>
      <c r="Y182" s="5" t="s">
        <v>370</v>
      </c>
      <c r="Z182" s="5" t="s">
        <v>371</v>
      </c>
      <c r="AA182" s="5" t="s">
        <v>372</v>
      </c>
      <c r="AB182" s="5" t="s">
        <v>373</v>
      </c>
      <c r="AC182" s="5" t="s">
        <v>374</v>
      </c>
      <c r="AD182" s="5" t="s">
        <v>375</v>
      </c>
      <c r="AE182" s="5" t="s">
        <v>376</v>
      </c>
      <c r="AF182" s="5" t="s">
        <v>377</v>
      </c>
      <c r="AG182" s="5" t="s">
        <v>378</v>
      </c>
      <c r="AH182" s="5" t="s">
        <v>379</v>
      </c>
      <c r="AI182" s="5" t="s">
        <v>380</v>
      </c>
    </row>
    <row r="183" spans="1:35" s="5" customFormat="1" x14ac:dyDescent="0.2">
      <c r="A183" s="5">
        <f t="shared" si="40"/>
        <v>182</v>
      </c>
      <c r="B183" s="6">
        <f>DATE(1998,7,(MID(J176,10,1)))</f>
        <v>35979</v>
      </c>
      <c r="C183" s="31">
        <f>TIME(MID(J176,17,2),MID(J176,20,2),MID(J176,23,2))</f>
        <v>0.53815972222222219</v>
      </c>
      <c r="D183" s="5" t="str">
        <f>IF(MID(J181,FIND(":",J181,1)+2,1)="c","C","SU")</f>
        <v>C</v>
      </c>
      <c r="E183" s="5" t="s">
        <v>430</v>
      </c>
      <c r="F183" s="5">
        <f>IF(MID(J181,FIND(".",J181,1)+1,4)="1200",1200,50)</f>
        <v>50</v>
      </c>
      <c r="G183" s="5" t="str">
        <f>IF(MID(J181,FIND(".",J181,8)+1,1)="a","ALIN",IF(MID(J181,FIND(".",J181,8)+1,1)="s","POTR"))</f>
        <v>POTR</v>
      </c>
      <c r="H183" s="5">
        <f>VALUE(LEFT(J181,FIND(":",J181,1)-1))</f>
        <v>22</v>
      </c>
      <c r="I183" s="5">
        <f>VALUE(RIGHT(J181,1))</f>
        <v>3</v>
      </c>
      <c r="J183" s="5">
        <v>1</v>
      </c>
      <c r="K183" s="5">
        <v>72.459999999999994</v>
      </c>
      <c r="L183" s="5">
        <v>1.32</v>
      </c>
      <c r="M183" s="5">
        <v>0.21199999999999999</v>
      </c>
      <c r="N183" s="5">
        <v>328</v>
      </c>
      <c r="O183" s="5">
        <v>2.88</v>
      </c>
      <c r="P183" s="5">
        <v>1.44</v>
      </c>
      <c r="Q183" s="5">
        <v>6</v>
      </c>
      <c r="R183" s="5">
        <v>0</v>
      </c>
      <c r="S183" s="5">
        <v>1.42</v>
      </c>
      <c r="T183" s="5">
        <v>25.86</v>
      </c>
      <c r="U183" s="5">
        <v>24.31</v>
      </c>
      <c r="V183" s="5">
        <v>25.05</v>
      </c>
      <c r="W183" s="5">
        <v>350</v>
      </c>
      <c r="X183" s="5">
        <v>347.2</v>
      </c>
      <c r="Y183" s="5">
        <v>13.62</v>
      </c>
      <c r="Z183" s="5">
        <v>17.02</v>
      </c>
      <c r="AA183" s="5">
        <v>38.479999999999997</v>
      </c>
      <c r="AB183" s="5">
        <v>48.08</v>
      </c>
      <c r="AC183" s="5">
        <v>500.3</v>
      </c>
      <c r="AD183" s="5">
        <v>49.09</v>
      </c>
      <c r="AE183" s="5">
        <v>0.4133</v>
      </c>
      <c r="AF183" s="5">
        <v>94.57</v>
      </c>
      <c r="AG183" s="5">
        <v>2</v>
      </c>
      <c r="AH183" s="5">
        <v>0.56000000000000005</v>
      </c>
      <c r="AI183" s="5">
        <v>111115</v>
      </c>
    </row>
    <row r="184" spans="1:35" s="5" customFormat="1" x14ac:dyDescent="0.2">
      <c r="A184" s="5">
        <f t="shared" si="40"/>
        <v>183</v>
      </c>
      <c r="B184" s="6">
        <f t="shared" ref="B184:I184" si="44">B183</f>
        <v>35979</v>
      </c>
      <c r="C184" s="31">
        <f t="shared" si="44"/>
        <v>0.53815972222222219</v>
      </c>
      <c r="D184" s="5" t="str">
        <f t="shared" si="44"/>
        <v>C</v>
      </c>
      <c r="E184" s="5" t="str">
        <f t="shared" si="44"/>
        <v>sprout</v>
      </c>
      <c r="F184" s="5">
        <f t="shared" si="44"/>
        <v>50</v>
      </c>
      <c r="G184" s="5" t="str">
        <f t="shared" si="44"/>
        <v>POTR</v>
      </c>
      <c r="H184" s="5">
        <f t="shared" si="44"/>
        <v>22</v>
      </c>
      <c r="I184" s="5">
        <f t="shared" si="44"/>
        <v>3</v>
      </c>
      <c r="J184" s="5">
        <v>2</v>
      </c>
      <c r="K184" s="5">
        <v>114.46</v>
      </c>
      <c r="L184" s="5">
        <v>0.42499999999999999</v>
      </c>
      <c r="M184" s="5">
        <v>0.21199999999999999</v>
      </c>
      <c r="N184" s="5">
        <v>339</v>
      </c>
      <c r="O184" s="5">
        <v>2.88</v>
      </c>
      <c r="P184" s="5">
        <v>1.44</v>
      </c>
      <c r="Q184" s="5">
        <v>6</v>
      </c>
      <c r="R184" s="5">
        <v>0</v>
      </c>
      <c r="S184" s="5">
        <v>1.42</v>
      </c>
      <c r="T184" s="5">
        <v>26.17</v>
      </c>
      <c r="U184" s="5">
        <v>24.27</v>
      </c>
      <c r="V184" s="5">
        <v>27.07</v>
      </c>
      <c r="W184" s="5">
        <v>352.6</v>
      </c>
      <c r="X184" s="5">
        <v>350.9</v>
      </c>
      <c r="Y184" s="5">
        <v>13.57</v>
      </c>
      <c r="Z184" s="5">
        <v>16.96</v>
      </c>
      <c r="AA184" s="5">
        <v>37.65</v>
      </c>
      <c r="AB184" s="5">
        <v>47.05</v>
      </c>
      <c r="AC184" s="5">
        <v>500.2</v>
      </c>
      <c r="AD184" s="5">
        <v>49.14</v>
      </c>
      <c r="AE184" s="5">
        <v>0.372</v>
      </c>
      <c r="AF184" s="5">
        <v>94.57</v>
      </c>
      <c r="AG184" s="5">
        <v>2</v>
      </c>
      <c r="AH184" s="5">
        <v>0.56000000000000005</v>
      </c>
      <c r="AI184" s="5">
        <v>111115</v>
      </c>
    </row>
    <row r="185" spans="1:35" s="5" customFormat="1" x14ac:dyDescent="0.2">
      <c r="A185" s="5">
        <f t="shared" si="40"/>
        <v>184</v>
      </c>
      <c r="B185" s="6">
        <f t="shared" ref="B185:I185" si="45">B183</f>
        <v>35979</v>
      </c>
      <c r="C185" s="31">
        <f t="shared" si="45"/>
        <v>0.53815972222222219</v>
      </c>
      <c r="D185" s="5" t="str">
        <f t="shared" si="45"/>
        <v>C</v>
      </c>
      <c r="E185" s="5" t="str">
        <f t="shared" si="45"/>
        <v>sprout</v>
      </c>
      <c r="F185" s="5">
        <f t="shared" si="45"/>
        <v>50</v>
      </c>
      <c r="G185" s="5" t="str">
        <f t="shared" si="45"/>
        <v>POTR</v>
      </c>
      <c r="H185" s="5">
        <f t="shared" si="45"/>
        <v>22</v>
      </c>
      <c r="I185" s="5">
        <f t="shared" si="45"/>
        <v>3</v>
      </c>
      <c r="J185" s="5" t="s">
        <v>344</v>
      </c>
    </row>
    <row r="186" spans="1:35" s="5" customFormat="1" x14ac:dyDescent="0.2">
      <c r="A186" s="5">
        <f t="shared" si="40"/>
        <v>185</v>
      </c>
      <c r="B186" s="6">
        <f t="shared" ref="B186:I186" si="46">B183</f>
        <v>35979</v>
      </c>
      <c r="C186" s="31">
        <f t="shared" si="46"/>
        <v>0.53815972222222219</v>
      </c>
      <c r="D186" s="5" t="str">
        <f t="shared" si="46"/>
        <v>C</v>
      </c>
      <c r="E186" s="5" t="str">
        <f t="shared" si="46"/>
        <v>sprout</v>
      </c>
      <c r="F186" s="5">
        <f t="shared" si="46"/>
        <v>50</v>
      </c>
      <c r="G186" s="5" t="str">
        <f t="shared" si="46"/>
        <v>POTR</v>
      </c>
      <c r="H186" s="5">
        <f t="shared" si="46"/>
        <v>22</v>
      </c>
      <c r="I186" s="5">
        <f t="shared" si="46"/>
        <v>3</v>
      </c>
      <c r="J186" s="5" t="s">
        <v>274</v>
      </c>
    </row>
    <row r="187" spans="1:35" s="5" customFormat="1" x14ac:dyDescent="0.2">
      <c r="A187" s="5">
        <f t="shared" si="40"/>
        <v>186</v>
      </c>
      <c r="B187" s="6"/>
      <c r="C187" s="31"/>
      <c r="J187" s="5" t="s">
        <v>346</v>
      </c>
      <c r="K187" s="5" t="s">
        <v>347</v>
      </c>
    </row>
    <row r="188" spans="1:35" s="5" customFormat="1" x14ac:dyDescent="0.2">
      <c r="A188" s="5">
        <f t="shared" si="40"/>
        <v>187</v>
      </c>
      <c r="B188" s="6"/>
      <c r="C188" s="31"/>
      <c r="J188" s="5" t="s">
        <v>348</v>
      </c>
      <c r="K188" s="5" t="s">
        <v>349</v>
      </c>
    </row>
    <row r="189" spans="1:35" s="5" customFormat="1" x14ac:dyDescent="0.2">
      <c r="A189" s="5">
        <f t="shared" si="40"/>
        <v>188</v>
      </c>
      <c r="B189" s="6"/>
      <c r="C189" s="31"/>
      <c r="J189" s="5" t="s">
        <v>350</v>
      </c>
      <c r="K189" s="5" t="s">
        <v>351</v>
      </c>
      <c r="L189" s="5">
        <v>1</v>
      </c>
      <c r="M189" s="5">
        <v>0.16</v>
      </c>
    </row>
    <row r="190" spans="1:35" s="5" customFormat="1" x14ac:dyDescent="0.2">
      <c r="A190" s="5">
        <f t="shared" si="40"/>
        <v>189</v>
      </c>
      <c r="B190" s="6"/>
      <c r="C190" s="31"/>
      <c r="J190" s="5" t="s">
        <v>352</v>
      </c>
      <c r="K190" s="5" t="s">
        <v>353</v>
      </c>
    </row>
    <row r="191" spans="1:35" s="5" customFormat="1" x14ac:dyDescent="0.2">
      <c r="A191" s="5">
        <f t="shared" si="40"/>
        <v>190</v>
      </c>
      <c r="B191" s="6"/>
      <c r="C191" s="31"/>
      <c r="J191" s="5" t="s">
        <v>275</v>
      </c>
    </row>
    <row r="192" spans="1:35" s="5" customFormat="1" x14ac:dyDescent="0.2">
      <c r="A192" s="5">
        <f t="shared" si="40"/>
        <v>191</v>
      </c>
      <c r="B192" s="6"/>
      <c r="C192" s="31"/>
      <c r="J192" s="5" t="s">
        <v>355</v>
      </c>
      <c r="K192" s="5" t="s">
        <v>356</v>
      </c>
      <c r="L192" s="5" t="s">
        <v>357</v>
      </c>
      <c r="M192" s="5" t="s">
        <v>358</v>
      </c>
      <c r="N192" s="5" t="s">
        <v>359</v>
      </c>
      <c r="O192" s="5" t="s">
        <v>360</v>
      </c>
      <c r="P192" s="5" t="s">
        <v>361</v>
      </c>
      <c r="Q192" s="5" t="s">
        <v>362</v>
      </c>
      <c r="R192" s="5" t="s">
        <v>363</v>
      </c>
      <c r="S192" s="5" t="s">
        <v>364</v>
      </c>
      <c r="T192" s="5" t="s">
        <v>365</v>
      </c>
      <c r="U192" s="5" t="s">
        <v>366</v>
      </c>
      <c r="V192" s="5" t="s">
        <v>367</v>
      </c>
      <c r="W192" s="5" t="s">
        <v>368</v>
      </c>
      <c r="X192" s="5" t="s">
        <v>369</v>
      </c>
      <c r="Y192" s="5" t="s">
        <v>370</v>
      </c>
      <c r="Z192" s="5" t="s">
        <v>371</v>
      </c>
      <c r="AA192" s="5" t="s">
        <v>372</v>
      </c>
      <c r="AB192" s="5" t="s">
        <v>373</v>
      </c>
      <c r="AC192" s="5" t="s">
        <v>374</v>
      </c>
      <c r="AD192" s="5" t="s">
        <v>375</v>
      </c>
      <c r="AE192" s="5" t="s">
        <v>376</v>
      </c>
      <c r="AF192" s="5" t="s">
        <v>377</v>
      </c>
      <c r="AG192" s="5" t="s">
        <v>378</v>
      </c>
      <c r="AH192" s="5" t="s">
        <v>379</v>
      </c>
      <c r="AI192" s="5" t="s">
        <v>380</v>
      </c>
    </row>
    <row r="193" spans="1:35" s="5" customFormat="1" x14ac:dyDescent="0.2">
      <c r="A193" s="5">
        <f t="shared" si="40"/>
        <v>192</v>
      </c>
      <c r="B193" s="6">
        <f>DATE(1998,7,(MID(J186,10,1)))</f>
        <v>35979</v>
      </c>
      <c r="C193" s="31">
        <f>TIME(MID(J186,17,2),MID(J186,20,2),MID(J186,23,2))</f>
        <v>0.54098379629629634</v>
      </c>
      <c r="D193" s="5" t="str">
        <f>IF(MID(J191,FIND(":",J191,1)+2,1)="c","C","SU")</f>
        <v>C</v>
      </c>
      <c r="E193" s="5" t="s">
        <v>430</v>
      </c>
      <c r="F193" s="5">
        <f>IF(MID(J191,FIND(".",J191,1)+1,4)="1200",1200,50)</f>
        <v>50</v>
      </c>
      <c r="G193" s="5" t="str">
        <f>IF(MID(J191,FIND(".",J191,8)+1,1)="a","ALIN",IF(MID(J191,FIND(".",J191,8)+1,1)="s","POTR"))</f>
        <v>POTR</v>
      </c>
      <c r="H193" s="5">
        <f>VALUE(LEFT(J191,FIND(":",J191,1)-1))</f>
        <v>10</v>
      </c>
      <c r="I193" s="5">
        <f>VALUE(RIGHT(J191,1))</f>
        <v>5</v>
      </c>
      <c r="J193" s="5">
        <v>1</v>
      </c>
      <c r="K193" s="5">
        <v>57.2</v>
      </c>
      <c r="L193" s="5">
        <v>0.32700000000000001</v>
      </c>
      <c r="M193" s="5">
        <v>0.24399999999999999</v>
      </c>
      <c r="N193" s="5">
        <v>340</v>
      </c>
      <c r="O193" s="5">
        <v>3.27</v>
      </c>
      <c r="P193" s="5">
        <v>1.45</v>
      </c>
      <c r="Q193" s="5">
        <v>6</v>
      </c>
      <c r="R193" s="5">
        <v>0</v>
      </c>
      <c r="S193" s="5">
        <v>1.42</v>
      </c>
      <c r="T193" s="5">
        <v>27.2</v>
      </c>
      <c r="U193" s="5">
        <v>24.49</v>
      </c>
      <c r="V193" s="5">
        <v>28.88</v>
      </c>
      <c r="W193" s="5">
        <v>352.7</v>
      </c>
      <c r="X193" s="5">
        <v>351</v>
      </c>
      <c r="Y193" s="5">
        <v>13.43</v>
      </c>
      <c r="Z193" s="5">
        <v>17.28</v>
      </c>
      <c r="AA193" s="5">
        <v>35.06</v>
      </c>
      <c r="AB193" s="5">
        <v>45.13</v>
      </c>
      <c r="AC193" s="5">
        <v>500.4</v>
      </c>
      <c r="AD193" s="5">
        <v>50.07</v>
      </c>
      <c r="AE193" s="5">
        <v>0.19289999999999999</v>
      </c>
      <c r="AF193" s="5">
        <v>94.58</v>
      </c>
      <c r="AG193" s="5">
        <v>2</v>
      </c>
      <c r="AH193" s="5">
        <v>0.56000000000000005</v>
      </c>
      <c r="AI193" s="5">
        <v>111115</v>
      </c>
    </row>
    <row r="194" spans="1:35" s="5" customFormat="1" x14ac:dyDescent="0.2">
      <c r="A194" s="5">
        <f t="shared" si="40"/>
        <v>193</v>
      </c>
      <c r="B194" s="6">
        <f t="shared" ref="B194:I194" si="47">B193</f>
        <v>35979</v>
      </c>
      <c r="C194" s="31">
        <f t="shared" si="47"/>
        <v>0.54098379629629634</v>
      </c>
      <c r="D194" s="5" t="str">
        <f t="shared" si="47"/>
        <v>C</v>
      </c>
      <c r="E194" s="5" t="str">
        <f t="shared" si="47"/>
        <v>sprout</v>
      </c>
      <c r="F194" s="5">
        <f t="shared" si="47"/>
        <v>50</v>
      </c>
      <c r="G194" s="5" t="str">
        <f t="shared" si="47"/>
        <v>POTR</v>
      </c>
      <c r="H194" s="5">
        <f t="shared" si="47"/>
        <v>10</v>
      </c>
      <c r="I194" s="5">
        <f t="shared" si="47"/>
        <v>5</v>
      </c>
      <c r="J194" s="5">
        <v>2</v>
      </c>
      <c r="K194" s="5">
        <v>85.7</v>
      </c>
      <c r="L194" s="5">
        <v>0.17299999999999999</v>
      </c>
      <c r="M194" s="5">
        <v>0.247</v>
      </c>
      <c r="N194" s="5">
        <v>341</v>
      </c>
      <c r="O194" s="5">
        <v>3.34</v>
      </c>
      <c r="P194" s="5">
        <v>1.46</v>
      </c>
      <c r="Q194" s="5">
        <v>6</v>
      </c>
      <c r="R194" s="5">
        <v>0</v>
      </c>
      <c r="S194" s="5">
        <v>1.42</v>
      </c>
      <c r="T194" s="5">
        <v>27.41</v>
      </c>
      <c r="U194" s="5">
        <v>24.59</v>
      </c>
      <c r="V194" s="5">
        <v>29.11</v>
      </c>
      <c r="W194" s="5">
        <v>352.8</v>
      </c>
      <c r="X194" s="5">
        <v>351.2</v>
      </c>
      <c r="Y194" s="5">
        <v>13.42</v>
      </c>
      <c r="Z194" s="5">
        <v>17.350000000000001</v>
      </c>
      <c r="AA194" s="5">
        <v>34.630000000000003</v>
      </c>
      <c r="AB194" s="5">
        <v>44.78</v>
      </c>
      <c r="AC194" s="5">
        <v>500.4</v>
      </c>
      <c r="AD194" s="5">
        <v>50.19</v>
      </c>
      <c r="AE194" s="5">
        <v>0.11020000000000001</v>
      </c>
      <c r="AF194" s="5">
        <v>94.58</v>
      </c>
      <c r="AG194" s="5">
        <v>2</v>
      </c>
      <c r="AH194" s="5">
        <v>0.56000000000000005</v>
      </c>
      <c r="AI194" s="5">
        <v>111115</v>
      </c>
    </row>
    <row r="195" spans="1:35" s="5" customFormat="1" x14ac:dyDescent="0.2">
      <c r="A195" s="5">
        <f t="shared" si="40"/>
        <v>194</v>
      </c>
      <c r="B195" s="6">
        <f t="shared" ref="B195:I195" si="48">B193</f>
        <v>35979</v>
      </c>
      <c r="C195" s="31">
        <f t="shared" si="48"/>
        <v>0.54098379629629634</v>
      </c>
      <c r="D195" s="5" t="str">
        <f t="shared" si="48"/>
        <v>C</v>
      </c>
      <c r="E195" s="5" t="str">
        <f t="shared" si="48"/>
        <v>sprout</v>
      </c>
      <c r="F195" s="5">
        <f t="shared" si="48"/>
        <v>50</v>
      </c>
      <c r="G195" s="5" t="str">
        <f t="shared" si="48"/>
        <v>POTR</v>
      </c>
      <c r="H195" s="5">
        <f t="shared" si="48"/>
        <v>10</v>
      </c>
      <c r="I195" s="5">
        <f t="shared" si="48"/>
        <v>5</v>
      </c>
      <c r="J195" s="5" t="s">
        <v>344</v>
      </c>
    </row>
    <row r="196" spans="1:35" s="5" customFormat="1" x14ac:dyDescent="0.2">
      <c r="A196" s="5">
        <f t="shared" si="40"/>
        <v>195</v>
      </c>
      <c r="B196" s="6">
        <f t="shared" ref="B196:I196" si="49">B193</f>
        <v>35979</v>
      </c>
      <c r="C196" s="31">
        <f t="shared" si="49"/>
        <v>0.54098379629629634</v>
      </c>
      <c r="D196" s="5" t="str">
        <f t="shared" si="49"/>
        <v>C</v>
      </c>
      <c r="E196" s="5" t="str">
        <f t="shared" si="49"/>
        <v>sprout</v>
      </c>
      <c r="F196" s="5">
        <f t="shared" si="49"/>
        <v>50</v>
      </c>
      <c r="G196" s="5" t="str">
        <f t="shared" si="49"/>
        <v>POTR</v>
      </c>
      <c r="H196" s="5">
        <f t="shared" si="49"/>
        <v>10</v>
      </c>
      <c r="I196" s="5">
        <f t="shared" si="49"/>
        <v>5</v>
      </c>
      <c r="J196" s="5" t="s">
        <v>276</v>
      </c>
    </row>
    <row r="197" spans="1:35" s="5" customFormat="1" x14ac:dyDescent="0.2">
      <c r="A197" s="5">
        <f t="shared" si="40"/>
        <v>196</v>
      </c>
      <c r="B197" s="6"/>
      <c r="C197" s="31"/>
      <c r="J197" s="5" t="s">
        <v>346</v>
      </c>
      <c r="K197" s="5" t="s">
        <v>347</v>
      </c>
    </row>
    <row r="198" spans="1:35" s="5" customFormat="1" x14ac:dyDescent="0.2">
      <c r="A198" s="5">
        <f t="shared" si="40"/>
        <v>197</v>
      </c>
      <c r="B198" s="6"/>
      <c r="C198" s="31"/>
      <c r="J198" s="5" t="s">
        <v>348</v>
      </c>
      <c r="K198" s="5" t="s">
        <v>349</v>
      </c>
    </row>
    <row r="199" spans="1:35" s="5" customFormat="1" x14ac:dyDescent="0.2">
      <c r="A199" s="5">
        <f t="shared" si="40"/>
        <v>198</v>
      </c>
      <c r="B199" s="6"/>
      <c r="C199" s="31"/>
      <c r="J199" s="5" t="s">
        <v>350</v>
      </c>
      <c r="K199" s="5" t="s">
        <v>351</v>
      </c>
      <c r="L199" s="5">
        <v>1</v>
      </c>
      <c r="M199" s="5">
        <v>0.16</v>
      </c>
    </row>
    <row r="200" spans="1:35" s="5" customFormat="1" x14ac:dyDescent="0.2">
      <c r="A200" s="5">
        <f t="shared" si="40"/>
        <v>199</v>
      </c>
      <c r="B200" s="6"/>
      <c r="C200" s="31"/>
      <c r="J200" s="5" t="s">
        <v>352</v>
      </c>
      <c r="K200" s="5" t="s">
        <v>353</v>
      </c>
    </row>
    <row r="201" spans="1:35" s="5" customFormat="1" x14ac:dyDescent="0.2">
      <c r="A201" s="5">
        <f t="shared" si="40"/>
        <v>200</v>
      </c>
      <c r="B201" s="6"/>
      <c r="C201" s="31"/>
      <c r="J201" s="5" t="s">
        <v>277</v>
      </c>
    </row>
    <row r="202" spans="1:35" s="5" customFormat="1" x14ac:dyDescent="0.2">
      <c r="A202" s="5">
        <f t="shared" si="40"/>
        <v>201</v>
      </c>
      <c r="B202" s="6"/>
      <c r="C202" s="31"/>
      <c r="J202" s="5" t="s">
        <v>355</v>
      </c>
      <c r="K202" s="5" t="s">
        <v>356</v>
      </c>
      <c r="L202" s="5" t="s">
        <v>357</v>
      </c>
      <c r="M202" s="5" t="s">
        <v>358</v>
      </c>
      <c r="N202" s="5" t="s">
        <v>359</v>
      </c>
      <c r="O202" s="5" t="s">
        <v>360</v>
      </c>
      <c r="P202" s="5" t="s">
        <v>361</v>
      </c>
      <c r="Q202" s="5" t="s">
        <v>362</v>
      </c>
      <c r="R202" s="5" t="s">
        <v>363</v>
      </c>
      <c r="S202" s="5" t="s">
        <v>364</v>
      </c>
      <c r="T202" s="5" t="s">
        <v>365</v>
      </c>
      <c r="U202" s="5" t="s">
        <v>366</v>
      </c>
      <c r="V202" s="5" t="s">
        <v>367</v>
      </c>
      <c r="W202" s="5" t="s">
        <v>368</v>
      </c>
      <c r="X202" s="5" t="s">
        <v>369</v>
      </c>
      <c r="Y202" s="5" t="s">
        <v>370</v>
      </c>
      <c r="Z202" s="5" t="s">
        <v>371</v>
      </c>
      <c r="AA202" s="5" t="s">
        <v>372</v>
      </c>
      <c r="AB202" s="5" t="s">
        <v>373</v>
      </c>
      <c r="AC202" s="5" t="s">
        <v>374</v>
      </c>
      <c r="AD202" s="5" t="s">
        <v>375</v>
      </c>
      <c r="AE202" s="5" t="s">
        <v>376</v>
      </c>
      <c r="AF202" s="5" t="s">
        <v>377</v>
      </c>
      <c r="AG202" s="5" t="s">
        <v>378</v>
      </c>
      <c r="AH202" s="5" t="s">
        <v>379</v>
      </c>
      <c r="AI202" s="5" t="s">
        <v>380</v>
      </c>
    </row>
    <row r="203" spans="1:35" s="5" customFormat="1" x14ac:dyDescent="0.2">
      <c r="A203" s="5">
        <f t="shared" si="40"/>
        <v>202</v>
      </c>
      <c r="B203" s="6">
        <f>DATE(1998,7,(MID(J196,10,1)))</f>
        <v>35979</v>
      </c>
      <c r="C203" s="31">
        <f>TIME(MID(J196,17,2),MID(J196,20,2),MID(J196,23,2))</f>
        <v>0.54339120370370375</v>
      </c>
      <c r="D203" s="5" t="str">
        <f>IF(MID(J201,FIND(":",J201,1)+2,1)="c","C","SU")</f>
        <v>C</v>
      </c>
      <c r="E203" s="5" t="s">
        <v>430</v>
      </c>
      <c r="F203" s="5">
        <f>IF(MID(J201,FIND(".",J201,1)+1,4)="1200",1200,50)</f>
        <v>50</v>
      </c>
      <c r="G203" s="5" t="str">
        <f>IF(MID(J201,FIND(".",J201,8)+1,1)="a","ALIN",IF(MID(J201,FIND(".",J201,8)+1,1)="s","POTR"))</f>
        <v>POTR</v>
      </c>
      <c r="H203" s="5">
        <f>VALUE(LEFT(J201,FIND(":",J201,1)-1))</f>
        <v>6</v>
      </c>
      <c r="I203" s="5">
        <f>VALUE(RIGHT(J201,1))</f>
        <v>4</v>
      </c>
      <c r="J203" s="5">
        <v>1</v>
      </c>
      <c r="K203" s="5">
        <v>42.7</v>
      </c>
      <c r="L203" s="5">
        <v>0.68500000000000005</v>
      </c>
      <c r="M203" s="5">
        <v>0.23400000000000001</v>
      </c>
      <c r="N203" s="5">
        <v>335</v>
      </c>
      <c r="O203" s="5">
        <v>3.36</v>
      </c>
      <c r="P203" s="5">
        <v>1.54</v>
      </c>
      <c r="Q203" s="5">
        <v>6</v>
      </c>
      <c r="R203" s="5">
        <v>0</v>
      </c>
      <c r="S203" s="5">
        <v>1.42</v>
      </c>
      <c r="T203" s="5">
        <v>27.55</v>
      </c>
      <c r="U203" s="5">
        <v>25.01</v>
      </c>
      <c r="V203" s="5">
        <v>28.9</v>
      </c>
      <c r="W203" s="5">
        <v>351.9</v>
      </c>
      <c r="X203" s="5">
        <v>349.7</v>
      </c>
      <c r="Y203" s="5">
        <v>13.42</v>
      </c>
      <c r="Z203" s="5">
        <v>17.38</v>
      </c>
      <c r="AA203" s="5">
        <v>34.35</v>
      </c>
      <c r="AB203" s="5">
        <v>44.47</v>
      </c>
      <c r="AC203" s="5">
        <v>500.3</v>
      </c>
      <c r="AD203" s="5">
        <v>49.9</v>
      </c>
      <c r="AE203" s="5">
        <v>0.124</v>
      </c>
      <c r="AF203" s="5">
        <v>94.58</v>
      </c>
      <c r="AG203" s="5">
        <v>2</v>
      </c>
      <c r="AH203" s="5">
        <v>0.56000000000000005</v>
      </c>
      <c r="AI203" s="5">
        <v>111115</v>
      </c>
    </row>
    <row r="204" spans="1:35" s="5" customFormat="1" x14ac:dyDescent="0.2">
      <c r="A204" s="5">
        <f t="shared" si="40"/>
        <v>203</v>
      </c>
      <c r="B204" s="6">
        <f t="shared" ref="B204:I204" si="50">B203</f>
        <v>35979</v>
      </c>
      <c r="C204" s="31">
        <f t="shared" si="50"/>
        <v>0.54339120370370375</v>
      </c>
      <c r="D204" s="5" t="str">
        <f t="shared" si="50"/>
        <v>C</v>
      </c>
      <c r="E204" s="5" t="str">
        <f t="shared" si="50"/>
        <v>sprout</v>
      </c>
      <c r="F204" s="5">
        <f t="shared" si="50"/>
        <v>50</v>
      </c>
      <c r="G204" s="5" t="str">
        <f t="shared" si="50"/>
        <v>POTR</v>
      </c>
      <c r="H204" s="5">
        <f t="shared" si="50"/>
        <v>6</v>
      </c>
      <c r="I204" s="5">
        <f t="shared" si="50"/>
        <v>4</v>
      </c>
      <c r="J204" s="5">
        <v>2</v>
      </c>
      <c r="K204" s="5">
        <v>64.45</v>
      </c>
      <c r="L204" s="5">
        <v>0.56100000000000005</v>
      </c>
      <c r="M204" s="5">
        <v>0.23</v>
      </c>
      <c r="N204" s="5">
        <v>337</v>
      </c>
      <c r="O204" s="5">
        <v>3.34</v>
      </c>
      <c r="P204" s="5">
        <v>1.56</v>
      </c>
      <c r="Q204" s="5">
        <v>6</v>
      </c>
      <c r="R204" s="5">
        <v>0</v>
      </c>
      <c r="S204" s="5">
        <v>1.42</v>
      </c>
      <c r="T204" s="5">
        <v>27.64</v>
      </c>
      <c r="U204" s="5">
        <v>25.11</v>
      </c>
      <c r="V204" s="5">
        <v>29.06</v>
      </c>
      <c r="W204" s="5">
        <v>352.2</v>
      </c>
      <c r="X204" s="5">
        <v>350.1</v>
      </c>
      <c r="Y204" s="5">
        <v>13.45</v>
      </c>
      <c r="Z204" s="5">
        <v>17.39</v>
      </c>
      <c r="AA204" s="5">
        <v>34.24</v>
      </c>
      <c r="AB204" s="5">
        <v>44.26</v>
      </c>
      <c r="AC204" s="5">
        <v>500.4</v>
      </c>
      <c r="AD204" s="5">
        <v>50.36</v>
      </c>
      <c r="AE204" s="5">
        <v>8.2659999999999997E-2</v>
      </c>
      <c r="AF204" s="5">
        <v>94.58</v>
      </c>
      <c r="AG204" s="5">
        <v>2</v>
      </c>
      <c r="AH204" s="5">
        <v>0.56000000000000005</v>
      </c>
      <c r="AI204" s="5">
        <v>111115</v>
      </c>
    </row>
    <row r="205" spans="1:35" s="11" customFormat="1" x14ac:dyDescent="0.2">
      <c r="A205" s="11">
        <f t="shared" si="40"/>
        <v>204</v>
      </c>
      <c r="B205" s="10"/>
      <c r="C205" s="32"/>
    </row>
    <row r="206" spans="1:35" s="11" customFormat="1" x14ac:dyDescent="0.2">
      <c r="A206" s="11">
        <f t="shared" ref="A206:A269" si="51">A205+1</f>
        <v>205</v>
      </c>
      <c r="B206" s="10"/>
      <c r="C206" s="32"/>
      <c r="J206" s="11" t="s">
        <v>278</v>
      </c>
    </row>
    <row r="207" spans="1:35" s="11" customFormat="1" x14ac:dyDescent="0.2">
      <c r="A207" s="11">
        <f t="shared" si="51"/>
        <v>206</v>
      </c>
      <c r="B207" s="10"/>
      <c r="C207" s="32"/>
      <c r="J207" s="11" t="s">
        <v>279</v>
      </c>
    </row>
    <row r="208" spans="1:35" s="11" customFormat="1" x14ac:dyDescent="0.2">
      <c r="A208" s="11">
        <f t="shared" si="51"/>
        <v>207</v>
      </c>
      <c r="B208" s="10"/>
      <c r="C208" s="32"/>
      <c r="J208" s="11" t="s">
        <v>280</v>
      </c>
    </row>
    <row r="209" spans="1:35" s="11" customFormat="1" x14ac:dyDescent="0.2">
      <c r="A209" s="11">
        <f t="shared" si="51"/>
        <v>208</v>
      </c>
      <c r="B209" s="10"/>
      <c r="C209" s="32"/>
      <c r="J209" s="11" t="s">
        <v>343</v>
      </c>
    </row>
    <row r="210" spans="1:35" s="11" customFormat="1" x14ac:dyDescent="0.2">
      <c r="A210" s="11">
        <f t="shared" si="51"/>
        <v>209</v>
      </c>
      <c r="B210" s="10"/>
      <c r="C210" s="32"/>
    </row>
    <row r="211" spans="1:35" s="11" customFormat="1" x14ac:dyDescent="0.2">
      <c r="A211" s="11">
        <f t="shared" si="51"/>
        <v>210</v>
      </c>
      <c r="B211" s="10"/>
      <c r="C211" s="32"/>
      <c r="J211" s="11" t="s">
        <v>344</v>
      </c>
    </row>
    <row r="212" spans="1:35" s="11" customFormat="1" x14ac:dyDescent="0.2">
      <c r="A212" s="11">
        <f t="shared" si="51"/>
        <v>211</v>
      </c>
      <c r="B212" s="10"/>
      <c r="C212" s="32"/>
      <c r="J212" s="11" t="s">
        <v>281</v>
      </c>
    </row>
    <row r="213" spans="1:35" s="11" customFormat="1" x14ac:dyDescent="0.2">
      <c r="A213" s="11">
        <f t="shared" si="51"/>
        <v>212</v>
      </c>
      <c r="B213" s="10"/>
      <c r="C213" s="32"/>
      <c r="J213" s="11" t="s">
        <v>346</v>
      </c>
      <c r="K213" s="11" t="s">
        <v>347</v>
      </c>
    </row>
    <row r="214" spans="1:35" s="11" customFormat="1" x14ac:dyDescent="0.2">
      <c r="A214" s="11">
        <f t="shared" si="51"/>
        <v>213</v>
      </c>
      <c r="B214" s="10"/>
      <c r="C214" s="32"/>
      <c r="J214" s="11" t="s">
        <v>348</v>
      </c>
      <c r="K214" s="11" t="s">
        <v>349</v>
      </c>
    </row>
    <row r="215" spans="1:35" s="11" customFormat="1" x14ac:dyDescent="0.2">
      <c r="A215" s="11">
        <f t="shared" si="51"/>
        <v>214</v>
      </c>
      <c r="B215" s="10"/>
      <c r="C215" s="32"/>
      <c r="J215" s="11" t="s">
        <v>350</v>
      </c>
      <c r="K215" s="11" t="s">
        <v>351</v>
      </c>
      <c r="L215" s="11">
        <v>1</v>
      </c>
      <c r="M215" s="11">
        <v>0.16</v>
      </c>
    </row>
    <row r="216" spans="1:35" s="11" customFormat="1" x14ac:dyDescent="0.2">
      <c r="A216" s="11">
        <f t="shared" si="51"/>
        <v>215</v>
      </c>
      <c r="B216" s="10"/>
      <c r="C216" s="32"/>
      <c r="J216" s="11" t="s">
        <v>352</v>
      </c>
      <c r="K216" s="11" t="s">
        <v>353</v>
      </c>
    </row>
    <row r="217" spans="1:35" s="11" customFormat="1" x14ac:dyDescent="0.2">
      <c r="A217" s="11">
        <f t="shared" si="51"/>
        <v>216</v>
      </c>
      <c r="B217" s="10"/>
      <c r="C217" s="32"/>
      <c r="J217" s="11" t="s">
        <v>282</v>
      </c>
    </row>
    <row r="218" spans="1:35" s="11" customFormat="1" x14ac:dyDescent="0.2">
      <c r="A218" s="11">
        <f t="shared" si="51"/>
        <v>217</v>
      </c>
      <c r="B218" s="10"/>
      <c r="C218" s="32"/>
      <c r="J218" s="11" t="s">
        <v>355</v>
      </c>
      <c r="K218" s="11" t="s">
        <v>356</v>
      </c>
      <c r="L218" s="11" t="s">
        <v>357</v>
      </c>
      <c r="M218" s="11" t="s">
        <v>358</v>
      </c>
      <c r="N218" s="11" t="s">
        <v>359</v>
      </c>
      <c r="O218" s="11" t="s">
        <v>360</v>
      </c>
      <c r="P218" s="11" t="s">
        <v>361</v>
      </c>
      <c r="Q218" s="11" t="s">
        <v>362</v>
      </c>
      <c r="R218" s="11" t="s">
        <v>363</v>
      </c>
      <c r="S218" s="11" t="s">
        <v>364</v>
      </c>
      <c r="T218" s="11" t="s">
        <v>365</v>
      </c>
      <c r="U218" s="11" t="s">
        <v>366</v>
      </c>
      <c r="V218" s="11" t="s">
        <v>367</v>
      </c>
      <c r="W218" s="11" t="s">
        <v>368</v>
      </c>
      <c r="X218" s="11" t="s">
        <v>369</v>
      </c>
      <c r="Y218" s="11" t="s">
        <v>370</v>
      </c>
      <c r="Z218" s="11" t="s">
        <v>371</v>
      </c>
      <c r="AA218" s="11" t="s">
        <v>372</v>
      </c>
      <c r="AB218" s="11" t="s">
        <v>373</v>
      </c>
      <c r="AC218" s="11" t="s">
        <v>374</v>
      </c>
      <c r="AD218" s="11" t="s">
        <v>375</v>
      </c>
      <c r="AE218" s="11" t="s">
        <v>376</v>
      </c>
      <c r="AF218" s="11" t="s">
        <v>377</v>
      </c>
      <c r="AG218" s="11" t="s">
        <v>378</v>
      </c>
      <c r="AH218" s="11" t="s">
        <v>379</v>
      </c>
      <c r="AI218" s="11" t="s">
        <v>380</v>
      </c>
    </row>
    <row r="219" spans="1:35" s="11" customFormat="1" x14ac:dyDescent="0.2">
      <c r="A219" s="11">
        <f t="shared" si="51"/>
        <v>218</v>
      </c>
      <c r="B219" s="10">
        <f>DATE(1998,7,(MID(J212,10,1)))</f>
        <v>35982</v>
      </c>
      <c r="C219" s="32">
        <f>TIME(MID(J212,17,2),MID(J212,20,2),MID(J212,23,2))</f>
        <v>0.60190972222222217</v>
      </c>
      <c r="D219" s="11" t="str">
        <f>IF(MID(J217,4,2)="ne"," NE","NU")</f>
        <v xml:space="preserve"> NE</v>
      </c>
      <c r="E219" s="11" t="s">
        <v>430</v>
      </c>
      <c r="F219" s="11">
        <f>IF(MID(J217,7,4)="1200",1200,50)</f>
        <v>1200</v>
      </c>
      <c r="G219" s="11" t="s">
        <v>51</v>
      </c>
      <c r="H219" s="11">
        <f>VALUE(LEFT(J217,FIND(":",J217,1)-1))</f>
        <v>7</v>
      </c>
      <c r="I219" s="11">
        <f>VALUE(RIGHT(J217,1))</f>
        <v>1</v>
      </c>
      <c r="J219" s="11">
        <v>1</v>
      </c>
      <c r="K219" s="11">
        <v>19.13</v>
      </c>
      <c r="L219" s="11">
        <v>24.6</v>
      </c>
      <c r="M219" s="11">
        <v>0.34200000000000003</v>
      </c>
      <c r="N219" s="11">
        <v>206</v>
      </c>
      <c r="O219" s="11">
        <v>3.13</v>
      </c>
      <c r="P219" s="11">
        <v>1.04</v>
      </c>
      <c r="Q219" s="11">
        <v>6</v>
      </c>
      <c r="R219" s="11">
        <v>0</v>
      </c>
      <c r="S219" s="11">
        <v>1.42</v>
      </c>
      <c r="T219" s="11">
        <v>22.9</v>
      </c>
      <c r="U219" s="11">
        <v>23.22</v>
      </c>
      <c r="V219" s="11">
        <v>22.14</v>
      </c>
      <c r="W219" s="11">
        <v>381</v>
      </c>
      <c r="X219" s="11">
        <v>350.2</v>
      </c>
      <c r="Y219" s="11">
        <v>15.74</v>
      </c>
      <c r="Z219" s="11">
        <v>19.420000000000002</v>
      </c>
      <c r="AA219" s="11">
        <v>52.62</v>
      </c>
      <c r="AB219" s="11">
        <v>64.92</v>
      </c>
      <c r="AC219" s="11">
        <v>500.5</v>
      </c>
      <c r="AD219" s="11">
        <v>1200</v>
      </c>
      <c r="AE219" s="11">
        <v>0.20660000000000001</v>
      </c>
      <c r="AF219" s="11">
        <v>93.73</v>
      </c>
      <c r="AG219" s="11">
        <v>-0.1</v>
      </c>
      <c r="AH219" s="11">
        <v>0.02</v>
      </c>
      <c r="AI219" s="11">
        <v>111115</v>
      </c>
    </row>
    <row r="220" spans="1:35" s="11" customFormat="1" x14ac:dyDescent="0.2">
      <c r="A220" s="11">
        <f t="shared" si="51"/>
        <v>219</v>
      </c>
      <c r="B220" s="10">
        <f t="shared" ref="B220:I220" si="52">B219</f>
        <v>35982</v>
      </c>
      <c r="C220" s="32">
        <f t="shared" si="52"/>
        <v>0.60190972222222217</v>
      </c>
      <c r="D220" s="11" t="str">
        <f t="shared" si="52"/>
        <v xml:space="preserve"> NE</v>
      </c>
      <c r="E220" s="11" t="str">
        <f t="shared" si="52"/>
        <v>sprout</v>
      </c>
      <c r="F220" s="11">
        <f t="shared" si="52"/>
        <v>1200</v>
      </c>
      <c r="G220" s="11" t="str">
        <f t="shared" si="52"/>
        <v>POTR</v>
      </c>
      <c r="H220" s="11">
        <f t="shared" si="52"/>
        <v>7</v>
      </c>
      <c r="I220" s="11">
        <f t="shared" si="52"/>
        <v>1</v>
      </c>
      <c r="J220" s="11">
        <v>2</v>
      </c>
      <c r="K220" s="11">
        <v>36.380000000000003</v>
      </c>
      <c r="L220" s="11">
        <v>24.2</v>
      </c>
      <c r="M220" s="11">
        <v>0.34399999999999997</v>
      </c>
      <c r="N220" s="11">
        <v>209</v>
      </c>
      <c r="O220" s="11">
        <v>3.14</v>
      </c>
      <c r="P220" s="11">
        <v>1.04</v>
      </c>
      <c r="Q220" s="11">
        <v>6</v>
      </c>
      <c r="R220" s="11">
        <v>0</v>
      </c>
      <c r="S220" s="11">
        <v>1.42</v>
      </c>
      <c r="T220" s="11">
        <v>22.84</v>
      </c>
      <c r="U220" s="11">
        <v>23.2</v>
      </c>
      <c r="V220" s="11">
        <v>22.19</v>
      </c>
      <c r="W220" s="11">
        <v>381</v>
      </c>
      <c r="X220" s="11">
        <v>350.6</v>
      </c>
      <c r="Y220" s="11">
        <v>15.69</v>
      </c>
      <c r="Z220" s="11">
        <v>19.38</v>
      </c>
      <c r="AA220" s="11">
        <v>52.64</v>
      </c>
      <c r="AB220" s="11">
        <v>65.03</v>
      </c>
      <c r="AC220" s="11">
        <v>500.4</v>
      </c>
      <c r="AD220" s="11">
        <v>1200</v>
      </c>
      <c r="AE220" s="11">
        <v>1.667</v>
      </c>
      <c r="AF220" s="11">
        <v>93.73</v>
      </c>
      <c r="AG220" s="11">
        <v>-0.1</v>
      </c>
      <c r="AH220" s="11">
        <v>0.02</v>
      </c>
      <c r="AI220" s="11">
        <v>111115</v>
      </c>
    </row>
    <row r="221" spans="1:35" s="11" customFormat="1" x14ac:dyDescent="0.2">
      <c r="A221" s="11">
        <f t="shared" si="51"/>
        <v>220</v>
      </c>
      <c r="B221" s="10">
        <f t="shared" ref="B221:I221" si="53">B219</f>
        <v>35982</v>
      </c>
      <c r="C221" s="32">
        <f t="shared" si="53"/>
        <v>0.60190972222222217</v>
      </c>
      <c r="D221" s="11" t="str">
        <f t="shared" si="53"/>
        <v xml:space="preserve"> NE</v>
      </c>
      <c r="E221" s="11" t="str">
        <f t="shared" si="53"/>
        <v>sprout</v>
      </c>
      <c r="F221" s="11">
        <f t="shared" si="53"/>
        <v>1200</v>
      </c>
      <c r="G221" s="11" t="str">
        <f t="shared" si="53"/>
        <v>POTR</v>
      </c>
      <c r="H221" s="11">
        <f t="shared" si="53"/>
        <v>7</v>
      </c>
      <c r="I221" s="11">
        <f t="shared" si="53"/>
        <v>1</v>
      </c>
      <c r="J221" s="11" t="s">
        <v>344</v>
      </c>
    </row>
    <row r="222" spans="1:35" s="11" customFormat="1" x14ac:dyDescent="0.2">
      <c r="A222" s="11">
        <f t="shared" si="51"/>
        <v>221</v>
      </c>
      <c r="B222" s="10">
        <f t="shared" ref="B222:I222" si="54">B219</f>
        <v>35982</v>
      </c>
      <c r="C222" s="32">
        <f t="shared" si="54"/>
        <v>0.60190972222222217</v>
      </c>
      <c r="D222" s="11" t="str">
        <f t="shared" si="54"/>
        <v xml:space="preserve"> NE</v>
      </c>
      <c r="E222" s="11" t="str">
        <f t="shared" si="54"/>
        <v>sprout</v>
      </c>
      <c r="F222" s="11">
        <f t="shared" si="54"/>
        <v>1200</v>
      </c>
      <c r="G222" s="11" t="str">
        <f t="shared" si="54"/>
        <v>POTR</v>
      </c>
      <c r="H222" s="11">
        <f t="shared" si="54"/>
        <v>7</v>
      </c>
      <c r="I222" s="11">
        <f t="shared" si="54"/>
        <v>1</v>
      </c>
      <c r="J222" s="11" t="s">
        <v>283</v>
      </c>
    </row>
    <row r="223" spans="1:35" s="11" customFormat="1" x14ac:dyDescent="0.2">
      <c r="A223" s="11">
        <f t="shared" si="51"/>
        <v>222</v>
      </c>
      <c r="B223" s="10"/>
      <c r="C223" s="32"/>
      <c r="J223" s="11" t="s">
        <v>346</v>
      </c>
      <c r="K223" s="11" t="s">
        <v>347</v>
      </c>
    </row>
    <row r="224" spans="1:35" s="11" customFormat="1" x14ac:dyDescent="0.2">
      <c r="A224" s="11">
        <f t="shared" si="51"/>
        <v>223</v>
      </c>
      <c r="B224" s="10"/>
      <c r="C224" s="32"/>
      <c r="J224" s="11" t="s">
        <v>348</v>
      </c>
      <c r="K224" s="11" t="s">
        <v>349</v>
      </c>
    </row>
    <row r="225" spans="1:35" s="11" customFormat="1" x14ac:dyDescent="0.2">
      <c r="A225" s="11">
        <f t="shared" si="51"/>
        <v>224</v>
      </c>
      <c r="B225" s="10"/>
      <c r="C225" s="32"/>
      <c r="J225" s="11" t="s">
        <v>350</v>
      </c>
      <c r="K225" s="11" t="s">
        <v>351</v>
      </c>
      <c r="L225" s="11">
        <v>1</v>
      </c>
      <c r="M225" s="11">
        <v>0.16</v>
      </c>
    </row>
    <row r="226" spans="1:35" s="11" customFormat="1" x14ac:dyDescent="0.2">
      <c r="A226" s="11">
        <f t="shared" si="51"/>
        <v>225</v>
      </c>
      <c r="B226" s="10"/>
      <c r="C226" s="32"/>
      <c r="J226" s="11" t="s">
        <v>352</v>
      </c>
      <c r="K226" s="11" t="s">
        <v>353</v>
      </c>
    </row>
    <row r="227" spans="1:35" s="11" customFormat="1" x14ac:dyDescent="0.2">
      <c r="A227" s="11">
        <f t="shared" si="51"/>
        <v>226</v>
      </c>
      <c r="B227" s="10"/>
      <c r="C227" s="32"/>
      <c r="J227" s="11" t="s">
        <v>284</v>
      </c>
    </row>
    <row r="228" spans="1:35" s="11" customFormat="1" x14ac:dyDescent="0.2">
      <c r="A228" s="11">
        <f t="shared" si="51"/>
        <v>227</v>
      </c>
      <c r="B228" s="10"/>
      <c r="C228" s="32"/>
      <c r="J228" s="11" t="s">
        <v>355</v>
      </c>
      <c r="K228" s="11" t="s">
        <v>356</v>
      </c>
      <c r="L228" s="11" t="s">
        <v>357</v>
      </c>
      <c r="M228" s="11" t="s">
        <v>358</v>
      </c>
      <c r="N228" s="11" t="s">
        <v>359</v>
      </c>
      <c r="O228" s="11" t="s">
        <v>360</v>
      </c>
      <c r="P228" s="11" t="s">
        <v>361</v>
      </c>
      <c r="Q228" s="11" t="s">
        <v>362</v>
      </c>
      <c r="R228" s="11" t="s">
        <v>363</v>
      </c>
      <c r="S228" s="11" t="s">
        <v>364</v>
      </c>
      <c r="T228" s="11" t="s">
        <v>365</v>
      </c>
      <c r="U228" s="11" t="s">
        <v>366</v>
      </c>
      <c r="V228" s="11" t="s">
        <v>367</v>
      </c>
      <c r="W228" s="11" t="s">
        <v>368</v>
      </c>
      <c r="X228" s="11" t="s">
        <v>369</v>
      </c>
      <c r="Y228" s="11" t="s">
        <v>370</v>
      </c>
      <c r="Z228" s="11" t="s">
        <v>371</v>
      </c>
      <c r="AA228" s="11" t="s">
        <v>372</v>
      </c>
      <c r="AB228" s="11" t="s">
        <v>373</v>
      </c>
      <c r="AC228" s="11" t="s">
        <v>374</v>
      </c>
      <c r="AD228" s="11" t="s">
        <v>375</v>
      </c>
      <c r="AE228" s="11" t="s">
        <v>376</v>
      </c>
      <c r="AF228" s="11" t="s">
        <v>377</v>
      </c>
      <c r="AG228" s="11" t="s">
        <v>378</v>
      </c>
      <c r="AH228" s="11" t="s">
        <v>379</v>
      </c>
      <c r="AI228" s="11" t="s">
        <v>380</v>
      </c>
    </row>
    <row r="229" spans="1:35" s="11" customFormat="1" x14ac:dyDescent="0.2">
      <c r="A229" s="11">
        <f t="shared" si="51"/>
        <v>228</v>
      </c>
      <c r="B229" s="10">
        <f>DATE(1998,7,(MID(J222,10,1)))</f>
        <v>35982</v>
      </c>
      <c r="C229" s="32">
        <f>TIME(MID(J222,17,2),MID(J222,20,2),MID(J222,23,2))</f>
        <v>0.60333333333333339</v>
      </c>
      <c r="D229" s="11" t="str">
        <f>IF(MID(J227,4,2)="ne"," NE","NU")</f>
        <v xml:space="preserve"> NE</v>
      </c>
      <c r="E229" s="11" t="s">
        <v>430</v>
      </c>
      <c r="F229" s="11">
        <f>IF(MID(J227,7,4)="1200",1200,50)</f>
        <v>1200</v>
      </c>
      <c r="G229" s="11" t="s">
        <v>51</v>
      </c>
      <c r="H229" s="11">
        <f>VALUE(LEFT(J227,FIND(":",J227,1)-1))</f>
        <v>7</v>
      </c>
      <c r="I229" s="11">
        <f>VALUE(RIGHT(J227,1))</f>
        <v>2</v>
      </c>
      <c r="J229" s="11">
        <v>1</v>
      </c>
      <c r="K229" s="11">
        <v>116.37</v>
      </c>
      <c r="L229" s="11">
        <v>22.3</v>
      </c>
      <c r="M229" s="11">
        <v>0.34799999999999998</v>
      </c>
      <c r="N229" s="11">
        <v>218</v>
      </c>
      <c r="O229" s="11">
        <v>3.28</v>
      </c>
      <c r="P229" s="11">
        <v>1.07</v>
      </c>
      <c r="Q229" s="11">
        <v>6</v>
      </c>
      <c r="R229" s="11">
        <v>0</v>
      </c>
      <c r="S229" s="11">
        <v>1.42</v>
      </c>
      <c r="T229" s="11">
        <v>21.89</v>
      </c>
      <c r="U229" s="11">
        <v>23.25</v>
      </c>
      <c r="V229" s="11">
        <v>20.56</v>
      </c>
      <c r="W229" s="11">
        <v>375.5</v>
      </c>
      <c r="X229" s="11">
        <v>347.4</v>
      </c>
      <c r="Y229" s="11">
        <v>15.24</v>
      </c>
      <c r="Z229" s="11">
        <v>19.100000000000001</v>
      </c>
      <c r="AA229" s="11">
        <v>54.22</v>
      </c>
      <c r="AB229" s="11">
        <v>67.94</v>
      </c>
      <c r="AC229" s="11">
        <v>500.4</v>
      </c>
      <c r="AD229" s="11">
        <v>1199</v>
      </c>
      <c r="AE229" s="11">
        <v>8.2659999999999997E-2</v>
      </c>
      <c r="AF229" s="11">
        <v>93.73</v>
      </c>
      <c r="AG229" s="11">
        <v>-0.1</v>
      </c>
      <c r="AH229" s="11">
        <v>0.02</v>
      </c>
      <c r="AI229" s="11">
        <v>111115</v>
      </c>
    </row>
    <row r="230" spans="1:35" s="11" customFormat="1" x14ac:dyDescent="0.2">
      <c r="A230" s="11">
        <f t="shared" si="51"/>
        <v>229</v>
      </c>
      <c r="B230" s="10">
        <f t="shared" ref="B230:I230" si="55">B229</f>
        <v>35982</v>
      </c>
      <c r="C230" s="32">
        <f t="shared" si="55"/>
        <v>0.60333333333333339</v>
      </c>
      <c r="D230" s="11" t="str">
        <f t="shared" si="55"/>
        <v xml:space="preserve"> NE</v>
      </c>
      <c r="E230" s="11" t="str">
        <f t="shared" si="55"/>
        <v>sprout</v>
      </c>
      <c r="F230" s="11">
        <f t="shared" si="55"/>
        <v>1200</v>
      </c>
      <c r="G230" s="11" t="str">
        <f t="shared" si="55"/>
        <v>POTR</v>
      </c>
      <c r="H230" s="11">
        <f t="shared" si="55"/>
        <v>7</v>
      </c>
      <c r="I230" s="11">
        <f t="shared" si="55"/>
        <v>2</v>
      </c>
      <c r="J230" s="11">
        <v>2</v>
      </c>
      <c r="K230" s="11">
        <v>138.87</v>
      </c>
      <c r="L230" s="11">
        <v>23.3</v>
      </c>
      <c r="M230" s="11">
        <v>0.34699999999999998</v>
      </c>
      <c r="N230" s="11">
        <v>215</v>
      </c>
      <c r="O230" s="11">
        <v>3.26</v>
      </c>
      <c r="P230" s="11">
        <v>1.07</v>
      </c>
      <c r="Q230" s="11">
        <v>6</v>
      </c>
      <c r="R230" s="11">
        <v>0</v>
      </c>
      <c r="S230" s="11">
        <v>1.42</v>
      </c>
      <c r="T230" s="11">
        <v>21.84</v>
      </c>
      <c r="U230" s="11">
        <v>23.2</v>
      </c>
      <c r="V230" s="11">
        <v>20.84</v>
      </c>
      <c r="W230" s="11">
        <v>379.1</v>
      </c>
      <c r="X230" s="11">
        <v>349.8</v>
      </c>
      <c r="Y230" s="11">
        <v>15.21</v>
      </c>
      <c r="Z230" s="11">
        <v>19.05</v>
      </c>
      <c r="AA230" s="11">
        <v>54.23</v>
      </c>
      <c r="AB230" s="11">
        <v>67.930000000000007</v>
      </c>
      <c r="AC230" s="11">
        <v>500.5</v>
      </c>
      <c r="AD230" s="11">
        <v>1200</v>
      </c>
      <c r="AE230" s="11">
        <v>0.30309999999999998</v>
      </c>
      <c r="AF230" s="11">
        <v>93.73</v>
      </c>
      <c r="AG230" s="11">
        <v>-0.1</v>
      </c>
      <c r="AH230" s="11">
        <v>0.02</v>
      </c>
      <c r="AI230" s="11">
        <v>111115</v>
      </c>
    </row>
    <row r="231" spans="1:35" s="11" customFormat="1" x14ac:dyDescent="0.2">
      <c r="A231" s="11">
        <f t="shared" si="51"/>
        <v>230</v>
      </c>
      <c r="B231" s="10">
        <f t="shared" ref="B231:I231" si="56">B229</f>
        <v>35982</v>
      </c>
      <c r="C231" s="32">
        <f t="shared" si="56"/>
        <v>0.60333333333333339</v>
      </c>
      <c r="D231" s="11" t="str">
        <f t="shared" si="56"/>
        <v xml:space="preserve"> NE</v>
      </c>
      <c r="E231" s="11" t="str">
        <f t="shared" si="56"/>
        <v>sprout</v>
      </c>
      <c r="F231" s="11">
        <f t="shared" si="56"/>
        <v>1200</v>
      </c>
      <c r="G231" s="11" t="str">
        <f t="shared" si="56"/>
        <v>POTR</v>
      </c>
      <c r="H231" s="11">
        <f t="shared" si="56"/>
        <v>7</v>
      </c>
      <c r="I231" s="11">
        <f t="shared" si="56"/>
        <v>2</v>
      </c>
      <c r="J231" s="11" t="s">
        <v>344</v>
      </c>
    </row>
    <row r="232" spans="1:35" s="11" customFormat="1" x14ac:dyDescent="0.2">
      <c r="A232" s="11">
        <f t="shared" si="51"/>
        <v>231</v>
      </c>
      <c r="B232" s="10">
        <f t="shared" ref="B232:I232" si="57">B229</f>
        <v>35982</v>
      </c>
      <c r="C232" s="32">
        <f t="shared" si="57"/>
        <v>0.60333333333333339</v>
      </c>
      <c r="D232" s="11" t="str">
        <f t="shared" si="57"/>
        <v xml:space="preserve"> NE</v>
      </c>
      <c r="E232" s="11" t="str">
        <f t="shared" si="57"/>
        <v>sprout</v>
      </c>
      <c r="F232" s="11">
        <f t="shared" si="57"/>
        <v>1200</v>
      </c>
      <c r="G232" s="11" t="str">
        <f t="shared" si="57"/>
        <v>POTR</v>
      </c>
      <c r="H232" s="11">
        <f t="shared" si="57"/>
        <v>7</v>
      </c>
      <c r="I232" s="11">
        <f t="shared" si="57"/>
        <v>2</v>
      </c>
      <c r="J232" s="11" t="s">
        <v>285</v>
      </c>
    </row>
    <row r="233" spans="1:35" s="11" customFormat="1" x14ac:dyDescent="0.2">
      <c r="A233" s="11">
        <f t="shared" si="51"/>
        <v>232</v>
      </c>
      <c r="B233" s="10"/>
      <c r="C233" s="32"/>
      <c r="J233" s="11" t="s">
        <v>346</v>
      </c>
      <c r="K233" s="11" t="s">
        <v>347</v>
      </c>
    </row>
    <row r="234" spans="1:35" s="11" customFormat="1" x14ac:dyDescent="0.2">
      <c r="A234" s="11">
        <f t="shared" si="51"/>
        <v>233</v>
      </c>
      <c r="B234" s="10"/>
      <c r="C234" s="32"/>
      <c r="J234" s="11" t="s">
        <v>348</v>
      </c>
      <c r="K234" s="11" t="s">
        <v>349</v>
      </c>
    </row>
    <row r="235" spans="1:35" s="11" customFormat="1" x14ac:dyDescent="0.2">
      <c r="A235" s="11">
        <f t="shared" si="51"/>
        <v>234</v>
      </c>
      <c r="B235" s="10"/>
      <c r="C235" s="32"/>
      <c r="J235" s="11" t="s">
        <v>350</v>
      </c>
      <c r="K235" s="11" t="s">
        <v>351</v>
      </c>
      <c r="L235" s="11">
        <v>1</v>
      </c>
      <c r="M235" s="11">
        <v>0.16</v>
      </c>
    </row>
    <row r="236" spans="1:35" s="11" customFormat="1" x14ac:dyDescent="0.2">
      <c r="A236" s="11">
        <f t="shared" si="51"/>
        <v>235</v>
      </c>
      <c r="B236" s="10"/>
      <c r="C236" s="32"/>
      <c r="J236" s="11" t="s">
        <v>352</v>
      </c>
      <c r="K236" s="11" t="s">
        <v>353</v>
      </c>
    </row>
    <row r="237" spans="1:35" s="11" customFormat="1" x14ac:dyDescent="0.2">
      <c r="A237" s="11">
        <f t="shared" si="51"/>
        <v>236</v>
      </c>
      <c r="B237" s="10"/>
      <c r="C237" s="32"/>
      <c r="J237" s="11" t="s">
        <v>286</v>
      </c>
    </row>
    <row r="238" spans="1:35" s="11" customFormat="1" x14ac:dyDescent="0.2">
      <c r="A238" s="11">
        <f t="shared" si="51"/>
        <v>237</v>
      </c>
      <c r="B238" s="10"/>
      <c r="C238" s="32"/>
      <c r="J238" s="11" t="s">
        <v>355</v>
      </c>
      <c r="K238" s="11" t="s">
        <v>356</v>
      </c>
      <c r="L238" s="11" t="s">
        <v>357</v>
      </c>
      <c r="M238" s="11" t="s">
        <v>358</v>
      </c>
      <c r="N238" s="11" t="s">
        <v>359</v>
      </c>
      <c r="O238" s="11" t="s">
        <v>360</v>
      </c>
      <c r="P238" s="11" t="s">
        <v>361</v>
      </c>
      <c r="Q238" s="11" t="s">
        <v>362</v>
      </c>
      <c r="R238" s="11" t="s">
        <v>363</v>
      </c>
      <c r="S238" s="11" t="s">
        <v>364</v>
      </c>
      <c r="T238" s="11" t="s">
        <v>365</v>
      </c>
      <c r="U238" s="11" t="s">
        <v>366</v>
      </c>
      <c r="V238" s="11" t="s">
        <v>367</v>
      </c>
      <c r="W238" s="11" t="s">
        <v>368</v>
      </c>
      <c r="X238" s="11" t="s">
        <v>369</v>
      </c>
      <c r="Y238" s="11" t="s">
        <v>370</v>
      </c>
      <c r="Z238" s="11" t="s">
        <v>371</v>
      </c>
      <c r="AA238" s="11" t="s">
        <v>372</v>
      </c>
      <c r="AB238" s="11" t="s">
        <v>373</v>
      </c>
      <c r="AC238" s="11" t="s">
        <v>374</v>
      </c>
      <c r="AD238" s="11" t="s">
        <v>375</v>
      </c>
      <c r="AE238" s="11" t="s">
        <v>376</v>
      </c>
      <c r="AF238" s="11" t="s">
        <v>377</v>
      </c>
      <c r="AG238" s="11" t="s">
        <v>378</v>
      </c>
      <c r="AH238" s="11" t="s">
        <v>379</v>
      </c>
      <c r="AI238" s="11" t="s">
        <v>380</v>
      </c>
    </row>
    <row r="239" spans="1:35" s="11" customFormat="1" x14ac:dyDescent="0.2">
      <c r="A239" s="11">
        <f t="shared" si="51"/>
        <v>238</v>
      </c>
      <c r="B239" s="10">
        <f>DATE(1998,7,(MID(J232,10,1)))</f>
        <v>35982</v>
      </c>
      <c r="C239" s="32">
        <f>TIME(MID(J232,17,2),MID(J232,20,2),MID(J232,23,2))</f>
        <v>0.60626157407407411</v>
      </c>
      <c r="D239" s="11" t="str">
        <f>IF(MID(J237,4,2)="ne"," NE","NU")</f>
        <v xml:space="preserve"> NE</v>
      </c>
      <c r="E239" s="11" t="s">
        <v>430</v>
      </c>
      <c r="F239" s="11">
        <f>IF(MID(J237,7,4)="1200",1200,50)</f>
        <v>1200</v>
      </c>
      <c r="G239" s="11" t="s">
        <v>51</v>
      </c>
      <c r="H239" s="11">
        <f>VALUE(LEFT(J237,FIND(":",J237,1)-1))</f>
        <v>6</v>
      </c>
      <c r="I239" s="11">
        <f>VALUE(RIGHT(J237,1))</f>
        <v>3</v>
      </c>
      <c r="J239" s="11">
        <v>1</v>
      </c>
      <c r="K239" s="11">
        <v>116.37</v>
      </c>
      <c r="L239" s="11">
        <v>23</v>
      </c>
      <c r="M239" s="11">
        <v>0.32700000000000001</v>
      </c>
      <c r="N239" s="11">
        <v>209</v>
      </c>
      <c r="O239" s="11">
        <v>3.2</v>
      </c>
      <c r="P239" s="11">
        <v>1.1000000000000001</v>
      </c>
      <c r="Q239" s="11">
        <v>6</v>
      </c>
      <c r="R239" s="11">
        <v>0</v>
      </c>
      <c r="S239" s="11">
        <v>1.42</v>
      </c>
      <c r="T239" s="11">
        <v>22.47</v>
      </c>
      <c r="U239" s="11">
        <v>23.17</v>
      </c>
      <c r="V239" s="11">
        <v>21.8</v>
      </c>
      <c r="W239" s="11">
        <v>378</v>
      </c>
      <c r="X239" s="11">
        <v>349</v>
      </c>
      <c r="Y239" s="11">
        <v>14.87</v>
      </c>
      <c r="Z239" s="11">
        <v>18.64</v>
      </c>
      <c r="AA239" s="11">
        <v>51.04</v>
      </c>
      <c r="AB239" s="11">
        <v>63.97</v>
      </c>
      <c r="AC239" s="11">
        <v>500.5</v>
      </c>
      <c r="AD239" s="11">
        <v>1200</v>
      </c>
      <c r="AE239" s="11">
        <v>9.6430000000000002E-2</v>
      </c>
      <c r="AF239" s="11">
        <v>93.72</v>
      </c>
      <c r="AG239" s="11">
        <v>-0.1</v>
      </c>
      <c r="AH239" s="11">
        <v>0.02</v>
      </c>
      <c r="AI239" s="11">
        <v>111115</v>
      </c>
    </row>
    <row r="240" spans="1:35" s="11" customFormat="1" x14ac:dyDescent="0.2">
      <c r="A240" s="11">
        <f t="shared" si="51"/>
        <v>239</v>
      </c>
      <c r="B240" s="10">
        <f t="shared" ref="B240:I240" si="58">B239</f>
        <v>35982</v>
      </c>
      <c r="C240" s="32">
        <f t="shared" si="58"/>
        <v>0.60626157407407411</v>
      </c>
      <c r="D240" s="11" t="str">
        <f t="shared" si="58"/>
        <v xml:space="preserve"> NE</v>
      </c>
      <c r="E240" s="11" t="str">
        <f t="shared" si="58"/>
        <v>sprout</v>
      </c>
      <c r="F240" s="11">
        <f t="shared" si="58"/>
        <v>1200</v>
      </c>
      <c r="G240" s="11" t="str">
        <f t="shared" si="58"/>
        <v>POTR</v>
      </c>
      <c r="H240" s="11">
        <f t="shared" si="58"/>
        <v>6</v>
      </c>
      <c r="I240" s="11">
        <f t="shared" si="58"/>
        <v>3</v>
      </c>
      <c r="J240" s="11">
        <v>2</v>
      </c>
      <c r="K240" s="11">
        <v>146.37</v>
      </c>
      <c r="L240" s="11">
        <v>22.4</v>
      </c>
      <c r="M240" s="11">
        <v>0.32800000000000001</v>
      </c>
      <c r="N240" s="11">
        <v>214</v>
      </c>
      <c r="O240" s="11">
        <v>3.2</v>
      </c>
      <c r="P240" s="11">
        <v>1.1000000000000001</v>
      </c>
      <c r="Q240" s="11">
        <v>6</v>
      </c>
      <c r="R240" s="11">
        <v>0</v>
      </c>
      <c r="S240" s="11">
        <v>1.42</v>
      </c>
      <c r="T240" s="11">
        <v>22.38</v>
      </c>
      <c r="U240" s="11">
        <v>23.12</v>
      </c>
      <c r="V240" s="11">
        <v>21.58</v>
      </c>
      <c r="W240" s="11">
        <v>378.1</v>
      </c>
      <c r="X240" s="11">
        <v>349.9</v>
      </c>
      <c r="Y240" s="11">
        <v>14.84</v>
      </c>
      <c r="Z240" s="11">
        <v>18.600000000000001</v>
      </c>
      <c r="AA240" s="11">
        <v>51.23</v>
      </c>
      <c r="AB240" s="11">
        <v>64.2</v>
      </c>
      <c r="AC240" s="11">
        <v>500.4</v>
      </c>
      <c r="AD240" s="11">
        <v>1200</v>
      </c>
      <c r="AE240" s="11">
        <v>0.1653</v>
      </c>
      <c r="AF240" s="11">
        <v>93.73</v>
      </c>
      <c r="AG240" s="11">
        <v>-0.1</v>
      </c>
      <c r="AH240" s="11">
        <v>0.02</v>
      </c>
      <c r="AI240" s="11">
        <v>111115</v>
      </c>
    </row>
    <row r="241" spans="1:35" s="11" customFormat="1" x14ac:dyDescent="0.2">
      <c r="A241" s="11">
        <f t="shared" si="51"/>
        <v>240</v>
      </c>
      <c r="B241" s="10">
        <f t="shared" ref="B241:I241" si="59">B239</f>
        <v>35982</v>
      </c>
      <c r="C241" s="32">
        <f t="shared" si="59"/>
        <v>0.60626157407407411</v>
      </c>
      <c r="D241" s="11" t="str">
        <f t="shared" si="59"/>
        <v xml:space="preserve"> NE</v>
      </c>
      <c r="E241" s="11" t="str">
        <f t="shared" si="59"/>
        <v>sprout</v>
      </c>
      <c r="F241" s="11">
        <f t="shared" si="59"/>
        <v>1200</v>
      </c>
      <c r="G241" s="11" t="str">
        <f t="shared" si="59"/>
        <v>POTR</v>
      </c>
      <c r="H241" s="11">
        <f t="shared" si="59"/>
        <v>6</v>
      </c>
      <c r="I241" s="11">
        <f t="shared" si="59"/>
        <v>3</v>
      </c>
      <c r="J241" s="11" t="s">
        <v>344</v>
      </c>
    </row>
    <row r="242" spans="1:35" s="11" customFormat="1" x14ac:dyDescent="0.2">
      <c r="A242" s="11">
        <f t="shared" si="51"/>
        <v>241</v>
      </c>
      <c r="B242" s="10">
        <f t="shared" ref="B242:I242" si="60">B239</f>
        <v>35982</v>
      </c>
      <c r="C242" s="32">
        <f t="shared" si="60"/>
        <v>0.60626157407407411</v>
      </c>
      <c r="D242" s="11" t="str">
        <f t="shared" si="60"/>
        <v xml:space="preserve"> NE</v>
      </c>
      <c r="E242" s="11" t="str">
        <f t="shared" si="60"/>
        <v>sprout</v>
      </c>
      <c r="F242" s="11">
        <f t="shared" si="60"/>
        <v>1200</v>
      </c>
      <c r="G242" s="11" t="str">
        <f t="shared" si="60"/>
        <v>POTR</v>
      </c>
      <c r="H242" s="11">
        <f t="shared" si="60"/>
        <v>6</v>
      </c>
      <c r="I242" s="11">
        <f t="shared" si="60"/>
        <v>3</v>
      </c>
      <c r="J242" s="11" t="s">
        <v>287</v>
      </c>
    </row>
    <row r="243" spans="1:35" s="11" customFormat="1" x14ac:dyDescent="0.2">
      <c r="A243" s="11">
        <f t="shared" si="51"/>
        <v>242</v>
      </c>
      <c r="B243" s="10"/>
      <c r="C243" s="32"/>
      <c r="J243" s="11" t="s">
        <v>346</v>
      </c>
      <c r="K243" s="11" t="s">
        <v>347</v>
      </c>
    </row>
    <row r="244" spans="1:35" s="11" customFormat="1" x14ac:dyDescent="0.2">
      <c r="A244" s="11">
        <f t="shared" si="51"/>
        <v>243</v>
      </c>
      <c r="B244" s="10"/>
      <c r="C244" s="32"/>
      <c r="J244" s="11" t="s">
        <v>348</v>
      </c>
      <c r="K244" s="11" t="s">
        <v>349</v>
      </c>
    </row>
    <row r="245" spans="1:35" s="11" customFormat="1" x14ac:dyDescent="0.2">
      <c r="A245" s="11">
        <f t="shared" si="51"/>
        <v>244</v>
      </c>
      <c r="B245" s="10"/>
      <c r="C245" s="32"/>
      <c r="J245" s="11" t="s">
        <v>350</v>
      </c>
      <c r="K245" s="11" t="s">
        <v>351</v>
      </c>
      <c r="L245" s="11">
        <v>1</v>
      </c>
      <c r="M245" s="11">
        <v>0.16</v>
      </c>
    </row>
    <row r="246" spans="1:35" s="11" customFormat="1" x14ac:dyDescent="0.2">
      <c r="A246" s="11">
        <f t="shared" si="51"/>
        <v>245</v>
      </c>
      <c r="B246" s="10"/>
      <c r="C246" s="32"/>
      <c r="J246" s="11" t="s">
        <v>352</v>
      </c>
      <c r="K246" s="11" t="s">
        <v>353</v>
      </c>
    </row>
    <row r="247" spans="1:35" s="11" customFormat="1" x14ac:dyDescent="0.2">
      <c r="A247" s="11">
        <f t="shared" si="51"/>
        <v>246</v>
      </c>
      <c r="B247" s="10"/>
      <c r="C247" s="32"/>
      <c r="J247" s="11" t="s">
        <v>288</v>
      </c>
    </row>
    <row r="248" spans="1:35" s="11" customFormat="1" x14ac:dyDescent="0.2">
      <c r="A248" s="11">
        <f t="shared" si="51"/>
        <v>247</v>
      </c>
      <c r="B248" s="10"/>
      <c r="C248" s="32"/>
      <c r="J248" s="11" t="s">
        <v>355</v>
      </c>
      <c r="K248" s="11" t="s">
        <v>356</v>
      </c>
      <c r="L248" s="11" t="s">
        <v>357</v>
      </c>
      <c r="M248" s="11" t="s">
        <v>358</v>
      </c>
      <c r="N248" s="11" t="s">
        <v>359</v>
      </c>
      <c r="O248" s="11" t="s">
        <v>360</v>
      </c>
      <c r="P248" s="11" t="s">
        <v>361</v>
      </c>
      <c r="Q248" s="11" t="s">
        <v>362</v>
      </c>
      <c r="R248" s="11" t="s">
        <v>363</v>
      </c>
      <c r="S248" s="11" t="s">
        <v>364</v>
      </c>
      <c r="T248" s="11" t="s">
        <v>365</v>
      </c>
      <c r="U248" s="11" t="s">
        <v>366</v>
      </c>
      <c r="V248" s="11" t="s">
        <v>367</v>
      </c>
      <c r="W248" s="11" t="s">
        <v>368</v>
      </c>
      <c r="X248" s="11" t="s">
        <v>369</v>
      </c>
      <c r="Y248" s="11" t="s">
        <v>370</v>
      </c>
      <c r="Z248" s="11" t="s">
        <v>371</v>
      </c>
      <c r="AA248" s="11" t="s">
        <v>372</v>
      </c>
      <c r="AB248" s="11" t="s">
        <v>373</v>
      </c>
      <c r="AC248" s="11" t="s">
        <v>374</v>
      </c>
      <c r="AD248" s="11" t="s">
        <v>375</v>
      </c>
      <c r="AE248" s="11" t="s">
        <v>376</v>
      </c>
      <c r="AF248" s="11" t="s">
        <v>377</v>
      </c>
      <c r="AG248" s="11" t="s">
        <v>378</v>
      </c>
      <c r="AH248" s="11" t="s">
        <v>379</v>
      </c>
      <c r="AI248" s="11" t="s">
        <v>380</v>
      </c>
    </row>
    <row r="249" spans="1:35" s="11" customFormat="1" x14ac:dyDescent="0.2">
      <c r="A249" s="11">
        <f t="shared" si="51"/>
        <v>248</v>
      </c>
      <c r="B249" s="10">
        <f>DATE(1998,7,(MID(J242,10,1)))</f>
        <v>35982</v>
      </c>
      <c r="C249" s="32">
        <f>TIME(MID(J242,17,2),MID(J242,20,2),MID(J242,23,2))</f>
        <v>0.60940972222222223</v>
      </c>
      <c r="D249" s="11" t="str">
        <f>IF(MID(J247,4,2)="ne"," NE","NU")</f>
        <v xml:space="preserve"> NE</v>
      </c>
      <c r="E249" s="11" t="s">
        <v>430</v>
      </c>
      <c r="F249" s="11">
        <f>IF(MID(J247,7,4)="1200",1200,50)</f>
        <v>1200</v>
      </c>
      <c r="G249" s="11" t="s">
        <v>51</v>
      </c>
      <c r="H249" s="11">
        <f>VALUE(LEFT(J247,FIND(":",J247,1)-1))</f>
        <v>7</v>
      </c>
      <c r="I249" s="11">
        <f>VALUE(RIGHT(J247,1))</f>
        <v>5</v>
      </c>
      <c r="J249" s="11">
        <v>1</v>
      </c>
      <c r="K249" s="11">
        <v>136.86000000000001</v>
      </c>
      <c r="L249" s="11">
        <v>22.6</v>
      </c>
      <c r="M249" s="11">
        <v>0.38</v>
      </c>
      <c r="N249" s="11">
        <v>228</v>
      </c>
      <c r="O249" s="11">
        <v>3.36</v>
      </c>
      <c r="P249" s="11">
        <v>1.02</v>
      </c>
      <c r="Q249" s="11">
        <v>6</v>
      </c>
      <c r="R249" s="11">
        <v>0</v>
      </c>
      <c r="S249" s="11">
        <v>1.42</v>
      </c>
      <c r="T249" s="11">
        <v>21.95</v>
      </c>
      <c r="U249" s="11">
        <v>22.63</v>
      </c>
      <c r="V249" s="11">
        <v>21.51</v>
      </c>
      <c r="W249" s="11">
        <v>378.9</v>
      </c>
      <c r="X249" s="11">
        <v>350.3</v>
      </c>
      <c r="Y249" s="11">
        <v>14.54</v>
      </c>
      <c r="Z249" s="11">
        <v>18.489999999999998</v>
      </c>
      <c r="AA249" s="11">
        <v>51.51</v>
      </c>
      <c r="AB249" s="11">
        <v>65.510000000000005</v>
      </c>
      <c r="AC249" s="11">
        <v>500.6</v>
      </c>
      <c r="AD249" s="11">
        <v>1199</v>
      </c>
      <c r="AE249" s="11">
        <v>1.3780000000000001E-2</v>
      </c>
      <c r="AF249" s="11">
        <v>93.73</v>
      </c>
      <c r="AG249" s="11">
        <v>-0.1</v>
      </c>
      <c r="AH249" s="11">
        <v>0.02</v>
      </c>
      <c r="AI249" s="11">
        <v>111115</v>
      </c>
    </row>
    <row r="250" spans="1:35" s="11" customFormat="1" x14ac:dyDescent="0.2">
      <c r="A250" s="11">
        <f t="shared" si="51"/>
        <v>249</v>
      </c>
      <c r="B250" s="10">
        <f t="shared" ref="B250:I250" si="61">B249</f>
        <v>35982</v>
      </c>
      <c r="C250" s="32">
        <f t="shared" si="61"/>
        <v>0.60940972222222223</v>
      </c>
      <c r="D250" s="11" t="str">
        <f t="shared" si="61"/>
        <v xml:space="preserve"> NE</v>
      </c>
      <c r="E250" s="11" t="str">
        <f t="shared" si="61"/>
        <v>sprout</v>
      </c>
      <c r="F250" s="11">
        <f t="shared" si="61"/>
        <v>1200</v>
      </c>
      <c r="G250" s="11" t="str">
        <f t="shared" si="61"/>
        <v>POTR</v>
      </c>
      <c r="H250" s="11">
        <f t="shared" si="61"/>
        <v>7</v>
      </c>
      <c r="I250" s="11">
        <f t="shared" si="61"/>
        <v>5</v>
      </c>
      <c r="J250" s="11">
        <v>2</v>
      </c>
      <c r="K250" s="11">
        <v>155.61000000000001</v>
      </c>
      <c r="L250" s="11">
        <v>23.2</v>
      </c>
      <c r="M250" s="11">
        <v>0.38400000000000001</v>
      </c>
      <c r="N250" s="11">
        <v>225</v>
      </c>
      <c r="O250" s="11">
        <v>3.39</v>
      </c>
      <c r="P250" s="11">
        <v>1.03</v>
      </c>
      <c r="Q250" s="11">
        <v>6</v>
      </c>
      <c r="R250" s="11">
        <v>0</v>
      </c>
      <c r="S250" s="11">
        <v>1.42</v>
      </c>
      <c r="T250" s="11">
        <v>22.14</v>
      </c>
      <c r="U250" s="11">
        <v>22.65</v>
      </c>
      <c r="V250" s="11">
        <v>21.62</v>
      </c>
      <c r="W250" s="11">
        <v>377.8</v>
      </c>
      <c r="X250" s="11">
        <v>348.6</v>
      </c>
      <c r="Y250" s="11">
        <v>14.52</v>
      </c>
      <c r="Z250" s="11">
        <v>18.5</v>
      </c>
      <c r="AA250" s="11">
        <v>50.83</v>
      </c>
      <c r="AB250" s="11">
        <v>64.790000000000006</v>
      </c>
      <c r="AC250" s="11">
        <v>500.5</v>
      </c>
      <c r="AD250" s="11">
        <v>1199</v>
      </c>
      <c r="AE250" s="11">
        <v>0.19289999999999999</v>
      </c>
      <c r="AF250" s="11">
        <v>93.73</v>
      </c>
      <c r="AG250" s="11">
        <v>-0.1</v>
      </c>
      <c r="AH250" s="11">
        <v>0.02</v>
      </c>
      <c r="AI250" s="11">
        <v>111115</v>
      </c>
    </row>
    <row r="251" spans="1:35" s="11" customFormat="1" x14ac:dyDescent="0.2">
      <c r="A251" s="11">
        <f t="shared" si="51"/>
        <v>250</v>
      </c>
      <c r="B251" s="10">
        <f t="shared" ref="B251:I251" si="62">B249</f>
        <v>35982</v>
      </c>
      <c r="C251" s="32">
        <f t="shared" si="62"/>
        <v>0.60940972222222223</v>
      </c>
      <c r="D251" s="11" t="str">
        <f t="shared" si="62"/>
        <v xml:space="preserve"> NE</v>
      </c>
      <c r="E251" s="11" t="str">
        <f t="shared" si="62"/>
        <v>sprout</v>
      </c>
      <c r="F251" s="11">
        <f t="shared" si="62"/>
        <v>1200</v>
      </c>
      <c r="G251" s="11" t="str">
        <f t="shared" si="62"/>
        <v>POTR</v>
      </c>
      <c r="H251" s="11">
        <f t="shared" si="62"/>
        <v>7</v>
      </c>
      <c r="I251" s="11">
        <f t="shared" si="62"/>
        <v>5</v>
      </c>
      <c r="J251" s="11" t="s">
        <v>344</v>
      </c>
    </row>
    <row r="252" spans="1:35" s="11" customFormat="1" x14ac:dyDescent="0.2">
      <c r="A252" s="11">
        <f t="shared" si="51"/>
        <v>251</v>
      </c>
      <c r="B252" s="10">
        <f t="shared" ref="B252:I252" si="63">B249</f>
        <v>35982</v>
      </c>
      <c r="C252" s="32">
        <f t="shared" si="63"/>
        <v>0.60940972222222223</v>
      </c>
      <c r="D252" s="11" t="str">
        <f t="shared" si="63"/>
        <v xml:space="preserve"> NE</v>
      </c>
      <c r="E252" s="11" t="str">
        <f t="shared" si="63"/>
        <v>sprout</v>
      </c>
      <c r="F252" s="11">
        <f t="shared" si="63"/>
        <v>1200</v>
      </c>
      <c r="G252" s="11" t="str">
        <f t="shared" si="63"/>
        <v>POTR</v>
      </c>
      <c r="H252" s="11">
        <f t="shared" si="63"/>
        <v>7</v>
      </c>
      <c r="I252" s="11">
        <f t="shared" si="63"/>
        <v>5</v>
      </c>
      <c r="J252" s="11" t="s">
        <v>289</v>
      </c>
    </row>
    <row r="253" spans="1:35" s="11" customFormat="1" x14ac:dyDescent="0.2">
      <c r="A253" s="11">
        <f t="shared" si="51"/>
        <v>252</v>
      </c>
      <c r="B253" s="10"/>
      <c r="C253" s="32"/>
      <c r="J253" s="11" t="s">
        <v>346</v>
      </c>
      <c r="K253" s="11" t="s">
        <v>347</v>
      </c>
    </row>
    <row r="254" spans="1:35" s="11" customFormat="1" x14ac:dyDescent="0.2">
      <c r="A254" s="11">
        <f t="shared" si="51"/>
        <v>253</v>
      </c>
      <c r="B254" s="10"/>
      <c r="C254" s="32"/>
      <c r="J254" s="11" t="s">
        <v>348</v>
      </c>
      <c r="K254" s="11" t="s">
        <v>349</v>
      </c>
    </row>
    <row r="255" spans="1:35" s="11" customFormat="1" x14ac:dyDescent="0.2">
      <c r="A255" s="11">
        <f t="shared" si="51"/>
        <v>254</v>
      </c>
      <c r="B255" s="10"/>
      <c r="C255" s="32"/>
      <c r="J255" s="11" t="s">
        <v>350</v>
      </c>
      <c r="K255" s="11" t="s">
        <v>351</v>
      </c>
      <c r="L255" s="11">
        <v>1</v>
      </c>
      <c r="M255" s="11">
        <v>0.16</v>
      </c>
    </row>
    <row r="256" spans="1:35" s="11" customFormat="1" x14ac:dyDescent="0.2">
      <c r="A256" s="11">
        <f t="shared" si="51"/>
        <v>255</v>
      </c>
      <c r="B256" s="10"/>
      <c r="C256" s="32"/>
      <c r="J256" s="11" t="s">
        <v>352</v>
      </c>
      <c r="K256" s="11" t="s">
        <v>353</v>
      </c>
    </row>
    <row r="257" spans="1:35" s="11" customFormat="1" x14ac:dyDescent="0.2">
      <c r="A257" s="11">
        <f t="shared" si="51"/>
        <v>256</v>
      </c>
      <c r="B257" s="10"/>
      <c r="C257" s="32"/>
      <c r="J257" s="11" t="s">
        <v>290</v>
      </c>
    </row>
    <row r="258" spans="1:35" s="11" customFormat="1" x14ac:dyDescent="0.2">
      <c r="A258" s="11">
        <f t="shared" si="51"/>
        <v>257</v>
      </c>
      <c r="B258" s="10"/>
      <c r="C258" s="32"/>
      <c r="J258" s="11" t="s">
        <v>355</v>
      </c>
      <c r="K258" s="11" t="s">
        <v>356</v>
      </c>
      <c r="L258" s="11" t="s">
        <v>357</v>
      </c>
      <c r="M258" s="11" t="s">
        <v>358</v>
      </c>
      <c r="N258" s="11" t="s">
        <v>359</v>
      </c>
      <c r="O258" s="11" t="s">
        <v>360</v>
      </c>
      <c r="P258" s="11" t="s">
        <v>361</v>
      </c>
      <c r="Q258" s="11" t="s">
        <v>362</v>
      </c>
      <c r="R258" s="11" t="s">
        <v>363</v>
      </c>
      <c r="S258" s="11" t="s">
        <v>364</v>
      </c>
      <c r="T258" s="11" t="s">
        <v>365</v>
      </c>
      <c r="U258" s="11" t="s">
        <v>366</v>
      </c>
      <c r="V258" s="11" t="s">
        <v>367</v>
      </c>
      <c r="W258" s="11" t="s">
        <v>368</v>
      </c>
      <c r="X258" s="11" t="s">
        <v>369</v>
      </c>
      <c r="Y258" s="11" t="s">
        <v>370</v>
      </c>
      <c r="Z258" s="11" t="s">
        <v>371</v>
      </c>
      <c r="AA258" s="11" t="s">
        <v>372</v>
      </c>
      <c r="AB258" s="11" t="s">
        <v>373</v>
      </c>
      <c r="AC258" s="11" t="s">
        <v>374</v>
      </c>
      <c r="AD258" s="11" t="s">
        <v>375</v>
      </c>
      <c r="AE258" s="11" t="s">
        <v>376</v>
      </c>
      <c r="AF258" s="11" t="s">
        <v>377</v>
      </c>
      <c r="AG258" s="11" t="s">
        <v>378</v>
      </c>
      <c r="AH258" s="11" t="s">
        <v>379</v>
      </c>
      <c r="AI258" s="11" t="s">
        <v>380</v>
      </c>
    </row>
    <row r="259" spans="1:35" s="11" customFormat="1" x14ac:dyDescent="0.2">
      <c r="A259" s="11">
        <f t="shared" si="51"/>
        <v>258</v>
      </c>
      <c r="B259" s="10">
        <f>DATE(1998,7,(MID(J252,10,1)))</f>
        <v>35982</v>
      </c>
      <c r="C259" s="32">
        <f>TIME(MID(J252,17,2),MID(J252,20,2),MID(J252,23,2))</f>
        <v>0.61420138888888887</v>
      </c>
      <c r="D259" s="11" t="str">
        <f>IF(MID(J257,4,2)="ne"," NE","NU")</f>
        <v xml:space="preserve"> NE</v>
      </c>
      <c r="E259" s="11" t="s">
        <v>430</v>
      </c>
      <c r="F259" s="11">
        <f>IF(MID(J257,7,4)="1200",1200,50)</f>
        <v>1200</v>
      </c>
      <c r="G259" s="11" t="s">
        <v>51</v>
      </c>
      <c r="H259" s="11">
        <f>VALUE(LEFT(J257,FIND(":",J257,1)-1))</f>
        <v>3</v>
      </c>
      <c r="I259" s="11">
        <f>VALUE(RIGHT(J257,1))</f>
        <v>4</v>
      </c>
      <c r="J259" s="11">
        <v>1</v>
      </c>
      <c r="K259" s="11">
        <v>8.36</v>
      </c>
      <c r="L259" s="11">
        <v>23</v>
      </c>
      <c r="M259" s="11">
        <v>0.443</v>
      </c>
      <c r="N259" s="11">
        <v>238</v>
      </c>
      <c r="O259" s="11">
        <v>3.98</v>
      </c>
      <c r="P259" s="11">
        <v>1.08</v>
      </c>
      <c r="Q259" s="11">
        <v>6</v>
      </c>
      <c r="R259" s="11">
        <v>0</v>
      </c>
      <c r="S259" s="11">
        <v>1.42</v>
      </c>
      <c r="T259" s="11">
        <v>22.61</v>
      </c>
      <c r="U259" s="11">
        <v>23.24</v>
      </c>
      <c r="V259" s="11">
        <v>21.8</v>
      </c>
      <c r="W259" s="11">
        <v>377.7</v>
      </c>
      <c r="X259" s="11">
        <v>348.4</v>
      </c>
      <c r="Y259" s="11">
        <v>14.34</v>
      </c>
      <c r="Z259" s="11">
        <v>19.02</v>
      </c>
      <c r="AA259" s="11">
        <v>48.79</v>
      </c>
      <c r="AB259" s="11">
        <v>64.73</v>
      </c>
      <c r="AC259" s="11">
        <v>500.5</v>
      </c>
      <c r="AD259" s="11">
        <v>1199</v>
      </c>
      <c r="AE259" s="11">
        <v>0.56489999999999996</v>
      </c>
      <c r="AF259" s="11">
        <v>93.72</v>
      </c>
      <c r="AG259" s="11">
        <v>-0.1</v>
      </c>
      <c r="AH259" s="11">
        <v>0.02</v>
      </c>
      <c r="AI259" s="11">
        <v>111115</v>
      </c>
    </row>
    <row r="260" spans="1:35" s="11" customFormat="1" x14ac:dyDescent="0.2">
      <c r="A260" s="11">
        <f t="shared" si="51"/>
        <v>259</v>
      </c>
      <c r="B260" s="10">
        <f t="shared" ref="B260:I260" si="64">B259</f>
        <v>35982</v>
      </c>
      <c r="C260" s="32">
        <f t="shared" si="64"/>
        <v>0.61420138888888887</v>
      </c>
      <c r="D260" s="11" t="str">
        <f t="shared" si="64"/>
        <v xml:space="preserve"> NE</v>
      </c>
      <c r="E260" s="11" t="str">
        <f t="shared" si="64"/>
        <v>sprout</v>
      </c>
      <c r="F260" s="11">
        <f t="shared" si="64"/>
        <v>1200</v>
      </c>
      <c r="G260" s="11" t="str">
        <f t="shared" si="64"/>
        <v>POTR</v>
      </c>
      <c r="H260" s="11">
        <f t="shared" si="64"/>
        <v>3</v>
      </c>
      <c r="I260" s="11">
        <f t="shared" si="64"/>
        <v>4</v>
      </c>
      <c r="J260" s="11">
        <v>2</v>
      </c>
      <c r="K260" s="11">
        <v>31.61</v>
      </c>
      <c r="L260" s="11">
        <v>23.5</v>
      </c>
      <c r="M260" s="11">
        <v>0.44500000000000001</v>
      </c>
      <c r="N260" s="11">
        <v>237</v>
      </c>
      <c r="O260" s="11">
        <v>3.97</v>
      </c>
      <c r="P260" s="11">
        <v>1.07</v>
      </c>
      <c r="Q260" s="11">
        <v>6</v>
      </c>
      <c r="R260" s="11">
        <v>0</v>
      </c>
      <c r="S260" s="11">
        <v>1.42</v>
      </c>
      <c r="T260" s="11">
        <v>22.58</v>
      </c>
      <c r="U260" s="11">
        <v>23.2</v>
      </c>
      <c r="V260" s="11">
        <v>21.8</v>
      </c>
      <c r="W260" s="11">
        <v>379.4</v>
      </c>
      <c r="X260" s="11">
        <v>349.5</v>
      </c>
      <c r="Y260" s="11">
        <v>14.34</v>
      </c>
      <c r="Z260" s="11">
        <v>19.010000000000002</v>
      </c>
      <c r="AA260" s="11">
        <v>48.87</v>
      </c>
      <c r="AB260" s="11">
        <v>64.8</v>
      </c>
      <c r="AC260" s="11">
        <v>500.4</v>
      </c>
      <c r="AD260" s="11">
        <v>1200</v>
      </c>
      <c r="AE260" s="11">
        <v>0.2893</v>
      </c>
      <c r="AF260" s="11">
        <v>93.73</v>
      </c>
      <c r="AG260" s="11">
        <v>-0.1</v>
      </c>
      <c r="AH260" s="11">
        <v>0.02</v>
      </c>
      <c r="AI260" s="11">
        <v>111115</v>
      </c>
    </row>
    <row r="261" spans="1:35" s="11" customFormat="1" x14ac:dyDescent="0.2">
      <c r="A261" s="11">
        <f t="shared" si="51"/>
        <v>260</v>
      </c>
      <c r="B261" s="10">
        <f t="shared" ref="B261:I261" si="65">B259</f>
        <v>35982</v>
      </c>
      <c r="C261" s="32">
        <f t="shared" si="65"/>
        <v>0.61420138888888887</v>
      </c>
      <c r="D261" s="11" t="str">
        <f t="shared" si="65"/>
        <v xml:space="preserve"> NE</v>
      </c>
      <c r="E261" s="11" t="str">
        <f t="shared" si="65"/>
        <v>sprout</v>
      </c>
      <c r="F261" s="11">
        <f t="shared" si="65"/>
        <v>1200</v>
      </c>
      <c r="G261" s="11" t="str">
        <f t="shared" si="65"/>
        <v>POTR</v>
      </c>
      <c r="H261" s="11">
        <f t="shared" si="65"/>
        <v>3</v>
      </c>
      <c r="I261" s="11">
        <f t="shared" si="65"/>
        <v>4</v>
      </c>
      <c r="J261" s="11" t="s">
        <v>344</v>
      </c>
    </row>
    <row r="262" spans="1:35" s="11" customFormat="1" x14ac:dyDescent="0.2">
      <c r="A262" s="11">
        <f t="shared" si="51"/>
        <v>261</v>
      </c>
      <c r="B262" s="10">
        <f t="shared" ref="B262:I262" si="66">B259</f>
        <v>35982</v>
      </c>
      <c r="C262" s="32">
        <f t="shared" si="66"/>
        <v>0.61420138888888887</v>
      </c>
      <c r="D262" s="11" t="str">
        <f t="shared" si="66"/>
        <v xml:space="preserve"> NE</v>
      </c>
      <c r="E262" s="11" t="str">
        <f t="shared" si="66"/>
        <v>sprout</v>
      </c>
      <c r="F262" s="11">
        <f t="shared" si="66"/>
        <v>1200</v>
      </c>
      <c r="G262" s="11" t="str">
        <f t="shared" si="66"/>
        <v>POTR</v>
      </c>
      <c r="H262" s="11">
        <f t="shared" si="66"/>
        <v>3</v>
      </c>
      <c r="I262" s="11">
        <f t="shared" si="66"/>
        <v>4</v>
      </c>
      <c r="J262" s="11" t="s">
        <v>291</v>
      </c>
    </row>
    <row r="263" spans="1:35" s="11" customFormat="1" x14ac:dyDescent="0.2">
      <c r="A263" s="11">
        <f t="shared" si="51"/>
        <v>262</v>
      </c>
      <c r="B263" s="10"/>
      <c r="C263" s="32"/>
      <c r="J263" s="11" t="s">
        <v>346</v>
      </c>
      <c r="K263" s="11" t="s">
        <v>347</v>
      </c>
    </row>
    <row r="264" spans="1:35" s="11" customFormat="1" x14ac:dyDescent="0.2">
      <c r="A264" s="11">
        <f t="shared" si="51"/>
        <v>263</v>
      </c>
      <c r="B264" s="10"/>
      <c r="C264" s="32"/>
      <c r="J264" s="11" t="s">
        <v>348</v>
      </c>
      <c r="K264" s="11" t="s">
        <v>349</v>
      </c>
    </row>
    <row r="265" spans="1:35" s="11" customFormat="1" x14ac:dyDescent="0.2">
      <c r="A265" s="11">
        <f t="shared" si="51"/>
        <v>264</v>
      </c>
      <c r="B265" s="10"/>
      <c r="C265" s="32"/>
      <c r="J265" s="11" t="s">
        <v>350</v>
      </c>
      <c r="K265" s="11" t="s">
        <v>351</v>
      </c>
      <c r="L265" s="11">
        <v>1</v>
      </c>
      <c r="M265" s="11">
        <v>0.16</v>
      </c>
    </row>
    <row r="266" spans="1:35" s="11" customFormat="1" x14ac:dyDescent="0.2">
      <c r="A266" s="11">
        <f t="shared" si="51"/>
        <v>265</v>
      </c>
      <c r="B266" s="10"/>
      <c r="C266" s="32"/>
      <c r="J266" s="11" t="s">
        <v>352</v>
      </c>
      <c r="K266" s="11" t="s">
        <v>353</v>
      </c>
    </row>
    <row r="267" spans="1:35" s="11" customFormat="1" x14ac:dyDescent="0.2">
      <c r="A267" s="11">
        <f t="shared" si="51"/>
        <v>266</v>
      </c>
      <c r="B267" s="10"/>
      <c r="C267" s="32"/>
      <c r="J267" s="11" t="s">
        <v>292</v>
      </c>
    </row>
    <row r="268" spans="1:35" s="11" customFormat="1" x14ac:dyDescent="0.2">
      <c r="A268" s="11">
        <f t="shared" si="51"/>
        <v>267</v>
      </c>
      <c r="B268" s="10"/>
      <c r="C268" s="32"/>
      <c r="J268" s="11" t="s">
        <v>355</v>
      </c>
      <c r="K268" s="11" t="s">
        <v>356</v>
      </c>
      <c r="L268" s="11" t="s">
        <v>357</v>
      </c>
      <c r="M268" s="11" t="s">
        <v>358</v>
      </c>
      <c r="N268" s="11" t="s">
        <v>359</v>
      </c>
      <c r="O268" s="11" t="s">
        <v>360</v>
      </c>
      <c r="P268" s="11" t="s">
        <v>361</v>
      </c>
      <c r="Q268" s="11" t="s">
        <v>362</v>
      </c>
      <c r="R268" s="11" t="s">
        <v>363</v>
      </c>
      <c r="S268" s="11" t="s">
        <v>364</v>
      </c>
      <c r="T268" s="11" t="s">
        <v>365</v>
      </c>
      <c r="U268" s="11" t="s">
        <v>366</v>
      </c>
      <c r="V268" s="11" t="s">
        <v>367</v>
      </c>
      <c r="W268" s="11" t="s">
        <v>368</v>
      </c>
      <c r="X268" s="11" t="s">
        <v>369</v>
      </c>
      <c r="Y268" s="11" t="s">
        <v>370</v>
      </c>
      <c r="Z268" s="11" t="s">
        <v>371</v>
      </c>
      <c r="AA268" s="11" t="s">
        <v>372</v>
      </c>
      <c r="AB268" s="11" t="s">
        <v>373</v>
      </c>
      <c r="AC268" s="11" t="s">
        <v>374</v>
      </c>
      <c r="AD268" s="11" t="s">
        <v>375</v>
      </c>
      <c r="AE268" s="11" t="s">
        <v>376</v>
      </c>
      <c r="AF268" s="11" t="s">
        <v>377</v>
      </c>
      <c r="AG268" s="11" t="s">
        <v>378</v>
      </c>
      <c r="AH268" s="11" t="s">
        <v>379</v>
      </c>
      <c r="AI268" s="11" t="s">
        <v>380</v>
      </c>
    </row>
    <row r="269" spans="1:35" s="11" customFormat="1" x14ac:dyDescent="0.2">
      <c r="A269" s="11">
        <f t="shared" si="51"/>
        <v>268</v>
      </c>
      <c r="B269" s="10">
        <f>DATE(1998,7,(MID(J262,10,1)))</f>
        <v>35982</v>
      </c>
      <c r="C269" s="32">
        <f>TIME(MID(J262,17,2),MID(J262,20,2),MID(J262,23,2))</f>
        <v>0.61586805555555557</v>
      </c>
      <c r="D269" s="11" t="str">
        <f>IF(MID(J267,4,2)="ne"," NE","NU")</f>
        <v xml:space="preserve"> NE</v>
      </c>
      <c r="E269" s="11" t="s">
        <v>430</v>
      </c>
      <c r="F269" s="11">
        <f>IF(MID(J267,7,4)="1200",1200,50)</f>
        <v>1200</v>
      </c>
      <c r="G269" s="11" t="s">
        <v>51</v>
      </c>
      <c r="H269" s="11">
        <f>VALUE(LEFT(J267,FIND(":",J267,1)-1))</f>
        <v>4</v>
      </c>
      <c r="I269" s="11">
        <f>VALUE(RIGHT(J267,1))</f>
        <v>6</v>
      </c>
      <c r="J269" s="11">
        <v>1</v>
      </c>
      <c r="K269" s="11">
        <v>73.86</v>
      </c>
      <c r="L269" s="11">
        <v>22</v>
      </c>
      <c r="M269" s="11">
        <v>0.40200000000000002</v>
      </c>
      <c r="N269" s="11">
        <v>237</v>
      </c>
      <c r="O269" s="11">
        <v>3.77</v>
      </c>
      <c r="P269" s="11">
        <v>1.1000000000000001</v>
      </c>
      <c r="Q269" s="11">
        <v>6</v>
      </c>
      <c r="R269" s="11">
        <v>0</v>
      </c>
      <c r="S269" s="11">
        <v>1.42</v>
      </c>
      <c r="T269" s="11">
        <v>22.83</v>
      </c>
      <c r="U269" s="11">
        <v>23.32</v>
      </c>
      <c r="V269" s="11">
        <v>22.21</v>
      </c>
      <c r="W269" s="11">
        <v>379.3</v>
      </c>
      <c r="X269" s="11">
        <v>351.4</v>
      </c>
      <c r="Y269" s="11">
        <v>14.51</v>
      </c>
      <c r="Z269" s="11">
        <v>18.95</v>
      </c>
      <c r="AA269" s="11">
        <v>48.73</v>
      </c>
      <c r="AB269" s="11">
        <v>63.63</v>
      </c>
      <c r="AC269" s="11">
        <v>500.4</v>
      </c>
      <c r="AD269" s="11">
        <v>1199</v>
      </c>
      <c r="AE269" s="11">
        <v>0.17910000000000001</v>
      </c>
      <c r="AF269" s="11">
        <v>93.72</v>
      </c>
      <c r="AG269" s="11">
        <v>-0.1</v>
      </c>
      <c r="AH269" s="11">
        <v>0.02</v>
      </c>
      <c r="AI269" s="11">
        <v>111115</v>
      </c>
    </row>
    <row r="270" spans="1:35" s="11" customFormat="1" x14ac:dyDescent="0.2">
      <c r="A270" s="11">
        <f t="shared" ref="A270:A333" si="67">A269+1</f>
        <v>269</v>
      </c>
      <c r="B270" s="10">
        <f t="shared" ref="B270:I270" si="68">B269</f>
        <v>35982</v>
      </c>
      <c r="C270" s="32">
        <f t="shared" si="68"/>
        <v>0.61586805555555557</v>
      </c>
      <c r="D270" s="11" t="str">
        <f t="shared" si="68"/>
        <v xml:space="preserve"> NE</v>
      </c>
      <c r="E270" s="11" t="str">
        <f t="shared" si="68"/>
        <v>sprout</v>
      </c>
      <c r="F270" s="11">
        <f t="shared" si="68"/>
        <v>1200</v>
      </c>
      <c r="G270" s="11" t="str">
        <f t="shared" si="68"/>
        <v>POTR</v>
      </c>
      <c r="H270" s="11">
        <f t="shared" si="68"/>
        <v>4</v>
      </c>
      <c r="I270" s="11">
        <f t="shared" si="68"/>
        <v>6</v>
      </c>
      <c r="J270" s="11">
        <v>2</v>
      </c>
      <c r="K270" s="11">
        <v>88.1</v>
      </c>
      <c r="L270" s="11">
        <v>22.7</v>
      </c>
      <c r="M270" s="11">
        <v>0.40600000000000003</v>
      </c>
      <c r="N270" s="11">
        <v>230</v>
      </c>
      <c r="O270" s="11">
        <v>3.77</v>
      </c>
      <c r="P270" s="11">
        <v>1.0900000000000001</v>
      </c>
      <c r="Q270" s="11">
        <v>6</v>
      </c>
      <c r="R270" s="11">
        <v>0</v>
      </c>
      <c r="S270" s="11">
        <v>1.42</v>
      </c>
      <c r="T270" s="11">
        <v>22.75</v>
      </c>
      <c r="U270" s="11">
        <v>23.29</v>
      </c>
      <c r="V270" s="11">
        <v>21.93</v>
      </c>
      <c r="W270" s="11">
        <v>376.1</v>
      </c>
      <c r="X270" s="11">
        <v>347.3</v>
      </c>
      <c r="Y270" s="11">
        <v>14.55</v>
      </c>
      <c r="Z270" s="11">
        <v>18.98</v>
      </c>
      <c r="AA270" s="11">
        <v>49.09</v>
      </c>
      <c r="AB270" s="11">
        <v>64.040000000000006</v>
      </c>
      <c r="AC270" s="11">
        <v>500.4</v>
      </c>
      <c r="AD270" s="11">
        <v>1199</v>
      </c>
      <c r="AE270" s="11">
        <v>6.8879999999999997E-2</v>
      </c>
      <c r="AF270" s="11">
        <v>93.72</v>
      </c>
      <c r="AG270" s="11">
        <v>-0.1</v>
      </c>
      <c r="AH270" s="11">
        <v>0.02</v>
      </c>
      <c r="AI270" s="11">
        <v>111115</v>
      </c>
    </row>
    <row r="271" spans="1:35" s="11" customFormat="1" x14ac:dyDescent="0.2">
      <c r="A271" s="11">
        <f t="shared" si="67"/>
        <v>270</v>
      </c>
      <c r="B271" s="10"/>
      <c r="C271" s="32"/>
    </row>
    <row r="272" spans="1:35" s="46" customFormat="1" x14ac:dyDescent="0.2">
      <c r="A272" s="46">
        <f t="shared" si="67"/>
        <v>271</v>
      </c>
      <c r="B272" s="47"/>
      <c r="C272" s="48"/>
      <c r="J272" s="46" t="s">
        <v>293</v>
      </c>
    </row>
    <row r="273" spans="1:35" s="46" customFormat="1" x14ac:dyDescent="0.2">
      <c r="A273" s="46">
        <f t="shared" si="67"/>
        <v>272</v>
      </c>
      <c r="B273" s="47"/>
      <c r="C273" s="48"/>
      <c r="J273" s="46" t="s">
        <v>294</v>
      </c>
    </row>
    <row r="274" spans="1:35" s="46" customFormat="1" x14ac:dyDescent="0.2">
      <c r="A274" s="46">
        <f t="shared" si="67"/>
        <v>273</v>
      </c>
      <c r="B274" s="47"/>
      <c r="C274" s="48"/>
      <c r="J274" s="46" t="s">
        <v>295</v>
      </c>
    </row>
    <row r="275" spans="1:35" s="46" customFormat="1" x14ac:dyDescent="0.2">
      <c r="A275" s="46">
        <f t="shared" si="67"/>
        <v>274</v>
      </c>
      <c r="B275" s="47"/>
      <c r="C275" s="48"/>
      <c r="J275" s="46" t="s">
        <v>343</v>
      </c>
    </row>
    <row r="276" spans="1:35" s="46" customFormat="1" x14ac:dyDescent="0.2">
      <c r="A276" s="46">
        <f t="shared" si="67"/>
        <v>275</v>
      </c>
      <c r="B276" s="47"/>
      <c r="C276" s="48"/>
    </row>
    <row r="277" spans="1:35" s="46" customFormat="1" x14ac:dyDescent="0.2">
      <c r="A277" s="46">
        <f t="shared" si="67"/>
        <v>276</v>
      </c>
      <c r="B277" s="47"/>
      <c r="C277" s="48"/>
      <c r="J277" s="46" t="s">
        <v>344</v>
      </c>
    </row>
    <row r="278" spans="1:35" s="46" customFormat="1" x14ac:dyDescent="0.2">
      <c r="A278" s="46">
        <f t="shared" si="67"/>
        <v>277</v>
      </c>
      <c r="B278" s="47"/>
      <c r="C278" s="48"/>
      <c r="J278" s="46" t="s">
        <v>296</v>
      </c>
    </row>
    <row r="279" spans="1:35" s="46" customFormat="1" x14ac:dyDescent="0.2">
      <c r="A279" s="46">
        <f t="shared" si="67"/>
        <v>278</v>
      </c>
      <c r="B279" s="47"/>
      <c r="C279" s="48"/>
      <c r="J279" s="46" t="s">
        <v>346</v>
      </c>
      <c r="K279" s="46" t="s">
        <v>347</v>
      </c>
    </row>
    <row r="280" spans="1:35" s="46" customFormat="1" x14ac:dyDescent="0.2">
      <c r="A280" s="46">
        <f t="shared" si="67"/>
        <v>279</v>
      </c>
      <c r="B280" s="47"/>
      <c r="C280" s="48"/>
      <c r="J280" s="46" t="s">
        <v>348</v>
      </c>
      <c r="K280" s="46" t="s">
        <v>349</v>
      </c>
    </row>
    <row r="281" spans="1:35" s="46" customFormat="1" x14ac:dyDescent="0.2">
      <c r="A281" s="46">
        <f t="shared" si="67"/>
        <v>280</v>
      </c>
      <c r="B281" s="47"/>
      <c r="C281" s="48"/>
      <c r="J281" s="46" t="s">
        <v>350</v>
      </c>
      <c r="K281" s="46" t="s">
        <v>351</v>
      </c>
      <c r="L281" s="46">
        <v>1</v>
      </c>
      <c r="M281" s="46">
        <v>0.16</v>
      </c>
    </row>
    <row r="282" spans="1:35" s="46" customFormat="1" x14ac:dyDescent="0.2">
      <c r="A282" s="46">
        <f t="shared" si="67"/>
        <v>281</v>
      </c>
      <c r="B282" s="47"/>
      <c r="C282" s="48"/>
      <c r="J282" s="46" t="s">
        <v>352</v>
      </c>
      <c r="K282" s="46" t="s">
        <v>353</v>
      </c>
    </row>
    <row r="283" spans="1:35" s="46" customFormat="1" x14ac:dyDescent="0.2">
      <c r="A283" s="46">
        <f t="shared" si="67"/>
        <v>282</v>
      </c>
      <c r="B283" s="47"/>
      <c r="C283" s="48"/>
      <c r="J283" s="46" t="s">
        <v>297</v>
      </c>
    </row>
    <row r="284" spans="1:35" s="46" customFormat="1" x14ac:dyDescent="0.2">
      <c r="A284" s="46">
        <f t="shared" si="67"/>
        <v>283</v>
      </c>
      <c r="B284" s="47"/>
      <c r="C284" s="48"/>
      <c r="J284" s="46" t="s">
        <v>355</v>
      </c>
      <c r="K284" s="46" t="s">
        <v>356</v>
      </c>
      <c r="L284" s="46" t="s">
        <v>357</v>
      </c>
      <c r="M284" s="46" t="s">
        <v>358</v>
      </c>
      <c r="N284" s="46" t="s">
        <v>359</v>
      </c>
      <c r="O284" s="46" t="s">
        <v>360</v>
      </c>
      <c r="P284" s="46" t="s">
        <v>361</v>
      </c>
      <c r="Q284" s="46" t="s">
        <v>362</v>
      </c>
      <c r="R284" s="46" t="s">
        <v>363</v>
      </c>
      <c r="S284" s="46" t="s">
        <v>364</v>
      </c>
      <c r="T284" s="46" t="s">
        <v>365</v>
      </c>
      <c r="U284" s="46" t="s">
        <v>366</v>
      </c>
      <c r="V284" s="46" t="s">
        <v>367</v>
      </c>
      <c r="W284" s="46" t="s">
        <v>368</v>
      </c>
      <c r="X284" s="46" t="s">
        <v>369</v>
      </c>
      <c r="Y284" s="46" t="s">
        <v>370</v>
      </c>
      <c r="Z284" s="46" t="s">
        <v>371</v>
      </c>
      <c r="AA284" s="46" t="s">
        <v>372</v>
      </c>
      <c r="AB284" s="46" t="s">
        <v>373</v>
      </c>
      <c r="AC284" s="46" t="s">
        <v>374</v>
      </c>
      <c r="AD284" s="46" t="s">
        <v>375</v>
      </c>
      <c r="AE284" s="46" t="s">
        <v>376</v>
      </c>
      <c r="AF284" s="46" t="s">
        <v>377</v>
      </c>
      <c r="AG284" s="46" t="s">
        <v>378</v>
      </c>
      <c r="AH284" s="46" t="s">
        <v>379</v>
      </c>
      <c r="AI284" s="46" t="s">
        <v>380</v>
      </c>
    </row>
    <row r="285" spans="1:35" s="46" customFormat="1" x14ac:dyDescent="0.2">
      <c r="A285" s="46">
        <f t="shared" si="67"/>
        <v>284</v>
      </c>
      <c r="B285" s="47">
        <f>DATE(1998,7,(MID(J278,10,1)))</f>
        <v>35983</v>
      </c>
      <c r="C285" s="48">
        <f>TIME(MID(J278,17,2),MID(J278,20,2),MID(J278,23,2))</f>
        <v>0.5151041666666667</v>
      </c>
      <c r="D285" s="46" t="str">
        <f>IF(MID(J283,4,2)="ne"," NE","NU")</f>
        <v xml:space="preserve"> NE</v>
      </c>
      <c r="E285" s="46" t="s">
        <v>433</v>
      </c>
      <c r="F285" s="46">
        <f>IF(MID(J283,7,4)="1200",1200,50)</f>
        <v>1200</v>
      </c>
      <c r="G285" s="46" t="s">
        <v>51</v>
      </c>
      <c r="H285" s="46">
        <f>VALUE(LEFT(J283,FIND(":",J283,1)-1))</f>
        <v>8</v>
      </c>
      <c r="I285" s="46">
        <f>VALUE(RIGHT(J283,1))</f>
        <v>5</v>
      </c>
      <c r="J285" s="46">
        <v>1</v>
      </c>
      <c r="K285" s="46">
        <v>142.18</v>
      </c>
      <c r="L285" s="46">
        <v>16.399999999999999</v>
      </c>
      <c r="M285" s="46">
        <v>0.315</v>
      </c>
      <c r="N285" s="46">
        <v>245</v>
      </c>
      <c r="O285" s="46">
        <v>3.92</v>
      </c>
      <c r="P285" s="46">
        <v>1.38</v>
      </c>
      <c r="Q285" s="46">
        <v>6</v>
      </c>
      <c r="R285" s="46">
        <v>0</v>
      </c>
      <c r="S285" s="46">
        <v>1.42</v>
      </c>
      <c r="T285" s="46">
        <v>24.25</v>
      </c>
      <c r="U285" s="46">
        <v>26.49</v>
      </c>
      <c r="V285" s="46">
        <v>22.43</v>
      </c>
      <c r="W285" s="46">
        <v>372.3</v>
      </c>
      <c r="X285" s="46">
        <v>351</v>
      </c>
      <c r="Y285" s="46">
        <v>17.649999999999999</v>
      </c>
      <c r="Z285" s="46">
        <v>22.24</v>
      </c>
      <c r="AA285" s="46">
        <v>54.49</v>
      </c>
      <c r="AB285" s="46">
        <v>68.67</v>
      </c>
      <c r="AC285" s="46">
        <v>500.6</v>
      </c>
      <c r="AD285" s="46">
        <v>1200</v>
      </c>
      <c r="AE285" s="46">
        <v>1.24</v>
      </c>
      <c r="AF285" s="46">
        <v>93.88</v>
      </c>
      <c r="AG285" s="46">
        <v>3.1</v>
      </c>
      <c r="AH285" s="46">
        <v>0.97</v>
      </c>
      <c r="AI285" s="46">
        <v>111115</v>
      </c>
    </row>
    <row r="286" spans="1:35" s="46" customFormat="1" x14ac:dyDescent="0.2">
      <c r="A286" s="46">
        <f t="shared" si="67"/>
        <v>285</v>
      </c>
      <c r="B286" s="47">
        <f t="shared" ref="B286:I286" si="69">B285</f>
        <v>35983</v>
      </c>
      <c r="C286" s="48">
        <f t="shared" si="69"/>
        <v>0.5151041666666667</v>
      </c>
      <c r="D286" s="46" t="str">
        <f t="shared" si="69"/>
        <v xml:space="preserve"> NE</v>
      </c>
      <c r="E286" s="46" t="str">
        <f t="shared" si="69"/>
        <v>seedling</v>
      </c>
      <c r="F286" s="46">
        <f t="shared" si="69"/>
        <v>1200</v>
      </c>
      <c r="G286" s="46" t="str">
        <f t="shared" si="69"/>
        <v>POTR</v>
      </c>
      <c r="H286" s="46">
        <f t="shared" si="69"/>
        <v>8</v>
      </c>
      <c r="I286" s="46">
        <f t="shared" si="69"/>
        <v>5</v>
      </c>
      <c r="J286" s="46">
        <v>2</v>
      </c>
      <c r="K286" s="46">
        <v>165.43</v>
      </c>
      <c r="L286" s="46">
        <v>16.600000000000001</v>
      </c>
      <c r="M286" s="46">
        <v>0.30299999999999999</v>
      </c>
      <c r="N286" s="46">
        <v>240</v>
      </c>
      <c r="O286" s="46">
        <v>3.8</v>
      </c>
      <c r="P286" s="46">
        <v>1.39</v>
      </c>
      <c r="Q286" s="46">
        <v>6</v>
      </c>
      <c r="R286" s="46">
        <v>0</v>
      </c>
      <c r="S286" s="46">
        <v>1.42</v>
      </c>
      <c r="T286" s="46">
        <v>24.27</v>
      </c>
      <c r="U286" s="46">
        <v>26.39</v>
      </c>
      <c r="V286" s="46">
        <v>22.58</v>
      </c>
      <c r="W286" s="46">
        <v>372.4</v>
      </c>
      <c r="X286" s="46">
        <v>350.8</v>
      </c>
      <c r="Y286" s="46">
        <v>17.59</v>
      </c>
      <c r="Z286" s="46">
        <v>22.03</v>
      </c>
      <c r="AA286" s="46">
        <v>54.24</v>
      </c>
      <c r="AB286" s="46">
        <v>67.959999999999994</v>
      </c>
      <c r="AC286" s="46">
        <v>500.6</v>
      </c>
      <c r="AD286" s="46">
        <v>1200</v>
      </c>
      <c r="AE286" s="46">
        <v>0.9506</v>
      </c>
      <c r="AF286" s="46">
        <v>93.88</v>
      </c>
      <c r="AG286" s="46">
        <v>3.1</v>
      </c>
      <c r="AH286" s="46">
        <v>0.97</v>
      </c>
      <c r="AI286" s="46">
        <v>111115</v>
      </c>
    </row>
    <row r="287" spans="1:35" s="46" customFormat="1" x14ac:dyDescent="0.2">
      <c r="A287" s="46">
        <f t="shared" si="67"/>
        <v>286</v>
      </c>
      <c r="B287" s="47">
        <f t="shared" ref="B287:I287" si="70">B285</f>
        <v>35983</v>
      </c>
      <c r="C287" s="48">
        <f t="shared" si="70"/>
        <v>0.5151041666666667</v>
      </c>
      <c r="D287" s="46" t="str">
        <f t="shared" si="70"/>
        <v xml:space="preserve"> NE</v>
      </c>
      <c r="E287" s="46" t="str">
        <f t="shared" si="70"/>
        <v>seedling</v>
      </c>
      <c r="F287" s="46">
        <f t="shared" si="70"/>
        <v>1200</v>
      </c>
      <c r="G287" s="46" t="str">
        <f t="shared" si="70"/>
        <v>POTR</v>
      </c>
      <c r="H287" s="46">
        <f t="shared" si="70"/>
        <v>8</v>
      </c>
      <c r="I287" s="46">
        <f t="shared" si="70"/>
        <v>5</v>
      </c>
      <c r="J287" s="46" t="s">
        <v>344</v>
      </c>
    </row>
    <row r="288" spans="1:35" s="46" customFormat="1" x14ac:dyDescent="0.2">
      <c r="A288" s="46">
        <f t="shared" si="67"/>
        <v>287</v>
      </c>
      <c r="B288" s="47">
        <f t="shared" ref="B288:I288" si="71">B285</f>
        <v>35983</v>
      </c>
      <c r="C288" s="48">
        <f t="shared" si="71"/>
        <v>0.5151041666666667</v>
      </c>
      <c r="D288" s="46" t="str">
        <f t="shared" si="71"/>
        <v xml:space="preserve"> NE</v>
      </c>
      <c r="E288" s="46" t="str">
        <f t="shared" si="71"/>
        <v>seedling</v>
      </c>
      <c r="F288" s="46">
        <f t="shared" si="71"/>
        <v>1200</v>
      </c>
      <c r="G288" s="46" t="str">
        <f t="shared" si="71"/>
        <v>POTR</v>
      </c>
      <c r="H288" s="46">
        <f t="shared" si="71"/>
        <v>8</v>
      </c>
      <c r="I288" s="46">
        <f t="shared" si="71"/>
        <v>5</v>
      </c>
      <c r="J288" s="46" t="s">
        <v>298</v>
      </c>
    </row>
    <row r="289" spans="1:35" s="46" customFormat="1" x14ac:dyDescent="0.2">
      <c r="A289" s="46">
        <f t="shared" si="67"/>
        <v>288</v>
      </c>
      <c r="B289" s="47"/>
      <c r="C289" s="48"/>
      <c r="J289" s="46" t="s">
        <v>346</v>
      </c>
      <c r="K289" s="46" t="s">
        <v>347</v>
      </c>
    </row>
    <row r="290" spans="1:35" s="46" customFormat="1" x14ac:dyDescent="0.2">
      <c r="A290" s="46">
        <f t="shared" si="67"/>
        <v>289</v>
      </c>
      <c r="B290" s="47"/>
      <c r="C290" s="48"/>
      <c r="J290" s="46" t="s">
        <v>348</v>
      </c>
      <c r="K290" s="46" t="s">
        <v>349</v>
      </c>
    </row>
    <row r="291" spans="1:35" s="46" customFormat="1" x14ac:dyDescent="0.2">
      <c r="A291" s="46">
        <f t="shared" si="67"/>
        <v>290</v>
      </c>
      <c r="B291" s="47"/>
      <c r="C291" s="48"/>
      <c r="J291" s="46" t="s">
        <v>350</v>
      </c>
      <c r="K291" s="46" t="s">
        <v>351</v>
      </c>
      <c r="L291" s="46">
        <v>1</v>
      </c>
      <c r="M291" s="46">
        <v>0.16</v>
      </c>
    </row>
    <row r="292" spans="1:35" s="46" customFormat="1" x14ac:dyDescent="0.2">
      <c r="A292" s="46">
        <f t="shared" si="67"/>
        <v>291</v>
      </c>
      <c r="B292" s="47"/>
      <c r="C292" s="48"/>
      <c r="J292" s="46" t="s">
        <v>352</v>
      </c>
      <c r="K292" s="46" t="s">
        <v>353</v>
      </c>
    </row>
    <row r="293" spans="1:35" s="46" customFormat="1" x14ac:dyDescent="0.2">
      <c r="A293" s="46">
        <f t="shared" si="67"/>
        <v>292</v>
      </c>
      <c r="B293" s="47"/>
      <c r="C293" s="48"/>
      <c r="J293" s="46" t="s">
        <v>299</v>
      </c>
    </row>
    <row r="294" spans="1:35" s="46" customFormat="1" x14ac:dyDescent="0.2">
      <c r="A294" s="46">
        <f t="shared" si="67"/>
        <v>293</v>
      </c>
      <c r="B294" s="47"/>
      <c r="C294" s="48"/>
      <c r="J294" s="46" t="s">
        <v>355</v>
      </c>
      <c r="K294" s="46" t="s">
        <v>356</v>
      </c>
      <c r="L294" s="46" t="s">
        <v>357</v>
      </c>
      <c r="M294" s="46" t="s">
        <v>358</v>
      </c>
      <c r="N294" s="46" t="s">
        <v>359</v>
      </c>
      <c r="O294" s="46" t="s">
        <v>360</v>
      </c>
      <c r="P294" s="46" t="s">
        <v>361</v>
      </c>
      <c r="Q294" s="46" t="s">
        <v>362</v>
      </c>
      <c r="R294" s="46" t="s">
        <v>363</v>
      </c>
      <c r="S294" s="46" t="s">
        <v>364</v>
      </c>
      <c r="T294" s="46" t="s">
        <v>365</v>
      </c>
      <c r="U294" s="46" t="s">
        <v>366</v>
      </c>
      <c r="V294" s="46" t="s">
        <v>367</v>
      </c>
      <c r="W294" s="46" t="s">
        <v>368</v>
      </c>
      <c r="X294" s="46" t="s">
        <v>369</v>
      </c>
      <c r="Y294" s="46" t="s">
        <v>370</v>
      </c>
      <c r="Z294" s="46" t="s">
        <v>371</v>
      </c>
      <c r="AA294" s="46" t="s">
        <v>372</v>
      </c>
      <c r="AB294" s="46" t="s">
        <v>373</v>
      </c>
      <c r="AC294" s="46" t="s">
        <v>374</v>
      </c>
      <c r="AD294" s="46" t="s">
        <v>375</v>
      </c>
      <c r="AE294" s="46" t="s">
        <v>376</v>
      </c>
      <c r="AF294" s="46" t="s">
        <v>377</v>
      </c>
      <c r="AG294" s="46" t="s">
        <v>378</v>
      </c>
      <c r="AH294" s="46" t="s">
        <v>379</v>
      </c>
      <c r="AI294" s="46" t="s">
        <v>380</v>
      </c>
    </row>
    <row r="295" spans="1:35" s="46" customFormat="1" x14ac:dyDescent="0.2">
      <c r="A295" s="46">
        <f t="shared" si="67"/>
        <v>294</v>
      </c>
      <c r="B295" s="47">
        <f>DATE(1998,7,(MID(J288,10,1)))</f>
        <v>35983</v>
      </c>
      <c r="C295" s="48">
        <f>TIME(MID(J288,17,2),MID(J288,20,2),MID(J288,23,2))</f>
        <v>0.51782407407407405</v>
      </c>
      <c r="D295" s="46" t="str">
        <f>IF(MID(J293,4,2)="ne"," NE","NU")</f>
        <v xml:space="preserve"> NE</v>
      </c>
      <c r="E295" s="46" t="s">
        <v>433</v>
      </c>
      <c r="F295" s="46">
        <f>IF(MID(J293,7,4)="1200",1200,50)</f>
        <v>1200</v>
      </c>
      <c r="G295" s="46" t="s">
        <v>51</v>
      </c>
      <c r="H295" s="46">
        <f>VALUE(LEFT(J293,FIND(":",J293,1)-1))</f>
        <v>6</v>
      </c>
      <c r="I295" s="46">
        <f>VALUE(RIGHT(J293,1))</f>
        <v>6</v>
      </c>
      <c r="J295" s="46">
        <v>1</v>
      </c>
      <c r="K295" s="46">
        <v>156.16999999999999</v>
      </c>
      <c r="L295" s="46">
        <v>19</v>
      </c>
      <c r="M295" s="46">
        <v>0.36199999999999999</v>
      </c>
      <c r="N295" s="46">
        <v>242</v>
      </c>
      <c r="O295" s="46">
        <v>3.98</v>
      </c>
      <c r="P295" s="46">
        <v>1.26</v>
      </c>
      <c r="Q295" s="46">
        <v>6</v>
      </c>
      <c r="R295" s="46">
        <v>0</v>
      </c>
      <c r="S295" s="46">
        <v>1.42</v>
      </c>
      <c r="T295" s="46">
        <v>24.76</v>
      </c>
      <c r="U295" s="46">
        <v>26</v>
      </c>
      <c r="V295" s="46">
        <v>23.81</v>
      </c>
      <c r="W295" s="46">
        <v>375.5</v>
      </c>
      <c r="X295" s="46">
        <v>351</v>
      </c>
      <c r="Y295" s="46">
        <v>17.899999999999999</v>
      </c>
      <c r="Z295" s="46">
        <v>22.56</v>
      </c>
      <c r="AA295" s="46">
        <v>53.61</v>
      </c>
      <c r="AB295" s="46">
        <v>67.58</v>
      </c>
      <c r="AC295" s="46">
        <v>500.4</v>
      </c>
      <c r="AD295" s="46">
        <v>1201</v>
      </c>
      <c r="AE295" s="46">
        <v>9.6430000000000002E-2</v>
      </c>
      <c r="AF295" s="46">
        <v>93.88</v>
      </c>
      <c r="AG295" s="46">
        <v>3.1</v>
      </c>
      <c r="AH295" s="46">
        <v>0.97</v>
      </c>
      <c r="AI295" s="46">
        <v>111115</v>
      </c>
    </row>
    <row r="296" spans="1:35" s="46" customFormat="1" x14ac:dyDescent="0.2">
      <c r="A296" s="46">
        <f t="shared" si="67"/>
        <v>295</v>
      </c>
      <c r="B296" s="47">
        <f t="shared" ref="B296:I296" si="72">B295</f>
        <v>35983</v>
      </c>
      <c r="C296" s="48">
        <f t="shared" si="72"/>
        <v>0.51782407407407405</v>
      </c>
      <c r="D296" s="46" t="str">
        <f t="shared" si="72"/>
        <v xml:space="preserve"> NE</v>
      </c>
      <c r="E296" s="46" t="str">
        <f t="shared" si="72"/>
        <v>seedling</v>
      </c>
      <c r="F296" s="46">
        <f t="shared" si="72"/>
        <v>1200</v>
      </c>
      <c r="G296" s="46" t="str">
        <f t="shared" si="72"/>
        <v>POTR</v>
      </c>
      <c r="H296" s="46">
        <f t="shared" si="72"/>
        <v>6</v>
      </c>
      <c r="I296" s="46">
        <f t="shared" si="72"/>
        <v>6</v>
      </c>
      <c r="J296" s="46">
        <v>2</v>
      </c>
      <c r="K296" s="46">
        <v>173.42</v>
      </c>
      <c r="L296" s="46">
        <v>19.100000000000001</v>
      </c>
      <c r="M296" s="46">
        <v>0.36099999999999999</v>
      </c>
      <c r="N296" s="46">
        <v>241</v>
      </c>
      <c r="O296" s="46">
        <v>3.96</v>
      </c>
      <c r="P296" s="46">
        <v>1.25</v>
      </c>
      <c r="Q296" s="46">
        <v>6</v>
      </c>
      <c r="R296" s="46">
        <v>0</v>
      </c>
      <c r="S296" s="46">
        <v>1.42</v>
      </c>
      <c r="T296" s="46">
        <v>24.79</v>
      </c>
      <c r="U296" s="46">
        <v>25.99</v>
      </c>
      <c r="V296" s="46">
        <v>23.75</v>
      </c>
      <c r="W296" s="46">
        <v>375.6</v>
      </c>
      <c r="X296" s="46">
        <v>351</v>
      </c>
      <c r="Y296" s="46">
        <v>17.940000000000001</v>
      </c>
      <c r="Z296" s="46">
        <v>22.57</v>
      </c>
      <c r="AA296" s="46">
        <v>53.62</v>
      </c>
      <c r="AB296" s="46">
        <v>67.47</v>
      </c>
      <c r="AC296" s="46">
        <v>500.5</v>
      </c>
      <c r="AD296" s="46">
        <v>1201</v>
      </c>
      <c r="AE296" s="46">
        <v>0.39950000000000002</v>
      </c>
      <c r="AF296" s="46">
        <v>93.88</v>
      </c>
      <c r="AG296" s="46">
        <v>3.1</v>
      </c>
      <c r="AH296" s="46">
        <v>0.97</v>
      </c>
      <c r="AI296" s="46">
        <v>111115</v>
      </c>
    </row>
    <row r="297" spans="1:35" s="46" customFormat="1" x14ac:dyDescent="0.2">
      <c r="A297" s="46">
        <f t="shared" si="67"/>
        <v>296</v>
      </c>
      <c r="B297" s="47">
        <f t="shared" ref="B297:I297" si="73">B295</f>
        <v>35983</v>
      </c>
      <c r="C297" s="48">
        <f t="shared" si="73"/>
        <v>0.51782407407407405</v>
      </c>
      <c r="D297" s="46" t="str">
        <f t="shared" si="73"/>
        <v xml:space="preserve"> NE</v>
      </c>
      <c r="E297" s="46" t="str">
        <f t="shared" si="73"/>
        <v>seedling</v>
      </c>
      <c r="F297" s="46">
        <f t="shared" si="73"/>
        <v>1200</v>
      </c>
      <c r="G297" s="46" t="str">
        <f t="shared" si="73"/>
        <v>POTR</v>
      </c>
      <c r="H297" s="46">
        <f t="shared" si="73"/>
        <v>6</v>
      </c>
      <c r="I297" s="46">
        <f t="shared" si="73"/>
        <v>6</v>
      </c>
      <c r="J297" s="46" t="s">
        <v>344</v>
      </c>
    </row>
    <row r="298" spans="1:35" s="46" customFormat="1" x14ac:dyDescent="0.2">
      <c r="A298" s="46">
        <f t="shared" si="67"/>
        <v>297</v>
      </c>
      <c r="B298" s="47">
        <f t="shared" ref="B298:I298" si="74">B295</f>
        <v>35983</v>
      </c>
      <c r="C298" s="48">
        <f t="shared" si="74"/>
        <v>0.51782407407407405</v>
      </c>
      <c r="D298" s="46" t="str">
        <f t="shared" si="74"/>
        <v xml:space="preserve"> NE</v>
      </c>
      <c r="E298" s="46" t="str">
        <f t="shared" si="74"/>
        <v>seedling</v>
      </c>
      <c r="F298" s="46">
        <f t="shared" si="74"/>
        <v>1200</v>
      </c>
      <c r="G298" s="46" t="str">
        <f t="shared" si="74"/>
        <v>POTR</v>
      </c>
      <c r="H298" s="46">
        <f t="shared" si="74"/>
        <v>6</v>
      </c>
      <c r="I298" s="46">
        <f t="shared" si="74"/>
        <v>6</v>
      </c>
      <c r="J298" s="46" t="s">
        <v>300</v>
      </c>
    </row>
    <row r="299" spans="1:35" s="46" customFormat="1" x14ac:dyDescent="0.2">
      <c r="A299" s="46">
        <f t="shared" si="67"/>
        <v>298</v>
      </c>
      <c r="B299" s="47"/>
      <c r="C299" s="48"/>
      <c r="J299" s="46" t="s">
        <v>346</v>
      </c>
      <c r="K299" s="46" t="s">
        <v>347</v>
      </c>
    </row>
    <row r="300" spans="1:35" s="46" customFormat="1" x14ac:dyDescent="0.2">
      <c r="A300" s="46">
        <f t="shared" si="67"/>
        <v>299</v>
      </c>
      <c r="B300" s="47"/>
      <c r="C300" s="48"/>
      <c r="J300" s="46" t="s">
        <v>348</v>
      </c>
      <c r="K300" s="46" t="s">
        <v>349</v>
      </c>
    </row>
    <row r="301" spans="1:35" s="46" customFormat="1" x14ac:dyDescent="0.2">
      <c r="A301" s="46">
        <f t="shared" si="67"/>
        <v>300</v>
      </c>
      <c r="B301" s="47"/>
      <c r="C301" s="48"/>
      <c r="J301" s="46" t="s">
        <v>350</v>
      </c>
      <c r="K301" s="46" t="s">
        <v>351</v>
      </c>
      <c r="L301" s="46">
        <v>1</v>
      </c>
      <c r="M301" s="46">
        <v>0.16</v>
      </c>
    </row>
    <row r="302" spans="1:35" s="46" customFormat="1" x14ac:dyDescent="0.2">
      <c r="A302" s="46">
        <f t="shared" si="67"/>
        <v>301</v>
      </c>
      <c r="B302" s="47"/>
      <c r="C302" s="48"/>
      <c r="J302" s="46" t="s">
        <v>352</v>
      </c>
      <c r="K302" s="46" t="s">
        <v>353</v>
      </c>
    </row>
    <row r="303" spans="1:35" s="46" customFormat="1" x14ac:dyDescent="0.2">
      <c r="A303" s="46">
        <f t="shared" si="67"/>
        <v>302</v>
      </c>
      <c r="B303" s="47"/>
      <c r="C303" s="48"/>
      <c r="J303" s="46" t="s">
        <v>301</v>
      </c>
    </row>
    <row r="304" spans="1:35" s="46" customFormat="1" x14ac:dyDescent="0.2">
      <c r="A304" s="46">
        <f t="shared" si="67"/>
        <v>303</v>
      </c>
      <c r="B304" s="47"/>
      <c r="C304" s="48"/>
      <c r="J304" s="46" t="s">
        <v>355</v>
      </c>
      <c r="K304" s="46" t="s">
        <v>356</v>
      </c>
      <c r="L304" s="46" t="s">
        <v>357</v>
      </c>
      <c r="M304" s="46" t="s">
        <v>358</v>
      </c>
      <c r="N304" s="46" t="s">
        <v>359</v>
      </c>
      <c r="O304" s="46" t="s">
        <v>360</v>
      </c>
      <c r="P304" s="46" t="s">
        <v>361</v>
      </c>
      <c r="Q304" s="46" t="s">
        <v>362</v>
      </c>
      <c r="R304" s="46" t="s">
        <v>363</v>
      </c>
      <c r="S304" s="46" t="s">
        <v>364</v>
      </c>
      <c r="T304" s="46" t="s">
        <v>365</v>
      </c>
      <c r="U304" s="46" t="s">
        <v>366</v>
      </c>
      <c r="V304" s="46" t="s">
        <v>367</v>
      </c>
      <c r="W304" s="46" t="s">
        <v>368</v>
      </c>
      <c r="X304" s="46" t="s">
        <v>369</v>
      </c>
      <c r="Y304" s="46" t="s">
        <v>370</v>
      </c>
      <c r="Z304" s="46" t="s">
        <v>371</v>
      </c>
      <c r="AA304" s="46" t="s">
        <v>372</v>
      </c>
      <c r="AB304" s="46" t="s">
        <v>373</v>
      </c>
      <c r="AC304" s="46" t="s">
        <v>374</v>
      </c>
      <c r="AD304" s="46" t="s">
        <v>375</v>
      </c>
      <c r="AE304" s="46" t="s">
        <v>376</v>
      </c>
      <c r="AF304" s="46" t="s">
        <v>377</v>
      </c>
      <c r="AG304" s="46" t="s">
        <v>378</v>
      </c>
      <c r="AH304" s="46" t="s">
        <v>379</v>
      </c>
      <c r="AI304" s="46" t="s">
        <v>380</v>
      </c>
    </row>
    <row r="305" spans="1:35" s="46" customFormat="1" x14ac:dyDescent="0.2">
      <c r="A305" s="46">
        <f t="shared" si="67"/>
        <v>304</v>
      </c>
      <c r="B305" s="47">
        <f>DATE(1998,7,(MID(J298,10,1)))</f>
        <v>35983</v>
      </c>
      <c r="C305" s="48">
        <f>TIME(MID(J298,17,2),MID(J298,20,2),MID(J298,23,2))</f>
        <v>0.52105324074074078</v>
      </c>
      <c r="D305" s="46" t="str">
        <f>IF(MID(J303,4,2)="ne"," NE","NU")</f>
        <v xml:space="preserve"> NE</v>
      </c>
      <c r="E305" s="46" t="s">
        <v>433</v>
      </c>
      <c r="F305" s="46">
        <f>IF(MID(J303,7,4)="1200",1200,50)</f>
        <v>1200</v>
      </c>
      <c r="G305" s="46" t="s">
        <v>51</v>
      </c>
      <c r="H305" s="46">
        <f>VALUE(LEFT(J303,FIND(":",J303,1)-1))</f>
        <v>4</v>
      </c>
      <c r="I305" s="46">
        <f>VALUE(RIGHT(J303,1))</f>
        <v>4</v>
      </c>
      <c r="J305" s="46">
        <v>1</v>
      </c>
      <c r="K305" s="46">
        <v>59.42</v>
      </c>
      <c r="L305" s="46">
        <v>20.9</v>
      </c>
      <c r="M305" s="46">
        <v>0.39100000000000001</v>
      </c>
      <c r="N305" s="46">
        <v>247</v>
      </c>
      <c r="O305" s="46">
        <v>4.3099999999999996</v>
      </c>
      <c r="P305" s="46">
        <v>1.28</v>
      </c>
      <c r="Q305" s="46">
        <v>6</v>
      </c>
      <c r="R305" s="46">
        <v>0</v>
      </c>
      <c r="S305" s="46">
        <v>1.42</v>
      </c>
      <c r="T305" s="46">
        <v>25.54</v>
      </c>
      <c r="U305" s="46">
        <v>26.05</v>
      </c>
      <c r="V305" s="46">
        <v>24.63</v>
      </c>
      <c r="W305" s="46">
        <v>386.1</v>
      </c>
      <c r="X305" s="46">
        <v>359.2</v>
      </c>
      <c r="Y305" s="46">
        <v>17.37</v>
      </c>
      <c r="Z305" s="46">
        <v>22.42</v>
      </c>
      <c r="AA305" s="46">
        <v>49.66</v>
      </c>
      <c r="AB305" s="46">
        <v>64.099999999999994</v>
      </c>
      <c r="AC305" s="46">
        <v>500.6</v>
      </c>
      <c r="AD305" s="46">
        <v>1199</v>
      </c>
      <c r="AE305" s="46">
        <v>0.27550000000000002</v>
      </c>
      <c r="AF305" s="46">
        <v>93.88</v>
      </c>
      <c r="AG305" s="46">
        <v>3.1</v>
      </c>
      <c r="AH305" s="46">
        <v>0.97</v>
      </c>
      <c r="AI305" s="46">
        <v>111115</v>
      </c>
    </row>
    <row r="306" spans="1:35" s="46" customFormat="1" x14ac:dyDescent="0.2">
      <c r="A306" s="46">
        <f t="shared" si="67"/>
        <v>305</v>
      </c>
      <c r="B306" s="47">
        <f t="shared" ref="B306:I306" si="75">B305</f>
        <v>35983</v>
      </c>
      <c r="C306" s="48">
        <f t="shared" si="75"/>
        <v>0.52105324074074078</v>
      </c>
      <c r="D306" s="46" t="str">
        <f t="shared" si="75"/>
        <v xml:space="preserve"> NE</v>
      </c>
      <c r="E306" s="46" t="str">
        <f t="shared" si="75"/>
        <v>seedling</v>
      </c>
      <c r="F306" s="46">
        <f t="shared" si="75"/>
        <v>1200</v>
      </c>
      <c r="G306" s="46" t="str">
        <f t="shared" si="75"/>
        <v>POTR</v>
      </c>
      <c r="H306" s="46">
        <f t="shared" si="75"/>
        <v>4</v>
      </c>
      <c r="I306" s="46">
        <f t="shared" si="75"/>
        <v>4</v>
      </c>
      <c r="J306" s="46">
        <v>2</v>
      </c>
      <c r="K306" s="46">
        <v>77.42</v>
      </c>
      <c r="L306" s="46">
        <v>20.5</v>
      </c>
      <c r="M306" s="46">
        <v>0.39300000000000002</v>
      </c>
      <c r="N306" s="46">
        <v>248</v>
      </c>
      <c r="O306" s="46">
        <v>4.37</v>
      </c>
      <c r="P306" s="46">
        <v>1.29</v>
      </c>
      <c r="Q306" s="46">
        <v>6</v>
      </c>
      <c r="R306" s="46">
        <v>0</v>
      </c>
      <c r="S306" s="46">
        <v>1.42</v>
      </c>
      <c r="T306" s="46">
        <v>25.49</v>
      </c>
      <c r="U306" s="46">
        <v>26.1</v>
      </c>
      <c r="V306" s="46">
        <v>24.74</v>
      </c>
      <c r="W306" s="46">
        <v>384.3</v>
      </c>
      <c r="X306" s="46">
        <v>357.9</v>
      </c>
      <c r="Y306" s="46">
        <v>17.27</v>
      </c>
      <c r="Z306" s="46">
        <v>22.39</v>
      </c>
      <c r="AA306" s="46">
        <v>49.54</v>
      </c>
      <c r="AB306" s="46">
        <v>64.22</v>
      </c>
      <c r="AC306" s="46">
        <v>500.6</v>
      </c>
      <c r="AD306" s="46">
        <v>1200</v>
      </c>
      <c r="AE306" s="46">
        <v>5.5109999999999999E-2</v>
      </c>
      <c r="AF306" s="46">
        <v>93.88</v>
      </c>
      <c r="AG306" s="46">
        <v>3.1</v>
      </c>
      <c r="AH306" s="46">
        <v>0.97</v>
      </c>
      <c r="AI306" s="46">
        <v>111115</v>
      </c>
    </row>
    <row r="307" spans="1:35" s="46" customFormat="1" x14ac:dyDescent="0.2">
      <c r="A307" s="46">
        <f t="shared" si="67"/>
        <v>306</v>
      </c>
      <c r="B307" s="47">
        <f t="shared" ref="B307:I307" si="76">B305</f>
        <v>35983</v>
      </c>
      <c r="C307" s="48">
        <f t="shared" si="76"/>
        <v>0.52105324074074078</v>
      </c>
      <c r="D307" s="46" t="str">
        <f t="shared" si="76"/>
        <v xml:space="preserve"> NE</v>
      </c>
      <c r="E307" s="46" t="str">
        <f t="shared" si="76"/>
        <v>seedling</v>
      </c>
      <c r="F307" s="46">
        <f t="shared" si="76"/>
        <v>1200</v>
      </c>
      <c r="G307" s="46" t="str">
        <f t="shared" si="76"/>
        <v>POTR</v>
      </c>
      <c r="H307" s="46">
        <f t="shared" si="76"/>
        <v>4</v>
      </c>
      <c r="I307" s="46">
        <f t="shared" si="76"/>
        <v>4</v>
      </c>
      <c r="J307" s="46" t="s">
        <v>344</v>
      </c>
    </row>
    <row r="308" spans="1:35" s="46" customFormat="1" x14ac:dyDescent="0.2">
      <c r="A308" s="46">
        <f t="shared" si="67"/>
        <v>307</v>
      </c>
      <c r="B308" s="47">
        <f t="shared" ref="B308:I308" si="77">B305</f>
        <v>35983</v>
      </c>
      <c r="C308" s="48">
        <f t="shared" si="77"/>
        <v>0.52105324074074078</v>
      </c>
      <c r="D308" s="46" t="str">
        <f t="shared" si="77"/>
        <v xml:space="preserve"> NE</v>
      </c>
      <c r="E308" s="46" t="str">
        <f t="shared" si="77"/>
        <v>seedling</v>
      </c>
      <c r="F308" s="46">
        <f t="shared" si="77"/>
        <v>1200</v>
      </c>
      <c r="G308" s="46" t="str">
        <f t="shared" si="77"/>
        <v>POTR</v>
      </c>
      <c r="H308" s="46">
        <f t="shared" si="77"/>
        <v>4</v>
      </c>
      <c r="I308" s="46">
        <f t="shared" si="77"/>
        <v>4</v>
      </c>
      <c r="J308" s="46" t="s">
        <v>302</v>
      </c>
    </row>
    <row r="309" spans="1:35" s="46" customFormat="1" x14ac:dyDescent="0.2">
      <c r="A309" s="46">
        <f t="shared" si="67"/>
        <v>308</v>
      </c>
      <c r="B309" s="47"/>
      <c r="C309" s="48"/>
      <c r="J309" s="46" t="s">
        <v>346</v>
      </c>
      <c r="K309" s="46" t="s">
        <v>347</v>
      </c>
    </row>
    <row r="310" spans="1:35" s="46" customFormat="1" x14ac:dyDescent="0.2">
      <c r="A310" s="46">
        <f t="shared" si="67"/>
        <v>309</v>
      </c>
      <c r="B310" s="47"/>
      <c r="C310" s="48"/>
      <c r="J310" s="46" t="s">
        <v>348</v>
      </c>
      <c r="K310" s="46" t="s">
        <v>349</v>
      </c>
    </row>
    <row r="311" spans="1:35" s="46" customFormat="1" x14ac:dyDescent="0.2">
      <c r="A311" s="46">
        <f t="shared" si="67"/>
        <v>310</v>
      </c>
      <c r="B311" s="47"/>
      <c r="C311" s="48"/>
      <c r="J311" s="46" t="s">
        <v>350</v>
      </c>
      <c r="K311" s="46" t="s">
        <v>351</v>
      </c>
      <c r="L311" s="46">
        <v>1</v>
      </c>
      <c r="M311" s="46">
        <v>0.16</v>
      </c>
    </row>
    <row r="312" spans="1:35" s="46" customFormat="1" x14ac:dyDescent="0.2">
      <c r="A312" s="46">
        <f t="shared" si="67"/>
        <v>311</v>
      </c>
      <c r="B312" s="47"/>
      <c r="C312" s="48"/>
      <c r="J312" s="46" t="s">
        <v>352</v>
      </c>
      <c r="K312" s="46" t="s">
        <v>353</v>
      </c>
    </row>
    <row r="313" spans="1:35" s="46" customFormat="1" x14ac:dyDescent="0.2">
      <c r="A313" s="46">
        <f t="shared" si="67"/>
        <v>312</v>
      </c>
      <c r="B313" s="47"/>
      <c r="C313" s="48"/>
      <c r="J313" s="46" t="s">
        <v>303</v>
      </c>
    </row>
    <row r="314" spans="1:35" s="46" customFormat="1" x14ac:dyDescent="0.2">
      <c r="A314" s="46">
        <f t="shared" si="67"/>
        <v>313</v>
      </c>
      <c r="B314" s="47"/>
      <c r="C314" s="48"/>
      <c r="J314" s="46" t="s">
        <v>355</v>
      </c>
      <c r="K314" s="46" t="s">
        <v>356</v>
      </c>
      <c r="L314" s="46" t="s">
        <v>357</v>
      </c>
      <c r="M314" s="46" t="s">
        <v>358</v>
      </c>
      <c r="N314" s="46" t="s">
        <v>359</v>
      </c>
      <c r="O314" s="46" t="s">
        <v>360</v>
      </c>
      <c r="P314" s="46" t="s">
        <v>361</v>
      </c>
      <c r="Q314" s="46" t="s">
        <v>362</v>
      </c>
      <c r="R314" s="46" t="s">
        <v>363</v>
      </c>
      <c r="S314" s="46" t="s">
        <v>364</v>
      </c>
      <c r="T314" s="46" t="s">
        <v>365</v>
      </c>
      <c r="U314" s="46" t="s">
        <v>366</v>
      </c>
      <c r="V314" s="46" t="s">
        <v>367</v>
      </c>
      <c r="W314" s="46" t="s">
        <v>368</v>
      </c>
      <c r="X314" s="46" t="s">
        <v>369</v>
      </c>
      <c r="Y314" s="46" t="s">
        <v>370</v>
      </c>
      <c r="Z314" s="46" t="s">
        <v>371</v>
      </c>
      <c r="AA314" s="46" t="s">
        <v>372</v>
      </c>
      <c r="AB314" s="46" t="s">
        <v>373</v>
      </c>
      <c r="AC314" s="46" t="s">
        <v>374</v>
      </c>
      <c r="AD314" s="46" t="s">
        <v>375</v>
      </c>
      <c r="AE314" s="46" t="s">
        <v>376</v>
      </c>
      <c r="AF314" s="46" t="s">
        <v>377</v>
      </c>
      <c r="AG314" s="46" t="s">
        <v>378</v>
      </c>
      <c r="AH314" s="46" t="s">
        <v>379</v>
      </c>
      <c r="AI314" s="46" t="s">
        <v>380</v>
      </c>
    </row>
    <row r="315" spans="1:35" s="46" customFormat="1" x14ac:dyDescent="0.2">
      <c r="A315" s="46">
        <f t="shared" si="67"/>
        <v>314</v>
      </c>
      <c r="B315" s="47">
        <f>DATE(1998,7,(MID(J308,10,1)))</f>
        <v>35983</v>
      </c>
      <c r="C315" s="48">
        <f>TIME(MID(J308,17,2),MID(J308,20,2),MID(J308,23,2))</f>
        <v>0.52252314814814815</v>
      </c>
      <c r="D315" s="46" t="str">
        <f>IF(MID(J313,4,2)="ne"," NE","NU")</f>
        <v xml:space="preserve"> NE</v>
      </c>
      <c r="E315" s="46" t="s">
        <v>433</v>
      </c>
      <c r="F315" s="46">
        <f>IF(MID(J313,7,4)="1200",1200,50)</f>
        <v>1200</v>
      </c>
      <c r="G315" s="46" t="s">
        <v>51</v>
      </c>
      <c r="H315" s="46">
        <f>VALUE(LEFT(J313,FIND(":",J313,1)-1))</f>
        <v>4</v>
      </c>
      <c r="I315" s="46">
        <f>VALUE(RIGHT(J313,1))</f>
        <v>3</v>
      </c>
      <c r="J315" s="46">
        <v>1</v>
      </c>
      <c r="K315" s="46">
        <v>94.42</v>
      </c>
      <c r="L315" s="46">
        <v>16.100000000000001</v>
      </c>
      <c r="M315" s="46">
        <v>0.26500000000000001</v>
      </c>
      <c r="N315" s="46">
        <v>228</v>
      </c>
      <c r="O315" s="46">
        <v>4.0599999999999996</v>
      </c>
      <c r="P315" s="46">
        <v>1.65</v>
      </c>
      <c r="Q315" s="46">
        <v>6</v>
      </c>
      <c r="R315" s="46">
        <v>0</v>
      </c>
      <c r="S315" s="46">
        <v>1.42</v>
      </c>
      <c r="T315" s="46">
        <v>26.66</v>
      </c>
      <c r="U315" s="46">
        <v>27.5</v>
      </c>
      <c r="V315" s="46">
        <v>25.11</v>
      </c>
      <c r="W315" s="46">
        <v>370.1</v>
      </c>
      <c r="X315" s="46">
        <v>349.1</v>
      </c>
      <c r="Y315" s="46">
        <v>16.87</v>
      </c>
      <c r="Z315" s="46">
        <v>21.64</v>
      </c>
      <c r="AA315" s="46">
        <v>45.15</v>
      </c>
      <c r="AB315" s="46">
        <v>57.9</v>
      </c>
      <c r="AC315" s="46">
        <v>500.4</v>
      </c>
      <c r="AD315" s="46">
        <v>1200</v>
      </c>
      <c r="AE315" s="46">
        <v>0.1515</v>
      </c>
      <c r="AF315" s="46">
        <v>93.88</v>
      </c>
      <c r="AG315" s="46">
        <v>3.1</v>
      </c>
      <c r="AH315" s="46">
        <v>0.97</v>
      </c>
      <c r="AI315" s="46">
        <v>111115</v>
      </c>
    </row>
    <row r="316" spans="1:35" s="46" customFormat="1" x14ac:dyDescent="0.2">
      <c r="A316" s="46">
        <f t="shared" si="67"/>
        <v>315</v>
      </c>
      <c r="B316" s="47">
        <f t="shared" ref="B316:I316" si="78">B315</f>
        <v>35983</v>
      </c>
      <c r="C316" s="48">
        <f t="shared" si="78"/>
        <v>0.52252314814814815</v>
      </c>
      <c r="D316" s="46" t="str">
        <f t="shared" si="78"/>
        <v xml:space="preserve"> NE</v>
      </c>
      <c r="E316" s="46" t="str">
        <f t="shared" si="78"/>
        <v>seedling</v>
      </c>
      <c r="F316" s="46">
        <f t="shared" si="78"/>
        <v>1200</v>
      </c>
      <c r="G316" s="46" t="str">
        <f t="shared" si="78"/>
        <v>POTR</v>
      </c>
      <c r="H316" s="46">
        <f t="shared" si="78"/>
        <v>4</v>
      </c>
      <c r="I316" s="46">
        <f t="shared" si="78"/>
        <v>3</v>
      </c>
      <c r="J316" s="46">
        <v>2</v>
      </c>
      <c r="K316" s="46">
        <v>104.92</v>
      </c>
      <c r="L316" s="46">
        <v>15.6</v>
      </c>
      <c r="M316" s="46">
        <v>0.26400000000000001</v>
      </c>
      <c r="N316" s="46">
        <v>232</v>
      </c>
      <c r="O316" s="46">
        <v>4.03</v>
      </c>
      <c r="P316" s="46">
        <v>1.65</v>
      </c>
      <c r="Q316" s="46">
        <v>6</v>
      </c>
      <c r="R316" s="46">
        <v>0</v>
      </c>
      <c r="S316" s="46">
        <v>1.42</v>
      </c>
      <c r="T316" s="46">
        <v>26.38</v>
      </c>
      <c r="U316" s="46">
        <v>27.46</v>
      </c>
      <c r="V316" s="46">
        <v>24.74</v>
      </c>
      <c r="W316" s="46">
        <v>370.2</v>
      </c>
      <c r="X316" s="46">
        <v>349.8</v>
      </c>
      <c r="Y316" s="46">
        <v>16.89</v>
      </c>
      <c r="Z316" s="46">
        <v>21.62</v>
      </c>
      <c r="AA316" s="46">
        <v>45.96</v>
      </c>
      <c r="AB316" s="46">
        <v>58.82</v>
      </c>
      <c r="AC316" s="46">
        <v>500.6</v>
      </c>
      <c r="AD316" s="46">
        <v>1200</v>
      </c>
      <c r="AE316" s="46">
        <v>0.56479999999999997</v>
      </c>
      <c r="AF316" s="46">
        <v>93.88</v>
      </c>
      <c r="AG316" s="46">
        <v>3.1</v>
      </c>
      <c r="AH316" s="46">
        <v>0.97</v>
      </c>
      <c r="AI316" s="46">
        <v>111115</v>
      </c>
    </row>
    <row r="317" spans="1:35" s="46" customFormat="1" x14ac:dyDescent="0.2">
      <c r="A317" s="46">
        <f t="shared" si="67"/>
        <v>316</v>
      </c>
      <c r="B317" s="47">
        <f t="shared" ref="B317:I317" si="79">B315</f>
        <v>35983</v>
      </c>
      <c r="C317" s="48">
        <f t="shared" si="79"/>
        <v>0.52252314814814815</v>
      </c>
      <c r="D317" s="46" t="str">
        <f t="shared" si="79"/>
        <v xml:space="preserve"> NE</v>
      </c>
      <c r="E317" s="46" t="str">
        <f t="shared" si="79"/>
        <v>seedling</v>
      </c>
      <c r="F317" s="46">
        <f t="shared" si="79"/>
        <v>1200</v>
      </c>
      <c r="G317" s="46" t="str">
        <f t="shared" si="79"/>
        <v>POTR</v>
      </c>
      <c r="H317" s="46">
        <f t="shared" si="79"/>
        <v>4</v>
      </c>
      <c r="I317" s="46">
        <f t="shared" si="79"/>
        <v>3</v>
      </c>
      <c r="J317" s="46" t="s">
        <v>344</v>
      </c>
    </row>
    <row r="318" spans="1:35" s="46" customFormat="1" x14ac:dyDescent="0.2">
      <c r="A318" s="46">
        <f t="shared" si="67"/>
        <v>317</v>
      </c>
      <c r="B318" s="47">
        <f t="shared" ref="B318:I318" si="80">B315</f>
        <v>35983</v>
      </c>
      <c r="C318" s="48">
        <f t="shared" si="80"/>
        <v>0.52252314814814815</v>
      </c>
      <c r="D318" s="46" t="str">
        <f t="shared" si="80"/>
        <v xml:space="preserve"> NE</v>
      </c>
      <c r="E318" s="46" t="str">
        <f t="shared" si="80"/>
        <v>seedling</v>
      </c>
      <c r="F318" s="46">
        <f t="shared" si="80"/>
        <v>1200</v>
      </c>
      <c r="G318" s="46" t="str">
        <f t="shared" si="80"/>
        <v>POTR</v>
      </c>
      <c r="H318" s="46">
        <f t="shared" si="80"/>
        <v>4</v>
      </c>
      <c r="I318" s="46">
        <f t="shared" si="80"/>
        <v>3</v>
      </c>
      <c r="J318" s="46" t="s">
        <v>304</v>
      </c>
    </row>
    <row r="319" spans="1:35" s="46" customFormat="1" x14ac:dyDescent="0.2">
      <c r="A319" s="46">
        <f t="shared" si="67"/>
        <v>318</v>
      </c>
      <c r="B319" s="47"/>
      <c r="C319" s="48"/>
      <c r="J319" s="46" t="s">
        <v>346</v>
      </c>
      <c r="K319" s="46" t="s">
        <v>347</v>
      </c>
    </row>
    <row r="320" spans="1:35" s="46" customFormat="1" x14ac:dyDescent="0.2">
      <c r="A320" s="46">
        <f t="shared" si="67"/>
        <v>319</v>
      </c>
      <c r="B320" s="47"/>
      <c r="C320" s="48"/>
      <c r="J320" s="46" t="s">
        <v>348</v>
      </c>
      <c r="K320" s="46" t="s">
        <v>349</v>
      </c>
    </row>
    <row r="321" spans="1:35" s="46" customFormat="1" x14ac:dyDescent="0.2">
      <c r="A321" s="46">
        <f t="shared" si="67"/>
        <v>320</v>
      </c>
      <c r="B321" s="47"/>
      <c r="C321" s="48"/>
      <c r="J321" s="46" t="s">
        <v>350</v>
      </c>
      <c r="K321" s="46" t="s">
        <v>351</v>
      </c>
      <c r="L321" s="46">
        <v>1</v>
      </c>
      <c r="M321" s="46">
        <v>0.16</v>
      </c>
    </row>
    <row r="322" spans="1:35" s="46" customFormat="1" x14ac:dyDescent="0.2">
      <c r="A322" s="46">
        <f t="shared" si="67"/>
        <v>321</v>
      </c>
      <c r="B322" s="47"/>
      <c r="C322" s="48"/>
      <c r="J322" s="46" t="s">
        <v>352</v>
      </c>
      <c r="K322" s="46" t="s">
        <v>353</v>
      </c>
    </row>
    <row r="323" spans="1:35" s="46" customFormat="1" x14ac:dyDescent="0.2">
      <c r="A323" s="46">
        <f t="shared" si="67"/>
        <v>322</v>
      </c>
      <c r="B323" s="47"/>
      <c r="C323" s="48"/>
      <c r="J323" s="46" t="s">
        <v>305</v>
      </c>
    </row>
    <row r="324" spans="1:35" s="46" customFormat="1" x14ac:dyDescent="0.2">
      <c r="A324" s="46">
        <f t="shared" si="67"/>
        <v>323</v>
      </c>
      <c r="B324" s="47"/>
      <c r="C324" s="48"/>
      <c r="J324" s="46" t="s">
        <v>355</v>
      </c>
      <c r="K324" s="46" t="s">
        <v>356</v>
      </c>
      <c r="L324" s="46" t="s">
        <v>357</v>
      </c>
      <c r="M324" s="46" t="s">
        <v>358</v>
      </c>
      <c r="N324" s="46" t="s">
        <v>359</v>
      </c>
      <c r="O324" s="46" t="s">
        <v>360</v>
      </c>
      <c r="P324" s="46" t="s">
        <v>361</v>
      </c>
      <c r="Q324" s="46" t="s">
        <v>362</v>
      </c>
      <c r="R324" s="46" t="s">
        <v>363</v>
      </c>
      <c r="S324" s="46" t="s">
        <v>364</v>
      </c>
      <c r="T324" s="46" t="s">
        <v>365</v>
      </c>
      <c r="U324" s="46" t="s">
        <v>366</v>
      </c>
      <c r="V324" s="46" t="s">
        <v>367</v>
      </c>
      <c r="W324" s="46" t="s">
        <v>368</v>
      </c>
      <c r="X324" s="46" t="s">
        <v>369</v>
      </c>
      <c r="Y324" s="46" t="s">
        <v>370</v>
      </c>
      <c r="Z324" s="46" t="s">
        <v>371</v>
      </c>
      <c r="AA324" s="46" t="s">
        <v>372</v>
      </c>
      <c r="AB324" s="46" t="s">
        <v>373</v>
      </c>
      <c r="AC324" s="46" t="s">
        <v>374</v>
      </c>
      <c r="AD324" s="46" t="s">
        <v>375</v>
      </c>
      <c r="AE324" s="46" t="s">
        <v>376</v>
      </c>
      <c r="AF324" s="46" t="s">
        <v>377</v>
      </c>
      <c r="AG324" s="46" t="s">
        <v>378</v>
      </c>
      <c r="AH324" s="46" t="s">
        <v>379</v>
      </c>
      <c r="AI324" s="46" t="s">
        <v>380</v>
      </c>
    </row>
    <row r="325" spans="1:35" s="46" customFormat="1" x14ac:dyDescent="0.2">
      <c r="A325" s="46">
        <f t="shared" si="67"/>
        <v>324</v>
      </c>
      <c r="B325" s="47">
        <f>DATE(1998,7,(MID(J318,10,1)))</f>
        <v>35983</v>
      </c>
      <c r="C325" s="48">
        <f>TIME(MID(J318,17,2),MID(J318,20,2),MID(J318,23,2))</f>
        <v>0.52591435185185187</v>
      </c>
      <c r="D325" s="46" t="str">
        <f>IF(MID(J323,4,2)="ne"," NE","NU")</f>
        <v xml:space="preserve"> NE</v>
      </c>
      <c r="E325" s="46" t="s">
        <v>433</v>
      </c>
      <c r="F325" s="46">
        <f>IF(MID(J323,7,4)="1200",1200,50)</f>
        <v>1200</v>
      </c>
      <c r="G325" s="46" t="s">
        <v>51</v>
      </c>
      <c r="H325" s="46">
        <f>VALUE(LEFT(J323,FIND(":",J323,1)-1))</f>
        <v>4</v>
      </c>
      <c r="I325" s="46">
        <f>VALUE(RIGHT(J323,1))</f>
        <v>1</v>
      </c>
      <c r="J325" s="46">
        <v>1</v>
      </c>
      <c r="K325" s="46">
        <v>81.91</v>
      </c>
      <c r="L325" s="46">
        <v>18.899999999999999</v>
      </c>
      <c r="M325" s="46">
        <v>0.36099999999999999</v>
      </c>
      <c r="N325" s="46">
        <v>240</v>
      </c>
      <c r="O325" s="46">
        <v>4.0999999999999996</v>
      </c>
      <c r="P325" s="46">
        <v>1.3</v>
      </c>
      <c r="Q325" s="46">
        <v>6</v>
      </c>
      <c r="R325" s="46">
        <v>0</v>
      </c>
      <c r="S325" s="46">
        <v>1.42</v>
      </c>
      <c r="T325" s="46">
        <v>24.89</v>
      </c>
      <c r="U325" s="46">
        <v>26.43</v>
      </c>
      <c r="V325" s="46">
        <v>23.05</v>
      </c>
      <c r="W325" s="46">
        <v>372.4</v>
      </c>
      <c r="X325" s="46">
        <v>348</v>
      </c>
      <c r="Y325" s="46">
        <v>18.260000000000002</v>
      </c>
      <c r="Z325" s="46">
        <v>23.06</v>
      </c>
      <c r="AA325" s="46">
        <v>54.26</v>
      </c>
      <c r="AB325" s="46">
        <v>68.540000000000006</v>
      </c>
      <c r="AC325" s="46">
        <v>500.5</v>
      </c>
      <c r="AD325" s="46">
        <v>1201</v>
      </c>
      <c r="AE325" s="46">
        <v>9.6430000000000002E-2</v>
      </c>
      <c r="AF325" s="46">
        <v>93.88</v>
      </c>
      <c r="AG325" s="46">
        <v>3.1</v>
      </c>
      <c r="AH325" s="46">
        <v>0.97</v>
      </c>
      <c r="AI325" s="46">
        <v>111115</v>
      </c>
    </row>
    <row r="326" spans="1:35" s="46" customFormat="1" x14ac:dyDescent="0.2">
      <c r="A326" s="46">
        <f t="shared" si="67"/>
        <v>325</v>
      </c>
      <c r="B326" s="47">
        <f t="shared" ref="B326:I326" si="81">B325</f>
        <v>35983</v>
      </c>
      <c r="C326" s="48">
        <f t="shared" si="81"/>
        <v>0.52591435185185187</v>
      </c>
      <c r="D326" s="46" t="str">
        <f>D325</f>
        <v xml:space="preserve"> NE</v>
      </c>
      <c r="E326" s="46" t="str">
        <f>E325</f>
        <v>seedling</v>
      </c>
      <c r="F326" s="46">
        <f>F325</f>
        <v>1200</v>
      </c>
      <c r="G326" s="46" t="str">
        <f>G325</f>
        <v>POTR</v>
      </c>
      <c r="H326" s="46">
        <f t="shared" si="81"/>
        <v>4</v>
      </c>
      <c r="I326" s="46">
        <f t="shared" si="81"/>
        <v>1</v>
      </c>
      <c r="J326" s="46">
        <v>2</v>
      </c>
      <c r="K326" s="46">
        <v>99.16</v>
      </c>
      <c r="L326" s="46">
        <v>19.600000000000001</v>
      </c>
      <c r="M326" s="46">
        <v>0.36299999999999999</v>
      </c>
      <c r="N326" s="46">
        <v>237</v>
      </c>
      <c r="O326" s="46">
        <v>4.0599999999999996</v>
      </c>
      <c r="P326" s="46">
        <v>1.28</v>
      </c>
      <c r="Q326" s="46">
        <v>6</v>
      </c>
      <c r="R326" s="46">
        <v>0</v>
      </c>
      <c r="S326" s="46">
        <v>1.42</v>
      </c>
      <c r="T326" s="46">
        <v>24.8</v>
      </c>
      <c r="U326" s="46">
        <v>26.35</v>
      </c>
      <c r="V326" s="46">
        <v>23.15</v>
      </c>
      <c r="W326" s="46">
        <v>373.9</v>
      </c>
      <c r="X326" s="46">
        <v>348.7</v>
      </c>
      <c r="Y326" s="46">
        <v>18.32</v>
      </c>
      <c r="Z326" s="46">
        <v>23.07</v>
      </c>
      <c r="AA326" s="46">
        <v>54.74</v>
      </c>
      <c r="AB326" s="46">
        <v>68.95</v>
      </c>
      <c r="AC326" s="46">
        <v>500.5</v>
      </c>
      <c r="AD326" s="46">
        <v>1201</v>
      </c>
      <c r="AE326" s="46">
        <v>0.20660000000000001</v>
      </c>
      <c r="AF326" s="46">
        <v>93.88</v>
      </c>
      <c r="AG326" s="46">
        <v>3.1</v>
      </c>
      <c r="AH326" s="46">
        <v>0.97</v>
      </c>
      <c r="AI326" s="46">
        <v>111115</v>
      </c>
    </row>
    <row r="327" spans="1:35" s="46" customFormat="1" x14ac:dyDescent="0.2">
      <c r="A327" s="46">
        <f t="shared" si="67"/>
        <v>326</v>
      </c>
      <c r="B327" s="47">
        <f t="shared" ref="B327:I327" si="82">B325</f>
        <v>35983</v>
      </c>
      <c r="C327" s="48">
        <f t="shared" si="82"/>
        <v>0.52591435185185187</v>
      </c>
      <c r="D327" s="46" t="str">
        <f t="shared" si="82"/>
        <v xml:space="preserve"> NE</v>
      </c>
      <c r="E327" s="46" t="str">
        <f t="shared" si="82"/>
        <v>seedling</v>
      </c>
      <c r="F327" s="46">
        <f t="shared" si="82"/>
        <v>1200</v>
      </c>
      <c r="G327" s="46" t="str">
        <f t="shared" si="82"/>
        <v>POTR</v>
      </c>
      <c r="H327" s="46">
        <f t="shared" si="82"/>
        <v>4</v>
      </c>
      <c r="I327" s="46">
        <f t="shared" si="82"/>
        <v>1</v>
      </c>
      <c r="J327" s="46" t="s">
        <v>344</v>
      </c>
    </row>
    <row r="328" spans="1:35" s="46" customFormat="1" x14ac:dyDescent="0.2">
      <c r="A328" s="46">
        <f t="shared" si="67"/>
        <v>327</v>
      </c>
      <c r="B328" s="47">
        <f t="shared" ref="B328:I328" si="83">B325</f>
        <v>35983</v>
      </c>
      <c r="C328" s="48">
        <f t="shared" si="83"/>
        <v>0.52591435185185187</v>
      </c>
      <c r="D328" s="46" t="str">
        <f t="shared" si="83"/>
        <v xml:space="preserve"> NE</v>
      </c>
      <c r="E328" s="46" t="str">
        <f t="shared" si="83"/>
        <v>seedling</v>
      </c>
      <c r="F328" s="46">
        <f t="shared" si="83"/>
        <v>1200</v>
      </c>
      <c r="G328" s="46" t="str">
        <f t="shared" si="83"/>
        <v>POTR</v>
      </c>
      <c r="H328" s="46">
        <f t="shared" si="83"/>
        <v>4</v>
      </c>
      <c r="I328" s="46">
        <f t="shared" si="83"/>
        <v>1</v>
      </c>
      <c r="J328" s="46" t="s">
        <v>306</v>
      </c>
    </row>
    <row r="329" spans="1:35" s="46" customFormat="1" x14ac:dyDescent="0.2">
      <c r="A329" s="46">
        <f t="shared" si="67"/>
        <v>328</v>
      </c>
      <c r="B329" s="47"/>
      <c r="C329" s="48"/>
      <c r="J329" s="46" t="s">
        <v>346</v>
      </c>
      <c r="K329" s="46" t="s">
        <v>347</v>
      </c>
    </row>
    <row r="330" spans="1:35" s="46" customFormat="1" x14ac:dyDescent="0.2">
      <c r="A330" s="46">
        <f t="shared" si="67"/>
        <v>329</v>
      </c>
      <c r="B330" s="47"/>
      <c r="C330" s="48"/>
      <c r="J330" s="46" t="s">
        <v>348</v>
      </c>
      <c r="K330" s="46" t="s">
        <v>349</v>
      </c>
    </row>
    <row r="331" spans="1:35" s="46" customFormat="1" x14ac:dyDescent="0.2">
      <c r="A331" s="46">
        <f t="shared" si="67"/>
        <v>330</v>
      </c>
      <c r="B331" s="47"/>
      <c r="C331" s="48"/>
      <c r="J331" s="46" t="s">
        <v>350</v>
      </c>
      <c r="K331" s="46" t="s">
        <v>351</v>
      </c>
      <c r="L331" s="46">
        <v>1</v>
      </c>
      <c r="M331" s="46">
        <v>0.16</v>
      </c>
    </row>
    <row r="332" spans="1:35" s="46" customFormat="1" x14ac:dyDescent="0.2">
      <c r="A332" s="46">
        <f t="shared" si="67"/>
        <v>331</v>
      </c>
      <c r="B332" s="47"/>
      <c r="C332" s="48"/>
      <c r="J332" s="46" t="s">
        <v>352</v>
      </c>
      <c r="K332" s="46" t="s">
        <v>353</v>
      </c>
    </row>
    <row r="333" spans="1:35" s="46" customFormat="1" x14ac:dyDescent="0.2">
      <c r="A333" s="46">
        <f t="shared" si="67"/>
        <v>332</v>
      </c>
      <c r="B333" s="47"/>
      <c r="C333" s="48"/>
      <c r="J333" s="46" t="s">
        <v>307</v>
      </c>
    </row>
    <row r="334" spans="1:35" s="46" customFormat="1" x14ac:dyDescent="0.2">
      <c r="A334" s="46">
        <f t="shared" ref="A334:A395" si="84">A333+1</f>
        <v>333</v>
      </c>
      <c r="B334" s="47"/>
      <c r="C334" s="48"/>
      <c r="J334" s="46" t="s">
        <v>355</v>
      </c>
      <c r="K334" s="46" t="s">
        <v>356</v>
      </c>
      <c r="L334" s="46" t="s">
        <v>357</v>
      </c>
      <c r="M334" s="46" t="s">
        <v>358</v>
      </c>
      <c r="N334" s="46" t="s">
        <v>359</v>
      </c>
      <c r="O334" s="46" t="s">
        <v>360</v>
      </c>
      <c r="P334" s="46" t="s">
        <v>361</v>
      </c>
      <c r="Q334" s="46" t="s">
        <v>362</v>
      </c>
      <c r="R334" s="46" t="s">
        <v>363</v>
      </c>
      <c r="S334" s="46" t="s">
        <v>364</v>
      </c>
      <c r="T334" s="46" t="s">
        <v>365</v>
      </c>
      <c r="U334" s="46" t="s">
        <v>366</v>
      </c>
      <c r="V334" s="46" t="s">
        <v>367</v>
      </c>
      <c r="W334" s="46" t="s">
        <v>368</v>
      </c>
      <c r="X334" s="46" t="s">
        <v>369</v>
      </c>
      <c r="Y334" s="46" t="s">
        <v>370</v>
      </c>
      <c r="Z334" s="46" t="s">
        <v>371</v>
      </c>
      <c r="AA334" s="46" t="s">
        <v>372</v>
      </c>
      <c r="AB334" s="46" t="s">
        <v>373</v>
      </c>
      <c r="AC334" s="46" t="s">
        <v>374</v>
      </c>
      <c r="AD334" s="46" t="s">
        <v>375</v>
      </c>
      <c r="AE334" s="46" t="s">
        <v>376</v>
      </c>
      <c r="AF334" s="46" t="s">
        <v>377</v>
      </c>
      <c r="AG334" s="46" t="s">
        <v>378</v>
      </c>
      <c r="AH334" s="46" t="s">
        <v>379</v>
      </c>
      <c r="AI334" s="46" t="s">
        <v>380</v>
      </c>
    </row>
    <row r="335" spans="1:35" s="46" customFormat="1" x14ac:dyDescent="0.2">
      <c r="A335" s="46">
        <f t="shared" si="84"/>
        <v>334</v>
      </c>
      <c r="B335" s="47">
        <f>DATE(1998,7,(MID(J328,10,1)))</f>
        <v>35983</v>
      </c>
      <c r="C335" s="48">
        <f>TIME(MID(J328,17,2),MID(J328,20,2),MID(J328,23,2))</f>
        <v>0.52770833333333333</v>
      </c>
      <c r="D335" s="46" t="str">
        <f>IF(MID(J333,4,2)="ne"," NE","NU")</f>
        <v xml:space="preserve"> NE</v>
      </c>
      <c r="E335" s="46" t="s">
        <v>433</v>
      </c>
      <c r="F335" s="46">
        <f>IF(MID(J333,7,4)="1200",1200,50)</f>
        <v>1200</v>
      </c>
      <c r="G335" s="46" t="s">
        <v>51</v>
      </c>
      <c r="H335" s="46">
        <f>VALUE(LEFT(J333,FIND(":",J333,1)-1))</f>
        <v>4</v>
      </c>
      <c r="I335" s="46">
        <f>VALUE(RIGHT(J333,1))</f>
        <v>2</v>
      </c>
      <c r="J335" s="46">
        <v>1</v>
      </c>
      <c r="K335" s="46">
        <v>50.66</v>
      </c>
      <c r="L335" s="46">
        <v>18.600000000000001</v>
      </c>
      <c r="M335" s="46">
        <v>0.30199999999999999</v>
      </c>
      <c r="N335" s="46">
        <v>226</v>
      </c>
      <c r="O335" s="46">
        <v>3.7</v>
      </c>
      <c r="P335" s="46">
        <v>1.35</v>
      </c>
      <c r="Q335" s="46">
        <v>6</v>
      </c>
      <c r="R335" s="46">
        <v>0</v>
      </c>
      <c r="S335" s="46">
        <v>1.42</v>
      </c>
      <c r="T335" s="46">
        <v>25.26</v>
      </c>
      <c r="U335" s="46">
        <v>26.64</v>
      </c>
      <c r="V335" s="46">
        <v>24.55</v>
      </c>
      <c r="W335" s="46">
        <v>373.8</v>
      </c>
      <c r="X335" s="46">
        <v>349.9</v>
      </c>
      <c r="Y335" s="46">
        <v>18.579999999999998</v>
      </c>
      <c r="Z335" s="46">
        <v>22.91</v>
      </c>
      <c r="AA335" s="46">
        <v>53.99</v>
      </c>
      <c r="AB335" s="46">
        <v>66.569999999999993</v>
      </c>
      <c r="AC335" s="46">
        <v>500.6</v>
      </c>
      <c r="AD335" s="46">
        <v>1201</v>
      </c>
      <c r="AE335" s="46">
        <v>0.124</v>
      </c>
      <c r="AF335" s="46">
        <v>93.87</v>
      </c>
      <c r="AG335" s="46">
        <v>3.1</v>
      </c>
      <c r="AH335" s="46">
        <v>0.97</v>
      </c>
      <c r="AI335" s="46">
        <v>111115</v>
      </c>
    </row>
    <row r="336" spans="1:35" s="46" customFormat="1" x14ac:dyDescent="0.2">
      <c r="A336" s="46">
        <f t="shared" si="84"/>
        <v>335</v>
      </c>
      <c r="B336" s="47">
        <f t="shared" ref="B336:I336" si="85">B335</f>
        <v>35983</v>
      </c>
      <c r="C336" s="48">
        <f t="shared" si="85"/>
        <v>0.52770833333333333</v>
      </c>
      <c r="D336" s="46" t="str">
        <f t="shared" si="85"/>
        <v xml:space="preserve"> NE</v>
      </c>
      <c r="E336" s="46" t="str">
        <f t="shared" si="85"/>
        <v>seedling</v>
      </c>
      <c r="F336" s="46">
        <f t="shared" si="85"/>
        <v>1200</v>
      </c>
      <c r="G336" s="46" t="str">
        <f t="shared" si="85"/>
        <v>POTR</v>
      </c>
      <c r="H336" s="46">
        <f t="shared" si="85"/>
        <v>4</v>
      </c>
      <c r="I336" s="46">
        <f t="shared" si="85"/>
        <v>2</v>
      </c>
      <c r="J336" s="46">
        <v>2</v>
      </c>
      <c r="K336" s="46">
        <v>70.91</v>
      </c>
      <c r="L336" s="46">
        <v>18.600000000000001</v>
      </c>
      <c r="M336" s="46">
        <v>0.30199999999999999</v>
      </c>
      <c r="N336" s="46">
        <v>227</v>
      </c>
      <c r="O336" s="46">
        <v>3.68</v>
      </c>
      <c r="P336" s="46">
        <v>1.35</v>
      </c>
      <c r="Q336" s="46">
        <v>6</v>
      </c>
      <c r="R336" s="46">
        <v>0</v>
      </c>
      <c r="S336" s="46">
        <v>1.42</v>
      </c>
      <c r="T336" s="46">
        <v>25.35</v>
      </c>
      <c r="U336" s="46">
        <v>26.61</v>
      </c>
      <c r="V336" s="46">
        <v>23.89</v>
      </c>
      <c r="W336" s="46">
        <v>374</v>
      </c>
      <c r="X336" s="46">
        <v>350.1</v>
      </c>
      <c r="Y336" s="46">
        <v>18.59</v>
      </c>
      <c r="Z336" s="46">
        <v>22.9</v>
      </c>
      <c r="AA336" s="46">
        <v>53.75</v>
      </c>
      <c r="AB336" s="46">
        <v>66.23</v>
      </c>
      <c r="AC336" s="46">
        <v>500.5</v>
      </c>
      <c r="AD336" s="46">
        <v>1200</v>
      </c>
      <c r="AE336" s="46">
        <v>0.34439999999999998</v>
      </c>
      <c r="AF336" s="46">
        <v>93.88</v>
      </c>
      <c r="AG336" s="46">
        <v>3.1</v>
      </c>
      <c r="AH336" s="46">
        <v>0.97</v>
      </c>
      <c r="AI336" s="46">
        <v>111115</v>
      </c>
    </row>
    <row r="337" spans="1:35" s="46" customFormat="1" x14ac:dyDescent="0.2">
      <c r="A337" s="46">
        <f t="shared" si="84"/>
        <v>336</v>
      </c>
      <c r="B337" s="47"/>
      <c r="C337" s="48"/>
    </row>
    <row r="338" spans="1:35" s="46" customFormat="1" x14ac:dyDescent="0.2">
      <c r="A338" s="46">
        <f t="shared" si="84"/>
        <v>337</v>
      </c>
      <c r="B338" s="47"/>
      <c r="C338" s="48"/>
      <c r="J338" s="46" t="s">
        <v>308</v>
      </c>
    </row>
    <row r="339" spans="1:35" s="46" customFormat="1" x14ac:dyDescent="0.2">
      <c r="A339" s="46">
        <f t="shared" si="84"/>
        <v>338</v>
      </c>
      <c r="B339" s="47"/>
      <c r="C339" s="48"/>
      <c r="J339" s="46" t="s">
        <v>309</v>
      </c>
    </row>
    <row r="340" spans="1:35" s="46" customFormat="1" x14ac:dyDescent="0.2">
      <c r="A340" s="46">
        <f t="shared" si="84"/>
        <v>339</v>
      </c>
      <c r="B340" s="47"/>
      <c r="C340" s="48"/>
      <c r="J340" s="46" t="s">
        <v>310</v>
      </c>
    </row>
    <row r="341" spans="1:35" s="46" customFormat="1" x14ac:dyDescent="0.2">
      <c r="A341" s="46">
        <f t="shared" si="84"/>
        <v>340</v>
      </c>
      <c r="B341" s="47"/>
      <c r="C341" s="48"/>
      <c r="J341" s="46" t="s">
        <v>343</v>
      </c>
    </row>
    <row r="342" spans="1:35" s="46" customFormat="1" x14ac:dyDescent="0.2">
      <c r="A342" s="46">
        <f t="shared" si="84"/>
        <v>341</v>
      </c>
      <c r="B342" s="47"/>
      <c r="C342" s="48"/>
    </row>
    <row r="343" spans="1:35" s="46" customFormat="1" x14ac:dyDescent="0.2">
      <c r="A343" s="46">
        <f t="shared" si="84"/>
        <v>342</v>
      </c>
      <c r="B343" s="47"/>
      <c r="C343" s="48"/>
      <c r="J343" s="46" t="s">
        <v>344</v>
      </c>
    </row>
    <row r="344" spans="1:35" s="46" customFormat="1" x14ac:dyDescent="0.2">
      <c r="A344" s="46">
        <f t="shared" si="84"/>
        <v>343</v>
      </c>
      <c r="B344" s="47"/>
      <c r="C344" s="48"/>
      <c r="J344" s="46" t="s">
        <v>311</v>
      </c>
    </row>
    <row r="345" spans="1:35" s="46" customFormat="1" x14ac:dyDescent="0.2">
      <c r="A345" s="46">
        <f t="shared" si="84"/>
        <v>344</v>
      </c>
      <c r="B345" s="47"/>
      <c r="C345" s="48"/>
      <c r="J345" s="46" t="s">
        <v>346</v>
      </c>
      <c r="K345" s="46" t="s">
        <v>347</v>
      </c>
    </row>
    <row r="346" spans="1:35" s="46" customFormat="1" x14ac:dyDescent="0.2">
      <c r="A346" s="46">
        <f t="shared" si="84"/>
        <v>345</v>
      </c>
      <c r="B346" s="47"/>
      <c r="C346" s="48"/>
      <c r="J346" s="46" t="s">
        <v>348</v>
      </c>
      <c r="K346" s="46" t="s">
        <v>349</v>
      </c>
    </row>
    <row r="347" spans="1:35" s="46" customFormat="1" x14ac:dyDescent="0.2">
      <c r="A347" s="46">
        <f t="shared" si="84"/>
        <v>346</v>
      </c>
      <c r="B347" s="47"/>
      <c r="C347" s="48"/>
      <c r="J347" s="46" t="s">
        <v>350</v>
      </c>
      <c r="K347" s="46" t="s">
        <v>351</v>
      </c>
      <c r="L347" s="46">
        <v>1</v>
      </c>
      <c r="M347" s="46">
        <v>0.16</v>
      </c>
    </row>
    <row r="348" spans="1:35" s="46" customFormat="1" x14ac:dyDescent="0.2">
      <c r="A348" s="46">
        <f t="shared" si="84"/>
        <v>347</v>
      </c>
      <c r="B348" s="47"/>
      <c r="C348" s="48"/>
      <c r="J348" s="46" t="s">
        <v>352</v>
      </c>
      <c r="K348" s="46" t="s">
        <v>353</v>
      </c>
    </row>
    <row r="349" spans="1:35" s="46" customFormat="1" x14ac:dyDescent="0.2">
      <c r="A349" s="46">
        <f t="shared" si="84"/>
        <v>348</v>
      </c>
      <c r="B349" s="47"/>
      <c r="C349" s="48"/>
      <c r="J349" s="46" t="s">
        <v>312</v>
      </c>
    </row>
    <row r="350" spans="1:35" s="46" customFormat="1" x14ac:dyDescent="0.2">
      <c r="A350" s="46">
        <f t="shared" si="84"/>
        <v>349</v>
      </c>
      <c r="B350" s="47"/>
      <c r="C350" s="48"/>
      <c r="J350" s="46" t="s">
        <v>355</v>
      </c>
      <c r="K350" s="46" t="s">
        <v>356</v>
      </c>
      <c r="L350" s="46" t="s">
        <v>357</v>
      </c>
      <c r="M350" s="46" t="s">
        <v>358</v>
      </c>
      <c r="N350" s="46" t="s">
        <v>359</v>
      </c>
      <c r="O350" s="46" t="s">
        <v>360</v>
      </c>
      <c r="P350" s="46" t="s">
        <v>361</v>
      </c>
      <c r="Q350" s="46" t="s">
        <v>362</v>
      </c>
      <c r="R350" s="46" t="s">
        <v>363</v>
      </c>
      <c r="S350" s="46" t="s">
        <v>364</v>
      </c>
      <c r="T350" s="46" t="s">
        <v>365</v>
      </c>
      <c r="U350" s="46" t="s">
        <v>366</v>
      </c>
      <c r="V350" s="46" t="s">
        <v>367</v>
      </c>
      <c r="W350" s="46" t="s">
        <v>368</v>
      </c>
      <c r="X350" s="46" t="s">
        <v>369</v>
      </c>
      <c r="Y350" s="46" t="s">
        <v>370</v>
      </c>
      <c r="Z350" s="46" t="s">
        <v>371</v>
      </c>
      <c r="AA350" s="46" t="s">
        <v>372</v>
      </c>
      <c r="AB350" s="46" t="s">
        <v>373</v>
      </c>
      <c r="AC350" s="46" t="s">
        <v>374</v>
      </c>
      <c r="AD350" s="46" t="s">
        <v>375</v>
      </c>
      <c r="AE350" s="46" t="s">
        <v>376</v>
      </c>
      <c r="AF350" s="46" t="s">
        <v>377</v>
      </c>
      <c r="AG350" s="46" t="s">
        <v>378</v>
      </c>
      <c r="AH350" s="46" t="s">
        <v>379</v>
      </c>
      <c r="AI350" s="46" t="s">
        <v>380</v>
      </c>
    </row>
    <row r="351" spans="1:35" s="46" customFormat="1" x14ac:dyDescent="0.2">
      <c r="A351" s="46">
        <f t="shared" si="84"/>
        <v>350</v>
      </c>
      <c r="B351" s="47">
        <f>DATE(1998,7,(MID(J344,10,1)))</f>
        <v>35983</v>
      </c>
      <c r="C351" s="48">
        <f>TIME(MID(J344,17,2),MID(J344,20,2),MID(J344,23,2))</f>
        <v>0.48715277777777777</v>
      </c>
      <c r="D351" s="46" t="s">
        <v>435</v>
      </c>
      <c r="E351" s="46" t="s">
        <v>433</v>
      </c>
      <c r="F351" s="46">
        <f>IF(MID(J349,7,4)="1200",1200,50)</f>
        <v>50</v>
      </c>
      <c r="G351" s="46" t="s">
        <v>51</v>
      </c>
      <c r="H351" s="46">
        <f>VALUE(LEFT(J349,FIND(":",J349,1)-1))</f>
        <v>10</v>
      </c>
      <c r="I351" s="46">
        <f>VALUE(RIGHT(J349,1))</f>
        <v>2</v>
      </c>
      <c r="J351" s="46">
        <v>1</v>
      </c>
      <c r="K351" s="46">
        <v>118.96</v>
      </c>
      <c r="L351" s="46">
        <v>1.54</v>
      </c>
      <c r="M351" s="46">
        <v>0.26400000000000001</v>
      </c>
      <c r="N351" s="46">
        <v>331</v>
      </c>
      <c r="O351" s="46">
        <v>3.22</v>
      </c>
      <c r="P351" s="46">
        <v>1.32</v>
      </c>
      <c r="Q351" s="46">
        <v>6</v>
      </c>
      <c r="R351" s="46">
        <v>0</v>
      </c>
      <c r="S351" s="46">
        <v>1.42</v>
      </c>
      <c r="T351" s="46">
        <v>27.27</v>
      </c>
      <c r="U351" s="46">
        <v>26.16</v>
      </c>
      <c r="V351" s="46">
        <v>26.87</v>
      </c>
      <c r="W351" s="46">
        <v>352.8</v>
      </c>
      <c r="X351" s="46">
        <v>349.6</v>
      </c>
      <c r="Y351" s="46">
        <v>18.47</v>
      </c>
      <c r="Z351" s="46">
        <v>22.24</v>
      </c>
      <c r="AA351" s="46">
        <v>47.7</v>
      </c>
      <c r="AB351" s="46">
        <v>57.44</v>
      </c>
      <c r="AC351" s="46">
        <v>500.6</v>
      </c>
      <c r="AD351" s="46">
        <v>49.55</v>
      </c>
      <c r="AE351" s="46">
        <v>1.3780000000000001E-2</v>
      </c>
      <c r="AF351" s="46">
        <v>93.9</v>
      </c>
      <c r="AG351" s="46">
        <v>3.1</v>
      </c>
      <c r="AH351" s="46">
        <v>0.97</v>
      </c>
      <c r="AI351" s="46">
        <v>111115</v>
      </c>
    </row>
    <row r="352" spans="1:35" s="46" customFormat="1" x14ac:dyDescent="0.2">
      <c r="A352" s="46">
        <f t="shared" si="84"/>
        <v>351</v>
      </c>
      <c r="B352" s="47">
        <f t="shared" ref="B352:I352" si="86">B351</f>
        <v>35983</v>
      </c>
      <c r="C352" s="48">
        <f t="shared" si="86"/>
        <v>0.48715277777777777</v>
      </c>
      <c r="D352" s="46" t="str">
        <f t="shared" si="86"/>
        <v>NE</v>
      </c>
      <c r="E352" s="46" t="str">
        <f t="shared" si="86"/>
        <v>seedling</v>
      </c>
      <c r="F352" s="46">
        <f t="shared" si="86"/>
        <v>50</v>
      </c>
      <c r="G352" s="46" t="str">
        <f t="shared" si="86"/>
        <v>POTR</v>
      </c>
      <c r="H352" s="46">
        <f t="shared" si="86"/>
        <v>10</v>
      </c>
      <c r="I352" s="46">
        <f t="shared" si="86"/>
        <v>2</v>
      </c>
      <c r="J352" s="46">
        <v>2</v>
      </c>
      <c r="K352" s="46">
        <v>165.46</v>
      </c>
      <c r="L352" s="46">
        <v>0.98</v>
      </c>
      <c r="M352" s="46">
        <v>0.26400000000000001</v>
      </c>
      <c r="N352" s="46">
        <v>336</v>
      </c>
      <c r="O352" s="46">
        <v>3.19</v>
      </c>
      <c r="P352" s="46">
        <v>1.31</v>
      </c>
      <c r="Q352" s="46">
        <v>6</v>
      </c>
      <c r="R352" s="46">
        <v>0</v>
      </c>
      <c r="S352" s="46">
        <v>1.42</v>
      </c>
      <c r="T352" s="46">
        <v>27.17</v>
      </c>
      <c r="U352" s="46">
        <v>26.19</v>
      </c>
      <c r="V352" s="46">
        <v>26.69</v>
      </c>
      <c r="W352" s="46">
        <v>353.3</v>
      </c>
      <c r="X352" s="46">
        <v>350.8</v>
      </c>
      <c r="Y352" s="46">
        <v>18.670000000000002</v>
      </c>
      <c r="Z352" s="46">
        <v>22.41</v>
      </c>
      <c r="AA352" s="46">
        <v>48.49</v>
      </c>
      <c r="AB352" s="46">
        <v>58.2</v>
      </c>
      <c r="AC352" s="46">
        <v>500.8</v>
      </c>
      <c r="AD352" s="46">
        <v>49.35</v>
      </c>
      <c r="AE352" s="46">
        <v>0.42709999999999998</v>
      </c>
      <c r="AF352" s="46">
        <v>93.89</v>
      </c>
      <c r="AG352" s="46">
        <v>3.1</v>
      </c>
      <c r="AH352" s="46">
        <v>0.97</v>
      </c>
      <c r="AI352" s="46">
        <v>111115</v>
      </c>
    </row>
    <row r="353" spans="1:35" s="46" customFormat="1" x14ac:dyDescent="0.2">
      <c r="A353" s="46">
        <f t="shared" si="84"/>
        <v>352</v>
      </c>
      <c r="B353" s="47">
        <f t="shared" ref="B353:I353" si="87">B351</f>
        <v>35983</v>
      </c>
      <c r="C353" s="48">
        <f t="shared" si="87"/>
        <v>0.48715277777777777</v>
      </c>
      <c r="D353" s="46" t="str">
        <f t="shared" si="87"/>
        <v>NE</v>
      </c>
      <c r="E353" s="46" t="str">
        <f t="shared" si="87"/>
        <v>seedling</v>
      </c>
      <c r="F353" s="46">
        <f t="shared" si="87"/>
        <v>50</v>
      </c>
      <c r="G353" s="46" t="str">
        <f t="shared" si="87"/>
        <v>POTR</v>
      </c>
      <c r="H353" s="46">
        <f t="shared" si="87"/>
        <v>10</v>
      </c>
      <c r="I353" s="46">
        <f t="shared" si="87"/>
        <v>2</v>
      </c>
      <c r="J353" s="46" t="s">
        <v>344</v>
      </c>
    </row>
    <row r="354" spans="1:35" s="46" customFormat="1" x14ac:dyDescent="0.2">
      <c r="A354" s="46">
        <f t="shared" si="84"/>
        <v>353</v>
      </c>
      <c r="B354" s="47">
        <f t="shared" ref="B354:I354" si="88">B351</f>
        <v>35983</v>
      </c>
      <c r="C354" s="48">
        <f t="shared" si="88"/>
        <v>0.48715277777777777</v>
      </c>
      <c r="D354" s="46" t="str">
        <f t="shared" si="88"/>
        <v>NE</v>
      </c>
      <c r="E354" s="46" t="str">
        <f t="shared" si="88"/>
        <v>seedling</v>
      </c>
      <c r="F354" s="46">
        <f t="shared" si="88"/>
        <v>50</v>
      </c>
      <c r="G354" s="46" t="str">
        <f t="shared" si="88"/>
        <v>POTR</v>
      </c>
      <c r="H354" s="46">
        <f t="shared" si="88"/>
        <v>10</v>
      </c>
      <c r="I354" s="46">
        <f t="shared" si="88"/>
        <v>2</v>
      </c>
      <c r="J354" s="46" t="s">
        <v>313</v>
      </c>
    </row>
    <row r="355" spans="1:35" s="46" customFormat="1" x14ac:dyDescent="0.2">
      <c r="A355" s="46">
        <f t="shared" si="84"/>
        <v>354</v>
      </c>
      <c r="B355" s="47"/>
      <c r="C355" s="48"/>
      <c r="J355" s="46" t="s">
        <v>346</v>
      </c>
      <c r="K355" s="46" t="s">
        <v>347</v>
      </c>
    </row>
    <row r="356" spans="1:35" s="46" customFormat="1" x14ac:dyDescent="0.2">
      <c r="A356" s="46">
        <f t="shared" si="84"/>
        <v>355</v>
      </c>
      <c r="B356" s="47"/>
      <c r="C356" s="48"/>
      <c r="J356" s="46" t="s">
        <v>348</v>
      </c>
      <c r="K356" s="46" t="s">
        <v>349</v>
      </c>
    </row>
    <row r="357" spans="1:35" s="46" customFormat="1" x14ac:dyDescent="0.2">
      <c r="A357" s="46">
        <f t="shared" si="84"/>
        <v>356</v>
      </c>
      <c r="B357" s="47"/>
      <c r="C357" s="48"/>
      <c r="J357" s="46" t="s">
        <v>350</v>
      </c>
      <c r="K357" s="46" t="s">
        <v>351</v>
      </c>
      <c r="L357" s="46">
        <v>1</v>
      </c>
      <c r="M357" s="46">
        <v>0.16</v>
      </c>
    </row>
    <row r="358" spans="1:35" s="46" customFormat="1" x14ac:dyDescent="0.2">
      <c r="A358" s="46">
        <f t="shared" si="84"/>
        <v>357</v>
      </c>
      <c r="B358" s="47"/>
      <c r="C358" s="48"/>
      <c r="J358" s="46" t="s">
        <v>352</v>
      </c>
      <c r="K358" s="46" t="s">
        <v>353</v>
      </c>
    </row>
    <row r="359" spans="1:35" s="46" customFormat="1" x14ac:dyDescent="0.2">
      <c r="A359" s="46">
        <f t="shared" si="84"/>
        <v>358</v>
      </c>
      <c r="B359" s="47"/>
      <c r="C359" s="48"/>
      <c r="J359" s="46" t="s">
        <v>314</v>
      </c>
    </row>
    <row r="360" spans="1:35" s="46" customFormat="1" x14ac:dyDescent="0.2">
      <c r="A360" s="46">
        <f t="shared" si="84"/>
        <v>359</v>
      </c>
      <c r="B360" s="47"/>
      <c r="C360" s="48"/>
      <c r="J360" s="46" t="s">
        <v>355</v>
      </c>
      <c r="K360" s="46" t="s">
        <v>356</v>
      </c>
      <c r="L360" s="46" t="s">
        <v>357</v>
      </c>
      <c r="M360" s="46" t="s">
        <v>358</v>
      </c>
      <c r="N360" s="46" t="s">
        <v>359</v>
      </c>
      <c r="O360" s="46" t="s">
        <v>360</v>
      </c>
      <c r="P360" s="46" t="s">
        <v>361</v>
      </c>
      <c r="Q360" s="46" t="s">
        <v>362</v>
      </c>
      <c r="R360" s="46" t="s">
        <v>363</v>
      </c>
      <c r="S360" s="46" t="s">
        <v>364</v>
      </c>
      <c r="T360" s="46" t="s">
        <v>365</v>
      </c>
      <c r="U360" s="46" t="s">
        <v>366</v>
      </c>
      <c r="V360" s="46" t="s">
        <v>367</v>
      </c>
      <c r="W360" s="46" t="s">
        <v>368</v>
      </c>
      <c r="X360" s="46" t="s">
        <v>369</v>
      </c>
      <c r="Y360" s="46" t="s">
        <v>370</v>
      </c>
      <c r="Z360" s="46" t="s">
        <v>371</v>
      </c>
      <c r="AA360" s="46" t="s">
        <v>372</v>
      </c>
      <c r="AB360" s="46" t="s">
        <v>373</v>
      </c>
      <c r="AC360" s="46" t="s">
        <v>374</v>
      </c>
      <c r="AD360" s="46" t="s">
        <v>375</v>
      </c>
      <c r="AE360" s="46" t="s">
        <v>376</v>
      </c>
      <c r="AF360" s="46" t="s">
        <v>377</v>
      </c>
      <c r="AG360" s="46" t="s">
        <v>378</v>
      </c>
      <c r="AH360" s="46" t="s">
        <v>379</v>
      </c>
      <c r="AI360" s="46" t="s">
        <v>380</v>
      </c>
    </row>
    <row r="361" spans="1:35" s="46" customFormat="1" x14ac:dyDescent="0.2">
      <c r="A361" s="46">
        <f t="shared" si="84"/>
        <v>360</v>
      </c>
      <c r="B361" s="47">
        <f>DATE(1998,7,(MID(J354,10,1)))</f>
        <v>35983</v>
      </c>
      <c r="C361" s="48">
        <f>TIME(MID(J354,17,2),MID(J354,20,2),MID(J354,23,2))</f>
        <v>0.49005787037037035</v>
      </c>
      <c r="D361" s="46" t="s">
        <v>435</v>
      </c>
      <c r="E361" s="46" t="s">
        <v>433</v>
      </c>
      <c r="F361" s="46">
        <f>IF(MID(J359,7,4)="1200",1200,50)</f>
        <v>50</v>
      </c>
      <c r="G361" s="46" t="s">
        <v>51</v>
      </c>
      <c r="H361" s="46">
        <f>VALUE(LEFT(J359,FIND(":",J359,1)-1))</f>
        <v>8</v>
      </c>
      <c r="I361" s="46">
        <f>VALUE(RIGHT(J359,1))</f>
        <v>1</v>
      </c>
      <c r="J361" s="46">
        <v>1</v>
      </c>
      <c r="K361" s="46">
        <v>156.71</v>
      </c>
      <c r="L361" s="46">
        <v>1.46</v>
      </c>
      <c r="M361" s="46">
        <v>0.25700000000000001</v>
      </c>
      <c r="N361" s="46">
        <v>333</v>
      </c>
      <c r="O361" s="46">
        <v>2.94</v>
      </c>
      <c r="P361" s="46">
        <v>1.23</v>
      </c>
      <c r="Q361" s="46">
        <v>6</v>
      </c>
      <c r="R361" s="46">
        <v>0</v>
      </c>
      <c r="S361" s="46">
        <v>1.42</v>
      </c>
      <c r="T361" s="46">
        <v>25.78</v>
      </c>
      <c r="U361" s="46">
        <v>26.27</v>
      </c>
      <c r="V361" s="46">
        <v>24.5</v>
      </c>
      <c r="W361" s="46">
        <v>354</v>
      </c>
      <c r="X361" s="46">
        <v>351</v>
      </c>
      <c r="Y361" s="46">
        <v>19.989999999999998</v>
      </c>
      <c r="Z361" s="46">
        <v>23.43</v>
      </c>
      <c r="AA361" s="46">
        <v>56.34</v>
      </c>
      <c r="AB361" s="46">
        <v>66.03</v>
      </c>
      <c r="AC361" s="46">
        <v>500.6</v>
      </c>
      <c r="AD361" s="46">
        <v>50.49</v>
      </c>
      <c r="AE361" s="46">
        <v>0.1515</v>
      </c>
      <c r="AF361" s="46">
        <v>93.89</v>
      </c>
      <c r="AG361" s="46">
        <v>3.1</v>
      </c>
      <c r="AH361" s="46">
        <v>0.97</v>
      </c>
      <c r="AI361" s="46">
        <v>111115</v>
      </c>
    </row>
    <row r="362" spans="1:35" s="46" customFormat="1" x14ac:dyDescent="0.2">
      <c r="A362" s="46">
        <f t="shared" si="84"/>
        <v>361</v>
      </c>
      <c r="B362" s="47">
        <f t="shared" ref="B362:I362" si="89">B361</f>
        <v>35983</v>
      </c>
      <c r="C362" s="48">
        <f t="shared" si="89"/>
        <v>0.49005787037037035</v>
      </c>
      <c r="D362" s="46" t="str">
        <f t="shared" si="89"/>
        <v>NE</v>
      </c>
      <c r="E362" s="46" t="str">
        <f t="shared" si="89"/>
        <v>seedling</v>
      </c>
      <c r="F362" s="46">
        <f t="shared" si="89"/>
        <v>50</v>
      </c>
      <c r="G362" s="46" t="str">
        <f t="shared" si="89"/>
        <v>POTR</v>
      </c>
      <c r="H362" s="46">
        <f t="shared" si="89"/>
        <v>8</v>
      </c>
      <c r="I362" s="46">
        <f t="shared" si="89"/>
        <v>1</v>
      </c>
      <c r="J362" s="46">
        <v>2</v>
      </c>
      <c r="K362" s="46">
        <v>262.45999999999998</v>
      </c>
      <c r="L362" s="46">
        <v>1.1000000000000001</v>
      </c>
      <c r="M362" s="46">
        <v>0.26100000000000001</v>
      </c>
      <c r="N362" s="46">
        <v>336</v>
      </c>
      <c r="O362" s="46">
        <v>2.93</v>
      </c>
      <c r="P362" s="46">
        <v>1.21</v>
      </c>
      <c r="Q362" s="46">
        <v>6</v>
      </c>
      <c r="R362" s="46">
        <v>0</v>
      </c>
      <c r="S362" s="46">
        <v>1.42</v>
      </c>
      <c r="T362" s="46">
        <v>25.74</v>
      </c>
      <c r="U362" s="46">
        <v>26.04</v>
      </c>
      <c r="V362" s="46">
        <v>24.73</v>
      </c>
      <c r="W362" s="46">
        <v>353.8</v>
      </c>
      <c r="X362" s="46">
        <v>351.3</v>
      </c>
      <c r="Y362" s="46">
        <v>19.66</v>
      </c>
      <c r="Z362" s="46">
        <v>23.09</v>
      </c>
      <c r="AA362" s="46">
        <v>55.56</v>
      </c>
      <c r="AB362" s="46">
        <v>65.27</v>
      </c>
      <c r="AC362" s="46">
        <v>500.6</v>
      </c>
      <c r="AD362" s="46">
        <v>50.95</v>
      </c>
      <c r="AE362" s="46">
        <v>0.79910000000000003</v>
      </c>
      <c r="AF362" s="46">
        <v>93.88</v>
      </c>
      <c r="AG362" s="46">
        <v>3.1</v>
      </c>
      <c r="AH362" s="46">
        <v>0.97</v>
      </c>
      <c r="AI362" s="46">
        <v>111115</v>
      </c>
    </row>
    <row r="363" spans="1:35" s="46" customFormat="1" x14ac:dyDescent="0.2">
      <c r="A363" s="46">
        <f t="shared" si="84"/>
        <v>362</v>
      </c>
      <c r="B363" s="47"/>
      <c r="C363" s="48"/>
      <c r="J363" s="46" t="s">
        <v>344</v>
      </c>
    </row>
    <row r="364" spans="1:35" s="46" customFormat="1" x14ac:dyDescent="0.2">
      <c r="A364" s="46">
        <f t="shared" si="84"/>
        <v>363</v>
      </c>
      <c r="B364" s="47"/>
      <c r="C364" s="48"/>
      <c r="J364" s="46" t="s">
        <v>315</v>
      </c>
    </row>
    <row r="365" spans="1:35" s="46" customFormat="1" x14ac:dyDescent="0.2">
      <c r="A365" s="46">
        <f t="shared" si="84"/>
        <v>364</v>
      </c>
      <c r="B365" s="47"/>
      <c r="C365" s="48"/>
      <c r="J365" s="46" t="s">
        <v>346</v>
      </c>
      <c r="K365" s="46" t="s">
        <v>347</v>
      </c>
    </row>
    <row r="366" spans="1:35" s="46" customFormat="1" x14ac:dyDescent="0.2">
      <c r="A366" s="46">
        <f t="shared" si="84"/>
        <v>365</v>
      </c>
      <c r="B366" s="47"/>
      <c r="C366" s="48"/>
      <c r="J366" s="46" t="s">
        <v>348</v>
      </c>
      <c r="K366" s="46" t="s">
        <v>349</v>
      </c>
    </row>
    <row r="367" spans="1:35" s="46" customFormat="1" x14ac:dyDescent="0.2">
      <c r="A367" s="46">
        <f t="shared" si="84"/>
        <v>366</v>
      </c>
      <c r="B367" s="47"/>
      <c r="C367" s="48"/>
      <c r="J367" s="46" t="s">
        <v>350</v>
      </c>
      <c r="K367" s="46" t="s">
        <v>351</v>
      </c>
      <c r="L367" s="46">
        <v>1</v>
      </c>
      <c r="M367" s="46">
        <v>0.16</v>
      </c>
    </row>
    <row r="368" spans="1:35" s="46" customFormat="1" x14ac:dyDescent="0.2">
      <c r="A368" s="46">
        <f t="shared" si="84"/>
        <v>367</v>
      </c>
      <c r="B368" s="47"/>
      <c r="C368" s="48"/>
      <c r="J368" s="46" t="s">
        <v>352</v>
      </c>
      <c r="K368" s="46" t="s">
        <v>353</v>
      </c>
    </row>
    <row r="369" spans="1:35" s="46" customFormat="1" x14ac:dyDescent="0.2">
      <c r="A369" s="46">
        <f t="shared" si="84"/>
        <v>368</v>
      </c>
      <c r="B369" s="47"/>
      <c r="C369" s="48"/>
      <c r="J369" s="46" t="s">
        <v>316</v>
      </c>
    </row>
    <row r="370" spans="1:35" s="46" customFormat="1" x14ac:dyDescent="0.2">
      <c r="A370" s="46">
        <f t="shared" si="84"/>
        <v>369</v>
      </c>
      <c r="B370" s="47"/>
      <c r="C370" s="48"/>
      <c r="J370" s="46" t="s">
        <v>355</v>
      </c>
      <c r="K370" s="46" t="s">
        <v>356</v>
      </c>
      <c r="L370" s="46" t="s">
        <v>357</v>
      </c>
      <c r="M370" s="46" t="s">
        <v>358</v>
      </c>
      <c r="N370" s="46" t="s">
        <v>359</v>
      </c>
      <c r="O370" s="46" t="s">
        <v>360</v>
      </c>
      <c r="P370" s="46" t="s">
        <v>361</v>
      </c>
      <c r="Q370" s="46" t="s">
        <v>362</v>
      </c>
      <c r="R370" s="46" t="s">
        <v>363</v>
      </c>
      <c r="S370" s="46" t="s">
        <v>364</v>
      </c>
      <c r="T370" s="46" t="s">
        <v>365</v>
      </c>
      <c r="U370" s="46" t="s">
        <v>366</v>
      </c>
      <c r="V370" s="46" t="s">
        <v>367</v>
      </c>
      <c r="W370" s="46" t="s">
        <v>368</v>
      </c>
      <c r="X370" s="46" t="s">
        <v>369</v>
      </c>
      <c r="Y370" s="46" t="s">
        <v>370</v>
      </c>
      <c r="Z370" s="46" t="s">
        <v>371</v>
      </c>
      <c r="AA370" s="46" t="s">
        <v>372</v>
      </c>
      <c r="AB370" s="46" t="s">
        <v>373</v>
      </c>
      <c r="AC370" s="46" t="s">
        <v>374</v>
      </c>
      <c r="AD370" s="46" t="s">
        <v>375</v>
      </c>
      <c r="AE370" s="46" t="s">
        <v>376</v>
      </c>
      <c r="AF370" s="46" t="s">
        <v>377</v>
      </c>
      <c r="AG370" s="46" t="s">
        <v>378</v>
      </c>
      <c r="AH370" s="46" t="s">
        <v>379</v>
      </c>
      <c r="AI370" s="46" t="s">
        <v>380</v>
      </c>
    </row>
    <row r="371" spans="1:35" s="46" customFormat="1" x14ac:dyDescent="0.2">
      <c r="A371" s="46">
        <f t="shared" si="84"/>
        <v>370</v>
      </c>
      <c r="B371" s="47">
        <f>DATE(1998,7,(MID(J364,10,1)))</f>
        <v>35983</v>
      </c>
      <c r="C371" s="48">
        <f>TIME(MID(J364,17,2),MID(J364,20,2),MID(J364,23,2))</f>
        <v>0.49512731481481481</v>
      </c>
      <c r="D371" s="46" t="s">
        <v>435</v>
      </c>
      <c r="E371" s="46" t="s">
        <v>433</v>
      </c>
      <c r="F371" s="46">
        <f>IF(MID(J369,7,4)="1200",1200,50)</f>
        <v>50</v>
      </c>
      <c r="G371" s="46" t="s">
        <v>51</v>
      </c>
      <c r="H371" s="46">
        <f>VALUE(LEFT(J369,FIND(":",J369,1)-1))</f>
        <v>17</v>
      </c>
      <c r="I371" s="46">
        <f>VALUE(RIGHT(J369,1))</f>
        <v>3</v>
      </c>
      <c r="J371" s="46">
        <v>1</v>
      </c>
      <c r="K371" s="46">
        <v>585.70000000000005</v>
      </c>
      <c r="L371" s="46">
        <v>0.41499999999999998</v>
      </c>
      <c r="M371" s="46">
        <v>0.182</v>
      </c>
      <c r="N371" s="46">
        <v>338</v>
      </c>
      <c r="O371" s="46">
        <v>2.21</v>
      </c>
      <c r="P371" s="46">
        <v>1.25</v>
      </c>
      <c r="Q371" s="46">
        <v>6</v>
      </c>
      <c r="R371" s="46">
        <v>0</v>
      </c>
      <c r="S371" s="46">
        <v>1.42</v>
      </c>
      <c r="T371" s="46">
        <v>26.85</v>
      </c>
      <c r="U371" s="46">
        <v>26.02</v>
      </c>
      <c r="V371" s="46">
        <v>26.5</v>
      </c>
      <c r="W371" s="46">
        <v>350.4</v>
      </c>
      <c r="X371" s="46">
        <v>348.9</v>
      </c>
      <c r="Y371" s="46">
        <v>20.12</v>
      </c>
      <c r="Z371" s="46">
        <v>22.71</v>
      </c>
      <c r="AA371" s="46">
        <v>53.22</v>
      </c>
      <c r="AB371" s="46">
        <v>60.07</v>
      </c>
      <c r="AC371" s="46">
        <v>500.7</v>
      </c>
      <c r="AD371" s="46">
        <v>50.19</v>
      </c>
      <c r="AE371" s="46">
        <v>0.30309999999999998</v>
      </c>
      <c r="AF371" s="46">
        <v>93.88</v>
      </c>
      <c r="AG371" s="46">
        <v>3.1</v>
      </c>
      <c r="AH371" s="46">
        <v>0.97</v>
      </c>
      <c r="AI371" s="46">
        <v>111115</v>
      </c>
    </row>
    <row r="372" spans="1:35" s="46" customFormat="1" x14ac:dyDescent="0.2">
      <c r="A372" s="46">
        <f t="shared" si="84"/>
        <v>371</v>
      </c>
      <c r="B372" s="47">
        <f t="shared" ref="B372:I372" si="90">B371</f>
        <v>35983</v>
      </c>
      <c r="C372" s="48">
        <f t="shared" si="90"/>
        <v>0.49512731481481481</v>
      </c>
      <c r="D372" s="46" t="str">
        <f t="shared" si="90"/>
        <v>NE</v>
      </c>
      <c r="E372" s="46" t="str">
        <f t="shared" si="90"/>
        <v>seedling</v>
      </c>
      <c r="F372" s="46">
        <f t="shared" si="90"/>
        <v>50</v>
      </c>
      <c r="G372" s="46" t="str">
        <f t="shared" si="90"/>
        <v>POTR</v>
      </c>
      <c r="H372" s="46">
        <f t="shared" si="90"/>
        <v>17</v>
      </c>
      <c r="I372" s="46">
        <f t="shared" si="90"/>
        <v>3</v>
      </c>
      <c r="J372" s="46">
        <v>2</v>
      </c>
      <c r="K372" s="46">
        <v>689.94</v>
      </c>
      <c r="L372" s="46">
        <v>0.111</v>
      </c>
      <c r="M372" s="46">
        <v>0.18099999999999999</v>
      </c>
      <c r="N372" s="46">
        <v>341</v>
      </c>
      <c r="O372" s="46">
        <v>2.12</v>
      </c>
      <c r="P372" s="46">
        <v>1.21</v>
      </c>
      <c r="Q372" s="46">
        <v>6</v>
      </c>
      <c r="R372" s="46">
        <v>0</v>
      </c>
      <c r="S372" s="46">
        <v>1.42</v>
      </c>
      <c r="T372" s="46">
        <v>26.92</v>
      </c>
      <c r="U372" s="46">
        <v>26.13</v>
      </c>
      <c r="V372" s="46">
        <v>26.49</v>
      </c>
      <c r="W372" s="46">
        <v>349.8</v>
      </c>
      <c r="X372" s="46">
        <v>348.8</v>
      </c>
      <c r="Y372" s="46">
        <v>20.89</v>
      </c>
      <c r="Z372" s="46">
        <v>23.38</v>
      </c>
      <c r="AA372" s="46">
        <v>55.05</v>
      </c>
      <c r="AB372" s="46">
        <v>61.6</v>
      </c>
      <c r="AC372" s="46">
        <v>500.6</v>
      </c>
      <c r="AD372" s="46">
        <v>50.01</v>
      </c>
      <c r="AE372" s="46">
        <v>1.3780000000000001E-2</v>
      </c>
      <c r="AF372" s="46">
        <v>93.88</v>
      </c>
      <c r="AG372" s="46">
        <v>3.1</v>
      </c>
      <c r="AH372" s="46">
        <v>0.97</v>
      </c>
      <c r="AI372" s="46">
        <v>111115</v>
      </c>
    </row>
    <row r="373" spans="1:35" s="46" customFormat="1" x14ac:dyDescent="0.2">
      <c r="A373" s="46">
        <f t="shared" si="84"/>
        <v>372</v>
      </c>
      <c r="B373" s="47">
        <f t="shared" ref="B373:I373" si="91">B371</f>
        <v>35983</v>
      </c>
      <c r="C373" s="48">
        <f t="shared" si="91"/>
        <v>0.49512731481481481</v>
      </c>
      <c r="D373" s="46" t="str">
        <f t="shared" si="91"/>
        <v>NE</v>
      </c>
      <c r="E373" s="46" t="str">
        <f t="shared" si="91"/>
        <v>seedling</v>
      </c>
      <c r="F373" s="46">
        <f t="shared" si="91"/>
        <v>50</v>
      </c>
      <c r="G373" s="46" t="str">
        <f t="shared" si="91"/>
        <v>POTR</v>
      </c>
      <c r="H373" s="46">
        <f t="shared" si="91"/>
        <v>17</v>
      </c>
      <c r="I373" s="46">
        <f t="shared" si="91"/>
        <v>3</v>
      </c>
      <c r="J373" s="46" t="s">
        <v>344</v>
      </c>
    </row>
    <row r="374" spans="1:35" s="46" customFormat="1" x14ac:dyDescent="0.2">
      <c r="A374" s="46">
        <f t="shared" si="84"/>
        <v>373</v>
      </c>
      <c r="B374" s="47">
        <f t="shared" ref="B374:I374" si="92">B371</f>
        <v>35983</v>
      </c>
      <c r="C374" s="48">
        <f t="shared" si="92"/>
        <v>0.49512731481481481</v>
      </c>
      <c r="D374" s="46" t="str">
        <f t="shared" si="92"/>
        <v>NE</v>
      </c>
      <c r="E374" s="46" t="str">
        <f t="shared" si="92"/>
        <v>seedling</v>
      </c>
      <c r="F374" s="46">
        <f t="shared" si="92"/>
        <v>50</v>
      </c>
      <c r="G374" s="46" t="str">
        <f t="shared" si="92"/>
        <v>POTR</v>
      </c>
      <c r="H374" s="46">
        <f t="shared" si="92"/>
        <v>17</v>
      </c>
      <c r="I374" s="46">
        <f t="shared" si="92"/>
        <v>3</v>
      </c>
      <c r="J374" s="46" t="s">
        <v>317</v>
      </c>
    </row>
    <row r="375" spans="1:35" s="46" customFormat="1" x14ac:dyDescent="0.2">
      <c r="A375" s="46">
        <f t="shared" si="84"/>
        <v>374</v>
      </c>
      <c r="B375" s="47"/>
      <c r="C375" s="48"/>
      <c r="J375" s="46" t="s">
        <v>346</v>
      </c>
      <c r="K375" s="46" t="s">
        <v>347</v>
      </c>
    </row>
    <row r="376" spans="1:35" s="46" customFormat="1" x14ac:dyDescent="0.2">
      <c r="A376" s="46">
        <f t="shared" si="84"/>
        <v>375</v>
      </c>
      <c r="B376" s="47"/>
      <c r="C376" s="48"/>
      <c r="J376" s="46" t="s">
        <v>348</v>
      </c>
      <c r="K376" s="46" t="s">
        <v>349</v>
      </c>
    </row>
    <row r="377" spans="1:35" s="46" customFormat="1" x14ac:dyDescent="0.2">
      <c r="A377" s="46">
        <f t="shared" si="84"/>
        <v>376</v>
      </c>
      <c r="B377" s="47"/>
      <c r="C377" s="48"/>
      <c r="J377" s="46" t="s">
        <v>350</v>
      </c>
      <c r="K377" s="46" t="s">
        <v>351</v>
      </c>
      <c r="L377" s="46">
        <v>1</v>
      </c>
      <c r="M377" s="46">
        <v>0.16</v>
      </c>
    </row>
    <row r="378" spans="1:35" s="46" customFormat="1" x14ac:dyDescent="0.2">
      <c r="A378" s="46">
        <f t="shared" si="84"/>
        <v>377</v>
      </c>
      <c r="B378" s="47"/>
      <c r="C378" s="48"/>
      <c r="J378" s="46" t="s">
        <v>352</v>
      </c>
      <c r="K378" s="46" t="s">
        <v>353</v>
      </c>
    </row>
    <row r="379" spans="1:35" s="46" customFormat="1" x14ac:dyDescent="0.2">
      <c r="A379" s="46">
        <f t="shared" si="84"/>
        <v>378</v>
      </c>
      <c r="B379" s="47"/>
      <c r="C379" s="48"/>
      <c r="J379" s="46" t="s">
        <v>318</v>
      </c>
    </row>
    <row r="380" spans="1:35" s="46" customFormat="1" x14ac:dyDescent="0.2">
      <c r="A380" s="46">
        <f t="shared" si="84"/>
        <v>379</v>
      </c>
      <c r="B380" s="47"/>
      <c r="C380" s="48"/>
      <c r="J380" s="46" t="s">
        <v>355</v>
      </c>
      <c r="K380" s="46" t="s">
        <v>356</v>
      </c>
      <c r="L380" s="46" t="s">
        <v>357</v>
      </c>
      <c r="M380" s="46" t="s">
        <v>358</v>
      </c>
      <c r="N380" s="46" t="s">
        <v>359</v>
      </c>
      <c r="O380" s="46" t="s">
        <v>360</v>
      </c>
      <c r="P380" s="46" t="s">
        <v>361</v>
      </c>
      <c r="Q380" s="46" t="s">
        <v>362</v>
      </c>
      <c r="R380" s="46" t="s">
        <v>363</v>
      </c>
      <c r="S380" s="46" t="s">
        <v>364</v>
      </c>
      <c r="T380" s="46" t="s">
        <v>365</v>
      </c>
      <c r="U380" s="46" t="s">
        <v>366</v>
      </c>
      <c r="V380" s="46" t="s">
        <v>367</v>
      </c>
      <c r="W380" s="46" t="s">
        <v>368</v>
      </c>
      <c r="X380" s="46" t="s">
        <v>369</v>
      </c>
      <c r="Y380" s="46" t="s">
        <v>370</v>
      </c>
      <c r="Z380" s="46" t="s">
        <v>371</v>
      </c>
      <c r="AA380" s="46" t="s">
        <v>372</v>
      </c>
      <c r="AB380" s="46" t="s">
        <v>373</v>
      </c>
      <c r="AC380" s="46" t="s">
        <v>374</v>
      </c>
      <c r="AD380" s="46" t="s">
        <v>375</v>
      </c>
      <c r="AE380" s="46" t="s">
        <v>376</v>
      </c>
      <c r="AF380" s="46" t="s">
        <v>377</v>
      </c>
      <c r="AG380" s="46" t="s">
        <v>378</v>
      </c>
      <c r="AH380" s="46" t="s">
        <v>379</v>
      </c>
      <c r="AI380" s="46" t="s">
        <v>380</v>
      </c>
    </row>
    <row r="381" spans="1:35" s="46" customFormat="1" x14ac:dyDescent="0.2">
      <c r="A381" s="46">
        <f t="shared" si="84"/>
        <v>380</v>
      </c>
      <c r="B381" s="47">
        <f>DATE(1998,7,(MID(J374,10,1)))</f>
        <v>35983</v>
      </c>
      <c r="C381" s="48">
        <f>TIME(MID(J374,17,2),MID(J374,20,2),MID(J374,23,2))</f>
        <v>0.50405092592592593</v>
      </c>
      <c r="D381" s="46" t="s">
        <v>435</v>
      </c>
      <c r="E381" s="46" t="s">
        <v>433</v>
      </c>
      <c r="F381" s="46">
        <f>IF(MID(J379,7,4)="1200",1200,50)</f>
        <v>50</v>
      </c>
      <c r="G381" s="46" t="s">
        <v>51</v>
      </c>
      <c r="H381" s="46">
        <f>VALUE(LEFT(J379,FIND(":",J379,1)-1))</f>
        <v>4</v>
      </c>
      <c r="I381" s="46">
        <f>VALUE(RIGHT(J379,1))</f>
        <v>4</v>
      </c>
      <c r="J381" s="46">
        <v>1</v>
      </c>
      <c r="K381" s="46">
        <v>180.69</v>
      </c>
      <c r="L381" s="46">
        <v>0.185</v>
      </c>
      <c r="M381" s="46">
        <v>0.31900000000000001</v>
      </c>
      <c r="N381" s="46">
        <v>341</v>
      </c>
      <c r="O381" s="46">
        <v>3.18</v>
      </c>
      <c r="P381" s="46">
        <v>1.1100000000000001</v>
      </c>
      <c r="Q381" s="46">
        <v>6</v>
      </c>
      <c r="R381" s="46">
        <v>0</v>
      </c>
      <c r="S381" s="46">
        <v>1.42</v>
      </c>
      <c r="T381" s="46">
        <v>27.15</v>
      </c>
      <c r="U381" s="46">
        <v>26.27</v>
      </c>
      <c r="V381" s="46">
        <v>26.61</v>
      </c>
      <c r="W381" s="46">
        <v>350.6</v>
      </c>
      <c r="X381" s="46">
        <v>349.1</v>
      </c>
      <c r="Y381" s="46">
        <v>20.97</v>
      </c>
      <c r="Z381" s="46">
        <v>24.68</v>
      </c>
      <c r="AA381" s="46">
        <v>54.51</v>
      </c>
      <c r="AB381" s="46">
        <v>64.17</v>
      </c>
      <c r="AC381" s="46">
        <v>500.5</v>
      </c>
      <c r="AD381" s="46">
        <v>49.28</v>
      </c>
      <c r="AE381" s="46">
        <v>0.63380000000000003</v>
      </c>
      <c r="AF381" s="46">
        <v>93.88</v>
      </c>
      <c r="AG381" s="46">
        <v>3.1</v>
      </c>
      <c r="AH381" s="46">
        <v>0.97</v>
      </c>
      <c r="AI381" s="46">
        <v>111115</v>
      </c>
    </row>
    <row r="382" spans="1:35" s="46" customFormat="1" x14ac:dyDescent="0.2">
      <c r="A382" s="46">
        <f t="shared" si="84"/>
        <v>381</v>
      </c>
      <c r="B382" s="47">
        <f t="shared" ref="B382:I382" si="93">B381</f>
        <v>35983</v>
      </c>
      <c r="C382" s="48">
        <f t="shared" si="93"/>
        <v>0.50405092592592593</v>
      </c>
      <c r="D382" s="46" t="str">
        <f t="shared" si="93"/>
        <v>NE</v>
      </c>
      <c r="E382" s="46" t="str">
        <f t="shared" si="93"/>
        <v>seedling</v>
      </c>
      <c r="F382" s="46">
        <f t="shared" si="93"/>
        <v>50</v>
      </c>
      <c r="G382" s="46" t="str">
        <f t="shared" si="93"/>
        <v>POTR</v>
      </c>
      <c r="H382" s="46">
        <f t="shared" si="93"/>
        <v>4</v>
      </c>
      <c r="I382" s="46">
        <f t="shared" si="93"/>
        <v>4</v>
      </c>
      <c r="J382" s="46">
        <v>2</v>
      </c>
      <c r="K382" s="46">
        <v>195.69</v>
      </c>
      <c r="L382" s="46">
        <v>0.51200000000000001</v>
      </c>
      <c r="M382" s="46">
        <v>0.32100000000000001</v>
      </c>
      <c r="N382" s="46">
        <v>339</v>
      </c>
      <c r="O382" s="46">
        <v>3.17</v>
      </c>
      <c r="P382" s="46">
        <v>1.1000000000000001</v>
      </c>
      <c r="Q382" s="46">
        <v>6</v>
      </c>
      <c r="R382" s="46">
        <v>0</v>
      </c>
      <c r="S382" s="46">
        <v>1.42</v>
      </c>
      <c r="T382" s="46">
        <v>27.07</v>
      </c>
      <c r="U382" s="46">
        <v>26.21</v>
      </c>
      <c r="V382" s="46">
        <v>26.69</v>
      </c>
      <c r="W382" s="46">
        <v>350.8</v>
      </c>
      <c r="X382" s="46">
        <v>348.9</v>
      </c>
      <c r="Y382" s="46">
        <v>20.95</v>
      </c>
      <c r="Z382" s="46">
        <v>24.65</v>
      </c>
      <c r="AA382" s="46">
        <v>54.71</v>
      </c>
      <c r="AB382" s="46">
        <v>64.38</v>
      </c>
      <c r="AC382" s="46">
        <v>500.6</v>
      </c>
      <c r="AD382" s="46">
        <v>49.26</v>
      </c>
      <c r="AE382" s="46">
        <v>0.23419999999999999</v>
      </c>
      <c r="AF382" s="46">
        <v>93.88</v>
      </c>
      <c r="AG382" s="46">
        <v>3.1</v>
      </c>
      <c r="AH382" s="46">
        <v>0.97</v>
      </c>
      <c r="AI382" s="46">
        <v>111115</v>
      </c>
    </row>
    <row r="383" spans="1:35" s="46" customFormat="1" x14ac:dyDescent="0.2">
      <c r="A383" s="46">
        <f t="shared" si="84"/>
        <v>382</v>
      </c>
      <c r="B383" s="47"/>
      <c r="C383" s="48"/>
      <c r="J383" s="46" t="s">
        <v>344</v>
      </c>
    </row>
    <row r="384" spans="1:35" s="46" customFormat="1" x14ac:dyDescent="0.2">
      <c r="A384" s="46">
        <f t="shared" si="84"/>
        <v>383</v>
      </c>
      <c r="B384" s="47"/>
      <c r="C384" s="48"/>
      <c r="J384" s="46" t="s">
        <v>319</v>
      </c>
    </row>
    <row r="385" spans="1:35" s="46" customFormat="1" x14ac:dyDescent="0.2">
      <c r="A385" s="46">
        <f t="shared" si="84"/>
        <v>384</v>
      </c>
      <c r="B385" s="47"/>
      <c r="C385" s="48"/>
      <c r="J385" s="46" t="s">
        <v>346</v>
      </c>
      <c r="K385" s="46" t="s">
        <v>347</v>
      </c>
    </row>
    <row r="386" spans="1:35" s="46" customFormat="1" x14ac:dyDescent="0.2">
      <c r="A386" s="46">
        <f t="shared" si="84"/>
        <v>385</v>
      </c>
      <c r="B386" s="47"/>
      <c r="C386" s="48"/>
      <c r="J386" s="46" t="s">
        <v>348</v>
      </c>
      <c r="K386" s="46" t="s">
        <v>349</v>
      </c>
    </row>
    <row r="387" spans="1:35" s="46" customFormat="1" x14ac:dyDescent="0.2">
      <c r="A387" s="46">
        <f t="shared" si="84"/>
        <v>386</v>
      </c>
      <c r="B387" s="47"/>
      <c r="C387" s="48"/>
      <c r="J387" s="46" t="s">
        <v>350</v>
      </c>
      <c r="K387" s="46" t="s">
        <v>351</v>
      </c>
      <c r="L387" s="46">
        <v>1</v>
      </c>
      <c r="M387" s="46">
        <v>0.16</v>
      </c>
    </row>
    <row r="388" spans="1:35" s="46" customFormat="1" x14ac:dyDescent="0.2">
      <c r="A388" s="46">
        <f t="shared" si="84"/>
        <v>387</v>
      </c>
      <c r="B388" s="47"/>
      <c r="C388" s="48"/>
      <c r="J388" s="46" t="s">
        <v>352</v>
      </c>
      <c r="K388" s="46" t="s">
        <v>353</v>
      </c>
    </row>
    <row r="389" spans="1:35" s="46" customFormat="1" x14ac:dyDescent="0.2">
      <c r="A389" s="46">
        <f t="shared" si="84"/>
        <v>388</v>
      </c>
      <c r="B389" s="47"/>
      <c r="C389" s="48"/>
      <c r="J389" s="46" t="s">
        <v>320</v>
      </c>
    </row>
    <row r="390" spans="1:35" s="46" customFormat="1" x14ac:dyDescent="0.2">
      <c r="A390" s="46">
        <f t="shared" si="84"/>
        <v>389</v>
      </c>
      <c r="B390" s="47"/>
      <c r="C390" s="48"/>
      <c r="J390" s="46" t="s">
        <v>355</v>
      </c>
      <c r="K390" s="46" t="s">
        <v>356</v>
      </c>
      <c r="L390" s="46" t="s">
        <v>357</v>
      </c>
      <c r="M390" s="46" t="s">
        <v>358</v>
      </c>
      <c r="N390" s="46" t="s">
        <v>359</v>
      </c>
      <c r="O390" s="46" t="s">
        <v>360</v>
      </c>
      <c r="P390" s="46" t="s">
        <v>361</v>
      </c>
      <c r="Q390" s="46" t="s">
        <v>362</v>
      </c>
      <c r="R390" s="46" t="s">
        <v>363</v>
      </c>
      <c r="S390" s="46" t="s">
        <v>364</v>
      </c>
      <c r="T390" s="46" t="s">
        <v>365</v>
      </c>
      <c r="U390" s="46" t="s">
        <v>366</v>
      </c>
      <c r="V390" s="46" t="s">
        <v>367</v>
      </c>
      <c r="W390" s="46" t="s">
        <v>368</v>
      </c>
      <c r="X390" s="46" t="s">
        <v>369</v>
      </c>
      <c r="Y390" s="46" t="s">
        <v>370</v>
      </c>
      <c r="Z390" s="46" t="s">
        <v>371</v>
      </c>
      <c r="AA390" s="46" t="s">
        <v>372</v>
      </c>
      <c r="AB390" s="46" t="s">
        <v>373</v>
      </c>
      <c r="AC390" s="46" t="s">
        <v>374</v>
      </c>
      <c r="AD390" s="46" t="s">
        <v>375</v>
      </c>
      <c r="AE390" s="46" t="s">
        <v>376</v>
      </c>
      <c r="AF390" s="46" t="s">
        <v>377</v>
      </c>
      <c r="AG390" s="46" t="s">
        <v>378</v>
      </c>
      <c r="AH390" s="46" t="s">
        <v>379</v>
      </c>
      <c r="AI390" s="46" t="s">
        <v>380</v>
      </c>
    </row>
    <row r="391" spans="1:35" s="46" customFormat="1" x14ac:dyDescent="0.2">
      <c r="A391" s="46">
        <f t="shared" si="84"/>
        <v>390</v>
      </c>
      <c r="B391" s="47">
        <f>DATE(1998,7,(MID(J384,10,1)))</f>
        <v>35983</v>
      </c>
      <c r="C391" s="48">
        <f>TIME(MID(J384,17,2),MID(J384,20,2),MID(J384,23,2))</f>
        <v>0.50835648148148149</v>
      </c>
      <c r="D391" s="46" t="str">
        <f>IF(MID(J389,4,2)="ne"," NE","NU")</f>
        <v xml:space="preserve"> NE</v>
      </c>
      <c r="E391" s="46" t="s">
        <v>433</v>
      </c>
      <c r="F391" s="46">
        <f>IF(MID(J389,7,4)="1200",1200,50)</f>
        <v>50</v>
      </c>
      <c r="G391" s="46" t="s">
        <v>51</v>
      </c>
      <c r="H391" s="46">
        <f>VALUE(LEFT(J389,FIND(":",J389,1)-1))</f>
        <v>4</v>
      </c>
      <c r="I391" s="46">
        <f>VALUE(RIGHT(J389,1))</f>
        <v>6</v>
      </c>
      <c r="J391" s="46">
        <v>1</v>
      </c>
      <c r="K391" s="46">
        <v>163.43</v>
      </c>
      <c r="L391" s="46">
        <v>0.308</v>
      </c>
      <c r="M391" s="46">
        <v>0.30399999999999999</v>
      </c>
      <c r="N391" s="46">
        <v>342</v>
      </c>
      <c r="O391" s="46">
        <v>2.93</v>
      </c>
      <c r="P391" s="46">
        <v>1.07</v>
      </c>
      <c r="Q391" s="46">
        <v>6</v>
      </c>
      <c r="R391" s="46">
        <v>0</v>
      </c>
      <c r="S391" s="46">
        <v>1.42</v>
      </c>
      <c r="T391" s="46">
        <v>27.7</v>
      </c>
      <c r="U391" s="46">
        <v>25.97</v>
      </c>
      <c r="V391" s="46">
        <v>27.96</v>
      </c>
      <c r="W391" s="46">
        <v>351.5</v>
      </c>
      <c r="X391" s="46">
        <v>349.9</v>
      </c>
      <c r="Y391" s="46">
        <v>21.09</v>
      </c>
      <c r="Z391" s="46">
        <v>24.52</v>
      </c>
      <c r="AA391" s="46">
        <v>53.11</v>
      </c>
      <c r="AB391" s="46">
        <v>61.75</v>
      </c>
      <c r="AC391" s="46">
        <v>500.5</v>
      </c>
      <c r="AD391" s="46">
        <v>49.85</v>
      </c>
      <c r="AE391" s="46">
        <v>0.20660000000000001</v>
      </c>
      <c r="AF391" s="46">
        <v>93.88</v>
      </c>
      <c r="AG391" s="46">
        <v>3.1</v>
      </c>
      <c r="AH391" s="46">
        <v>0.97</v>
      </c>
      <c r="AI391" s="46">
        <v>111115</v>
      </c>
    </row>
    <row r="392" spans="1:35" s="46" customFormat="1" x14ac:dyDescent="0.2">
      <c r="A392" s="46">
        <f t="shared" si="84"/>
        <v>391</v>
      </c>
      <c r="B392" s="47">
        <f t="shared" ref="B392:I392" si="94">B391</f>
        <v>35983</v>
      </c>
      <c r="C392" s="48">
        <f t="shared" si="94"/>
        <v>0.50835648148148149</v>
      </c>
      <c r="D392" s="46" t="str">
        <f t="shared" si="94"/>
        <v xml:space="preserve"> NE</v>
      </c>
      <c r="E392" s="46" t="str">
        <f t="shared" si="94"/>
        <v>seedling</v>
      </c>
      <c r="F392" s="46">
        <f t="shared" si="94"/>
        <v>50</v>
      </c>
      <c r="G392" s="46" t="str">
        <f t="shared" si="94"/>
        <v>POTR</v>
      </c>
      <c r="H392" s="46">
        <f t="shared" si="94"/>
        <v>4</v>
      </c>
      <c r="I392" s="46">
        <f t="shared" si="94"/>
        <v>6</v>
      </c>
      <c r="J392" s="46">
        <v>2</v>
      </c>
      <c r="K392" s="46">
        <v>179.18</v>
      </c>
      <c r="L392" s="46">
        <v>0.33100000000000002</v>
      </c>
      <c r="M392" s="46">
        <v>0.30499999999999999</v>
      </c>
      <c r="N392" s="46">
        <v>342</v>
      </c>
      <c r="O392" s="46">
        <v>2.93</v>
      </c>
      <c r="P392" s="46">
        <v>1.06</v>
      </c>
      <c r="Q392" s="46">
        <v>6</v>
      </c>
      <c r="R392" s="46">
        <v>0</v>
      </c>
      <c r="S392" s="46">
        <v>1.42</v>
      </c>
      <c r="T392" s="46">
        <v>27.55</v>
      </c>
      <c r="U392" s="46">
        <v>25.97</v>
      </c>
      <c r="V392" s="46">
        <v>27.62</v>
      </c>
      <c r="W392" s="46">
        <v>351.6</v>
      </c>
      <c r="X392" s="46">
        <v>349.9</v>
      </c>
      <c r="Y392" s="46">
        <v>21.13</v>
      </c>
      <c r="Z392" s="46">
        <v>24.56</v>
      </c>
      <c r="AA392" s="46">
        <v>53.68</v>
      </c>
      <c r="AB392" s="46">
        <v>62.38</v>
      </c>
      <c r="AC392" s="46">
        <v>500.6</v>
      </c>
      <c r="AD392" s="46">
        <v>49.78</v>
      </c>
      <c r="AE392" s="46">
        <v>0.4546</v>
      </c>
      <c r="AF392" s="46">
        <v>93.88</v>
      </c>
      <c r="AG392" s="46">
        <v>3.1</v>
      </c>
      <c r="AH392" s="46">
        <v>0.97</v>
      </c>
      <c r="AI392" s="46">
        <v>111115</v>
      </c>
    </row>
    <row r="393" spans="1:35" s="46" customFormat="1" x14ac:dyDescent="0.2">
      <c r="A393" s="46">
        <f t="shared" si="84"/>
        <v>392</v>
      </c>
      <c r="B393" s="47">
        <f t="shared" ref="B393:I393" si="95">B391</f>
        <v>35983</v>
      </c>
      <c r="C393" s="48">
        <f t="shared" si="95"/>
        <v>0.50835648148148149</v>
      </c>
      <c r="D393" s="46" t="str">
        <f t="shared" si="95"/>
        <v xml:space="preserve"> NE</v>
      </c>
      <c r="E393" s="46" t="str">
        <f t="shared" si="95"/>
        <v>seedling</v>
      </c>
      <c r="F393" s="46">
        <f t="shared" si="95"/>
        <v>50</v>
      </c>
      <c r="G393" s="46" t="str">
        <f t="shared" si="95"/>
        <v>POTR</v>
      </c>
      <c r="H393" s="46">
        <f t="shared" si="95"/>
        <v>4</v>
      </c>
      <c r="I393" s="46">
        <f t="shared" si="95"/>
        <v>6</v>
      </c>
      <c r="J393" s="46" t="s">
        <v>344</v>
      </c>
    </row>
    <row r="394" spans="1:35" s="46" customFormat="1" x14ac:dyDescent="0.2">
      <c r="A394" s="46">
        <f t="shared" si="84"/>
        <v>393</v>
      </c>
      <c r="B394" s="47">
        <f t="shared" ref="B394:I394" si="96">B391</f>
        <v>35983</v>
      </c>
      <c r="C394" s="48">
        <f t="shared" si="96"/>
        <v>0.50835648148148149</v>
      </c>
      <c r="D394" s="46" t="str">
        <f t="shared" si="96"/>
        <v xml:space="preserve"> NE</v>
      </c>
      <c r="E394" s="46" t="str">
        <f t="shared" si="96"/>
        <v>seedling</v>
      </c>
      <c r="F394" s="46">
        <f t="shared" si="96"/>
        <v>50</v>
      </c>
      <c r="G394" s="46" t="str">
        <f t="shared" si="96"/>
        <v>POTR</v>
      </c>
      <c r="H394" s="46">
        <f t="shared" si="96"/>
        <v>4</v>
      </c>
      <c r="I394" s="46">
        <f t="shared" si="96"/>
        <v>6</v>
      </c>
      <c r="J394" s="46" t="s">
        <v>321</v>
      </c>
    </row>
    <row r="395" spans="1:35" s="46" customFormat="1" x14ac:dyDescent="0.2">
      <c r="A395" s="46">
        <f t="shared" si="84"/>
        <v>394</v>
      </c>
      <c r="B395" s="47"/>
      <c r="C395" s="48"/>
      <c r="J395" s="46" t="s">
        <v>346</v>
      </c>
      <c r="K395" s="46" t="s">
        <v>347</v>
      </c>
    </row>
    <row r="396" spans="1:35" s="46" customFormat="1" x14ac:dyDescent="0.2">
      <c r="A396" s="46">
        <f t="shared" ref="A396:A459" si="97">A395+1</f>
        <v>395</v>
      </c>
      <c r="B396" s="47"/>
      <c r="C396" s="48"/>
      <c r="J396" s="46" t="s">
        <v>348</v>
      </c>
      <c r="K396" s="46" t="s">
        <v>349</v>
      </c>
    </row>
    <row r="397" spans="1:35" s="46" customFormat="1" x14ac:dyDescent="0.2">
      <c r="A397" s="46">
        <f t="shared" si="97"/>
        <v>396</v>
      </c>
      <c r="B397" s="47"/>
      <c r="C397" s="48"/>
      <c r="J397" s="46" t="s">
        <v>350</v>
      </c>
      <c r="K397" s="46" t="s">
        <v>351</v>
      </c>
      <c r="L397" s="46">
        <v>1</v>
      </c>
      <c r="M397" s="46">
        <v>0.16</v>
      </c>
    </row>
    <row r="398" spans="1:35" s="46" customFormat="1" x14ac:dyDescent="0.2">
      <c r="A398" s="46">
        <f t="shared" si="97"/>
        <v>397</v>
      </c>
      <c r="B398" s="47"/>
      <c r="C398" s="48"/>
      <c r="J398" s="46" t="s">
        <v>352</v>
      </c>
      <c r="K398" s="46" t="s">
        <v>353</v>
      </c>
    </row>
    <row r="399" spans="1:35" s="46" customFormat="1" x14ac:dyDescent="0.2">
      <c r="A399" s="46">
        <f t="shared" si="97"/>
        <v>398</v>
      </c>
      <c r="B399" s="47"/>
      <c r="C399" s="48"/>
      <c r="J399" s="46" t="s">
        <v>322</v>
      </c>
    </row>
    <row r="400" spans="1:35" s="46" customFormat="1" x14ac:dyDescent="0.2">
      <c r="A400" s="46">
        <f t="shared" si="97"/>
        <v>399</v>
      </c>
      <c r="B400" s="47"/>
      <c r="C400" s="48"/>
      <c r="J400" s="46" t="s">
        <v>355</v>
      </c>
      <c r="K400" s="46" t="s">
        <v>356</v>
      </c>
      <c r="L400" s="46" t="s">
        <v>357</v>
      </c>
      <c r="M400" s="46" t="s">
        <v>358</v>
      </c>
      <c r="N400" s="46" t="s">
        <v>359</v>
      </c>
      <c r="O400" s="46" t="s">
        <v>360</v>
      </c>
      <c r="P400" s="46" t="s">
        <v>361</v>
      </c>
      <c r="Q400" s="46" t="s">
        <v>362</v>
      </c>
      <c r="R400" s="46" t="s">
        <v>363</v>
      </c>
      <c r="S400" s="46" t="s">
        <v>364</v>
      </c>
      <c r="T400" s="46" t="s">
        <v>365</v>
      </c>
      <c r="U400" s="46" t="s">
        <v>366</v>
      </c>
      <c r="V400" s="46" t="s">
        <v>367</v>
      </c>
      <c r="W400" s="46" t="s">
        <v>368</v>
      </c>
      <c r="X400" s="46" t="s">
        <v>369</v>
      </c>
      <c r="Y400" s="46" t="s">
        <v>370</v>
      </c>
      <c r="Z400" s="46" t="s">
        <v>371</v>
      </c>
      <c r="AA400" s="46" t="s">
        <v>372</v>
      </c>
      <c r="AB400" s="46" t="s">
        <v>373</v>
      </c>
      <c r="AC400" s="46" t="s">
        <v>374</v>
      </c>
      <c r="AD400" s="46" t="s">
        <v>375</v>
      </c>
      <c r="AE400" s="46" t="s">
        <v>376</v>
      </c>
      <c r="AF400" s="46" t="s">
        <v>377</v>
      </c>
      <c r="AG400" s="46" t="s">
        <v>378</v>
      </c>
      <c r="AH400" s="46" t="s">
        <v>379</v>
      </c>
      <c r="AI400" s="46" t="s">
        <v>380</v>
      </c>
    </row>
    <row r="401" spans="1:35" s="46" customFormat="1" x14ac:dyDescent="0.2">
      <c r="A401" s="46">
        <f t="shared" si="97"/>
        <v>400</v>
      </c>
      <c r="B401" s="47">
        <f>DATE(1998,7,(MID(J394,10,1)))</f>
        <v>35983</v>
      </c>
      <c r="C401" s="48">
        <f>TIME(MID(J394,17,2),MID(J394,20,2),MID(J394,23,2))</f>
        <v>0.51129629629629625</v>
      </c>
      <c r="D401" s="46" t="str">
        <f>IF(MID(J399,4,2)="ne"," NE","NU")</f>
        <v xml:space="preserve"> NE</v>
      </c>
      <c r="E401" s="46" t="s">
        <v>433</v>
      </c>
      <c r="F401" s="46">
        <f>IF(MID(J399,7,4)="1200",1200,50)</f>
        <v>50</v>
      </c>
      <c r="G401" s="46" t="s">
        <v>51</v>
      </c>
      <c r="H401" s="46">
        <f>VALUE(LEFT(J399,FIND(":",J399,1)-1))</f>
        <v>3</v>
      </c>
      <c r="I401" s="46">
        <f>VALUE(RIGHT(J399,1))</f>
        <v>5</v>
      </c>
      <c r="J401" s="46">
        <v>1</v>
      </c>
      <c r="K401" s="46">
        <v>249.93</v>
      </c>
      <c r="L401" s="46">
        <v>0.14599999999999999</v>
      </c>
      <c r="M401" s="46">
        <v>0.23899999999999999</v>
      </c>
      <c r="N401" s="46">
        <v>342</v>
      </c>
      <c r="O401" s="46">
        <v>2.33</v>
      </c>
      <c r="P401" s="46">
        <v>1.03</v>
      </c>
      <c r="Q401" s="46">
        <v>6</v>
      </c>
      <c r="R401" s="46">
        <v>0</v>
      </c>
      <c r="S401" s="46">
        <v>1.42</v>
      </c>
      <c r="T401" s="46">
        <v>26.7</v>
      </c>
      <c r="U401" s="46">
        <v>26.26</v>
      </c>
      <c r="V401" s="46">
        <v>26.11</v>
      </c>
      <c r="W401" s="46">
        <v>350.1</v>
      </c>
      <c r="X401" s="46">
        <v>349</v>
      </c>
      <c r="Y401" s="46">
        <v>22.78</v>
      </c>
      <c r="Z401" s="46">
        <v>25.5</v>
      </c>
      <c r="AA401" s="46">
        <v>60.8</v>
      </c>
      <c r="AB401" s="46">
        <v>68.05</v>
      </c>
      <c r="AC401" s="46">
        <v>500.6</v>
      </c>
      <c r="AD401" s="46">
        <v>49.54</v>
      </c>
      <c r="AE401" s="46">
        <v>0.15160000000000001</v>
      </c>
      <c r="AF401" s="46">
        <v>93.88</v>
      </c>
      <c r="AG401" s="46">
        <v>3.1</v>
      </c>
      <c r="AH401" s="46">
        <v>0.97</v>
      </c>
      <c r="AI401" s="46">
        <v>111115</v>
      </c>
    </row>
    <row r="402" spans="1:35" s="46" customFormat="1" x14ac:dyDescent="0.2">
      <c r="A402" s="46">
        <f t="shared" si="97"/>
        <v>401</v>
      </c>
      <c r="B402" s="47">
        <f t="shared" ref="B402:I402" si="98">B401</f>
        <v>35983</v>
      </c>
      <c r="C402" s="48">
        <f t="shared" si="98"/>
        <v>0.51129629629629625</v>
      </c>
      <c r="D402" s="46" t="str">
        <f t="shared" si="98"/>
        <v xml:space="preserve"> NE</v>
      </c>
      <c r="E402" s="46" t="str">
        <f t="shared" si="98"/>
        <v>seedling</v>
      </c>
      <c r="F402" s="46">
        <f t="shared" si="98"/>
        <v>50</v>
      </c>
      <c r="G402" s="46" t="str">
        <f t="shared" si="98"/>
        <v>POTR</v>
      </c>
      <c r="H402" s="46">
        <f t="shared" si="98"/>
        <v>3</v>
      </c>
      <c r="I402" s="46">
        <f t="shared" si="98"/>
        <v>5</v>
      </c>
      <c r="J402" s="46">
        <v>2</v>
      </c>
      <c r="K402" s="46">
        <v>267.18</v>
      </c>
      <c r="L402" s="46">
        <v>0.22900000000000001</v>
      </c>
      <c r="M402" s="46">
        <v>0.23899999999999999</v>
      </c>
      <c r="N402" s="46">
        <v>341</v>
      </c>
      <c r="O402" s="46">
        <v>2.2999999999999998</v>
      </c>
      <c r="P402" s="46">
        <v>1.02</v>
      </c>
      <c r="Q402" s="46">
        <v>6</v>
      </c>
      <c r="R402" s="46">
        <v>0</v>
      </c>
      <c r="S402" s="46">
        <v>1.42</v>
      </c>
      <c r="T402" s="46">
        <v>26.61</v>
      </c>
      <c r="U402" s="46">
        <v>26.24</v>
      </c>
      <c r="V402" s="46">
        <v>25.87</v>
      </c>
      <c r="W402" s="46">
        <v>350.3</v>
      </c>
      <c r="X402" s="46">
        <v>349.1</v>
      </c>
      <c r="Y402" s="46">
        <v>22.86</v>
      </c>
      <c r="Z402" s="46">
        <v>25.55</v>
      </c>
      <c r="AA402" s="46">
        <v>61.35</v>
      </c>
      <c r="AB402" s="46">
        <v>68.569999999999993</v>
      </c>
      <c r="AC402" s="46">
        <v>500.6</v>
      </c>
      <c r="AD402" s="46">
        <v>49.43</v>
      </c>
      <c r="AE402" s="46">
        <v>0.30309999999999998</v>
      </c>
      <c r="AF402" s="46">
        <v>93.88</v>
      </c>
      <c r="AG402" s="46">
        <v>3.1</v>
      </c>
      <c r="AH402" s="46">
        <v>0.97</v>
      </c>
      <c r="AI402" s="46">
        <v>111115</v>
      </c>
    </row>
    <row r="403" spans="1:35" s="46" customFormat="1" x14ac:dyDescent="0.2">
      <c r="A403" s="46">
        <f t="shared" si="97"/>
        <v>402</v>
      </c>
      <c r="B403" s="47"/>
      <c r="C403" s="48"/>
    </row>
    <row r="404" spans="1:35" s="11" customFormat="1" x14ac:dyDescent="0.2">
      <c r="A404" s="11">
        <f t="shared" si="97"/>
        <v>403</v>
      </c>
      <c r="B404" s="10"/>
      <c r="C404" s="32"/>
      <c r="J404" s="11" t="s">
        <v>323</v>
      </c>
    </row>
    <row r="405" spans="1:35" s="11" customFormat="1" x14ac:dyDescent="0.2">
      <c r="A405" s="11">
        <f t="shared" si="97"/>
        <v>404</v>
      </c>
      <c r="B405" s="10"/>
      <c r="C405" s="32"/>
      <c r="J405" s="11" t="s">
        <v>324</v>
      </c>
    </row>
    <row r="406" spans="1:35" s="11" customFormat="1" x14ac:dyDescent="0.2">
      <c r="A406" s="11">
        <f t="shared" si="97"/>
        <v>405</v>
      </c>
      <c r="B406" s="10"/>
      <c r="C406" s="32"/>
      <c r="J406" s="11" t="s">
        <v>325</v>
      </c>
    </row>
    <row r="407" spans="1:35" s="11" customFormat="1" x14ac:dyDescent="0.2">
      <c r="A407" s="11">
        <f t="shared" si="97"/>
        <v>406</v>
      </c>
      <c r="B407" s="10"/>
      <c r="C407" s="32"/>
      <c r="J407" s="11" t="s">
        <v>343</v>
      </c>
    </row>
    <row r="408" spans="1:35" s="11" customFormat="1" x14ac:dyDescent="0.2">
      <c r="A408" s="11">
        <f t="shared" si="97"/>
        <v>407</v>
      </c>
      <c r="B408" s="10"/>
      <c r="C408" s="32"/>
    </row>
    <row r="409" spans="1:35" s="11" customFormat="1" x14ac:dyDescent="0.2">
      <c r="A409" s="11">
        <f t="shared" si="97"/>
        <v>408</v>
      </c>
      <c r="B409" s="10"/>
      <c r="C409" s="32"/>
      <c r="J409" s="11" t="s">
        <v>344</v>
      </c>
    </row>
    <row r="410" spans="1:35" s="11" customFormat="1" x14ac:dyDescent="0.2">
      <c r="A410" s="11">
        <f t="shared" si="97"/>
        <v>409</v>
      </c>
      <c r="B410" s="10"/>
      <c r="C410" s="32"/>
      <c r="J410" s="11" t="s">
        <v>326</v>
      </c>
    </row>
    <row r="411" spans="1:35" s="11" customFormat="1" x14ac:dyDescent="0.2">
      <c r="A411" s="11">
        <f t="shared" si="97"/>
        <v>410</v>
      </c>
      <c r="B411" s="10"/>
      <c r="C411" s="32"/>
      <c r="J411" s="11" t="s">
        <v>346</v>
      </c>
      <c r="K411" s="11" t="s">
        <v>347</v>
      </c>
    </row>
    <row r="412" spans="1:35" s="11" customFormat="1" x14ac:dyDescent="0.2">
      <c r="A412" s="11">
        <f t="shared" si="97"/>
        <v>411</v>
      </c>
      <c r="B412" s="10"/>
      <c r="C412" s="32"/>
      <c r="J412" s="11" t="s">
        <v>348</v>
      </c>
      <c r="K412" s="11" t="s">
        <v>349</v>
      </c>
    </row>
    <row r="413" spans="1:35" s="11" customFormat="1" x14ac:dyDescent="0.2">
      <c r="A413" s="11">
        <f t="shared" si="97"/>
        <v>412</v>
      </c>
      <c r="B413" s="10"/>
      <c r="C413" s="32"/>
      <c r="J413" s="11" t="s">
        <v>350</v>
      </c>
      <c r="K413" s="11" t="s">
        <v>351</v>
      </c>
      <c r="L413" s="11">
        <v>1</v>
      </c>
      <c r="M413" s="11">
        <v>0.16</v>
      </c>
    </row>
    <row r="414" spans="1:35" s="11" customFormat="1" x14ac:dyDescent="0.2">
      <c r="A414" s="11">
        <f t="shared" si="97"/>
        <v>413</v>
      </c>
      <c r="B414" s="10"/>
      <c r="C414" s="32"/>
      <c r="J414" s="11" t="s">
        <v>352</v>
      </c>
      <c r="K414" s="11" t="s">
        <v>353</v>
      </c>
    </row>
    <row r="415" spans="1:35" s="11" customFormat="1" x14ac:dyDescent="0.2">
      <c r="A415" s="11">
        <f t="shared" si="97"/>
        <v>414</v>
      </c>
      <c r="B415" s="10"/>
      <c r="C415" s="32"/>
      <c r="J415" s="11" t="s">
        <v>327</v>
      </c>
    </row>
    <row r="416" spans="1:35" s="11" customFormat="1" x14ac:dyDescent="0.2">
      <c r="A416" s="11">
        <f t="shared" si="97"/>
        <v>415</v>
      </c>
      <c r="B416" s="10"/>
      <c r="C416" s="32"/>
      <c r="J416" s="11" t="s">
        <v>355</v>
      </c>
      <c r="K416" s="11" t="s">
        <v>356</v>
      </c>
      <c r="L416" s="11" t="s">
        <v>357</v>
      </c>
      <c r="M416" s="11" t="s">
        <v>358</v>
      </c>
      <c r="N416" s="11" t="s">
        <v>359</v>
      </c>
      <c r="O416" s="11" t="s">
        <v>360</v>
      </c>
      <c r="P416" s="11" t="s">
        <v>361</v>
      </c>
      <c r="Q416" s="11" t="s">
        <v>362</v>
      </c>
      <c r="R416" s="11" t="s">
        <v>363</v>
      </c>
      <c r="S416" s="11" t="s">
        <v>364</v>
      </c>
      <c r="T416" s="11" t="s">
        <v>365</v>
      </c>
      <c r="U416" s="11" t="s">
        <v>366</v>
      </c>
      <c r="V416" s="11" t="s">
        <v>367</v>
      </c>
      <c r="W416" s="11" t="s">
        <v>368</v>
      </c>
      <c r="X416" s="11" t="s">
        <v>369</v>
      </c>
      <c r="Y416" s="11" t="s">
        <v>370</v>
      </c>
      <c r="Z416" s="11" t="s">
        <v>371</v>
      </c>
      <c r="AA416" s="11" t="s">
        <v>372</v>
      </c>
      <c r="AB416" s="11" t="s">
        <v>373</v>
      </c>
      <c r="AC416" s="11" t="s">
        <v>374</v>
      </c>
      <c r="AD416" s="11" t="s">
        <v>375</v>
      </c>
      <c r="AE416" s="11" t="s">
        <v>376</v>
      </c>
      <c r="AF416" s="11" t="s">
        <v>377</v>
      </c>
      <c r="AG416" s="11" t="s">
        <v>378</v>
      </c>
      <c r="AH416" s="11" t="s">
        <v>379</v>
      </c>
      <c r="AI416" s="11" t="s">
        <v>380</v>
      </c>
    </row>
    <row r="417" spans="1:35" s="11" customFormat="1" x14ac:dyDescent="0.2">
      <c r="A417" s="11">
        <f t="shared" si="97"/>
        <v>416</v>
      </c>
      <c r="B417" s="10">
        <f>DATE(1998,7,(MID(J410,10,1)))</f>
        <v>35982</v>
      </c>
      <c r="C417" s="32">
        <f>TIME(MID(J410,17,2),MID(J410,20,2),MID(J410,23,2))</f>
        <v>0.58120370370370367</v>
      </c>
      <c r="D417" s="11" t="str">
        <f>IF(MID(J415,4,2)="ne"," NE","NU")</f>
        <v xml:space="preserve"> NE</v>
      </c>
      <c r="E417" s="11" t="s">
        <v>430</v>
      </c>
      <c r="F417" s="11">
        <f>IF(MID(J415,7,4)="1200",1200,50)</f>
        <v>50</v>
      </c>
      <c r="G417" s="11" t="s">
        <v>51</v>
      </c>
      <c r="H417" s="11">
        <f>VALUE(LEFT(J415,FIND(":",J415,1)-1))</f>
        <v>8</v>
      </c>
      <c r="I417" s="11">
        <f>VALUE(RIGHT(J415,1))</f>
        <v>6</v>
      </c>
      <c r="J417" s="11">
        <v>1</v>
      </c>
      <c r="K417" s="11">
        <v>215.15</v>
      </c>
      <c r="L417" s="11">
        <v>4.8899999999999997</v>
      </c>
      <c r="M417" s="11">
        <v>0.31900000000000001</v>
      </c>
      <c r="N417" s="11">
        <v>316</v>
      </c>
      <c r="O417" s="11">
        <v>2.7</v>
      </c>
      <c r="P417" s="11">
        <v>0.94599999999999995</v>
      </c>
      <c r="Q417" s="11">
        <v>6</v>
      </c>
      <c r="R417" s="11">
        <v>0</v>
      </c>
      <c r="S417" s="11">
        <v>1.42</v>
      </c>
      <c r="T417" s="11">
        <v>23.53</v>
      </c>
      <c r="U417" s="11">
        <v>23.33</v>
      </c>
      <c r="V417" s="11">
        <v>22.37</v>
      </c>
      <c r="W417" s="11">
        <v>357.1</v>
      </c>
      <c r="X417" s="11">
        <v>350.1</v>
      </c>
      <c r="Y417" s="11">
        <v>17.420000000000002</v>
      </c>
      <c r="Z417" s="11">
        <v>20.59</v>
      </c>
      <c r="AA417" s="11">
        <v>56.1</v>
      </c>
      <c r="AB417" s="11">
        <v>66.31</v>
      </c>
      <c r="AC417" s="11">
        <v>500.4</v>
      </c>
      <c r="AD417" s="11">
        <v>49.4</v>
      </c>
      <c r="AE417" s="11">
        <v>0.26169999999999999</v>
      </c>
      <c r="AF417" s="11">
        <v>93.75</v>
      </c>
      <c r="AG417" s="11">
        <v>-0.1</v>
      </c>
      <c r="AH417" s="11">
        <v>0.02</v>
      </c>
      <c r="AI417" s="11">
        <v>111115</v>
      </c>
    </row>
    <row r="418" spans="1:35" s="11" customFormat="1" x14ac:dyDescent="0.2">
      <c r="A418" s="11">
        <f t="shared" si="97"/>
        <v>417</v>
      </c>
      <c r="B418" s="10">
        <f t="shared" ref="B418:I418" si="99">B417</f>
        <v>35982</v>
      </c>
      <c r="C418" s="32">
        <f t="shared" si="99"/>
        <v>0.58120370370370367</v>
      </c>
      <c r="D418" s="11" t="str">
        <f t="shared" si="99"/>
        <v xml:space="preserve"> NE</v>
      </c>
      <c r="E418" s="11" t="str">
        <f t="shared" si="99"/>
        <v>sprout</v>
      </c>
      <c r="F418" s="11">
        <f t="shared" si="99"/>
        <v>50</v>
      </c>
      <c r="G418" s="11" t="str">
        <f t="shared" si="99"/>
        <v>POTR</v>
      </c>
      <c r="H418" s="11">
        <f t="shared" si="99"/>
        <v>8</v>
      </c>
      <c r="I418" s="11">
        <f t="shared" si="99"/>
        <v>6</v>
      </c>
      <c r="J418" s="11">
        <v>2</v>
      </c>
      <c r="K418" s="11">
        <v>229.4</v>
      </c>
      <c r="L418" s="11">
        <v>4.71</v>
      </c>
      <c r="M418" s="11">
        <v>0.31900000000000001</v>
      </c>
      <c r="N418" s="11">
        <v>317</v>
      </c>
      <c r="O418" s="11">
        <v>2.66</v>
      </c>
      <c r="P418" s="11">
        <v>0.93200000000000005</v>
      </c>
      <c r="Q418" s="11">
        <v>6</v>
      </c>
      <c r="R418" s="11">
        <v>0</v>
      </c>
      <c r="S418" s="11">
        <v>1.42</v>
      </c>
      <c r="T418" s="11">
        <v>23.47</v>
      </c>
      <c r="U418" s="11">
        <v>23.28</v>
      </c>
      <c r="V418" s="11">
        <v>22.2</v>
      </c>
      <c r="W418" s="11">
        <v>356.9</v>
      </c>
      <c r="X418" s="11">
        <v>350.1</v>
      </c>
      <c r="Y418" s="11">
        <v>17.53</v>
      </c>
      <c r="Z418" s="11">
        <v>20.65</v>
      </c>
      <c r="AA418" s="11">
        <v>56.65</v>
      </c>
      <c r="AB418" s="11">
        <v>66.73</v>
      </c>
      <c r="AC418" s="11">
        <v>500.6</v>
      </c>
      <c r="AD418" s="11">
        <v>49.44</v>
      </c>
      <c r="AE418" s="11">
        <v>8.2659999999999997E-2</v>
      </c>
      <c r="AF418" s="11">
        <v>93.75</v>
      </c>
      <c r="AG418" s="11">
        <v>-0.1</v>
      </c>
      <c r="AH418" s="11">
        <v>0.02</v>
      </c>
      <c r="AI418" s="11">
        <v>111115</v>
      </c>
    </row>
    <row r="419" spans="1:35" s="11" customFormat="1" x14ac:dyDescent="0.2">
      <c r="A419" s="11">
        <f t="shared" si="97"/>
        <v>418</v>
      </c>
      <c r="B419" s="10">
        <f t="shared" ref="B419:I419" si="100">B417</f>
        <v>35982</v>
      </c>
      <c r="C419" s="32">
        <f t="shared" si="100"/>
        <v>0.58120370370370367</v>
      </c>
      <c r="D419" s="11" t="str">
        <f t="shared" si="100"/>
        <v xml:space="preserve"> NE</v>
      </c>
      <c r="E419" s="11" t="str">
        <f t="shared" si="100"/>
        <v>sprout</v>
      </c>
      <c r="F419" s="11">
        <f t="shared" si="100"/>
        <v>50</v>
      </c>
      <c r="G419" s="11" t="str">
        <f t="shared" si="100"/>
        <v>POTR</v>
      </c>
      <c r="H419" s="11">
        <f t="shared" si="100"/>
        <v>8</v>
      </c>
      <c r="I419" s="11">
        <f t="shared" si="100"/>
        <v>6</v>
      </c>
      <c r="J419" s="11" t="s">
        <v>344</v>
      </c>
    </row>
    <row r="420" spans="1:35" s="11" customFormat="1" x14ac:dyDescent="0.2">
      <c r="A420" s="11">
        <f t="shared" si="97"/>
        <v>419</v>
      </c>
      <c r="B420" s="10">
        <f t="shared" ref="B420:I420" si="101">B417</f>
        <v>35982</v>
      </c>
      <c r="C420" s="32">
        <f t="shared" si="101"/>
        <v>0.58120370370370367</v>
      </c>
      <c r="D420" s="11" t="str">
        <f t="shared" si="101"/>
        <v xml:space="preserve"> NE</v>
      </c>
      <c r="E420" s="11" t="str">
        <f t="shared" si="101"/>
        <v>sprout</v>
      </c>
      <c r="F420" s="11">
        <f t="shared" si="101"/>
        <v>50</v>
      </c>
      <c r="G420" s="11" t="str">
        <f t="shared" si="101"/>
        <v>POTR</v>
      </c>
      <c r="H420" s="11">
        <f t="shared" si="101"/>
        <v>8</v>
      </c>
      <c r="I420" s="11">
        <f t="shared" si="101"/>
        <v>6</v>
      </c>
      <c r="J420" s="11" t="s">
        <v>328</v>
      </c>
    </row>
    <row r="421" spans="1:35" s="11" customFormat="1" x14ac:dyDescent="0.2">
      <c r="A421" s="11">
        <f t="shared" si="97"/>
        <v>420</v>
      </c>
      <c r="B421" s="10"/>
      <c r="C421" s="32"/>
      <c r="J421" s="11" t="s">
        <v>346</v>
      </c>
      <c r="K421" s="11" t="s">
        <v>347</v>
      </c>
    </row>
    <row r="422" spans="1:35" s="11" customFormat="1" x14ac:dyDescent="0.2">
      <c r="A422" s="11">
        <f t="shared" si="97"/>
        <v>421</v>
      </c>
      <c r="B422" s="10"/>
      <c r="C422" s="32"/>
      <c r="J422" s="11" t="s">
        <v>348</v>
      </c>
      <c r="K422" s="11" t="s">
        <v>349</v>
      </c>
    </row>
    <row r="423" spans="1:35" s="11" customFormat="1" x14ac:dyDescent="0.2">
      <c r="A423" s="11">
        <f t="shared" si="97"/>
        <v>422</v>
      </c>
      <c r="B423" s="10"/>
      <c r="C423" s="32"/>
      <c r="J423" s="11" t="s">
        <v>350</v>
      </c>
      <c r="K423" s="11" t="s">
        <v>351</v>
      </c>
      <c r="L423" s="11">
        <v>1</v>
      </c>
      <c r="M423" s="11">
        <v>0.16</v>
      </c>
    </row>
    <row r="424" spans="1:35" s="11" customFormat="1" x14ac:dyDescent="0.2">
      <c r="A424" s="11">
        <f t="shared" si="97"/>
        <v>423</v>
      </c>
      <c r="B424" s="10"/>
      <c r="C424" s="32"/>
      <c r="J424" s="11" t="s">
        <v>352</v>
      </c>
      <c r="K424" s="11" t="s">
        <v>353</v>
      </c>
    </row>
    <row r="425" spans="1:35" s="11" customFormat="1" x14ac:dyDescent="0.2">
      <c r="A425" s="11">
        <f t="shared" si="97"/>
        <v>424</v>
      </c>
      <c r="B425" s="10"/>
      <c r="C425" s="32"/>
      <c r="J425" s="11" t="s">
        <v>329</v>
      </c>
    </row>
    <row r="426" spans="1:35" s="11" customFormat="1" x14ac:dyDescent="0.2">
      <c r="A426" s="11">
        <f t="shared" si="97"/>
        <v>425</v>
      </c>
      <c r="B426" s="10"/>
      <c r="C426" s="32"/>
      <c r="J426" s="11" t="s">
        <v>355</v>
      </c>
      <c r="K426" s="11" t="s">
        <v>356</v>
      </c>
      <c r="L426" s="11" t="s">
        <v>357</v>
      </c>
      <c r="M426" s="11" t="s">
        <v>358</v>
      </c>
      <c r="N426" s="11" t="s">
        <v>359</v>
      </c>
      <c r="O426" s="11" t="s">
        <v>360</v>
      </c>
      <c r="P426" s="11" t="s">
        <v>361</v>
      </c>
      <c r="Q426" s="11" t="s">
        <v>362</v>
      </c>
      <c r="R426" s="11" t="s">
        <v>363</v>
      </c>
      <c r="S426" s="11" t="s">
        <v>364</v>
      </c>
      <c r="T426" s="11" t="s">
        <v>365</v>
      </c>
      <c r="U426" s="11" t="s">
        <v>366</v>
      </c>
      <c r="V426" s="11" t="s">
        <v>367</v>
      </c>
      <c r="W426" s="11" t="s">
        <v>368</v>
      </c>
      <c r="X426" s="11" t="s">
        <v>369</v>
      </c>
      <c r="Y426" s="11" t="s">
        <v>370</v>
      </c>
      <c r="Z426" s="11" t="s">
        <v>371</v>
      </c>
      <c r="AA426" s="11" t="s">
        <v>372</v>
      </c>
      <c r="AB426" s="11" t="s">
        <v>373</v>
      </c>
      <c r="AC426" s="11" t="s">
        <v>374</v>
      </c>
      <c r="AD426" s="11" t="s">
        <v>375</v>
      </c>
      <c r="AE426" s="11" t="s">
        <v>376</v>
      </c>
      <c r="AF426" s="11" t="s">
        <v>377</v>
      </c>
      <c r="AG426" s="11" t="s">
        <v>378</v>
      </c>
      <c r="AH426" s="11" t="s">
        <v>379</v>
      </c>
      <c r="AI426" s="11" t="s">
        <v>380</v>
      </c>
    </row>
    <row r="427" spans="1:35" s="11" customFormat="1" x14ac:dyDescent="0.2">
      <c r="A427" s="11">
        <f t="shared" si="97"/>
        <v>426</v>
      </c>
      <c r="B427" s="10">
        <f>DATE(1998,7,(MID(J420,10,1)))</f>
        <v>35982</v>
      </c>
      <c r="C427" s="32">
        <f>TIME(MID(J420,17,2),MID(J420,20,2),MID(J420,23,2))</f>
        <v>0.5857175925925926</v>
      </c>
      <c r="D427" s="11" t="s">
        <v>435</v>
      </c>
      <c r="E427" s="11" t="s">
        <v>430</v>
      </c>
      <c r="F427" s="11">
        <f>IF(MID(J425,7,4)="1200",1200,50)</f>
        <v>50</v>
      </c>
      <c r="G427" s="11" t="s">
        <v>51</v>
      </c>
      <c r="H427" s="11">
        <f>VALUE(LEFT(J425,FIND(":",J425,1)-1))</f>
        <v>10</v>
      </c>
      <c r="I427" s="11">
        <f>VALUE(RIGHT(J425,1))</f>
        <v>4</v>
      </c>
      <c r="J427" s="11">
        <v>1</v>
      </c>
      <c r="K427" s="11">
        <v>16.399999999999999</v>
      </c>
      <c r="L427" s="11">
        <v>4.16</v>
      </c>
      <c r="M427" s="11">
        <v>0.33100000000000002</v>
      </c>
      <c r="N427" s="11">
        <v>323</v>
      </c>
      <c r="O427" s="11">
        <v>2.39</v>
      </c>
      <c r="P427" s="11">
        <v>0.81100000000000005</v>
      </c>
      <c r="Q427" s="11">
        <v>6</v>
      </c>
      <c r="R427" s="11">
        <v>0</v>
      </c>
      <c r="S427" s="11">
        <v>1.42</v>
      </c>
      <c r="T427" s="11">
        <v>23.82</v>
      </c>
      <c r="U427" s="11">
        <v>23.26</v>
      </c>
      <c r="V427" s="11">
        <v>23</v>
      </c>
      <c r="W427" s="11">
        <v>357.4</v>
      </c>
      <c r="X427" s="11">
        <v>351.4</v>
      </c>
      <c r="Y427" s="11">
        <v>19.11</v>
      </c>
      <c r="Z427" s="11">
        <v>21.91</v>
      </c>
      <c r="AA427" s="11">
        <v>60.49</v>
      </c>
      <c r="AB427" s="11">
        <v>69.34</v>
      </c>
      <c r="AC427" s="11">
        <v>500.5</v>
      </c>
      <c r="AD427" s="11">
        <v>48.49</v>
      </c>
      <c r="AE427" s="11">
        <v>0.27550000000000002</v>
      </c>
      <c r="AF427" s="11">
        <v>93.74</v>
      </c>
      <c r="AG427" s="11">
        <v>-0.1</v>
      </c>
      <c r="AH427" s="11">
        <v>0.02</v>
      </c>
      <c r="AI427" s="11">
        <v>111115</v>
      </c>
    </row>
    <row r="428" spans="1:35" s="11" customFormat="1" x14ac:dyDescent="0.2">
      <c r="A428" s="11">
        <f t="shared" si="97"/>
        <v>427</v>
      </c>
      <c r="B428" s="10">
        <f t="shared" ref="B428:I428" si="102">B427</f>
        <v>35982</v>
      </c>
      <c r="C428" s="32">
        <f t="shared" si="102"/>
        <v>0.5857175925925926</v>
      </c>
      <c r="D428" s="11" t="str">
        <f t="shared" si="102"/>
        <v>NE</v>
      </c>
      <c r="E428" s="11" t="str">
        <f t="shared" si="102"/>
        <v>sprout</v>
      </c>
      <c r="F428" s="11">
        <f t="shared" si="102"/>
        <v>50</v>
      </c>
      <c r="G428" s="11" t="str">
        <f t="shared" si="102"/>
        <v>POTR</v>
      </c>
      <c r="H428" s="11">
        <f t="shared" si="102"/>
        <v>10</v>
      </c>
      <c r="I428" s="11">
        <f t="shared" si="102"/>
        <v>4</v>
      </c>
      <c r="J428" s="11">
        <v>2</v>
      </c>
      <c r="K428" s="11">
        <v>101.9</v>
      </c>
      <c r="L428" s="11">
        <v>4.71</v>
      </c>
      <c r="M428" s="11">
        <v>0.33</v>
      </c>
      <c r="N428" s="11">
        <v>318</v>
      </c>
      <c r="O428" s="11">
        <v>2.27</v>
      </c>
      <c r="P428" s="11">
        <v>0.77400000000000002</v>
      </c>
      <c r="Q428" s="11">
        <v>6</v>
      </c>
      <c r="R428" s="11">
        <v>0</v>
      </c>
      <c r="S428" s="11">
        <v>1.42</v>
      </c>
      <c r="T428" s="11">
        <v>23.44</v>
      </c>
      <c r="U428" s="11">
        <v>23.15</v>
      </c>
      <c r="V428" s="11">
        <v>22.37</v>
      </c>
      <c r="W428" s="11">
        <v>356.9</v>
      </c>
      <c r="X428" s="11">
        <v>350.3</v>
      </c>
      <c r="Y428" s="11">
        <v>19.420000000000002</v>
      </c>
      <c r="Z428" s="11">
        <v>22.09</v>
      </c>
      <c r="AA428" s="11">
        <v>62.89</v>
      </c>
      <c r="AB428" s="11">
        <v>71.510000000000005</v>
      </c>
      <c r="AC428" s="11">
        <v>500.5</v>
      </c>
      <c r="AD428" s="11">
        <v>50.73</v>
      </c>
      <c r="AE428" s="11">
        <v>0.124</v>
      </c>
      <c r="AF428" s="11">
        <v>93.74</v>
      </c>
      <c r="AG428" s="11">
        <v>-0.1</v>
      </c>
      <c r="AH428" s="11">
        <v>0.02</v>
      </c>
      <c r="AI428" s="11">
        <v>111115</v>
      </c>
    </row>
    <row r="429" spans="1:35" s="11" customFormat="1" x14ac:dyDescent="0.2">
      <c r="A429" s="11">
        <f t="shared" si="97"/>
        <v>428</v>
      </c>
      <c r="B429" s="10">
        <f t="shared" ref="B429:I429" si="103">B427</f>
        <v>35982</v>
      </c>
      <c r="C429" s="32">
        <f t="shared" si="103"/>
        <v>0.5857175925925926</v>
      </c>
      <c r="D429" s="11" t="str">
        <f t="shared" si="103"/>
        <v>NE</v>
      </c>
      <c r="E429" s="11" t="str">
        <f t="shared" si="103"/>
        <v>sprout</v>
      </c>
      <c r="F429" s="11">
        <f t="shared" si="103"/>
        <v>50</v>
      </c>
      <c r="G429" s="11" t="str">
        <f t="shared" si="103"/>
        <v>POTR</v>
      </c>
      <c r="H429" s="11">
        <f t="shared" si="103"/>
        <v>10</v>
      </c>
      <c r="I429" s="11">
        <f t="shared" si="103"/>
        <v>4</v>
      </c>
      <c r="J429" s="11" t="s">
        <v>344</v>
      </c>
    </row>
    <row r="430" spans="1:35" s="11" customFormat="1" x14ac:dyDescent="0.2">
      <c r="A430" s="11">
        <f t="shared" si="97"/>
        <v>429</v>
      </c>
      <c r="B430" s="10">
        <f t="shared" ref="B430:I430" si="104">B427</f>
        <v>35982</v>
      </c>
      <c r="C430" s="32">
        <f t="shared" si="104"/>
        <v>0.5857175925925926</v>
      </c>
      <c r="D430" s="11" t="str">
        <f t="shared" si="104"/>
        <v>NE</v>
      </c>
      <c r="E430" s="11" t="str">
        <f t="shared" si="104"/>
        <v>sprout</v>
      </c>
      <c r="F430" s="11">
        <f t="shared" si="104"/>
        <v>50</v>
      </c>
      <c r="G430" s="11" t="str">
        <f t="shared" si="104"/>
        <v>POTR</v>
      </c>
      <c r="H430" s="11">
        <f t="shared" si="104"/>
        <v>10</v>
      </c>
      <c r="I430" s="11">
        <f t="shared" si="104"/>
        <v>4</v>
      </c>
      <c r="J430" s="11" t="s">
        <v>330</v>
      </c>
    </row>
    <row r="431" spans="1:35" s="11" customFormat="1" x14ac:dyDescent="0.2">
      <c r="A431" s="11">
        <f t="shared" si="97"/>
        <v>430</v>
      </c>
      <c r="B431" s="10"/>
      <c r="C431" s="32"/>
      <c r="J431" s="11" t="s">
        <v>346</v>
      </c>
      <c r="K431" s="11" t="s">
        <v>347</v>
      </c>
    </row>
    <row r="432" spans="1:35" s="11" customFormat="1" x14ac:dyDescent="0.2">
      <c r="A432" s="11">
        <f t="shared" si="97"/>
        <v>431</v>
      </c>
      <c r="B432" s="10"/>
      <c r="C432" s="32"/>
      <c r="J432" s="11" t="s">
        <v>348</v>
      </c>
      <c r="K432" s="11" t="s">
        <v>349</v>
      </c>
    </row>
    <row r="433" spans="1:35" s="11" customFormat="1" x14ac:dyDescent="0.2">
      <c r="A433" s="11">
        <f t="shared" si="97"/>
        <v>432</v>
      </c>
      <c r="B433" s="10"/>
      <c r="C433" s="32"/>
      <c r="J433" s="11" t="s">
        <v>350</v>
      </c>
      <c r="K433" s="11" t="s">
        <v>351</v>
      </c>
      <c r="L433" s="11">
        <v>1</v>
      </c>
      <c r="M433" s="11">
        <v>0.16</v>
      </c>
    </row>
    <row r="434" spans="1:35" s="11" customFormat="1" x14ac:dyDescent="0.2">
      <c r="A434" s="11">
        <f t="shared" si="97"/>
        <v>433</v>
      </c>
      <c r="B434" s="10"/>
      <c r="C434" s="32"/>
      <c r="J434" s="11" t="s">
        <v>352</v>
      </c>
      <c r="K434" s="11" t="s">
        <v>353</v>
      </c>
    </row>
    <row r="435" spans="1:35" s="11" customFormat="1" x14ac:dyDescent="0.2">
      <c r="A435" s="11">
        <f t="shared" si="97"/>
        <v>434</v>
      </c>
      <c r="B435" s="10"/>
      <c r="C435" s="32"/>
      <c r="J435" s="11" t="s">
        <v>331</v>
      </c>
    </row>
    <row r="436" spans="1:35" s="11" customFormat="1" x14ac:dyDescent="0.2">
      <c r="A436" s="11">
        <f t="shared" si="97"/>
        <v>435</v>
      </c>
      <c r="B436" s="10"/>
      <c r="C436" s="32"/>
      <c r="J436" s="11" t="s">
        <v>355</v>
      </c>
      <c r="K436" s="11" t="s">
        <v>356</v>
      </c>
      <c r="L436" s="11" t="s">
        <v>357</v>
      </c>
      <c r="M436" s="11" t="s">
        <v>358</v>
      </c>
      <c r="N436" s="11" t="s">
        <v>359</v>
      </c>
      <c r="O436" s="11" t="s">
        <v>360</v>
      </c>
      <c r="P436" s="11" t="s">
        <v>361</v>
      </c>
      <c r="Q436" s="11" t="s">
        <v>362</v>
      </c>
      <c r="R436" s="11" t="s">
        <v>363</v>
      </c>
      <c r="S436" s="11" t="s">
        <v>364</v>
      </c>
      <c r="T436" s="11" t="s">
        <v>365</v>
      </c>
      <c r="U436" s="11" t="s">
        <v>366</v>
      </c>
      <c r="V436" s="11" t="s">
        <v>367</v>
      </c>
      <c r="W436" s="11" t="s">
        <v>368</v>
      </c>
      <c r="X436" s="11" t="s">
        <v>369</v>
      </c>
      <c r="Y436" s="11" t="s">
        <v>370</v>
      </c>
      <c r="Z436" s="11" t="s">
        <v>371</v>
      </c>
      <c r="AA436" s="11" t="s">
        <v>372</v>
      </c>
      <c r="AB436" s="11" t="s">
        <v>373</v>
      </c>
      <c r="AC436" s="11" t="s">
        <v>374</v>
      </c>
      <c r="AD436" s="11" t="s">
        <v>375</v>
      </c>
      <c r="AE436" s="11" t="s">
        <v>376</v>
      </c>
      <c r="AF436" s="11" t="s">
        <v>377</v>
      </c>
      <c r="AG436" s="11" t="s">
        <v>378</v>
      </c>
      <c r="AH436" s="11" t="s">
        <v>379</v>
      </c>
      <c r="AI436" s="11" t="s">
        <v>380</v>
      </c>
    </row>
    <row r="437" spans="1:35" s="11" customFormat="1" x14ac:dyDescent="0.2">
      <c r="A437" s="11">
        <f t="shared" si="97"/>
        <v>436</v>
      </c>
      <c r="B437" s="10">
        <f>DATE(1998,7,(MID(J430,10,1)))</f>
        <v>35982</v>
      </c>
      <c r="C437" s="32">
        <f>TIME(MID(J430,17,2),MID(J430,20,2),MID(J430,23,2))</f>
        <v>0.58802083333333333</v>
      </c>
      <c r="D437" s="11" t="str">
        <f>IF(MID(J435,4,2)="ne"," NE","NU")</f>
        <v xml:space="preserve"> NE</v>
      </c>
      <c r="E437" s="11" t="s">
        <v>430</v>
      </c>
      <c r="F437" s="11">
        <f>IF(MID(J435,7,4)="1200",1200,50)</f>
        <v>50</v>
      </c>
      <c r="G437" s="11" t="s">
        <v>51</v>
      </c>
      <c r="H437" s="11">
        <f>VALUE(LEFT(J435,FIND(":",J435,1)-1))</f>
        <v>6</v>
      </c>
      <c r="I437" s="11">
        <f>VALUE(RIGHT(J435,1))</f>
        <v>5</v>
      </c>
      <c r="J437" s="11">
        <v>1</v>
      </c>
      <c r="K437" s="11">
        <v>131.63999999999999</v>
      </c>
      <c r="L437" s="11">
        <v>3.47</v>
      </c>
      <c r="M437" s="11">
        <v>0.30199999999999999</v>
      </c>
      <c r="N437" s="11">
        <v>323</v>
      </c>
      <c r="O437" s="11">
        <v>2.16</v>
      </c>
      <c r="P437" s="11">
        <v>0.79200000000000004</v>
      </c>
      <c r="Q437" s="11">
        <v>6</v>
      </c>
      <c r="R437" s="11">
        <v>0</v>
      </c>
      <c r="S437" s="11">
        <v>1.42</v>
      </c>
      <c r="T437" s="11">
        <v>24.18</v>
      </c>
      <c r="U437" s="11">
        <v>22.88</v>
      </c>
      <c r="V437" s="11">
        <v>24.16</v>
      </c>
      <c r="W437" s="11">
        <v>354.7</v>
      </c>
      <c r="X437" s="11">
        <v>349.6</v>
      </c>
      <c r="Y437" s="11">
        <v>18.87</v>
      </c>
      <c r="Z437" s="11">
        <v>21.41</v>
      </c>
      <c r="AA437" s="11">
        <v>58.42</v>
      </c>
      <c r="AB437" s="11">
        <v>66.27</v>
      </c>
      <c r="AC437" s="11">
        <v>500.5</v>
      </c>
      <c r="AD437" s="11">
        <v>50.68</v>
      </c>
      <c r="AE437" s="11">
        <v>1.4330000000000001</v>
      </c>
      <c r="AF437" s="11">
        <v>93.74</v>
      </c>
      <c r="AG437" s="11">
        <v>-0.1</v>
      </c>
      <c r="AH437" s="11">
        <v>0.02</v>
      </c>
      <c r="AI437" s="11">
        <v>111115</v>
      </c>
    </row>
    <row r="438" spans="1:35" s="11" customFormat="1" x14ac:dyDescent="0.2">
      <c r="A438" s="11">
        <f t="shared" si="97"/>
        <v>437</v>
      </c>
      <c r="B438" s="10">
        <f t="shared" ref="B438:I438" si="105">B437</f>
        <v>35982</v>
      </c>
      <c r="C438" s="32">
        <f t="shared" si="105"/>
        <v>0.58802083333333333</v>
      </c>
      <c r="D438" s="11" t="str">
        <f t="shared" si="105"/>
        <v xml:space="preserve"> NE</v>
      </c>
      <c r="E438" s="11" t="str">
        <f t="shared" si="105"/>
        <v>sprout</v>
      </c>
      <c r="F438" s="11">
        <f t="shared" si="105"/>
        <v>50</v>
      </c>
      <c r="G438" s="11" t="str">
        <f t="shared" si="105"/>
        <v>POTR</v>
      </c>
      <c r="H438" s="11">
        <f t="shared" si="105"/>
        <v>6</v>
      </c>
      <c r="I438" s="11">
        <f t="shared" si="105"/>
        <v>5</v>
      </c>
      <c r="J438" s="11">
        <v>2</v>
      </c>
      <c r="K438" s="11">
        <v>150.38999999999999</v>
      </c>
      <c r="L438" s="11">
        <v>4.12</v>
      </c>
      <c r="M438" s="11">
        <v>0.30299999999999999</v>
      </c>
      <c r="N438" s="11">
        <v>318</v>
      </c>
      <c r="O438" s="11">
        <v>2.19</v>
      </c>
      <c r="P438" s="11">
        <v>0.8</v>
      </c>
      <c r="Q438" s="11">
        <v>6</v>
      </c>
      <c r="R438" s="11">
        <v>0</v>
      </c>
      <c r="S438" s="11">
        <v>1.42</v>
      </c>
      <c r="T438" s="11">
        <v>24.21</v>
      </c>
      <c r="U438" s="11">
        <v>22.9</v>
      </c>
      <c r="V438" s="11">
        <v>24.15</v>
      </c>
      <c r="W438" s="11">
        <v>354.4</v>
      </c>
      <c r="X438" s="11">
        <v>348.6</v>
      </c>
      <c r="Y438" s="11">
        <v>18.8</v>
      </c>
      <c r="Z438" s="11">
        <v>21.36</v>
      </c>
      <c r="AA438" s="11">
        <v>58.12</v>
      </c>
      <c r="AB438" s="11">
        <v>66.05</v>
      </c>
      <c r="AC438" s="11">
        <v>500.4</v>
      </c>
      <c r="AD438" s="11">
        <v>51.14</v>
      </c>
      <c r="AE438" s="11">
        <v>0</v>
      </c>
      <c r="AF438" s="11">
        <v>93.74</v>
      </c>
      <c r="AG438" s="11">
        <v>-0.1</v>
      </c>
      <c r="AH438" s="11">
        <v>0.02</v>
      </c>
      <c r="AI438" s="11">
        <v>111115</v>
      </c>
    </row>
    <row r="439" spans="1:35" s="11" customFormat="1" x14ac:dyDescent="0.2">
      <c r="A439" s="11">
        <f t="shared" si="97"/>
        <v>438</v>
      </c>
      <c r="B439" s="10">
        <f t="shared" ref="B439:I439" si="106">B437</f>
        <v>35982</v>
      </c>
      <c r="C439" s="32">
        <f t="shared" si="106"/>
        <v>0.58802083333333333</v>
      </c>
      <c r="D439" s="11" t="str">
        <f t="shared" si="106"/>
        <v xml:space="preserve"> NE</v>
      </c>
      <c r="E439" s="11" t="str">
        <f t="shared" si="106"/>
        <v>sprout</v>
      </c>
      <c r="F439" s="11">
        <f t="shared" si="106"/>
        <v>50</v>
      </c>
      <c r="G439" s="11" t="str">
        <f t="shared" si="106"/>
        <v>POTR</v>
      </c>
      <c r="H439" s="11">
        <f t="shared" si="106"/>
        <v>6</v>
      </c>
      <c r="I439" s="11">
        <f t="shared" si="106"/>
        <v>5</v>
      </c>
      <c r="J439" s="11" t="s">
        <v>344</v>
      </c>
    </row>
    <row r="440" spans="1:35" s="11" customFormat="1" x14ac:dyDescent="0.2">
      <c r="A440" s="11">
        <f t="shared" si="97"/>
        <v>439</v>
      </c>
      <c r="B440" s="10">
        <f t="shared" ref="B440:I440" si="107">B437</f>
        <v>35982</v>
      </c>
      <c r="C440" s="32">
        <f t="shared" si="107"/>
        <v>0.58802083333333333</v>
      </c>
      <c r="D440" s="11" t="str">
        <f t="shared" si="107"/>
        <v xml:space="preserve"> NE</v>
      </c>
      <c r="E440" s="11" t="str">
        <f t="shared" si="107"/>
        <v>sprout</v>
      </c>
      <c r="F440" s="11">
        <f t="shared" si="107"/>
        <v>50</v>
      </c>
      <c r="G440" s="11" t="str">
        <f t="shared" si="107"/>
        <v>POTR</v>
      </c>
      <c r="H440" s="11">
        <f t="shared" si="107"/>
        <v>6</v>
      </c>
      <c r="I440" s="11">
        <f t="shared" si="107"/>
        <v>5</v>
      </c>
      <c r="J440" s="11" t="s">
        <v>332</v>
      </c>
    </row>
    <row r="441" spans="1:35" s="11" customFormat="1" x14ac:dyDescent="0.2">
      <c r="A441" s="11">
        <f t="shared" si="97"/>
        <v>440</v>
      </c>
      <c r="B441" s="10"/>
      <c r="C441" s="32"/>
      <c r="J441" s="11" t="s">
        <v>346</v>
      </c>
      <c r="K441" s="11" t="s">
        <v>347</v>
      </c>
    </row>
    <row r="442" spans="1:35" s="11" customFormat="1" x14ac:dyDescent="0.2">
      <c r="A442" s="11">
        <f t="shared" si="97"/>
        <v>441</v>
      </c>
      <c r="B442" s="10"/>
      <c r="C442" s="32"/>
      <c r="J442" s="11" t="s">
        <v>348</v>
      </c>
      <c r="K442" s="11" t="s">
        <v>349</v>
      </c>
    </row>
    <row r="443" spans="1:35" s="11" customFormat="1" x14ac:dyDescent="0.2">
      <c r="A443" s="11">
        <f t="shared" si="97"/>
        <v>442</v>
      </c>
      <c r="B443" s="10"/>
      <c r="C443" s="32"/>
      <c r="J443" s="11" t="s">
        <v>350</v>
      </c>
      <c r="K443" s="11" t="s">
        <v>351</v>
      </c>
      <c r="L443" s="11">
        <v>1</v>
      </c>
      <c r="M443" s="11">
        <v>0.16</v>
      </c>
    </row>
    <row r="444" spans="1:35" s="11" customFormat="1" x14ac:dyDescent="0.2">
      <c r="A444" s="11">
        <f t="shared" si="97"/>
        <v>443</v>
      </c>
      <c r="B444" s="10"/>
      <c r="C444" s="32"/>
      <c r="J444" s="11" t="s">
        <v>352</v>
      </c>
      <c r="K444" s="11" t="s">
        <v>353</v>
      </c>
    </row>
    <row r="445" spans="1:35" s="11" customFormat="1" x14ac:dyDescent="0.2">
      <c r="A445" s="11">
        <f t="shared" si="97"/>
        <v>444</v>
      </c>
      <c r="B445" s="10"/>
      <c r="C445" s="32"/>
      <c r="J445" s="11" t="s">
        <v>333</v>
      </c>
    </row>
    <row r="446" spans="1:35" s="11" customFormat="1" x14ac:dyDescent="0.2">
      <c r="A446" s="11">
        <f t="shared" si="97"/>
        <v>445</v>
      </c>
      <c r="B446" s="10"/>
      <c r="C446" s="32"/>
      <c r="J446" s="11" t="s">
        <v>355</v>
      </c>
      <c r="K446" s="11" t="s">
        <v>356</v>
      </c>
      <c r="L446" s="11" t="s">
        <v>357</v>
      </c>
      <c r="M446" s="11" t="s">
        <v>358</v>
      </c>
      <c r="N446" s="11" t="s">
        <v>359</v>
      </c>
      <c r="O446" s="11" t="s">
        <v>360</v>
      </c>
      <c r="P446" s="11" t="s">
        <v>361</v>
      </c>
      <c r="Q446" s="11" t="s">
        <v>362</v>
      </c>
      <c r="R446" s="11" t="s">
        <v>363</v>
      </c>
      <c r="S446" s="11" t="s">
        <v>364</v>
      </c>
      <c r="T446" s="11" t="s">
        <v>365</v>
      </c>
      <c r="U446" s="11" t="s">
        <v>366</v>
      </c>
      <c r="V446" s="11" t="s">
        <v>367</v>
      </c>
      <c r="W446" s="11" t="s">
        <v>368</v>
      </c>
      <c r="X446" s="11" t="s">
        <v>369</v>
      </c>
      <c r="Y446" s="11" t="s">
        <v>370</v>
      </c>
      <c r="Z446" s="11" t="s">
        <v>371</v>
      </c>
      <c r="AA446" s="11" t="s">
        <v>372</v>
      </c>
      <c r="AB446" s="11" t="s">
        <v>373</v>
      </c>
      <c r="AC446" s="11" t="s">
        <v>374</v>
      </c>
      <c r="AD446" s="11" t="s">
        <v>375</v>
      </c>
      <c r="AE446" s="11" t="s">
        <v>376</v>
      </c>
      <c r="AF446" s="11" t="s">
        <v>377</v>
      </c>
      <c r="AG446" s="11" t="s">
        <v>378</v>
      </c>
      <c r="AH446" s="11" t="s">
        <v>379</v>
      </c>
      <c r="AI446" s="11" t="s">
        <v>380</v>
      </c>
    </row>
    <row r="447" spans="1:35" s="11" customFormat="1" x14ac:dyDescent="0.2">
      <c r="A447" s="11">
        <f t="shared" si="97"/>
        <v>446</v>
      </c>
      <c r="B447" s="10">
        <f>DATE(1998,7,(MID(J440,10,1)))</f>
        <v>35982</v>
      </c>
      <c r="C447" s="32">
        <f>TIME(MID(J440,17,2),MID(J440,20,2),MID(J440,23,2))</f>
        <v>0.59038194444444447</v>
      </c>
      <c r="D447" s="11" t="str">
        <f>IF(MID(J445,4,2)="ne"," NE","NU")</f>
        <v xml:space="preserve"> NE</v>
      </c>
      <c r="E447" s="11" t="s">
        <v>430</v>
      </c>
      <c r="F447" s="11">
        <f>IF(MID(J445,7,4)="1200",1200,50)</f>
        <v>50</v>
      </c>
      <c r="G447" s="11" t="s">
        <v>51</v>
      </c>
      <c r="H447" s="11">
        <f>VALUE(LEFT(J445,FIND(":",J445,1)-1))</f>
        <v>5</v>
      </c>
      <c r="I447" s="11">
        <f>VALUE(RIGHT(J445,1))</f>
        <v>2</v>
      </c>
      <c r="J447" s="11">
        <v>1</v>
      </c>
      <c r="K447" s="11">
        <v>124.14</v>
      </c>
      <c r="L447" s="11">
        <v>4.1100000000000003</v>
      </c>
      <c r="M447" s="11">
        <v>0.27900000000000003</v>
      </c>
      <c r="N447" s="11">
        <v>319</v>
      </c>
      <c r="O447" s="11">
        <v>2.1800000000000002</v>
      </c>
      <c r="P447" s="11">
        <v>0.85399999999999998</v>
      </c>
      <c r="Q447" s="11">
        <v>6</v>
      </c>
      <c r="R447" s="11">
        <v>0</v>
      </c>
      <c r="S447" s="11">
        <v>1.42</v>
      </c>
      <c r="T447" s="11">
        <v>23.64</v>
      </c>
      <c r="U447" s="11">
        <v>22.98</v>
      </c>
      <c r="V447" s="11">
        <v>22.93</v>
      </c>
      <c r="W447" s="11">
        <v>357.2</v>
      </c>
      <c r="X447" s="11">
        <v>351.4</v>
      </c>
      <c r="Y447" s="11">
        <v>18.36</v>
      </c>
      <c r="Z447" s="11">
        <v>20.92</v>
      </c>
      <c r="AA447" s="11">
        <v>58.72</v>
      </c>
      <c r="AB447" s="11">
        <v>66.92</v>
      </c>
      <c r="AC447" s="11">
        <v>500.6</v>
      </c>
      <c r="AD447" s="11">
        <v>48.88</v>
      </c>
      <c r="AE447" s="11">
        <v>0.46839999999999998</v>
      </c>
      <c r="AF447" s="11">
        <v>93.74</v>
      </c>
      <c r="AG447" s="11">
        <v>-0.1</v>
      </c>
      <c r="AH447" s="11">
        <v>0.02</v>
      </c>
      <c r="AI447" s="11">
        <v>111115</v>
      </c>
    </row>
    <row r="448" spans="1:35" s="11" customFormat="1" x14ac:dyDescent="0.2">
      <c r="A448" s="11">
        <f t="shared" si="97"/>
        <v>447</v>
      </c>
      <c r="B448" s="10">
        <f t="shared" ref="B448:I448" si="108">B447</f>
        <v>35982</v>
      </c>
      <c r="C448" s="32">
        <f t="shared" si="108"/>
        <v>0.59038194444444447</v>
      </c>
      <c r="D448" s="11" t="str">
        <f t="shared" si="108"/>
        <v xml:space="preserve"> NE</v>
      </c>
      <c r="E448" s="11" t="str">
        <f t="shared" si="108"/>
        <v>sprout</v>
      </c>
      <c r="F448" s="11">
        <f t="shared" si="108"/>
        <v>50</v>
      </c>
      <c r="G448" s="11" t="str">
        <f t="shared" si="108"/>
        <v>POTR</v>
      </c>
      <c r="H448" s="11">
        <f t="shared" si="108"/>
        <v>5</v>
      </c>
      <c r="I448" s="11">
        <f t="shared" si="108"/>
        <v>2</v>
      </c>
      <c r="J448" s="11">
        <v>2</v>
      </c>
      <c r="K448" s="11">
        <v>145.13999999999999</v>
      </c>
      <c r="L448" s="11">
        <v>4.0999999999999996</v>
      </c>
      <c r="M448" s="11">
        <v>0.28199999999999997</v>
      </c>
      <c r="N448" s="11">
        <v>319</v>
      </c>
      <c r="O448" s="11">
        <v>2.2200000000000002</v>
      </c>
      <c r="P448" s="11">
        <v>0.86199999999999999</v>
      </c>
      <c r="Q448" s="11">
        <v>6</v>
      </c>
      <c r="R448" s="11">
        <v>0</v>
      </c>
      <c r="S448" s="11">
        <v>1.42</v>
      </c>
      <c r="T448" s="11">
        <v>23.62</v>
      </c>
      <c r="U448" s="11">
        <v>23.02</v>
      </c>
      <c r="V448" s="11">
        <v>22.98</v>
      </c>
      <c r="W448" s="11">
        <v>357.1</v>
      </c>
      <c r="X448" s="11">
        <v>351.3</v>
      </c>
      <c r="Y448" s="11">
        <v>18.309999999999999</v>
      </c>
      <c r="Z448" s="11">
        <v>20.92</v>
      </c>
      <c r="AA448" s="11">
        <v>58.62</v>
      </c>
      <c r="AB448" s="11">
        <v>66.97</v>
      </c>
      <c r="AC448" s="11">
        <v>500.3</v>
      </c>
      <c r="AD448" s="11">
        <v>48.78</v>
      </c>
      <c r="AE448" s="11">
        <v>0.39950000000000002</v>
      </c>
      <c r="AF448" s="11">
        <v>93.74</v>
      </c>
      <c r="AG448" s="11">
        <v>-0.1</v>
      </c>
      <c r="AH448" s="11">
        <v>0.02</v>
      </c>
      <c r="AI448" s="11">
        <v>111115</v>
      </c>
    </row>
    <row r="449" spans="1:35" s="11" customFormat="1" x14ac:dyDescent="0.2">
      <c r="A449" s="11">
        <f t="shared" si="97"/>
        <v>448</v>
      </c>
      <c r="B449" s="10">
        <f t="shared" ref="B449:I449" si="109">B447</f>
        <v>35982</v>
      </c>
      <c r="C449" s="32">
        <f t="shared" si="109"/>
        <v>0.59038194444444447</v>
      </c>
      <c r="D449" s="11" t="str">
        <f t="shared" si="109"/>
        <v xml:space="preserve"> NE</v>
      </c>
      <c r="E449" s="11" t="str">
        <f t="shared" si="109"/>
        <v>sprout</v>
      </c>
      <c r="F449" s="11">
        <f t="shared" si="109"/>
        <v>50</v>
      </c>
      <c r="G449" s="11" t="str">
        <f t="shared" si="109"/>
        <v>POTR</v>
      </c>
      <c r="H449" s="11">
        <f t="shared" si="109"/>
        <v>5</v>
      </c>
      <c r="I449" s="11">
        <f t="shared" si="109"/>
        <v>2</v>
      </c>
      <c r="J449" s="11" t="s">
        <v>344</v>
      </c>
    </row>
    <row r="450" spans="1:35" s="11" customFormat="1" x14ac:dyDescent="0.2">
      <c r="A450" s="11">
        <f t="shared" si="97"/>
        <v>449</v>
      </c>
      <c r="B450" s="10">
        <f t="shared" ref="B450:I450" si="110">B447</f>
        <v>35982</v>
      </c>
      <c r="C450" s="32">
        <f t="shared" si="110"/>
        <v>0.59038194444444447</v>
      </c>
      <c r="D450" s="11" t="str">
        <f t="shared" si="110"/>
        <v xml:space="preserve"> NE</v>
      </c>
      <c r="E450" s="11" t="str">
        <f t="shared" si="110"/>
        <v>sprout</v>
      </c>
      <c r="F450" s="11">
        <f t="shared" si="110"/>
        <v>50</v>
      </c>
      <c r="G450" s="11" t="str">
        <f t="shared" si="110"/>
        <v>POTR</v>
      </c>
      <c r="H450" s="11">
        <f t="shared" si="110"/>
        <v>5</v>
      </c>
      <c r="I450" s="11">
        <f t="shared" si="110"/>
        <v>2</v>
      </c>
      <c r="J450" s="11" t="s">
        <v>334</v>
      </c>
    </row>
    <row r="451" spans="1:35" s="11" customFormat="1" x14ac:dyDescent="0.2">
      <c r="A451" s="11">
        <f t="shared" si="97"/>
        <v>450</v>
      </c>
      <c r="B451" s="10"/>
      <c r="C451" s="32"/>
      <c r="J451" s="11" t="s">
        <v>346</v>
      </c>
      <c r="K451" s="11" t="s">
        <v>347</v>
      </c>
    </row>
    <row r="452" spans="1:35" s="11" customFormat="1" x14ac:dyDescent="0.2">
      <c r="A452" s="11">
        <f t="shared" si="97"/>
        <v>451</v>
      </c>
      <c r="B452" s="10"/>
      <c r="C452" s="32"/>
      <c r="J452" s="11" t="s">
        <v>348</v>
      </c>
      <c r="K452" s="11" t="s">
        <v>349</v>
      </c>
    </row>
    <row r="453" spans="1:35" s="11" customFormat="1" x14ac:dyDescent="0.2">
      <c r="A453" s="11">
        <f t="shared" si="97"/>
        <v>452</v>
      </c>
      <c r="B453" s="10"/>
      <c r="C453" s="32"/>
      <c r="J453" s="11" t="s">
        <v>350</v>
      </c>
      <c r="K453" s="11" t="s">
        <v>351</v>
      </c>
      <c r="L453" s="11">
        <v>1</v>
      </c>
      <c r="M453" s="11">
        <v>0.16</v>
      </c>
    </row>
    <row r="454" spans="1:35" s="11" customFormat="1" x14ac:dyDescent="0.2">
      <c r="A454" s="11">
        <f t="shared" si="97"/>
        <v>453</v>
      </c>
      <c r="B454" s="10"/>
      <c r="C454" s="32"/>
      <c r="J454" s="11" t="s">
        <v>352</v>
      </c>
      <c r="K454" s="11" t="s">
        <v>353</v>
      </c>
    </row>
    <row r="455" spans="1:35" s="11" customFormat="1" x14ac:dyDescent="0.2">
      <c r="A455" s="11">
        <f t="shared" si="97"/>
        <v>454</v>
      </c>
      <c r="B455" s="10"/>
      <c r="C455" s="32"/>
      <c r="J455" s="11" t="s">
        <v>335</v>
      </c>
    </row>
    <row r="456" spans="1:35" s="11" customFormat="1" x14ac:dyDescent="0.2">
      <c r="A456" s="11">
        <f t="shared" si="97"/>
        <v>455</v>
      </c>
      <c r="B456" s="10"/>
      <c r="C456" s="32"/>
      <c r="J456" s="11" t="s">
        <v>355</v>
      </c>
      <c r="K456" s="11" t="s">
        <v>356</v>
      </c>
      <c r="L456" s="11" t="s">
        <v>357</v>
      </c>
      <c r="M456" s="11" t="s">
        <v>358</v>
      </c>
      <c r="N456" s="11" t="s">
        <v>359</v>
      </c>
      <c r="O456" s="11" t="s">
        <v>360</v>
      </c>
      <c r="P456" s="11" t="s">
        <v>361</v>
      </c>
      <c r="Q456" s="11" t="s">
        <v>362</v>
      </c>
      <c r="R456" s="11" t="s">
        <v>363</v>
      </c>
      <c r="S456" s="11" t="s">
        <v>364</v>
      </c>
      <c r="T456" s="11" t="s">
        <v>365</v>
      </c>
      <c r="U456" s="11" t="s">
        <v>366</v>
      </c>
      <c r="V456" s="11" t="s">
        <v>367</v>
      </c>
      <c r="W456" s="11" t="s">
        <v>368</v>
      </c>
      <c r="X456" s="11" t="s">
        <v>369</v>
      </c>
      <c r="Y456" s="11" t="s">
        <v>370</v>
      </c>
      <c r="Z456" s="11" t="s">
        <v>371</v>
      </c>
      <c r="AA456" s="11" t="s">
        <v>372</v>
      </c>
      <c r="AB456" s="11" t="s">
        <v>373</v>
      </c>
      <c r="AC456" s="11" t="s">
        <v>374</v>
      </c>
      <c r="AD456" s="11" t="s">
        <v>375</v>
      </c>
      <c r="AE456" s="11" t="s">
        <v>376</v>
      </c>
      <c r="AF456" s="11" t="s">
        <v>377</v>
      </c>
      <c r="AG456" s="11" t="s">
        <v>378</v>
      </c>
      <c r="AH456" s="11" t="s">
        <v>379</v>
      </c>
      <c r="AI456" s="11" t="s">
        <v>380</v>
      </c>
    </row>
    <row r="457" spans="1:35" s="11" customFormat="1" x14ac:dyDescent="0.2">
      <c r="A457" s="11">
        <f t="shared" si="97"/>
        <v>456</v>
      </c>
      <c r="B457" s="10">
        <f>DATE(1998,7,(MID(J450,10,1)))</f>
        <v>35982</v>
      </c>
      <c r="C457" s="32">
        <f>TIME(MID(J450,17,2),MID(J450,20,2),MID(J450,23,2))</f>
        <v>0.59254629629629629</v>
      </c>
      <c r="D457" s="11" t="str">
        <f>IF(MID(J455,4,2)="ne"," NE","NU")</f>
        <v xml:space="preserve"> NE</v>
      </c>
      <c r="E457" s="11" t="s">
        <v>430</v>
      </c>
      <c r="F457" s="11">
        <f>IF(MID(J455,7,4)="1200",1200,50)</f>
        <v>50</v>
      </c>
      <c r="G457" s="11" t="s">
        <v>51</v>
      </c>
      <c r="H457" s="11">
        <f>VALUE(LEFT(J455,FIND(":",J455,1)-1))</f>
        <v>4</v>
      </c>
      <c r="I457" s="11">
        <f>VALUE(RIGHT(J455,1))</f>
        <v>3</v>
      </c>
      <c r="J457" s="11">
        <v>1</v>
      </c>
      <c r="K457" s="11">
        <v>228.14</v>
      </c>
      <c r="L457" s="11">
        <v>4.38</v>
      </c>
      <c r="M457" s="11">
        <v>0.26100000000000001</v>
      </c>
      <c r="N457" s="11">
        <v>314</v>
      </c>
      <c r="O457" s="11">
        <v>2.23</v>
      </c>
      <c r="P457" s="11">
        <v>0.92500000000000004</v>
      </c>
      <c r="Q457" s="11">
        <v>6</v>
      </c>
      <c r="R457" s="11">
        <v>0</v>
      </c>
      <c r="S457" s="11">
        <v>1.42</v>
      </c>
      <c r="T457" s="11">
        <v>23.83</v>
      </c>
      <c r="U457" s="11">
        <v>22.99</v>
      </c>
      <c r="V457" s="11">
        <v>23.56</v>
      </c>
      <c r="W457" s="11">
        <v>356.4</v>
      </c>
      <c r="X457" s="11">
        <v>350.2</v>
      </c>
      <c r="Y457" s="11">
        <v>17.57</v>
      </c>
      <c r="Z457" s="11">
        <v>20.190000000000001</v>
      </c>
      <c r="AA457" s="11">
        <v>55.55</v>
      </c>
      <c r="AB457" s="11">
        <v>63.83</v>
      </c>
      <c r="AC457" s="11">
        <v>500.4</v>
      </c>
      <c r="AD457" s="11">
        <v>50.32</v>
      </c>
      <c r="AE457" s="11">
        <v>0.44080000000000003</v>
      </c>
      <c r="AF457" s="11">
        <v>93.74</v>
      </c>
      <c r="AG457" s="11">
        <v>-0.1</v>
      </c>
      <c r="AH457" s="11">
        <v>0.02</v>
      </c>
      <c r="AI457" s="11">
        <v>111115</v>
      </c>
    </row>
    <row r="458" spans="1:35" s="11" customFormat="1" x14ac:dyDescent="0.2">
      <c r="A458" s="11">
        <f t="shared" si="97"/>
        <v>457</v>
      </c>
      <c r="B458" s="10">
        <f t="shared" ref="B458:I458" si="111">B457</f>
        <v>35982</v>
      </c>
      <c r="C458" s="32">
        <f t="shared" si="111"/>
        <v>0.59254629629629629</v>
      </c>
      <c r="D458" s="11" t="str">
        <f t="shared" si="111"/>
        <v xml:space="preserve"> NE</v>
      </c>
      <c r="E458" s="11" t="str">
        <f t="shared" si="111"/>
        <v>sprout</v>
      </c>
      <c r="F458" s="11">
        <f t="shared" si="111"/>
        <v>50</v>
      </c>
      <c r="G458" s="11" t="str">
        <f t="shared" si="111"/>
        <v>POTR</v>
      </c>
      <c r="H458" s="11">
        <f t="shared" si="111"/>
        <v>4</v>
      </c>
      <c r="I458" s="11">
        <f t="shared" si="111"/>
        <v>3</v>
      </c>
      <c r="J458" s="11">
        <v>2</v>
      </c>
      <c r="K458" s="11">
        <v>249.88</v>
      </c>
      <c r="L458" s="11">
        <v>4.4800000000000004</v>
      </c>
      <c r="M458" s="11">
        <v>0.26200000000000001</v>
      </c>
      <c r="N458" s="11">
        <v>313</v>
      </c>
      <c r="O458" s="11">
        <v>2.2400000000000002</v>
      </c>
      <c r="P458" s="11">
        <v>0.92500000000000004</v>
      </c>
      <c r="Q458" s="11">
        <v>6</v>
      </c>
      <c r="R458" s="11">
        <v>0</v>
      </c>
      <c r="S458" s="11">
        <v>1.42</v>
      </c>
      <c r="T458" s="11">
        <v>23.82</v>
      </c>
      <c r="U458" s="11">
        <v>22.96</v>
      </c>
      <c r="V458" s="11">
        <v>23.55</v>
      </c>
      <c r="W458" s="11">
        <v>356.5</v>
      </c>
      <c r="X458" s="11">
        <v>350.2</v>
      </c>
      <c r="Y458" s="11">
        <v>17.510000000000002</v>
      </c>
      <c r="Z458" s="11">
        <v>20.14</v>
      </c>
      <c r="AA458" s="11">
        <v>55.39</v>
      </c>
      <c r="AB458" s="11">
        <v>63.72</v>
      </c>
      <c r="AC458" s="11">
        <v>500.5</v>
      </c>
      <c r="AD458" s="11">
        <v>50.47</v>
      </c>
      <c r="AE458" s="11">
        <v>0.50970000000000004</v>
      </c>
      <c r="AF458" s="11">
        <v>93.74</v>
      </c>
      <c r="AG458" s="11">
        <v>-0.1</v>
      </c>
      <c r="AH458" s="11">
        <v>0.02</v>
      </c>
      <c r="AI458" s="11">
        <v>111115</v>
      </c>
    </row>
    <row r="459" spans="1:35" s="11" customFormat="1" x14ac:dyDescent="0.2">
      <c r="A459" s="11">
        <f t="shared" si="97"/>
        <v>458</v>
      </c>
      <c r="B459" s="10">
        <f t="shared" ref="B459:I459" si="112">B457</f>
        <v>35982</v>
      </c>
      <c r="C459" s="32">
        <f t="shared" si="112"/>
        <v>0.59254629629629629</v>
      </c>
      <c r="D459" s="11" t="str">
        <f t="shared" si="112"/>
        <v xml:space="preserve"> NE</v>
      </c>
      <c r="E459" s="11" t="str">
        <f t="shared" si="112"/>
        <v>sprout</v>
      </c>
      <c r="F459" s="11">
        <f t="shared" si="112"/>
        <v>50</v>
      </c>
      <c r="G459" s="11" t="str">
        <f t="shared" si="112"/>
        <v>POTR</v>
      </c>
      <c r="H459" s="11">
        <f t="shared" si="112"/>
        <v>4</v>
      </c>
      <c r="I459" s="11">
        <f t="shared" si="112"/>
        <v>3</v>
      </c>
      <c r="J459" s="11" t="s">
        <v>344</v>
      </c>
    </row>
    <row r="460" spans="1:35" s="11" customFormat="1" x14ac:dyDescent="0.2">
      <c r="A460" s="11">
        <f t="shared" ref="A460:A523" si="113">A459+1</f>
        <v>459</v>
      </c>
      <c r="B460" s="10">
        <f t="shared" ref="B460:I460" si="114">B457</f>
        <v>35982</v>
      </c>
      <c r="C460" s="32">
        <f t="shared" si="114"/>
        <v>0.59254629629629629</v>
      </c>
      <c r="D460" s="11" t="str">
        <f t="shared" si="114"/>
        <v xml:space="preserve"> NE</v>
      </c>
      <c r="E460" s="11" t="str">
        <f t="shared" si="114"/>
        <v>sprout</v>
      </c>
      <c r="F460" s="11">
        <f t="shared" si="114"/>
        <v>50</v>
      </c>
      <c r="G460" s="11" t="str">
        <f t="shared" si="114"/>
        <v>POTR</v>
      </c>
      <c r="H460" s="11">
        <f t="shared" si="114"/>
        <v>4</v>
      </c>
      <c r="I460" s="11">
        <f t="shared" si="114"/>
        <v>3</v>
      </c>
      <c r="J460" s="11" t="s">
        <v>336</v>
      </c>
    </row>
    <row r="461" spans="1:35" s="11" customFormat="1" x14ac:dyDescent="0.2">
      <c r="A461" s="11">
        <f t="shared" si="113"/>
        <v>460</v>
      </c>
      <c r="B461" s="10"/>
      <c r="C461" s="32"/>
      <c r="J461" s="11" t="s">
        <v>346</v>
      </c>
      <c r="K461" s="11" t="s">
        <v>347</v>
      </c>
    </row>
    <row r="462" spans="1:35" s="11" customFormat="1" x14ac:dyDescent="0.2">
      <c r="A462" s="11">
        <f t="shared" si="113"/>
        <v>461</v>
      </c>
      <c r="B462" s="10"/>
      <c r="C462" s="32"/>
      <c r="J462" s="11" t="s">
        <v>348</v>
      </c>
      <c r="K462" s="11" t="s">
        <v>349</v>
      </c>
    </row>
    <row r="463" spans="1:35" s="11" customFormat="1" x14ac:dyDescent="0.2">
      <c r="A463" s="11">
        <f t="shared" si="113"/>
        <v>462</v>
      </c>
      <c r="B463" s="10"/>
      <c r="C463" s="32"/>
      <c r="J463" s="11" t="s">
        <v>350</v>
      </c>
      <c r="K463" s="11" t="s">
        <v>351</v>
      </c>
      <c r="L463" s="11">
        <v>1</v>
      </c>
      <c r="M463" s="11">
        <v>0.16</v>
      </c>
    </row>
    <row r="464" spans="1:35" s="11" customFormat="1" x14ac:dyDescent="0.2">
      <c r="A464" s="11">
        <f t="shared" si="113"/>
        <v>463</v>
      </c>
      <c r="B464" s="10"/>
      <c r="C464" s="32"/>
      <c r="J464" s="11" t="s">
        <v>352</v>
      </c>
      <c r="K464" s="11" t="s">
        <v>353</v>
      </c>
    </row>
    <row r="465" spans="1:35" s="11" customFormat="1" x14ac:dyDescent="0.2">
      <c r="A465" s="11">
        <f t="shared" si="113"/>
        <v>464</v>
      </c>
      <c r="B465" s="10"/>
      <c r="C465" s="32"/>
      <c r="J465" s="11" t="s">
        <v>337</v>
      </c>
    </row>
    <row r="466" spans="1:35" s="11" customFormat="1" x14ac:dyDescent="0.2">
      <c r="A466" s="11">
        <f t="shared" si="113"/>
        <v>465</v>
      </c>
      <c r="B466" s="10"/>
      <c r="C466" s="32"/>
      <c r="J466" s="11" t="s">
        <v>355</v>
      </c>
      <c r="K466" s="11" t="s">
        <v>356</v>
      </c>
      <c r="L466" s="11" t="s">
        <v>357</v>
      </c>
      <c r="M466" s="11" t="s">
        <v>358</v>
      </c>
      <c r="N466" s="11" t="s">
        <v>359</v>
      </c>
      <c r="O466" s="11" t="s">
        <v>360</v>
      </c>
      <c r="P466" s="11" t="s">
        <v>361</v>
      </c>
      <c r="Q466" s="11" t="s">
        <v>362</v>
      </c>
      <c r="R466" s="11" t="s">
        <v>363</v>
      </c>
      <c r="S466" s="11" t="s">
        <v>364</v>
      </c>
      <c r="T466" s="11" t="s">
        <v>365</v>
      </c>
      <c r="U466" s="11" t="s">
        <v>366</v>
      </c>
      <c r="V466" s="11" t="s">
        <v>367</v>
      </c>
      <c r="W466" s="11" t="s">
        <v>368</v>
      </c>
      <c r="X466" s="11" t="s">
        <v>369</v>
      </c>
      <c r="Y466" s="11" t="s">
        <v>370</v>
      </c>
      <c r="Z466" s="11" t="s">
        <v>371</v>
      </c>
      <c r="AA466" s="11" t="s">
        <v>372</v>
      </c>
      <c r="AB466" s="11" t="s">
        <v>373</v>
      </c>
      <c r="AC466" s="11" t="s">
        <v>374</v>
      </c>
      <c r="AD466" s="11" t="s">
        <v>375</v>
      </c>
      <c r="AE466" s="11" t="s">
        <v>376</v>
      </c>
      <c r="AF466" s="11" t="s">
        <v>377</v>
      </c>
      <c r="AG466" s="11" t="s">
        <v>378</v>
      </c>
      <c r="AH466" s="11" t="s">
        <v>379</v>
      </c>
      <c r="AI466" s="11" t="s">
        <v>380</v>
      </c>
    </row>
    <row r="467" spans="1:35" s="11" customFormat="1" x14ac:dyDescent="0.2">
      <c r="A467" s="11">
        <f t="shared" si="113"/>
        <v>466</v>
      </c>
      <c r="B467" s="10">
        <f>DATE(1998,7,(MID(J460,10,1)))</f>
        <v>35982</v>
      </c>
      <c r="C467" s="32">
        <f>TIME(MID(J460,17,2),MID(J460,20,2),MID(J460,23,2))</f>
        <v>0.59767361111111106</v>
      </c>
      <c r="D467" s="11" t="s">
        <v>435</v>
      </c>
      <c r="E467" s="11" t="s">
        <v>430</v>
      </c>
      <c r="F467" s="11">
        <f>IF(MID(J465,7,4)="1200",1200,50)</f>
        <v>50</v>
      </c>
      <c r="G467" s="11" t="s">
        <v>51</v>
      </c>
      <c r="H467" s="11">
        <f>VALUE(LEFT(J465,FIND(":",J465,1)-1))</f>
        <v>15</v>
      </c>
      <c r="I467" s="11">
        <f>VALUE(RIGHT(J465,1))</f>
        <v>1</v>
      </c>
      <c r="J467" s="11">
        <v>1</v>
      </c>
      <c r="K467" s="11">
        <v>113.63</v>
      </c>
      <c r="L467" s="11">
        <v>4.43</v>
      </c>
      <c r="M467" s="11">
        <v>0.24099999999999999</v>
      </c>
      <c r="N467" s="11">
        <v>311</v>
      </c>
      <c r="O467" s="11">
        <v>2.2400000000000002</v>
      </c>
      <c r="P467" s="11">
        <v>0.99299999999999999</v>
      </c>
      <c r="Q467" s="11">
        <v>6</v>
      </c>
      <c r="R467" s="11">
        <v>0</v>
      </c>
      <c r="S467" s="11">
        <v>1.42</v>
      </c>
      <c r="T467" s="11">
        <v>23.61</v>
      </c>
      <c r="U467" s="11">
        <v>22.83</v>
      </c>
      <c r="V467" s="11">
        <v>23.55</v>
      </c>
      <c r="W467" s="11">
        <v>356.3</v>
      </c>
      <c r="X467" s="11">
        <v>350.1</v>
      </c>
      <c r="Y467" s="11">
        <v>16.55</v>
      </c>
      <c r="Z467" s="11">
        <v>19.18</v>
      </c>
      <c r="AA467" s="11">
        <v>53.02</v>
      </c>
      <c r="AB467" s="11">
        <v>61.45</v>
      </c>
      <c r="AC467" s="11">
        <v>500.2</v>
      </c>
      <c r="AD467" s="11">
        <v>50.09</v>
      </c>
      <c r="AE467" s="11">
        <v>0.23419999999999999</v>
      </c>
      <c r="AF467" s="11">
        <v>93.74</v>
      </c>
      <c r="AG467" s="11">
        <v>-0.1</v>
      </c>
      <c r="AH467" s="11">
        <v>0.02</v>
      </c>
      <c r="AI467" s="11">
        <v>111115</v>
      </c>
    </row>
    <row r="468" spans="1:35" s="11" customFormat="1" x14ac:dyDescent="0.2">
      <c r="A468" s="11">
        <f t="shared" si="113"/>
        <v>467</v>
      </c>
      <c r="B468" s="10">
        <f t="shared" ref="B468:I468" si="115">B467</f>
        <v>35982</v>
      </c>
      <c r="C468" s="32">
        <f t="shared" si="115"/>
        <v>0.59767361111111106</v>
      </c>
      <c r="D468" s="11" t="str">
        <f t="shared" si="115"/>
        <v>NE</v>
      </c>
      <c r="E468" s="11" t="str">
        <f t="shared" si="115"/>
        <v>sprout</v>
      </c>
      <c r="F468" s="11">
        <f t="shared" si="115"/>
        <v>50</v>
      </c>
      <c r="G468" s="11" t="str">
        <f t="shared" si="115"/>
        <v>POTR</v>
      </c>
      <c r="H468" s="11">
        <f t="shared" si="115"/>
        <v>15</v>
      </c>
      <c r="I468" s="11">
        <f t="shared" si="115"/>
        <v>1</v>
      </c>
      <c r="J468" s="11">
        <v>2</v>
      </c>
      <c r="K468" s="11">
        <v>157.88</v>
      </c>
      <c r="L468" s="11">
        <v>4.43</v>
      </c>
      <c r="M468" s="11">
        <v>0.24299999999999999</v>
      </c>
      <c r="N468" s="11">
        <v>311</v>
      </c>
      <c r="O468" s="11">
        <v>2.2799999999999998</v>
      </c>
      <c r="P468" s="11">
        <v>1.01</v>
      </c>
      <c r="Q468" s="11">
        <v>6</v>
      </c>
      <c r="R468" s="11">
        <v>0</v>
      </c>
      <c r="S468" s="11">
        <v>1.42</v>
      </c>
      <c r="T468" s="11">
        <v>23.71</v>
      </c>
      <c r="U468" s="11">
        <v>22.85</v>
      </c>
      <c r="V468" s="11">
        <v>23.77</v>
      </c>
      <c r="W468" s="11">
        <v>356.4</v>
      </c>
      <c r="X468" s="11">
        <v>350.1</v>
      </c>
      <c r="Y468" s="11">
        <v>16.39</v>
      </c>
      <c r="Z468" s="11">
        <v>19.07</v>
      </c>
      <c r="AA468" s="11">
        <v>52.17</v>
      </c>
      <c r="AB468" s="11">
        <v>60.73</v>
      </c>
      <c r="AC468" s="11">
        <v>500.6</v>
      </c>
      <c r="AD468" s="11">
        <v>50.09</v>
      </c>
      <c r="AE468" s="11">
        <v>0.4546</v>
      </c>
      <c r="AF468" s="11">
        <v>93.73</v>
      </c>
      <c r="AG468" s="11">
        <v>-0.1</v>
      </c>
      <c r="AH468" s="11">
        <v>0.02</v>
      </c>
      <c r="AI468" s="11">
        <v>111115</v>
      </c>
    </row>
    <row r="469" spans="1:35" s="11" customFormat="1" x14ac:dyDescent="0.2">
      <c r="A469" s="11">
        <f t="shared" si="113"/>
        <v>468</v>
      </c>
      <c r="B469" s="10"/>
      <c r="C469" s="32"/>
    </row>
    <row r="470" spans="1:35" s="11" customFormat="1" x14ac:dyDescent="0.2">
      <c r="A470" s="11">
        <f t="shared" si="113"/>
        <v>469</v>
      </c>
      <c r="B470" s="10"/>
      <c r="C470" s="32"/>
      <c r="J470" s="11" t="s">
        <v>338</v>
      </c>
    </row>
    <row r="471" spans="1:35" s="11" customFormat="1" x14ac:dyDescent="0.2">
      <c r="A471" s="11">
        <f t="shared" si="113"/>
        <v>470</v>
      </c>
      <c r="B471" s="10"/>
      <c r="C471" s="32"/>
      <c r="J471" s="11" t="s">
        <v>339</v>
      </c>
    </row>
    <row r="472" spans="1:35" s="11" customFormat="1" x14ac:dyDescent="0.2">
      <c r="A472" s="11">
        <f t="shared" si="113"/>
        <v>471</v>
      </c>
      <c r="B472" s="10"/>
      <c r="C472" s="32"/>
      <c r="J472" s="11" t="s">
        <v>199</v>
      </c>
    </row>
    <row r="473" spans="1:35" s="11" customFormat="1" x14ac:dyDescent="0.2">
      <c r="A473" s="11">
        <f t="shared" si="113"/>
        <v>472</v>
      </c>
      <c r="B473" s="10"/>
      <c r="C473" s="32"/>
      <c r="J473" s="11" t="s">
        <v>343</v>
      </c>
    </row>
    <row r="474" spans="1:35" s="11" customFormat="1" x14ac:dyDescent="0.2">
      <c r="A474" s="11">
        <f t="shared" si="113"/>
        <v>473</v>
      </c>
      <c r="B474" s="10"/>
      <c r="C474" s="32"/>
    </row>
    <row r="475" spans="1:35" s="11" customFormat="1" x14ac:dyDescent="0.2">
      <c r="A475" s="11">
        <f t="shared" si="113"/>
        <v>474</v>
      </c>
      <c r="B475" s="10"/>
      <c r="C475" s="32"/>
      <c r="J475" s="11" t="s">
        <v>344</v>
      </c>
    </row>
    <row r="476" spans="1:35" s="11" customFormat="1" x14ac:dyDescent="0.2">
      <c r="A476" s="11">
        <f t="shared" si="113"/>
        <v>475</v>
      </c>
      <c r="B476" s="10"/>
      <c r="C476" s="32"/>
      <c r="J476" s="11" t="s">
        <v>200</v>
      </c>
    </row>
    <row r="477" spans="1:35" s="11" customFormat="1" x14ac:dyDescent="0.2">
      <c r="A477" s="11">
        <f t="shared" si="113"/>
        <v>476</v>
      </c>
      <c r="B477" s="10"/>
      <c r="C477" s="32"/>
      <c r="J477" s="11" t="s">
        <v>346</v>
      </c>
      <c r="K477" s="11" t="s">
        <v>347</v>
      </c>
    </row>
    <row r="478" spans="1:35" s="11" customFormat="1" x14ac:dyDescent="0.2">
      <c r="A478" s="11">
        <f t="shared" si="113"/>
        <v>477</v>
      </c>
      <c r="B478" s="10"/>
      <c r="C478" s="32"/>
      <c r="J478" s="11" t="s">
        <v>348</v>
      </c>
      <c r="K478" s="11" t="s">
        <v>349</v>
      </c>
    </row>
    <row r="479" spans="1:35" s="11" customFormat="1" x14ac:dyDescent="0.2">
      <c r="A479" s="11">
        <f t="shared" si="113"/>
        <v>478</v>
      </c>
      <c r="B479" s="10"/>
      <c r="C479" s="32"/>
      <c r="J479" s="11" t="s">
        <v>350</v>
      </c>
      <c r="K479" s="11" t="s">
        <v>351</v>
      </c>
      <c r="L479" s="11">
        <v>1</v>
      </c>
      <c r="M479" s="11">
        <v>0.16</v>
      </c>
    </row>
    <row r="480" spans="1:35" s="11" customFormat="1" x14ac:dyDescent="0.2">
      <c r="A480" s="11">
        <f t="shared" si="113"/>
        <v>479</v>
      </c>
      <c r="B480" s="10"/>
      <c r="C480" s="32"/>
      <c r="J480" s="11" t="s">
        <v>352</v>
      </c>
      <c r="K480" s="11" t="s">
        <v>353</v>
      </c>
    </row>
    <row r="481" spans="1:35" s="11" customFormat="1" x14ac:dyDescent="0.2">
      <c r="A481" s="11">
        <f t="shared" si="113"/>
        <v>480</v>
      </c>
      <c r="B481" s="10"/>
      <c r="C481" s="32"/>
      <c r="J481" s="11" t="s">
        <v>201</v>
      </c>
    </row>
    <row r="482" spans="1:35" s="11" customFormat="1" x14ac:dyDescent="0.2">
      <c r="A482" s="11">
        <f t="shared" si="113"/>
        <v>481</v>
      </c>
      <c r="B482" s="10"/>
      <c r="C482" s="32"/>
      <c r="J482" s="11" t="s">
        <v>355</v>
      </c>
      <c r="K482" s="11" t="s">
        <v>356</v>
      </c>
      <c r="L482" s="11" t="s">
        <v>357</v>
      </c>
      <c r="M482" s="11" t="s">
        <v>358</v>
      </c>
      <c r="N482" s="11" t="s">
        <v>359</v>
      </c>
      <c r="O482" s="11" t="s">
        <v>360</v>
      </c>
      <c r="P482" s="11" t="s">
        <v>361</v>
      </c>
      <c r="Q482" s="11" t="s">
        <v>362</v>
      </c>
      <c r="R482" s="11" t="s">
        <v>363</v>
      </c>
      <c r="S482" s="11" t="s">
        <v>364</v>
      </c>
      <c r="T482" s="11" t="s">
        <v>365</v>
      </c>
      <c r="U482" s="11" t="s">
        <v>366</v>
      </c>
      <c r="V482" s="11" t="s">
        <v>367</v>
      </c>
      <c r="W482" s="11" t="s">
        <v>368</v>
      </c>
      <c r="X482" s="11" t="s">
        <v>369</v>
      </c>
      <c r="Y482" s="11" t="s">
        <v>370</v>
      </c>
      <c r="Z482" s="11" t="s">
        <v>371</v>
      </c>
      <c r="AA482" s="11" t="s">
        <v>372</v>
      </c>
      <c r="AB482" s="11" t="s">
        <v>373</v>
      </c>
      <c r="AC482" s="11" t="s">
        <v>374</v>
      </c>
      <c r="AD482" s="11" t="s">
        <v>375</v>
      </c>
      <c r="AE482" s="11" t="s">
        <v>376</v>
      </c>
      <c r="AF482" s="11" t="s">
        <v>377</v>
      </c>
      <c r="AG482" s="11" t="s">
        <v>378</v>
      </c>
      <c r="AH482" s="11" t="s">
        <v>379</v>
      </c>
      <c r="AI482" s="11" t="s">
        <v>380</v>
      </c>
    </row>
    <row r="483" spans="1:35" s="11" customFormat="1" x14ac:dyDescent="0.2">
      <c r="A483" s="11">
        <f t="shared" si="113"/>
        <v>482</v>
      </c>
      <c r="B483" s="10">
        <f>DATE(1998,7,(MID(J476,10,1)))</f>
        <v>35982</v>
      </c>
      <c r="C483" s="32">
        <f>TIME(MID(J476,17,2),MID(J476,20,2),MID(J476,23,2))</f>
        <v>0.63974537037037038</v>
      </c>
      <c r="D483" s="11" t="str">
        <f>IF(MID(J481,4,2)="ne"," NE","NU")</f>
        <v>NU</v>
      </c>
      <c r="E483" s="11" t="s">
        <v>430</v>
      </c>
      <c r="F483" s="11">
        <f>IF(MID(J481,FIND(".",J481,1)+1,4)="1200",1200,50)</f>
        <v>1200</v>
      </c>
      <c r="G483" s="11" t="s">
        <v>51</v>
      </c>
      <c r="H483" s="11">
        <f>VALUE(LEFT(J481,FIND(":",J481,1)-1))</f>
        <v>11</v>
      </c>
      <c r="I483" s="11">
        <f>VALUE(RIGHT(J481,1))</f>
        <v>1</v>
      </c>
      <c r="J483" s="11">
        <v>1</v>
      </c>
      <c r="K483" s="11">
        <v>167.07</v>
      </c>
      <c r="L483" s="11">
        <v>19.3</v>
      </c>
      <c r="M483" s="11">
        <v>0.25</v>
      </c>
      <c r="N483" s="11">
        <v>201</v>
      </c>
      <c r="O483" s="11">
        <v>3.12</v>
      </c>
      <c r="P483" s="11">
        <v>1.34</v>
      </c>
      <c r="Q483" s="11">
        <v>6</v>
      </c>
      <c r="R483" s="11">
        <v>0</v>
      </c>
      <c r="S483" s="11">
        <v>1.42</v>
      </c>
      <c r="T483" s="11">
        <v>22.27</v>
      </c>
      <c r="U483" s="11">
        <v>23.86</v>
      </c>
      <c r="V483" s="11">
        <v>20.94</v>
      </c>
      <c r="W483" s="11">
        <v>374.6</v>
      </c>
      <c r="X483" s="11">
        <v>350.1</v>
      </c>
      <c r="Y483" s="11">
        <v>13.7</v>
      </c>
      <c r="Z483" s="11">
        <v>17.38</v>
      </c>
      <c r="AA483" s="11">
        <v>47.61</v>
      </c>
      <c r="AB483" s="11">
        <v>60.39</v>
      </c>
      <c r="AC483" s="11">
        <v>500.5</v>
      </c>
      <c r="AD483" s="11">
        <v>1199</v>
      </c>
      <c r="AE483" s="11">
        <v>8.2659999999999997E-2</v>
      </c>
      <c r="AF483" s="11">
        <v>93.74</v>
      </c>
      <c r="AG483" s="11">
        <v>-0.1</v>
      </c>
      <c r="AH483" s="11">
        <v>0.02</v>
      </c>
      <c r="AI483" s="11">
        <v>111115</v>
      </c>
    </row>
    <row r="484" spans="1:35" s="11" customFormat="1" x14ac:dyDescent="0.2">
      <c r="A484" s="11">
        <f t="shared" si="113"/>
        <v>483</v>
      </c>
      <c r="B484" s="10">
        <f t="shared" ref="B484:I484" si="116">B483</f>
        <v>35982</v>
      </c>
      <c r="C484" s="32">
        <f t="shared" si="116"/>
        <v>0.63974537037037038</v>
      </c>
      <c r="D484" s="11" t="str">
        <f t="shared" si="116"/>
        <v>NU</v>
      </c>
      <c r="E484" s="11" t="str">
        <f t="shared" si="116"/>
        <v>sprout</v>
      </c>
      <c r="F484" s="11">
        <f t="shared" si="116"/>
        <v>1200</v>
      </c>
      <c r="G484" s="11" t="str">
        <f t="shared" si="116"/>
        <v>POTR</v>
      </c>
      <c r="H484" s="11">
        <f t="shared" si="116"/>
        <v>11</v>
      </c>
      <c r="I484" s="11">
        <f t="shared" si="116"/>
        <v>1</v>
      </c>
      <c r="J484" s="11">
        <v>2</v>
      </c>
      <c r="K484" s="11">
        <v>185.07</v>
      </c>
      <c r="L484" s="11">
        <v>19</v>
      </c>
      <c r="M484" s="11">
        <v>0.25</v>
      </c>
      <c r="N484" s="11">
        <v>205</v>
      </c>
      <c r="O484" s="11">
        <v>3.05</v>
      </c>
      <c r="P484" s="11">
        <v>1.31</v>
      </c>
      <c r="Q484" s="11">
        <v>6</v>
      </c>
      <c r="R484" s="11">
        <v>0</v>
      </c>
      <c r="S484" s="11">
        <v>1.42</v>
      </c>
      <c r="T484" s="11">
        <v>21.99</v>
      </c>
      <c r="U484" s="11">
        <v>23.66</v>
      </c>
      <c r="V484" s="11">
        <v>20.52</v>
      </c>
      <c r="W484" s="11">
        <v>374.7</v>
      </c>
      <c r="X484" s="11">
        <v>350.7</v>
      </c>
      <c r="Y484" s="11">
        <v>13.69</v>
      </c>
      <c r="Z484" s="11">
        <v>17.29</v>
      </c>
      <c r="AA484" s="11">
        <v>48.4</v>
      </c>
      <c r="AB484" s="11">
        <v>61.11</v>
      </c>
      <c r="AC484" s="11">
        <v>500.4</v>
      </c>
      <c r="AD484" s="11">
        <v>1199</v>
      </c>
      <c r="AE484" s="11">
        <v>0.20660000000000001</v>
      </c>
      <c r="AF484" s="11">
        <v>93.73</v>
      </c>
      <c r="AG484" s="11">
        <v>-0.1</v>
      </c>
      <c r="AH484" s="11">
        <v>0.02</v>
      </c>
      <c r="AI484" s="11">
        <v>111115</v>
      </c>
    </row>
    <row r="485" spans="1:35" s="11" customFormat="1" x14ac:dyDescent="0.2">
      <c r="A485" s="11">
        <f t="shared" si="113"/>
        <v>484</v>
      </c>
      <c r="B485" s="10">
        <f t="shared" ref="B485:I485" si="117">B483</f>
        <v>35982</v>
      </c>
      <c r="C485" s="32">
        <f t="shared" si="117"/>
        <v>0.63974537037037038</v>
      </c>
      <c r="D485" s="11" t="str">
        <f t="shared" si="117"/>
        <v>NU</v>
      </c>
      <c r="E485" s="11" t="str">
        <f t="shared" si="117"/>
        <v>sprout</v>
      </c>
      <c r="F485" s="11">
        <f t="shared" si="117"/>
        <v>1200</v>
      </c>
      <c r="G485" s="11" t="str">
        <f t="shared" si="117"/>
        <v>POTR</v>
      </c>
      <c r="H485" s="11">
        <f t="shared" si="117"/>
        <v>11</v>
      </c>
      <c r="I485" s="11">
        <f t="shared" si="117"/>
        <v>1</v>
      </c>
      <c r="J485" s="11" t="s">
        <v>344</v>
      </c>
    </row>
    <row r="486" spans="1:35" s="11" customFormat="1" x14ac:dyDescent="0.2">
      <c r="A486" s="11">
        <f t="shared" si="113"/>
        <v>485</v>
      </c>
      <c r="B486" s="10">
        <f t="shared" ref="B486:I486" si="118">B483</f>
        <v>35982</v>
      </c>
      <c r="C486" s="32">
        <f t="shared" si="118"/>
        <v>0.63974537037037038</v>
      </c>
      <c r="D486" s="11" t="str">
        <f t="shared" si="118"/>
        <v>NU</v>
      </c>
      <c r="E486" s="11" t="str">
        <f t="shared" si="118"/>
        <v>sprout</v>
      </c>
      <c r="F486" s="11">
        <f t="shared" si="118"/>
        <v>1200</v>
      </c>
      <c r="G486" s="11" t="str">
        <f t="shared" si="118"/>
        <v>POTR</v>
      </c>
      <c r="H486" s="11">
        <f t="shared" si="118"/>
        <v>11</v>
      </c>
      <c r="I486" s="11">
        <f t="shared" si="118"/>
        <v>1</v>
      </c>
      <c r="J486" s="11" t="s">
        <v>202</v>
      </c>
    </row>
    <row r="487" spans="1:35" s="11" customFormat="1" x14ac:dyDescent="0.2">
      <c r="A487" s="11">
        <f t="shared" si="113"/>
        <v>486</v>
      </c>
      <c r="B487" s="10"/>
      <c r="C487" s="32"/>
      <c r="J487" s="11" t="s">
        <v>346</v>
      </c>
      <c r="K487" s="11" t="s">
        <v>347</v>
      </c>
    </row>
    <row r="488" spans="1:35" s="11" customFormat="1" x14ac:dyDescent="0.2">
      <c r="A488" s="11">
        <f t="shared" si="113"/>
        <v>487</v>
      </c>
      <c r="B488" s="10"/>
      <c r="C488" s="32"/>
      <c r="J488" s="11" t="s">
        <v>348</v>
      </c>
      <c r="K488" s="11" t="s">
        <v>349</v>
      </c>
    </row>
    <row r="489" spans="1:35" s="11" customFormat="1" x14ac:dyDescent="0.2">
      <c r="A489" s="11">
        <f t="shared" si="113"/>
        <v>488</v>
      </c>
      <c r="B489" s="10"/>
      <c r="C489" s="32"/>
      <c r="J489" s="11" t="s">
        <v>350</v>
      </c>
      <c r="K489" s="11" t="s">
        <v>351</v>
      </c>
      <c r="L489" s="11">
        <v>1</v>
      </c>
      <c r="M489" s="11">
        <v>0.16</v>
      </c>
    </row>
    <row r="490" spans="1:35" s="11" customFormat="1" x14ac:dyDescent="0.2">
      <c r="A490" s="11">
        <f t="shared" si="113"/>
        <v>489</v>
      </c>
      <c r="B490" s="10"/>
      <c r="C490" s="32"/>
      <c r="J490" s="11" t="s">
        <v>352</v>
      </c>
      <c r="K490" s="11" t="s">
        <v>353</v>
      </c>
    </row>
    <row r="491" spans="1:35" s="11" customFormat="1" x14ac:dyDescent="0.2">
      <c r="A491" s="11">
        <f t="shared" si="113"/>
        <v>490</v>
      </c>
      <c r="B491" s="10"/>
      <c r="C491" s="32"/>
      <c r="J491" s="11" t="s">
        <v>203</v>
      </c>
    </row>
    <row r="492" spans="1:35" s="11" customFormat="1" x14ac:dyDescent="0.2">
      <c r="A492" s="11">
        <f t="shared" si="113"/>
        <v>491</v>
      </c>
      <c r="B492" s="10"/>
      <c r="C492" s="32"/>
      <c r="J492" s="11" t="s">
        <v>355</v>
      </c>
      <c r="K492" s="11" t="s">
        <v>356</v>
      </c>
      <c r="L492" s="11" t="s">
        <v>357</v>
      </c>
      <c r="M492" s="11" t="s">
        <v>358</v>
      </c>
      <c r="N492" s="11" t="s">
        <v>359</v>
      </c>
      <c r="O492" s="11" t="s">
        <v>360</v>
      </c>
      <c r="P492" s="11" t="s">
        <v>361</v>
      </c>
      <c r="Q492" s="11" t="s">
        <v>362</v>
      </c>
      <c r="R492" s="11" t="s">
        <v>363</v>
      </c>
      <c r="S492" s="11" t="s">
        <v>364</v>
      </c>
      <c r="T492" s="11" t="s">
        <v>365</v>
      </c>
      <c r="U492" s="11" t="s">
        <v>366</v>
      </c>
      <c r="V492" s="11" t="s">
        <v>367</v>
      </c>
      <c r="W492" s="11" t="s">
        <v>368</v>
      </c>
      <c r="X492" s="11" t="s">
        <v>369</v>
      </c>
      <c r="Y492" s="11" t="s">
        <v>370</v>
      </c>
      <c r="Z492" s="11" t="s">
        <v>371</v>
      </c>
      <c r="AA492" s="11" t="s">
        <v>372</v>
      </c>
      <c r="AB492" s="11" t="s">
        <v>373</v>
      </c>
      <c r="AC492" s="11" t="s">
        <v>374</v>
      </c>
      <c r="AD492" s="11" t="s">
        <v>375</v>
      </c>
      <c r="AE492" s="11" t="s">
        <v>376</v>
      </c>
      <c r="AF492" s="11" t="s">
        <v>377</v>
      </c>
      <c r="AG492" s="11" t="s">
        <v>378</v>
      </c>
      <c r="AH492" s="11" t="s">
        <v>379</v>
      </c>
      <c r="AI492" s="11" t="s">
        <v>380</v>
      </c>
    </row>
    <row r="493" spans="1:35" s="11" customFormat="1" x14ac:dyDescent="0.2">
      <c r="A493" s="11">
        <f t="shared" si="113"/>
        <v>492</v>
      </c>
      <c r="B493" s="10">
        <f>DATE(1998,7,(MID(J486,10,1)))</f>
        <v>35982</v>
      </c>
      <c r="C493" s="32">
        <f>TIME(MID(J486,17,2),MID(J486,20,2),MID(J486,23,2))</f>
        <v>0.64282407407407405</v>
      </c>
      <c r="D493" s="11" t="str">
        <f>IF(MID(J491,4,2)="ne"," NE","NU")</f>
        <v>NU</v>
      </c>
      <c r="E493" s="11" t="s">
        <v>430</v>
      </c>
      <c r="F493" s="11">
        <f>IF(MID(J491,FIND(".",J491,1)+1,4)="1200",1200,50)</f>
        <v>1200</v>
      </c>
      <c r="G493" s="11" t="s">
        <v>51</v>
      </c>
      <c r="H493" s="11">
        <f>VALUE(LEFT(J491,FIND(":",J491,1)-1))</f>
        <v>9</v>
      </c>
      <c r="I493" s="11">
        <f>VALUE(RIGHT(J491,1))</f>
        <v>2</v>
      </c>
      <c r="J493" s="11">
        <v>1</v>
      </c>
      <c r="K493" s="11">
        <v>82.57</v>
      </c>
      <c r="L493" s="11">
        <v>17.7</v>
      </c>
      <c r="M493" s="11">
        <v>0.32200000000000001</v>
      </c>
      <c r="N493" s="11">
        <v>239</v>
      </c>
      <c r="O493" s="11">
        <v>3.44</v>
      </c>
      <c r="P493" s="11">
        <v>1.2</v>
      </c>
      <c r="Q493" s="11">
        <v>6</v>
      </c>
      <c r="R493" s="11">
        <v>0</v>
      </c>
      <c r="S493" s="11">
        <v>1.42</v>
      </c>
      <c r="T493" s="11">
        <v>22.58</v>
      </c>
      <c r="U493" s="11">
        <v>23.17</v>
      </c>
      <c r="V493" s="11">
        <v>22</v>
      </c>
      <c r="W493" s="11">
        <v>372.9</v>
      </c>
      <c r="X493" s="11">
        <v>350.3</v>
      </c>
      <c r="Y493" s="11">
        <v>13.57</v>
      </c>
      <c r="Z493" s="11">
        <v>17.62</v>
      </c>
      <c r="AA493" s="11">
        <v>46.27</v>
      </c>
      <c r="AB493" s="11">
        <v>60.07</v>
      </c>
      <c r="AC493" s="11">
        <v>500.5</v>
      </c>
      <c r="AD493" s="11">
        <v>1199</v>
      </c>
      <c r="AE493" s="11">
        <v>2.7550000000000002E-2</v>
      </c>
      <c r="AF493" s="11">
        <v>93.73</v>
      </c>
      <c r="AG493" s="11">
        <v>-0.1</v>
      </c>
      <c r="AH493" s="11">
        <v>0.02</v>
      </c>
      <c r="AI493" s="11">
        <v>111115</v>
      </c>
    </row>
    <row r="494" spans="1:35" s="11" customFormat="1" x14ac:dyDescent="0.2">
      <c r="A494" s="11">
        <f t="shared" si="113"/>
        <v>493</v>
      </c>
      <c r="B494" s="10">
        <f t="shared" ref="B494:I494" si="119">B493</f>
        <v>35982</v>
      </c>
      <c r="C494" s="32">
        <f t="shared" si="119"/>
        <v>0.64282407407407405</v>
      </c>
      <c r="D494" s="11" t="str">
        <f t="shared" si="119"/>
        <v>NU</v>
      </c>
      <c r="E494" s="11" t="str">
        <f t="shared" si="119"/>
        <v>sprout</v>
      </c>
      <c r="F494" s="11">
        <f t="shared" si="119"/>
        <v>1200</v>
      </c>
      <c r="G494" s="11" t="str">
        <f t="shared" si="119"/>
        <v>POTR</v>
      </c>
      <c r="H494" s="11">
        <f t="shared" si="119"/>
        <v>9</v>
      </c>
      <c r="I494" s="11">
        <f t="shared" si="119"/>
        <v>2</v>
      </c>
      <c r="J494" s="11">
        <v>2</v>
      </c>
      <c r="K494" s="11">
        <v>155.32</v>
      </c>
      <c r="L494" s="11">
        <v>18.7</v>
      </c>
      <c r="M494" s="11">
        <v>0.32500000000000001</v>
      </c>
      <c r="N494" s="11">
        <v>233</v>
      </c>
      <c r="O494" s="11">
        <v>3.46</v>
      </c>
      <c r="P494" s="11">
        <v>1.2</v>
      </c>
      <c r="Q494" s="11">
        <v>6</v>
      </c>
      <c r="R494" s="11">
        <v>0</v>
      </c>
      <c r="S494" s="11">
        <v>1.42</v>
      </c>
      <c r="T494" s="11">
        <v>22.52</v>
      </c>
      <c r="U494" s="11">
        <v>23.14</v>
      </c>
      <c r="V494" s="11">
        <v>21.75</v>
      </c>
      <c r="W494" s="11">
        <v>372.9</v>
      </c>
      <c r="X494" s="11">
        <v>349.1</v>
      </c>
      <c r="Y494" s="11">
        <v>13.51</v>
      </c>
      <c r="Z494" s="11">
        <v>17.579999999999998</v>
      </c>
      <c r="AA494" s="11">
        <v>46.24</v>
      </c>
      <c r="AB494" s="11">
        <v>60.17</v>
      </c>
      <c r="AC494" s="11">
        <v>500.4</v>
      </c>
      <c r="AD494" s="11">
        <v>1199</v>
      </c>
      <c r="AE494" s="11">
        <v>0.1515</v>
      </c>
      <c r="AF494" s="11">
        <v>93.73</v>
      </c>
      <c r="AG494" s="11">
        <v>-0.1</v>
      </c>
      <c r="AH494" s="11">
        <v>0.02</v>
      </c>
      <c r="AI494" s="11">
        <v>111115</v>
      </c>
    </row>
    <row r="495" spans="1:35" s="11" customFormat="1" x14ac:dyDescent="0.2">
      <c r="A495" s="11">
        <f t="shared" si="113"/>
        <v>494</v>
      </c>
      <c r="B495" s="10">
        <f t="shared" ref="B495:I495" si="120">B493</f>
        <v>35982</v>
      </c>
      <c r="C495" s="32">
        <f t="shared" si="120"/>
        <v>0.64282407407407405</v>
      </c>
      <c r="D495" s="11" t="str">
        <f t="shared" si="120"/>
        <v>NU</v>
      </c>
      <c r="E495" s="11" t="str">
        <f t="shared" si="120"/>
        <v>sprout</v>
      </c>
      <c r="F495" s="11">
        <f t="shared" si="120"/>
        <v>1200</v>
      </c>
      <c r="G495" s="11" t="str">
        <f t="shared" si="120"/>
        <v>POTR</v>
      </c>
      <c r="H495" s="11">
        <f t="shared" si="120"/>
        <v>9</v>
      </c>
      <c r="I495" s="11">
        <f t="shared" si="120"/>
        <v>2</v>
      </c>
      <c r="J495" s="11" t="s">
        <v>344</v>
      </c>
    </row>
    <row r="496" spans="1:35" s="11" customFormat="1" x14ac:dyDescent="0.2">
      <c r="A496" s="11">
        <f t="shared" si="113"/>
        <v>495</v>
      </c>
      <c r="B496" s="10">
        <f t="shared" ref="B496:I496" si="121">B493</f>
        <v>35982</v>
      </c>
      <c r="C496" s="32">
        <f t="shared" si="121"/>
        <v>0.64282407407407405</v>
      </c>
      <c r="D496" s="11" t="str">
        <f t="shared" si="121"/>
        <v>NU</v>
      </c>
      <c r="E496" s="11" t="str">
        <f t="shared" si="121"/>
        <v>sprout</v>
      </c>
      <c r="F496" s="11">
        <f t="shared" si="121"/>
        <v>1200</v>
      </c>
      <c r="G496" s="11" t="str">
        <f t="shared" si="121"/>
        <v>POTR</v>
      </c>
      <c r="H496" s="11">
        <f t="shared" si="121"/>
        <v>9</v>
      </c>
      <c r="I496" s="11">
        <f t="shared" si="121"/>
        <v>2</v>
      </c>
      <c r="J496" s="11" t="s">
        <v>204</v>
      </c>
    </row>
    <row r="497" spans="1:35" s="11" customFormat="1" x14ac:dyDescent="0.2">
      <c r="A497" s="11">
        <f t="shared" si="113"/>
        <v>496</v>
      </c>
      <c r="B497" s="10"/>
      <c r="C497" s="32"/>
      <c r="J497" s="11" t="s">
        <v>346</v>
      </c>
      <c r="K497" s="11" t="s">
        <v>347</v>
      </c>
    </row>
    <row r="498" spans="1:35" s="11" customFormat="1" x14ac:dyDescent="0.2">
      <c r="A498" s="11">
        <f t="shared" si="113"/>
        <v>497</v>
      </c>
      <c r="B498" s="10"/>
      <c r="C498" s="32"/>
      <c r="J498" s="11" t="s">
        <v>348</v>
      </c>
      <c r="K498" s="11" t="s">
        <v>349</v>
      </c>
    </row>
    <row r="499" spans="1:35" s="11" customFormat="1" x14ac:dyDescent="0.2">
      <c r="A499" s="11">
        <f t="shared" si="113"/>
        <v>498</v>
      </c>
      <c r="B499" s="10"/>
      <c r="C499" s="32"/>
      <c r="J499" s="11" t="s">
        <v>350</v>
      </c>
      <c r="K499" s="11" t="s">
        <v>351</v>
      </c>
      <c r="L499" s="11">
        <v>1</v>
      </c>
      <c r="M499" s="11">
        <v>0.16</v>
      </c>
    </row>
    <row r="500" spans="1:35" s="11" customFormat="1" x14ac:dyDescent="0.2">
      <c r="A500" s="11">
        <f t="shared" si="113"/>
        <v>499</v>
      </c>
      <c r="B500" s="10"/>
      <c r="C500" s="32"/>
      <c r="J500" s="11" t="s">
        <v>352</v>
      </c>
      <c r="K500" s="11" t="s">
        <v>353</v>
      </c>
    </row>
    <row r="501" spans="1:35" s="11" customFormat="1" x14ac:dyDescent="0.2">
      <c r="A501" s="11">
        <f t="shared" si="113"/>
        <v>500</v>
      </c>
      <c r="B501" s="10"/>
      <c r="C501" s="32"/>
      <c r="J501" s="11" t="s">
        <v>205</v>
      </c>
    </row>
    <row r="502" spans="1:35" s="11" customFormat="1" x14ac:dyDescent="0.2">
      <c r="A502" s="11">
        <f t="shared" si="113"/>
        <v>501</v>
      </c>
      <c r="B502" s="10"/>
      <c r="C502" s="32"/>
      <c r="J502" s="11" t="s">
        <v>355</v>
      </c>
      <c r="K502" s="11" t="s">
        <v>356</v>
      </c>
      <c r="L502" s="11" t="s">
        <v>357</v>
      </c>
      <c r="M502" s="11" t="s">
        <v>358</v>
      </c>
      <c r="N502" s="11" t="s">
        <v>359</v>
      </c>
      <c r="O502" s="11" t="s">
        <v>360</v>
      </c>
      <c r="P502" s="11" t="s">
        <v>361</v>
      </c>
      <c r="Q502" s="11" t="s">
        <v>362</v>
      </c>
      <c r="R502" s="11" t="s">
        <v>363</v>
      </c>
      <c r="S502" s="11" t="s">
        <v>364</v>
      </c>
      <c r="T502" s="11" t="s">
        <v>365</v>
      </c>
      <c r="U502" s="11" t="s">
        <v>366</v>
      </c>
      <c r="V502" s="11" t="s">
        <v>367</v>
      </c>
      <c r="W502" s="11" t="s">
        <v>368</v>
      </c>
      <c r="X502" s="11" t="s">
        <v>369</v>
      </c>
      <c r="Y502" s="11" t="s">
        <v>370</v>
      </c>
      <c r="Z502" s="11" t="s">
        <v>371</v>
      </c>
      <c r="AA502" s="11" t="s">
        <v>372</v>
      </c>
      <c r="AB502" s="11" t="s">
        <v>373</v>
      </c>
      <c r="AC502" s="11" t="s">
        <v>374</v>
      </c>
      <c r="AD502" s="11" t="s">
        <v>375</v>
      </c>
      <c r="AE502" s="11" t="s">
        <v>376</v>
      </c>
      <c r="AF502" s="11" t="s">
        <v>377</v>
      </c>
      <c r="AG502" s="11" t="s">
        <v>378</v>
      </c>
      <c r="AH502" s="11" t="s">
        <v>379</v>
      </c>
      <c r="AI502" s="11" t="s">
        <v>380</v>
      </c>
    </row>
    <row r="503" spans="1:35" s="11" customFormat="1" x14ac:dyDescent="0.2">
      <c r="A503" s="11">
        <f t="shared" si="113"/>
        <v>502</v>
      </c>
      <c r="B503" s="10">
        <f>DATE(1998,7,(MID(J496,10,1)))</f>
        <v>35982</v>
      </c>
      <c r="C503" s="32">
        <f>TIME(MID(J496,17,2),MID(J496,20,2),MID(J496,23,2))</f>
        <v>0.646550925925926</v>
      </c>
      <c r="D503" s="11" t="str">
        <f>IF(MID(J501,4,2)="ne"," NE","NU")</f>
        <v>NU</v>
      </c>
      <c r="E503" s="11" t="s">
        <v>430</v>
      </c>
      <c r="F503" s="11">
        <f>IF(MID(J501,FIND(".",J501,1)+1,4)="1200",1200,50)</f>
        <v>1200</v>
      </c>
      <c r="G503" s="11" t="s">
        <v>51</v>
      </c>
      <c r="H503" s="11">
        <f>VALUE(LEFT(J501,FIND(":",J501,1)-1))</f>
        <v>3</v>
      </c>
      <c r="I503" s="11">
        <f>VALUE(RIGHT(J501,1))</f>
        <v>6</v>
      </c>
      <c r="J503" s="11">
        <v>1</v>
      </c>
      <c r="K503" s="11">
        <v>151.31</v>
      </c>
      <c r="L503" s="11">
        <v>21.4</v>
      </c>
      <c r="M503" s="11">
        <v>0.30199999999999999</v>
      </c>
      <c r="N503" s="11">
        <v>210</v>
      </c>
      <c r="O503" s="11">
        <v>3.42</v>
      </c>
      <c r="P503" s="11">
        <v>1.26</v>
      </c>
      <c r="Q503" s="11">
        <v>6</v>
      </c>
      <c r="R503" s="11">
        <v>0</v>
      </c>
      <c r="S503" s="11">
        <v>1.42</v>
      </c>
      <c r="T503" s="11">
        <v>22.6</v>
      </c>
      <c r="U503" s="11">
        <v>23.42</v>
      </c>
      <c r="V503" s="11">
        <v>21.8</v>
      </c>
      <c r="W503" s="11">
        <v>376.8</v>
      </c>
      <c r="X503" s="11">
        <v>349.7</v>
      </c>
      <c r="Y503" s="11">
        <v>13.41</v>
      </c>
      <c r="Z503" s="11">
        <v>17.440000000000001</v>
      </c>
      <c r="AA503" s="11">
        <v>45.68</v>
      </c>
      <c r="AB503" s="11">
        <v>59.41</v>
      </c>
      <c r="AC503" s="11">
        <v>500.4</v>
      </c>
      <c r="AD503" s="11">
        <v>1200</v>
      </c>
      <c r="AE503" s="11">
        <v>0.68879999999999997</v>
      </c>
      <c r="AF503" s="11">
        <v>93.72</v>
      </c>
      <c r="AG503" s="11">
        <v>-0.1</v>
      </c>
      <c r="AH503" s="11">
        <v>0.02</v>
      </c>
      <c r="AI503" s="11">
        <v>111115</v>
      </c>
    </row>
    <row r="504" spans="1:35" s="11" customFormat="1" x14ac:dyDescent="0.2">
      <c r="A504" s="11">
        <f t="shared" si="113"/>
        <v>503</v>
      </c>
      <c r="B504" s="10">
        <f t="shared" ref="B504:I504" si="122">B503</f>
        <v>35982</v>
      </c>
      <c r="C504" s="32">
        <f t="shared" si="122"/>
        <v>0.646550925925926</v>
      </c>
      <c r="D504" s="11" t="str">
        <f t="shared" si="122"/>
        <v>NU</v>
      </c>
      <c r="E504" s="11" t="str">
        <f t="shared" si="122"/>
        <v>sprout</v>
      </c>
      <c r="F504" s="11">
        <f t="shared" si="122"/>
        <v>1200</v>
      </c>
      <c r="G504" s="11" t="str">
        <f t="shared" si="122"/>
        <v>POTR</v>
      </c>
      <c r="H504" s="11">
        <f t="shared" si="122"/>
        <v>3</v>
      </c>
      <c r="I504" s="11">
        <f t="shared" si="122"/>
        <v>6</v>
      </c>
      <c r="J504" s="11">
        <v>2</v>
      </c>
      <c r="K504" s="11">
        <v>203.81</v>
      </c>
      <c r="L504" s="11">
        <v>21.7</v>
      </c>
      <c r="M504" s="11">
        <v>0.30099999999999999</v>
      </c>
      <c r="N504" s="11">
        <v>207</v>
      </c>
      <c r="O504" s="11">
        <v>3.37</v>
      </c>
      <c r="P504" s="11">
        <v>1.24</v>
      </c>
      <c r="Q504" s="11">
        <v>6</v>
      </c>
      <c r="R504" s="11">
        <v>0</v>
      </c>
      <c r="S504" s="11">
        <v>1.42</v>
      </c>
      <c r="T504" s="11">
        <v>22.33</v>
      </c>
      <c r="U504" s="11">
        <v>23.28</v>
      </c>
      <c r="V504" s="11">
        <v>21.36</v>
      </c>
      <c r="W504" s="11">
        <v>376.9</v>
      </c>
      <c r="X504" s="11">
        <v>349.5</v>
      </c>
      <c r="Y504" s="11">
        <v>13.41</v>
      </c>
      <c r="Z504" s="11">
        <v>17.37</v>
      </c>
      <c r="AA504" s="11">
        <v>46.41</v>
      </c>
      <c r="AB504" s="11">
        <v>60.13</v>
      </c>
      <c r="AC504" s="11">
        <v>500.4</v>
      </c>
      <c r="AD504" s="11">
        <v>1200</v>
      </c>
      <c r="AE504" s="11">
        <v>6.8879999999999997E-2</v>
      </c>
      <c r="AF504" s="11">
        <v>93.72</v>
      </c>
      <c r="AG504" s="11">
        <v>-0.1</v>
      </c>
      <c r="AH504" s="11">
        <v>0.02</v>
      </c>
      <c r="AI504" s="11">
        <v>111115</v>
      </c>
    </row>
    <row r="505" spans="1:35" s="11" customFormat="1" x14ac:dyDescent="0.2">
      <c r="A505" s="11">
        <f t="shared" si="113"/>
        <v>504</v>
      </c>
      <c r="B505" s="10">
        <f t="shared" ref="B505:I505" si="123">B503</f>
        <v>35982</v>
      </c>
      <c r="C505" s="32">
        <f t="shared" si="123"/>
        <v>0.646550925925926</v>
      </c>
      <c r="D505" s="11" t="str">
        <f t="shared" si="123"/>
        <v>NU</v>
      </c>
      <c r="E505" s="11" t="str">
        <f t="shared" si="123"/>
        <v>sprout</v>
      </c>
      <c r="F505" s="11">
        <f t="shared" si="123"/>
        <v>1200</v>
      </c>
      <c r="G505" s="11" t="str">
        <f t="shared" si="123"/>
        <v>POTR</v>
      </c>
      <c r="H505" s="11">
        <f t="shared" si="123"/>
        <v>3</v>
      </c>
      <c r="I505" s="11">
        <f t="shared" si="123"/>
        <v>6</v>
      </c>
      <c r="J505" s="11" t="s">
        <v>344</v>
      </c>
    </row>
    <row r="506" spans="1:35" s="11" customFormat="1" x14ac:dyDescent="0.2">
      <c r="A506" s="11">
        <f t="shared" si="113"/>
        <v>505</v>
      </c>
      <c r="B506" s="10">
        <f t="shared" ref="B506:I506" si="124">B503</f>
        <v>35982</v>
      </c>
      <c r="C506" s="32">
        <f t="shared" si="124"/>
        <v>0.646550925925926</v>
      </c>
      <c r="D506" s="11" t="str">
        <f t="shared" si="124"/>
        <v>NU</v>
      </c>
      <c r="E506" s="11" t="str">
        <f t="shared" si="124"/>
        <v>sprout</v>
      </c>
      <c r="F506" s="11">
        <f t="shared" si="124"/>
        <v>1200</v>
      </c>
      <c r="G506" s="11" t="str">
        <f t="shared" si="124"/>
        <v>POTR</v>
      </c>
      <c r="H506" s="11">
        <f t="shared" si="124"/>
        <v>3</v>
      </c>
      <c r="I506" s="11">
        <f t="shared" si="124"/>
        <v>6</v>
      </c>
      <c r="J506" s="11" t="s">
        <v>206</v>
      </c>
    </row>
    <row r="507" spans="1:35" s="11" customFormat="1" x14ac:dyDescent="0.2">
      <c r="A507" s="11">
        <f t="shared" si="113"/>
        <v>506</v>
      </c>
      <c r="B507" s="10"/>
      <c r="C507" s="32"/>
      <c r="J507" s="11" t="s">
        <v>346</v>
      </c>
      <c r="K507" s="11" t="s">
        <v>347</v>
      </c>
    </row>
    <row r="508" spans="1:35" s="11" customFormat="1" x14ac:dyDescent="0.2">
      <c r="A508" s="11">
        <f t="shared" si="113"/>
        <v>507</v>
      </c>
      <c r="B508" s="10"/>
      <c r="C508" s="32"/>
      <c r="J508" s="11" t="s">
        <v>348</v>
      </c>
      <c r="K508" s="11" t="s">
        <v>349</v>
      </c>
    </row>
    <row r="509" spans="1:35" s="11" customFormat="1" x14ac:dyDescent="0.2">
      <c r="A509" s="11">
        <f t="shared" si="113"/>
        <v>508</v>
      </c>
      <c r="B509" s="10"/>
      <c r="C509" s="32"/>
      <c r="J509" s="11" t="s">
        <v>350</v>
      </c>
      <c r="K509" s="11" t="s">
        <v>351</v>
      </c>
      <c r="L509" s="11">
        <v>1</v>
      </c>
      <c r="M509" s="11">
        <v>0.16</v>
      </c>
    </row>
    <row r="510" spans="1:35" s="11" customFormat="1" x14ac:dyDescent="0.2">
      <c r="A510" s="11">
        <f t="shared" si="113"/>
        <v>509</v>
      </c>
      <c r="B510" s="10"/>
      <c r="C510" s="32"/>
      <c r="J510" s="11" t="s">
        <v>352</v>
      </c>
      <c r="K510" s="11" t="s">
        <v>353</v>
      </c>
    </row>
    <row r="511" spans="1:35" s="11" customFormat="1" x14ac:dyDescent="0.2">
      <c r="A511" s="11">
        <f t="shared" si="113"/>
        <v>510</v>
      </c>
      <c r="B511" s="10"/>
      <c r="C511" s="32"/>
      <c r="J511" s="11" t="s">
        <v>207</v>
      </c>
    </row>
    <row r="512" spans="1:35" s="11" customFormat="1" x14ac:dyDescent="0.2">
      <c r="A512" s="11">
        <f t="shared" si="113"/>
        <v>511</v>
      </c>
      <c r="B512" s="10"/>
      <c r="C512" s="32"/>
      <c r="J512" s="11" t="s">
        <v>355</v>
      </c>
      <c r="K512" s="11" t="s">
        <v>356</v>
      </c>
      <c r="L512" s="11" t="s">
        <v>357</v>
      </c>
      <c r="M512" s="11" t="s">
        <v>358</v>
      </c>
      <c r="N512" s="11" t="s">
        <v>359</v>
      </c>
      <c r="O512" s="11" t="s">
        <v>360</v>
      </c>
      <c r="P512" s="11" t="s">
        <v>361</v>
      </c>
      <c r="Q512" s="11" t="s">
        <v>362</v>
      </c>
      <c r="R512" s="11" t="s">
        <v>363</v>
      </c>
      <c r="S512" s="11" t="s">
        <v>364</v>
      </c>
      <c r="T512" s="11" t="s">
        <v>365</v>
      </c>
      <c r="U512" s="11" t="s">
        <v>366</v>
      </c>
      <c r="V512" s="11" t="s">
        <v>367</v>
      </c>
      <c r="W512" s="11" t="s">
        <v>368</v>
      </c>
      <c r="X512" s="11" t="s">
        <v>369</v>
      </c>
      <c r="Y512" s="11" t="s">
        <v>370</v>
      </c>
      <c r="Z512" s="11" t="s">
        <v>371</v>
      </c>
      <c r="AA512" s="11" t="s">
        <v>372</v>
      </c>
      <c r="AB512" s="11" t="s">
        <v>373</v>
      </c>
      <c r="AC512" s="11" t="s">
        <v>374</v>
      </c>
      <c r="AD512" s="11" t="s">
        <v>375</v>
      </c>
      <c r="AE512" s="11" t="s">
        <v>376</v>
      </c>
      <c r="AF512" s="11" t="s">
        <v>377</v>
      </c>
      <c r="AG512" s="11" t="s">
        <v>378</v>
      </c>
      <c r="AH512" s="11" t="s">
        <v>379</v>
      </c>
      <c r="AI512" s="11" t="s">
        <v>380</v>
      </c>
    </row>
    <row r="513" spans="1:35" s="11" customFormat="1" x14ac:dyDescent="0.2">
      <c r="A513" s="11">
        <f t="shared" si="113"/>
        <v>512</v>
      </c>
      <c r="B513" s="10">
        <f>DATE(1998,7,(MID(J506,10,1)))</f>
        <v>35982</v>
      </c>
      <c r="C513" s="32">
        <f>TIME(MID(J506,17,2),MID(J506,20,2),MID(J506,23,2))</f>
        <v>0.65028935185185188</v>
      </c>
      <c r="D513" s="11" t="str">
        <f>IF(MID(J511,4,2)="ne"," NE","NU")</f>
        <v>NU</v>
      </c>
      <c r="E513" s="11" t="s">
        <v>430</v>
      </c>
      <c r="F513" s="11">
        <f>IF(MID(J511,FIND(".",J511,1)+1,4)="1200",1200,50)</f>
        <v>1200</v>
      </c>
      <c r="G513" s="11" t="s">
        <v>51</v>
      </c>
      <c r="H513" s="11">
        <f>VALUE(LEFT(J511,FIND(":",J511,1)-1))</f>
        <v>16</v>
      </c>
      <c r="I513" s="11">
        <f>VALUE(RIGHT(J511,1))</f>
        <v>5</v>
      </c>
      <c r="J513" s="11">
        <v>1</v>
      </c>
      <c r="K513" s="11">
        <v>105.81</v>
      </c>
      <c r="L513" s="11">
        <v>16.2</v>
      </c>
      <c r="M513" s="11">
        <v>0.28399999999999997</v>
      </c>
      <c r="N513" s="11">
        <v>239</v>
      </c>
      <c r="O513" s="11">
        <v>3.07</v>
      </c>
      <c r="P513" s="11">
        <v>1.19</v>
      </c>
      <c r="Q513" s="11">
        <v>6</v>
      </c>
      <c r="R513" s="11">
        <v>0</v>
      </c>
      <c r="S513" s="11">
        <v>1.42</v>
      </c>
      <c r="T513" s="11">
        <v>22.09</v>
      </c>
      <c r="U513" s="11">
        <v>22.77</v>
      </c>
      <c r="V513" s="11">
        <v>21.62</v>
      </c>
      <c r="W513" s="11">
        <v>372.3</v>
      </c>
      <c r="X513" s="11">
        <v>351.6</v>
      </c>
      <c r="Y513" s="11">
        <v>13.4</v>
      </c>
      <c r="Z513" s="11">
        <v>17.02</v>
      </c>
      <c r="AA513" s="11">
        <v>47.06</v>
      </c>
      <c r="AB513" s="11">
        <v>59.76</v>
      </c>
      <c r="AC513" s="11">
        <v>500.2</v>
      </c>
      <c r="AD513" s="11">
        <v>1200</v>
      </c>
      <c r="AE513" s="11">
        <v>0.19289999999999999</v>
      </c>
      <c r="AF513" s="11">
        <v>93.72</v>
      </c>
      <c r="AG513" s="11">
        <v>-0.1</v>
      </c>
      <c r="AH513" s="11">
        <v>0.02</v>
      </c>
      <c r="AI513" s="11">
        <v>111115</v>
      </c>
    </row>
    <row r="514" spans="1:35" s="11" customFormat="1" x14ac:dyDescent="0.2">
      <c r="A514" s="11">
        <f t="shared" si="113"/>
        <v>513</v>
      </c>
      <c r="B514" s="10">
        <f t="shared" ref="B514:I514" si="125">B513</f>
        <v>35982</v>
      </c>
      <c r="C514" s="32">
        <f t="shared" si="125"/>
        <v>0.65028935185185188</v>
      </c>
      <c r="D514" s="11" t="str">
        <f t="shared" si="125"/>
        <v>NU</v>
      </c>
      <c r="E514" s="11" t="str">
        <f t="shared" si="125"/>
        <v>sprout</v>
      </c>
      <c r="F514" s="11">
        <f t="shared" si="125"/>
        <v>1200</v>
      </c>
      <c r="G514" s="11" t="str">
        <f t="shared" si="125"/>
        <v>POTR</v>
      </c>
      <c r="H514" s="11">
        <f t="shared" si="125"/>
        <v>16</v>
      </c>
      <c r="I514" s="11">
        <f t="shared" si="125"/>
        <v>5</v>
      </c>
      <c r="J514" s="11">
        <v>2</v>
      </c>
      <c r="K514" s="11">
        <v>140.31</v>
      </c>
      <c r="L514" s="11">
        <v>16.399999999999999</v>
      </c>
      <c r="M514" s="11">
        <v>0.28699999999999998</v>
      </c>
      <c r="N514" s="11">
        <v>237</v>
      </c>
      <c r="O514" s="11">
        <v>3.11</v>
      </c>
      <c r="P514" s="11">
        <v>1.19</v>
      </c>
      <c r="Q514" s="11">
        <v>6</v>
      </c>
      <c r="R514" s="11">
        <v>0</v>
      </c>
      <c r="S514" s="11">
        <v>1.42</v>
      </c>
      <c r="T514" s="11">
        <v>22.35</v>
      </c>
      <c r="U514" s="11">
        <v>22.83</v>
      </c>
      <c r="V514" s="11">
        <v>22.01</v>
      </c>
      <c r="W514" s="11">
        <v>370.6</v>
      </c>
      <c r="X514" s="11">
        <v>349.7</v>
      </c>
      <c r="Y514" s="11">
        <v>13.4</v>
      </c>
      <c r="Z514" s="11">
        <v>17.07</v>
      </c>
      <c r="AA514" s="11">
        <v>46.35</v>
      </c>
      <c r="AB514" s="11">
        <v>59.02</v>
      </c>
      <c r="AC514" s="11">
        <v>500.6</v>
      </c>
      <c r="AD514" s="11">
        <v>1200</v>
      </c>
      <c r="AE514" s="11">
        <v>0.26169999999999999</v>
      </c>
      <c r="AF514" s="11">
        <v>93.72</v>
      </c>
      <c r="AG514" s="11">
        <v>-0.1</v>
      </c>
      <c r="AH514" s="11">
        <v>0.02</v>
      </c>
      <c r="AI514" s="11">
        <v>111115</v>
      </c>
    </row>
    <row r="515" spans="1:35" s="11" customFormat="1" x14ac:dyDescent="0.2">
      <c r="A515" s="11">
        <f t="shared" si="113"/>
        <v>514</v>
      </c>
      <c r="B515" s="10">
        <f t="shared" ref="B515:I515" si="126">B513</f>
        <v>35982</v>
      </c>
      <c r="C515" s="32">
        <f t="shared" si="126"/>
        <v>0.65028935185185188</v>
      </c>
      <c r="D515" s="11" t="str">
        <f t="shared" si="126"/>
        <v>NU</v>
      </c>
      <c r="E515" s="11" t="str">
        <f t="shared" si="126"/>
        <v>sprout</v>
      </c>
      <c r="F515" s="11">
        <f t="shared" si="126"/>
        <v>1200</v>
      </c>
      <c r="G515" s="11" t="str">
        <f t="shared" si="126"/>
        <v>POTR</v>
      </c>
      <c r="H515" s="11">
        <f t="shared" si="126"/>
        <v>16</v>
      </c>
      <c r="I515" s="11">
        <f t="shared" si="126"/>
        <v>5</v>
      </c>
      <c r="J515" s="11" t="s">
        <v>344</v>
      </c>
    </row>
    <row r="516" spans="1:35" s="11" customFormat="1" x14ac:dyDescent="0.2">
      <c r="A516" s="11">
        <f t="shared" si="113"/>
        <v>515</v>
      </c>
      <c r="B516" s="10">
        <f t="shared" ref="B516:I516" si="127">B513</f>
        <v>35982</v>
      </c>
      <c r="C516" s="32">
        <f t="shared" si="127"/>
        <v>0.65028935185185188</v>
      </c>
      <c r="D516" s="11" t="str">
        <f t="shared" si="127"/>
        <v>NU</v>
      </c>
      <c r="E516" s="11" t="str">
        <f t="shared" si="127"/>
        <v>sprout</v>
      </c>
      <c r="F516" s="11">
        <f t="shared" si="127"/>
        <v>1200</v>
      </c>
      <c r="G516" s="11" t="str">
        <f t="shared" si="127"/>
        <v>POTR</v>
      </c>
      <c r="H516" s="11">
        <f t="shared" si="127"/>
        <v>16</v>
      </c>
      <c r="I516" s="11">
        <f t="shared" si="127"/>
        <v>5</v>
      </c>
      <c r="J516" s="11" t="s">
        <v>208</v>
      </c>
    </row>
    <row r="517" spans="1:35" s="11" customFormat="1" x14ac:dyDescent="0.2">
      <c r="A517" s="11">
        <f t="shared" si="113"/>
        <v>516</v>
      </c>
      <c r="B517" s="10"/>
      <c r="C517" s="32"/>
      <c r="J517" s="11" t="s">
        <v>346</v>
      </c>
      <c r="K517" s="11" t="s">
        <v>347</v>
      </c>
    </row>
    <row r="518" spans="1:35" s="11" customFormat="1" x14ac:dyDescent="0.2">
      <c r="A518" s="11">
        <f t="shared" si="113"/>
        <v>517</v>
      </c>
      <c r="B518" s="10"/>
      <c r="C518" s="32"/>
      <c r="J518" s="11" t="s">
        <v>348</v>
      </c>
      <c r="K518" s="11" t="s">
        <v>349</v>
      </c>
    </row>
    <row r="519" spans="1:35" s="11" customFormat="1" x14ac:dyDescent="0.2">
      <c r="A519" s="11">
        <f t="shared" si="113"/>
        <v>518</v>
      </c>
      <c r="B519" s="10"/>
      <c r="C519" s="32"/>
      <c r="J519" s="11" t="s">
        <v>350</v>
      </c>
      <c r="K519" s="11" t="s">
        <v>351</v>
      </c>
      <c r="L519" s="11">
        <v>1</v>
      </c>
      <c r="M519" s="11">
        <v>0.16</v>
      </c>
    </row>
    <row r="520" spans="1:35" s="11" customFormat="1" x14ac:dyDescent="0.2">
      <c r="A520" s="11">
        <f t="shared" si="113"/>
        <v>519</v>
      </c>
      <c r="B520" s="10"/>
      <c r="C520" s="32"/>
      <c r="J520" s="11" t="s">
        <v>352</v>
      </c>
      <c r="K520" s="11" t="s">
        <v>353</v>
      </c>
    </row>
    <row r="521" spans="1:35" s="11" customFormat="1" x14ac:dyDescent="0.2">
      <c r="A521" s="11">
        <f t="shared" si="113"/>
        <v>520</v>
      </c>
      <c r="B521" s="10"/>
      <c r="C521" s="32"/>
      <c r="J521" s="11" t="s">
        <v>209</v>
      </c>
    </row>
    <row r="522" spans="1:35" s="11" customFormat="1" x14ac:dyDescent="0.2">
      <c r="A522" s="11">
        <f t="shared" si="113"/>
        <v>521</v>
      </c>
      <c r="B522" s="10"/>
      <c r="C522" s="32"/>
      <c r="J522" s="11" t="s">
        <v>355</v>
      </c>
      <c r="K522" s="11" t="s">
        <v>356</v>
      </c>
      <c r="L522" s="11" t="s">
        <v>357</v>
      </c>
      <c r="M522" s="11" t="s">
        <v>358</v>
      </c>
      <c r="N522" s="11" t="s">
        <v>359</v>
      </c>
      <c r="O522" s="11" t="s">
        <v>360</v>
      </c>
      <c r="P522" s="11" t="s">
        <v>361</v>
      </c>
      <c r="Q522" s="11" t="s">
        <v>362</v>
      </c>
      <c r="R522" s="11" t="s">
        <v>363</v>
      </c>
      <c r="S522" s="11" t="s">
        <v>364</v>
      </c>
      <c r="T522" s="11" t="s">
        <v>365</v>
      </c>
      <c r="U522" s="11" t="s">
        <v>366</v>
      </c>
      <c r="V522" s="11" t="s">
        <v>367</v>
      </c>
      <c r="W522" s="11" t="s">
        <v>368</v>
      </c>
      <c r="X522" s="11" t="s">
        <v>369</v>
      </c>
      <c r="Y522" s="11" t="s">
        <v>370</v>
      </c>
      <c r="Z522" s="11" t="s">
        <v>371</v>
      </c>
      <c r="AA522" s="11" t="s">
        <v>372</v>
      </c>
      <c r="AB522" s="11" t="s">
        <v>373</v>
      </c>
      <c r="AC522" s="11" t="s">
        <v>374</v>
      </c>
      <c r="AD522" s="11" t="s">
        <v>375</v>
      </c>
      <c r="AE522" s="11" t="s">
        <v>376</v>
      </c>
      <c r="AF522" s="11" t="s">
        <v>377</v>
      </c>
      <c r="AG522" s="11" t="s">
        <v>378</v>
      </c>
      <c r="AH522" s="11" t="s">
        <v>379</v>
      </c>
      <c r="AI522" s="11" t="s">
        <v>380</v>
      </c>
    </row>
    <row r="523" spans="1:35" s="11" customFormat="1" x14ac:dyDescent="0.2">
      <c r="A523" s="11">
        <f t="shared" si="113"/>
        <v>522</v>
      </c>
      <c r="B523" s="10">
        <f>DATE(1998,7,(MID(J516,10,1)))</f>
        <v>35982</v>
      </c>
      <c r="C523" s="32">
        <f>TIME(MID(J516,17,2),MID(J516,20,2),MID(J516,23,2))</f>
        <v>0.65243055555555551</v>
      </c>
      <c r="D523" s="11" t="str">
        <f>IF(MID(J521,4,2)="ne"," NE","NU")</f>
        <v>NU</v>
      </c>
      <c r="E523" s="11" t="s">
        <v>430</v>
      </c>
      <c r="F523" s="11">
        <f>IF(MID(J521,FIND(".",J521,1)+1,4)="1200",1200,50)</f>
        <v>1200</v>
      </c>
      <c r="G523" s="11" t="s">
        <v>51</v>
      </c>
      <c r="H523" s="11">
        <f>VALUE(LEFT(J521,FIND(":",J521,1)-1))</f>
        <v>4</v>
      </c>
      <c r="I523" s="11">
        <f>VALUE(RIGHT(J521,1))</f>
        <v>3</v>
      </c>
      <c r="J523" s="11">
        <v>1</v>
      </c>
      <c r="K523" s="11">
        <v>156.30000000000001</v>
      </c>
      <c r="L523" s="11">
        <v>15.4</v>
      </c>
      <c r="M523" s="11">
        <v>0.35</v>
      </c>
      <c r="N523" s="11">
        <v>258</v>
      </c>
      <c r="O523" s="11">
        <v>3.62</v>
      </c>
      <c r="P523" s="11">
        <v>1.18</v>
      </c>
      <c r="Q523" s="11">
        <v>6</v>
      </c>
      <c r="R523" s="11">
        <v>0</v>
      </c>
      <c r="S523" s="11">
        <v>1.42</v>
      </c>
      <c r="T523" s="11">
        <v>23.13</v>
      </c>
      <c r="U523" s="11">
        <v>23.11</v>
      </c>
      <c r="V523" s="11">
        <v>22.73</v>
      </c>
      <c r="W523" s="11">
        <v>370.1</v>
      </c>
      <c r="X523" s="11">
        <v>350.1</v>
      </c>
      <c r="Y523" s="11">
        <v>13.42</v>
      </c>
      <c r="Z523" s="11">
        <v>17.68</v>
      </c>
      <c r="AA523" s="11">
        <v>44.24</v>
      </c>
      <c r="AB523" s="11">
        <v>58.3</v>
      </c>
      <c r="AC523" s="11">
        <v>500.4</v>
      </c>
      <c r="AD523" s="11">
        <v>1200</v>
      </c>
      <c r="AE523" s="11">
        <v>2.7550000000000002E-2</v>
      </c>
      <c r="AF523" s="11">
        <v>93.72</v>
      </c>
      <c r="AG523" s="11">
        <v>-0.1</v>
      </c>
      <c r="AH523" s="11">
        <v>0.02</v>
      </c>
      <c r="AI523" s="11">
        <v>111115</v>
      </c>
    </row>
    <row r="524" spans="1:35" s="11" customFormat="1" x14ac:dyDescent="0.2">
      <c r="A524" s="11">
        <f t="shared" ref="A524:A587" si="128">A523+1</f>
        <v>523</v>
      </c>
      <c r="B524" s="10">
        <f t="shared" ref="B524:I524" si="129">B523</f>
        <v>35982</v>
      </c>
      <c r="C524" s="32">
        <f t="shared" si="129"/>
        <v>0.65243055555555551</v>
      </c>
      <c r="D524" s="11" t="str">
        <f t="shared" si="129"/>
        <v>NU</v>
      </c>
      <c r="E524" s="11" t="str">
        <f t="shared" si="129"/>
        <v>sprout</v>
      </c>
      <c r="F524" s="11">
        <f t="shared" si="129"/>
        <v>1200</v>
      </c>
      <c r="G524" s="11" t="str">
        <f t="shared" si="129"/>
        <v>POTR</v>
      </c>
      <c r="H524" s="11">
        <f t="shared" si="129"/>
        <v>4</v>
      </c>
      <c r="I524" s="11">
        <f t="shared" si="129"/>
        <v>3</v>
      </c>
      <c r="J524" s="11">
        <v>2</v>
      </c>
      <c r="K524" s="11">
        <v>176.55</v>
      </c>
      <c r="L524" s="11">
        <v>15.5</v>
      </c>
      <c r="M524" s="11">
        <v>0.34599999999999997</v>
      </c>
      <c r="N524" s="11">
        <v>257</v>
      </c>
      <c r="O524" s="11">
        <v>3.62</v>
      </c>
      <c r="P524" s="11">
        <v>1.19</v>
      </c>
      <c r="Q524" s="11">
        <v>6</v>
      </c>
      <c r="R524" s="11">
        <v>0</v>
      </c>
      <c r="S524" s="11">
        <v>1.42</v>
      </c>
      <c r="T524" s="11">
        <v>23.11</v>
      </c>
      <c r="U524" s="11">
        <v>23.16</v>
      </c>
      <c r="V524" s="11">
        <v>22.79</v>
      </c>
      <c r="W524" s="11">
        <v>370</v>
      </c>
      <c r="X524" s="11">
        <v>349.8</v>
      </c>
      <c r="Y524" s="11">
        <v>13.42</v>
      </c>
      <c r="Z524" s="11">
        <v>17.690000000000001</v>
      </c>
      <c r="AA524" s="11">
        <v>44.3</v>
      </c>
      <c r="AB524" s="11">
        <v>58.39</v>
      </c>
      <c r="AC524" s="11">
        <v>500.4</v>
      </c>
      <c r="AD524" s="11">
        <v>1200</v>
      </c>
      <c r="AE524" s="11">
        <v>8.2659999999999997E-2</v>
      </c>
      <c r="AF524" s="11">
        <v>93.72</v>
      </c>
      <c r="AG524" s="11">
        <v>-0.1</v>
      </c>
      <c r="AH524" s="11">
        <v>0.02</v>
      </c>
      <c r="AI524" s="11">
        <v>111115</v>
      </c>
    </row>
    <row r="525" spans="1:35" s="11" customFormat="1" x14ac:dyDescent="0.2">
      <c r="A525" s="11">
        <f t="shared" si="128"/>
        <v>524</v>
      </c>
      <c r="B525" s="10">
        <f t="shared" ref="B525:I525" si="130">B523</f>
        <v>35982</v>
      </c>
      <c r="C525" s="32">
        <f t="shared" si="130"/>
        <v>0.65243055555555551</v>
      </c>
      <c r="D525" s="11" t="str">
        <f t="shared" si="130"/>
        <v>NU</v>
      </c>
      <c r="E525" s="11" t="str">
        <f t="shared" si="130"/>
        <v>sprout</v>
      </c>
      <c r="F525" s="11">
        <f t="shared" si="130"/>
        <v>1200</v>
      </c>
      <c r="G525" s="11" t="str">
        <f t="shared" si="130"/>
        <v>POTR</v>
      </c>
      <c r="H525" s="11">
        <f t="shared" si="130"/>
        <v>4</v>
      </c>
      <c r="I525" s="11">
        <f t="shared" si="130"/>
        <v>3</v>
      </c>
      <c r="J525" s="11" t="s">
        <v>344</v>
      </c>
    </row>
    <row r="526" spans="1:35" s="11" customFormat="1" x14ac:dyDescent="0.2">
      <c r="A526" s="11">
        <f t="shared" si="128"/>
        <v>525</v>
      </c>
      <c r="B526" s="10">
        <f t="shared" ref="B526:I526" si="131">B523</f>
        <v>35982</v>
      </c>
      <c r="C526" s="32">
        <f t="shared" si="131"/>
        <v>0.65243055555555551</v>
      </c>
      <c r="D526" s="11" t="str">
        <f t="shared" si="131"/>
        <v>NU</v>
      </c>
      <c r="E526" s="11" t="str">
        <f t="shared" si="131"/>
        <v>sprout</v>
      </c>
      <c r="F526" s="11">
        <f t="shared" si="131"/>
        <v>1200</v>
      </c>
      <c r="G526" s="11" t="str">
        <f t="shared" si="131"/>
        <v>POTR</v>
      </c>
      <c r="H526" s="11">
        <f t="shared" si="131"/>
        <v>4</v>
      </c>
      <c r="I526" s="11">
        <f t="shared" si="131"/>
        <v>3</v>
      </c>
      <c r="J526" s="11" t="s">
        <v>210</v>
      </c>
    </row>
    <row r="527" spans="1:35" s="11" customFormat="1" x14ac:dyDescent="0.2">
      <c r="A527" s="11">
        <f t="shared" si="128"/>
        <v>526</v>
      </c>
      <c r="B527" s="10"/>
      <c r="C527" s="32"/>
      <c r="J527" s="11" t="s">
        <v>346</v>
      </c>
      <c r="K527" s="11" t="s">
        <v>347</v>
      </c>
    </row>
    <row r="528" spans="1:35" s="11" customFormat="1" x14ac:dyDescent="0.2">
      <c r="A528" s="11">
        <f t="shared" si="128"/>
        <v>527</v>
      </c>
      <c r="B528" s="10"/>
      <c r="C528" s="32"/>
      <c r="J528" s="11" t="s">
        <v>348</v>
      </c>
      <c r="K528" s="11" t="s">
        <v>349</v>
      </c>
    </row>
    <row r="529" spans="1:35" s="11" customFormat="1" x14ac:dyDescent="0.2">
      <c r="A529" s="11">
        <f t="shared" si="128"/>
        <v>528</v>
      </c>
      <c r="B529" s="10"/>
      <c r="C529" s="32"/>
      <c r="J529" s="11" t="s">
        <v>350</v>
      </c>
      <c r="K529" s="11" t="s">
        <v>351</v>
      </c>
      <c r="L529" s="11">
        <v>1</v>
      </c>
      <c r="M529" s="11">
        <v>0.16</v>
      </c>
    </row>
    <row r="530" spans="1:35" s="11" customFormat="1" x14ac:dyDescent="0.2">
      <c r="A530" s="11">
        <f t="shared" si="128"/>
        <v>529</v>
      </c>
      <c r="B530" s="10"/>
      <c r="C530" s="32"/>
      <c r="J530" s="11" t="s">
        <v>352</v>
      </c>
      <c r="K530" s="11" t="s">
        <v>353</v>
      </c>
    </row>
    <row r="531" spans="1:35" s="11" customFormat="1" x14ac:dyDescent="0.2">
      <c r="A531" s="11">
        <f t="shared" si="128"/>
        <v>530</v>
      </c>
      <c r="B531" s="10"/>
      <c r="C531" s="32"/>
      <c r="J531" s="11" t="s">
        <v>211</v>
      </c>
    </row>
    <row r="532" spans="1:35" s="11" customFormat="1" x14ac:dyDescent="0.2">
      <c r="A532" s="11">
        <f t="shared" si="128"/>
        <v>531</v>
      </c>
      <c r="B532" s="10"/>
      <c r="C532" s="32"/>
      <c r="J532" s="11" t="s">
        <v>355</v>
      </c>
      <c r="K532" s="11" t="s">
        <v>356</v>
      </c>
      <c r="L532" s="11" t="s">
        <v>357</v>
      </c>
      <c r="M532" s="11" t="s">
        <v>358</v>
      </c>
      <c r="N532" s="11" t="s">
        <v>359</v>
      </c>
      <c r="O532" s="11" t="s">
        <v>360</v>
      </c>
      <c r="P532" s="11" t="s">
        <v>361</v>
      </c>
      <c r="Q532" s="11" t="s">
        <v>362</v>
      </c>
      <c r="R532" s="11" t="s">
        <v>363</v>
      </c>
      <c r="S532" s="11" t="s">
        <v>364</v>
      </c>
      <c r="T532" s="11" t="s">
        <v>365</v>
      </c>
      <c r="U532" s="11" t="s">
        <v>366</v>
      </c>
      <c r="V532" s="11" t="s">
        <v>367</v>
      </c>
      <c r="W532" s="11" t="s">
        <v>368</v>
      </c>
      <c r="X532" s="11" t="s">
        <v>369</v>
      </c>
      <c r="Y532" s="11" t="s">
        <v>370</v>
      </c>
      <c r="Z532" s="11" t="s">
        <v>371</v>
      </c>
      <c r="AA532" s="11" t="s">
        <v>372</v>
      </c>
      <c r="AB532" s="11" t="s">
        <v>373</v>
      </c>
      <c r="AC532" s="11" t="s">
        <v>374</v>
      </c>
      <c r="AD532" s="11" t="s">
        <v>375</v>
      </c>
      <c r="AE532" s="11" t="s">
        <v>376</v>
      </c>
      <c r="AF532" s="11" t="s">
        <v>377</v>
      </c>
      <c r="AG532" s="11" t="s">
        <v>378</v>
      </c>
      <c r="AH532" s="11" t="s">
        <v>379</v>
      </c>
      <c r="AI532" s="11" t="s">
        <v>380</v>
      </c>
    </row>
    <row r="533" spans="1:35" s="11" customFormat="1" x14ac:dyDescent="0.2">
      <c r="A533" s="11">
        <f t="shared" si="128"/>
        <v>532</v>
      </c>
      <c r="B533" s="10">
        <f>DATE(1998,7,(MID(J526,10,1)))</f>
        <v>35982</v>
      </c>
      <c r="C533" s="32">
        <f>TIME(MID(J526,17,2),MID(J526,20,2),MID(J526,23,2))</f>
        <v>0.65512731481481479</v>
      </c>
      <c r="D533" s="11" t="str">
        <f>IF(MID(J531,4,2)="ne"," NE","NU")</f>
        <v>NU</v>
      </c>
      <c r="E533" s="11" t="s">
        <v>430</v>
      </c>
      <c r="F533" s="11">
        <f>IF(MID(J531,FIND(".",J531,1)+1,4)="1200",1200,50)</f>
        <v>1200</v>
      </c>
      <c r="G533" s="11" t="s">
        <v>51</v>
      </c>
      <c r="H533" s="11">
        <f>VALUE(LEFT(J531,FIND(":",J531,1)-1))</f>
        <v>12</v>
      </c>
      <c r="I533" s="11">
        <f>VALUE(RIGHT(J531,1))</f>
        <v>4</v>
      </c>
      <c r="J533" s="11">
        <v>1</v>
      </c>
      <c r="K533" s="11">
        <v>68.05</v>
      </c>
      <c r="L533" s="11">
        <v>15.5</v>
      </c>
      <c r="M533" s="11">
        <v>0.39800000000000002</v>
      </c>
      <c r="N533" s="11">
        <v>261</v>
      </c>
      <c r="O533" s="11">
        <v>3.97</v>
      </c>
      <c r="P533" s="11">
        <v>1.17</v>
      </c>
      <c r="Q533" s="11">
        <v>6</v>
      </c>
      <c r="R533" s="11">
        <v>0</v>
      </c>
      <c r="S533" s="11">
        <v>1.42</v>
      </c>
      <c r="T533" s="11">
        <v>22.75</v>
      </c>
      <c r="U533" s="11">
        <v>23.25</v>
      </c>
      <c r="V533" s="11">
        <v>21.17</v>
      </c>
      <c r="W533" s="11">
        <v>364.3</v>
      </c>
      <c r="X533" s="11">
        <v>344.2</v>
      </c>
      <c r="Y533" s="11">
        <v>13.42</v>
      </c>
      <c r="Z533" s="11">
        <v>18.100000000000001</v>
      </c>
      <c r="AA533" s="11">
        <v>45.3</v>
      </c>
      <c r="AB533" s="11">
        <v>61.06</v>
      </c>
      <c r="AC533" s="11">
        <v>500.5</v>
      </c>
      <c r="AD533" s="11">
        <v>1200</v>
      </c>
      <c r="AE533" s="11">
        <v>1.006</v>
      </c>
      <c r="AF533" s="11">
        <v>93.71</v>
      </c>
      <c r="AG533" s="11">
        <v>-0.1</v>
      </c>
      <c r="AH533" s="11">
        <v>0.02</v>
      </c>
      <c r="AI533" s="11">
        <v>111115</v>
      </c>
    </row>
    <row r="534" spans="1:35" s="11" customFormat="1" x14ac:dyDescent="0.2">
      <c r="A534" s="11">
        <f t="shared" si="128"/>
        <v>533</v>
      </c>
      <c r="B534" s="10">
        <f t="shared" ref="B534:I534" si="132">B533</f>
        <v>35982</v>
      </c>
      <c r="C534" s="32">
        <f t="shared" si="132"/>
        <v>0.65512731481481479</v>
      </c>
      <c r="D534" s="11" t="str">
        <f t="shared" si="132"/>
        <v>NU</v>
      </c>
      <c r="E534" s="11" t="str">
        <f t="shared" si="132"/>
        <v>sprout</v>
      </c>
      <c r="F534" s="11">
        <f t="shared" si="132"/>
        <v>1200</v>
      </c>
      <c r="G534" s="11" t="str">
        <f t="shared" si="132"/>
        <v>POTR</v>
      </c>
      <c r="H534" s="11">
        <f t="shared" si="132"/>
        <v>12</v>
      </c>
      <c r="I534" s="11">
        <f t="shared" si="132"/>
        <v>4</v>
      </c>
      <c r="J534" s="11">
        <v>2</v>
      </c>
      <c r="K534" s="11">
        <v>102.55</v>
      </c>
      <c r="L534" s="11">
        <v>16.7</v>
      </c>
      <c r="M534" s="11">
        <v>0.39400000000000002</v>
      </c>
      <c r="N534" s="11">
        <v>263</v>
      </c>
      <c r="O534" s="11">
        <v>3.88</v>
      </c>
      <c r="P534" s="11">
        <v>1.1499999999999999</v>
      </c>
      <c r="Q534" s="11">
        <v>6</v>
      </c>
      <c r="R534" s="11">
        <v>0</v>
      </c>
      <c r="S534" s="11">
        <v>1.42</v>
      </c>
      <c r="T534" s="11">
        <v>22.38</v>
      </c>
      <c r="U534" s="11">
        <v>23.11</v>
      </c>
      <c r="V534" s="11">
        <v>21.38</v>
      </c>
      <c r="W534" s="11">
        <v>374.4</v>
      </c>
      <c r="X534" s="11">
        <v>352.8</v>
      </c>
      <c r="Y534" s="11">
        <v>13.44</v>
      </c>
      <c r="Z534" s="11">
        <v>18.010000000000002</v>
      </c>
      <c r="AA534" s="11">
        <v>46.39</v>
      </c>
      <c r="AB534" s="11">
        <v>62.15</v>
      </c>
      <c r="AC534" s="11">
        <v>500.4</v>
      </c>
      <c r="AD534" s="11">
        <v>1199</v>
      </c>
      <c r="AE534" s="11">
        <v>0.2893</v>
      </c>
      <c r="AF534" s="11">
        <v>93.72</v>
      </c>
      <c r="AG534" s="11">
        <v>-0.1</v>
      </c>
      <c r="AH534" s="11">
        <v>0.02</v>
      </c>
      <c r="AI534" s="11">
        <v>111115</v>
      </c>
    </row>
    <row r="535" spans="1:35" s="11" customFormat="1" x14ac:dyDescent="0.2">
      <c r="A535" s="11">
        <f t="shared" si="128"/>
        <v>534</v>
      </c>
      <c r="B535" s="10"/>
      <c r="C535" s="32"/>
    </row>
    <row r="536" spans="1:35" s="11" customFormat="1" x14ac:dyDescent="0.2">
      <c r="A536" s="11">
        <f t="shared" si="128"/>
        <v>535</v>
      </c>
      <c r="B536" s="10"/>
      <c r="C536" s="32"/>
      <c r="J536" s="11" t="s">
        <v>212</v>
      </c>
    </row>
    <row r="537" spans="1:35" s="11" customFormat="1" x14ac:dyDescent="0.2">
      <c r="A537" s="11">
        <f t="shared" si="128"/>
        <v>536</v>
      </c>
      <c r="B537" s="10"/>
      <c r="C537" s="32"/>
      <c r="J537" s="11" t="s">
        <v>213</v>
      </c>
    </row>
    <row r="538" spans="1:35" s="11" customFormat="1" x14ac:dyDescent="0.2">
      <c r="A538" s="11">
        <f t="shared" si="128"/>
        <v>537</v>
      </c>
      <c r="B538" s="10"/>
      <c r="C538" s="32"/>
      <c r="J538" s="11" t="s">
        <v>214</v>
      </c>
    </row>
    <row r="539" spans="1:35" s="11" customFormat="1" x14ac:dyDescent="0.2">
      <c r="A539" s="11">
        <f t="shared" si="128"/>
        <v>538</v>
      </c>
      <c r="B539" s="10"/>
      <c r="C539" s="32"/>
      <c r="J539" s="11" t="s">
        <v>343</v>
      </c>
    </row>
    <row r="540" spans="1:35" s="11" customFormat="1" x14ac:dyDescent="0.2">
      <c r="A540" s="11">
        <f t="shared" si="128"/>
        <v>539</v>
      </c>
      <c r="B540" s="10"/>
      <c r="C540" s="32"/>
    </row>
    <row r="541" spans="1:35" s="11" customFormat="1" x14ac:dyDescent="0.2">
      <c r="A541" s="11">
        <f t="shared" si="128"/>
        <v>540</v>
      </c>
      <c r="B541" s="10"/>
      <c r="C541" s="32"/>
      <c r="J541" s="11" t="s">
        <v>344</v>
      </c>
    </row>
    <row r="542" spans="1:35" s="11" customFormat="1" x14ac:dyDescent="0.2">
      <c r="A542" s="11">
        <f t="shared" si="128"/>
        <v>541</v>
      </c>
      <c r="B542" s="10"/>
      <c r="C542" s="32"/>
      <c r="J542" s="11" t="s">
        <v>215</v>
      </c>
    </row>
    <row r="543" spans="1:35" s="11" customFormat="1" x14ac:dyDescent="0.2">
      <c r="A543" s="11">
        <f t="shared" si="128"/>
        <v>542</v>
      </c>
      <c r="B543" s="10"/>
      <c r="C543" s="32"/>
      <c r="J543" s="11" t="s">
        <v>346</v>
      </c>
      <c r="K543" s="11" t="s">
        <v>347</v>
      </c>
    </row>
    <row r="544" spans="1:35" s="11" customFormat="1" x14ac:dyDescent="0.2">
      <c r="A544" s="11">
        <f t="shared" si="128"/>
        <v>543</v>
      </c>
      <c r="B544" s="10"/>
      <c r="C544" s="32"/>
      <c r="J544" s="11" t="s">
        <v>348</v>
      </c>
      <c r="K544" s="11" t="s">
        <v>349</v>
      </c>
    </row>
    <row r="545" spans="1:35" s="11" customFormat="1" x14ac:dyDescent="0.2">
      <c r="A545" s="11">
        <f t="shared" si="128"/>
        <v>544</v>
      </c>
      <c r="B545" s="10"/>
      <c r="C545" s="32"/>
      <c r="J545" s="11" t="s">
        <v>350</v>
      </c>
      <c r="K545" s="11" t="s">
        <v>351</v>
      </c>
      <c r="L545" s="11">
        <v>1</v>
      </c>
      <c r="M545" s="11">
        <v>0.16</v>
      </c>
    </row>
    <row r="546" spans="1:35" s="11" customFormat="1" x14ac:dyDescent="0.2">
      <c r="A546" s="11">
        <f t="shared" si="128"/>
        <v>545</v>
      </c>
      <c r="B546" s="10"/>
      <c r="C546" s="32"/>
      <c r="J546" s="11" t="s">
        <v>352</v>
      </c>
      <c r="K546" s="11" t="s">
        <v>353</v>
      </c>
    </row>
    <row r="547" spans="1:35" s="11" customFormat="1" x14ac:dyDescent="0.2">
      <c r="A547" s="11">
        <f t="shared" si="128"/>
        <v>546</v>
      </c>
      <c r="B547" s="10"/>
      <c r="C547" s="32"/>
      <c r="J547" s="11" t="s">
        <v>216</v>
      </c>
    </row>
    <row r="548" spans="1:35" s="11" customFormat="1" x14ac:dyDescent="0.2">
      <c r="A548" s="11">
        <f t="shared" si="128"/>
        <v>547</v>
      </c>
      <c r="B548" s="10"/>
      <c r="C548" s="32"/>
      <c r="J548" s="11" t="s">
        <v>355</v>
      </c>
      <c r="K548" s="11" t="s">
        <v>356</v>
      </c>
      <c r="L548" s="11" t="s">
        <v>357</v>
      </c>
      <c r="M548" s="11" t="s">
        <v>358</v>
      </c>
      <c r="N548" s="11" t="s">
        <v>359</v>
      </c>
      <c r="O548" s="11" t="s">
        <v>360</v>
      </c>
      <c r="P548" s="11" t="s">
        <v>361</v>
      </c>
      <c r="Q548" s="11" t="s">
        <v>362</v>
      </c>
      <c r="R548" s="11" t="s">
        <v>363</v>
      </c>
      <c r="S548" s="11" t="s">
        <v>364</v>
      </c>
      <c r="T548" s="11" t="s">
        <v>365</v>
      </c>
      <c r="U548" s="11" t="s">
        <v>366</v>
      </c>
      <c r="V548" s="11" t="s">
        <v>367</v>
      </c>
      <c r="W548" s="11" t="s">
        <v>368</v>
      </c>
      <c r="X548" s="11" t="s">
        <v>369</v>
      </c>
      <c r="Y548" s="11" t="s">
        <v>370</v>
      </c>
      <c r="Z548" s="11" t="s">
        <v>371</v>
      </c>
      <c r="AA548" s="11" t="s">
        <v>372</v>
      </c>
      <c r="AB548" s="11" t="s">
        <v>373</v>
      </c>
      <c r="AC548" s="11" t="s">
        <v>374</v>
      </c>
      <c r="AD548" s="11" t="s">
        <v>375</v>
      </c>
      <c r="AE548" s="11" t="s">
        <v>376</v>
      </c>
      <c r="AF548" s="11" t="s">
        <v>377</v>
      </c>
      <c r="AG548" s="11" t="s">
        <v>378</v>
      </c>
      <c r="AH548" s="11" t="s">
        <v>379</v>
      </c>
      <c r="AI548" s="11" t="s">
        <v>380</v>
      </c>
    </row>
    <row r="549" spans="1:35" s="11" customFormat="1" x14ac:dyDescent="0.2">
      <c r="A549" s="11">
        <f t="shared" si="128"/>
        <v>548</v>
      </c>
      <c r="B549" s="10">
        <f>DATE(1998,7,(MID(J542,10,1)))</f>
        <v>35982</v>
      </c>
      <c r="C549" s="32">
        <f>TIME(MID(J542,17,2),MID(J542,20,2),MID(J542,23,2))</f>
        <v>0.6193981481481482</v>
      </c>
      <c r="D549" s="11" t="str">
        <f>IF(MID(J547,4,2)="ne"," NE","NU")</f>
        <v>NU</v>
      </c>
      <c r="E549" s="11" t="s">
        <v>430</v>
      </c>
      <c r="F549" s="11">
        <f>IF(MID(J547,FIND(".",J547,1)+1,4)="1200",1200,50)</f>
        <v>50</v>
      </c>
      <c r="G549" s="11" t="s">
        <v>51</v>
      </c>
      <c r="H549" s="11">
        <f>VALUE(LEFT(J547,FIND(":",J547,1)-1))</f>
        <v>15</v>
      </c>
      <c r="I549" s="11">
        <f>VALUE(RIGHT(J547,1))</f>
        <v>4</v>
      </c>
      <c r="J549" s="11">
        <v>1</v>
      </c>
      <c r="K549" s="11">
        <v>284.10000000000002</v>
      </c>
      <c r="L549" s="11">
        <v>4.5599999999999996</v>
      </c>
      <c r="M549" s="11">
        <v>0.33600000000000002</v>
      </c>
      <c r="N549" s="11">
        <v>319</v>
      </c>
      <c r="O549" s="11">
        <v>3.14</v>
      </c>
      <c r="P549" s="11">
        <v>1.05</v>
      </c>
      <c r="Q549" s="11">
        <v>6</v>
      </c>
      <c r="R549" s="11">
        <v>0</v>
      </c>
      <c r="S549" s="11">
        <v>1.42</v>
      </c>
      <c r="T549" s="11">
        <v>24.98</v>
      </c>
      <c r="U549" s="11">
        <v>22.96</v>
      </c>
      <c r="V549" s="11">
        <v>25.34</v>
      </c>
      <c r="W549" s="11">
        <v>357.9</v>
      </c>
      <c r="X549" s="11">
        <v>351.1</v>
      </c>
      <c r="Y549" s="11">
        <v>15.08</v>
      </c>
      <c r="Z549" s="11">
        <v>18.77</v>
      </c>
      <c r="AA549" s="11">
        <v>44.49</v>
      </c>
      <c r="AB549" s="11">
        <v>55.38</v>
      </c>
      <c r="AC549" s="11">
        <v>500.6</v>
      </c>
      <c r="AD549" s="11">
        <v>49.84</v>
      </c>
      <c r="AE549" s="11">
        <v>0.31690000000000002</v>
      </c>
      <c r="AF549" s="11">
        <v>93.71</v>
      </c>
      <c r="AG549" s="11">
        <v>-0.1</v>
      </c>
      <c r="AH549" s="11">
        <v>0.02</v>
      </c>
      <c r="AI549" s="11">
        <v>111115</v>
      </c>
    </row>
    <row r="550" spans="1:35" s="11" customFormat="1" x14ac:dyDescent="0.2">
      <c r="A550" s="11">
        <f t="shared" si="128"/>
        <v>549</v>
      </c>
      <c r="B550" s="10">
        <f t="shared" ref="B550:I550" si="133">B549</f>
        <v>35982</v>
      </c>
      <c r="C550" s="32">
        <f t="shared" si="133"/>
        <v>0.6193981481481482</v>
      </c>
      <c r="D550" s="11" t="str">
        <f t="shared" si="133"/>
        <v>NU</v>
      </c>
      <c r="E550" s="11" t="str">
        <f t="shared" si="133"/>
        <v>sprout</v>
      </c>
      <c r="F550" s="11">
        <f t="shared" si="133"/>
        <v>50</v>
      </c>
      <c r="G550" s="11" t="str">
        <f t="shared" si="133"/>
        <v>POTR</v>
      </c>
      <c r="H550" s="11">
        <f t="shared" si="133"/>
        <v>15</v>
      </c>
      <c r="I550" s="11">
        <f t="shared" si="133"/>
        <v>4</v>
      </c>
      <c r="J550" s="11">
        <v>2</v>
      </c>
      <c r="K550" s="11">
        <v>293.10000000000002</v>
      </c>
      <c r="L550" s="11">
        <v>4.62</v>
      </c>
      <c r="M550" s="11">
        <v>0.33800000000000002</v>
      </c>
      <c r="N550" s="11">
        <v>319</v>
      </c>
      <c r="O550" s="11">
        <v>3.15</v>
      </c>
      <c r="P550" s="11">
        <v>1.06</v>
      </c>
      <c r="Q550" s="11">
        <v>6</v>
      </c>
      <c r="R550" s="11">
        <v>0</v>
      </c>
      <c r="S550" s="11">
        <v>1.42</v>
      </c>
      <c r="T550" s="11">
        <v>24.99</v>
      </c>
      <c r="U550" s="11">
        <v>22.98</v>
      </c>
      <c r="V550" s="11">
        <v>25.26</v>
      </c>
      <c r="W550" s="11">
        <v>358.2</v>
      </c>
      <c r="X550" s="11">
        <v>351.3</v>
      </c>
      <c r="Y550" s="11">
        <v>15.09</v>
      </c>
      <c r="Z550" s="11">
        <v>18.8</v>
      </c>
      <c r="AA550" s="11">
        <v>44.5</v>
      </c>
      <c r="AB550" s="11">
        <v>55.44</v>
      </c>
      <c r="AC550" s="11">
        <v>500.3</v>
      </c>
      <c r="AD550" s="11">
        <v>50.14</v>
      </c>
      <c r="AE550" s="11">
        <v>0.1653</v>
      </c>
      <c r="AF550" s="11">
        <v>93.71</v>
      </c>
      <c r="AG550" s="11">
        <v>-0.1</v>
      </c>
      <c r="AH550" s="11">
        <v>0.02</v>
      </c>
      <c r="AI550" s="11">
        <v>111115</v>
      </c>
    </row>
    <row r="551" spans="1:35" s="11" customFormat="1" x14ac:dyDescent="0.2">
      <c r="A551" s="11">
        <f t="shared" si="128"/>
        <v>550</v>
      </c>
      <c r="B551" s="10">
        <f t="shared" ref="B551:I551" si="134">B549</f>
        <v>35982</v>
      </c>
      <c r="C551" s="32">
        <f t="shared" si="134"/>
        <v>0.6193981481481482</v>
      </c>
      <c r="D551" s="11" t="str">
        <f t="shared" si="134"/>
        <v>NU</v>
      </c>
      <c r="E551" s="11" t="str">
        <f t="shared" si="134"/>
        <v>sprout</v>
      </c>
      <c r="F551" s="11">
        <f t="shared" si="134"/>
        <v>50</v>
      </c>
      <c r="G551" s="11" t="str">
        <f t="shared" si="134"/>
        <v>POTR</v>
      </c>
      <c r="H551" s="11">
        <f t="shared" si="134"/>
        <v>15</v>
      </c>
      <c r="I551" s="11">
        <f t="shared" si="134"/>
        <v>4</v>
      </c>
      <c r="J551" s="11" t="s">
        <v>344</v>
      </c>
    </row>
    <row r="552" spans="1:35" s="11" customFormat="1" x14ac:dyDescent="0.2">
      <c r="A552" s="11">
        <f t="shared" si="128"/>
        <v>551</v>
      </c>
      <c r="B552" s="10">
        <f t="shared" ref="B552:I552" si="135">B549</f>
        <v>35982</v>
      </c>
      <c r="C552" s="32">
        <f t="shared" si="135"/>
        <v>0.6193981481481482</v>
      </c>
      <c r="D552" s="11" t="str">
        <f t="shared" si="135"/>
        <v>NU</v>
      </c>
      <c r="E552" s="11" t="str">
        <f t="shared" si="135"/>
        <v>sprout</v>
      </c>
      <c r="F552" s="11">
        <f t="shared" si="135"/>
        <v>50</v>
      </c>
      <c r="G552" s="11" t="str">
        <f t="shared" si="135"/>
        <v>POTR</v>
      </c>
      <c r="H552" s="11">
        <f t="shared" si="135"/>
        <v>15</v>
      </c>
      <c r="I552" s="11">
        <f t="shared" si="135"/>
        <v>4</v>
      </c>
      <c r="J552" s="11" t="s">
        <v>217</v>
      </c>
    </row>
    <row r="553" spans="1:35" s="11" customFormat="1" x14ac:dyDescent="0.2">
      <c r="A553" s="11">
        <f t="shared" si="128"/>
        <v>552</v>
      </c>
      <c r="B553" s="10"/>
      <c r="C553" s="32"/>
      <c r="J553" s="11" t="s">
        <v>346</v>
      </c>
      <c r="K553" s="11" t="s">
        <v>347</v>
      </c>
    </row>
    <row r="554" spans="1:35" s="11" customFormat="1" x14ac:dyDescent="0.2">
      <c r="A554" s="11">
        <f t="shared" si="128"/>
        <v>553</v>
      </c>
      <c r="B554" s="10"/>
      <c r="C554" s="32"/>
      <c r="J554" s="11" t="s">
        <v>348</v>
      </c>
      <c r="K554" s="11" t="s">
        <v>349</v>
      </c>
    </row>
    <row r="555" spans="1:35" s="11" customFormat="1" x14ac:dyDescent="0.2">
      <c r="A555" s="11">
        <f t="shared" si="128"/>
        <v>554</v>
      </c>
      <c r="B555" s="10"/>
      <c r="C555" s="32"/>
      <c r="J555" s="11" t="s">
        <v>350</v>
      </c>
      <c r="K555" s="11" t="s">
        <v>351</v>
      </c>
      <c r="L555" s="11">
        <v>1</v>
      </c>
      <c r="M555" s="11">
        <v>0.16</v>
      </c>
    </row>
    <row r="556" spans="1:35" s="11" customFormat="1" x14ac:dyDescent="0.2">
      <c r="A556" s="11">
        <f t="shared" si="128"/>
        <v>555</v>
      </c>
      <c r="B556" s="10"/>
      <c r="C556" s="32"/>
      <c r="J556" s="11" t="s">
        <v>352</v>
      </c>
      <c r="K556" s="11" t="s">
        <v>353</v>
      </c>
    </row>
    <row r="557" spans="1:35" s="11" customFormat="1" x14ac:dyDescent="0.2">
      <c r="A557" s="11">
        <f t="shared" si="128"/>
        <v>556</v>
      </c>
      <c r="B557" s="10"/>
      <c r="C557" s="32"/>
      <c r="J557" s="11" t="s">
        <v>218</v>
      </c>
    </row>
    <row r="558" spans="1:35" s="11" customFormat="1" x14ac:dyDescent="0.2">
      <c r="A558" s="11">
        <f t="shared" si="128"/>
        <v>557</v>
      </c>
      <c r="B558" s="10"/>
      <c r="C558" s="32"/>
      <c r="J558" s="11" t="s">
        <v>355</v>
      </c>
      <c r="K558" s="11" t="s">
        <v>356</v>
      </c>
      <c r="L558" s="11" t="s">
        <v>357</v>
      </c>
      <c r="M558" s="11" t="s">
        <v>358</v>
      </c>
      <c r="N558" s="11" t="s">
        <v>359</v>
      </c>
      <c r="O558" s="11" t="s">
        <v>360</v>
      </c>
      <c r="P558" s="11" t="s">
        <v>361</v>
      </c>
      <c r="Q558" s="11" t="s">
        <v>362</v>
      </c>
      <c r="R558" s="11" t="s">
        <v>363</v>
      </c>
      <c r="S558" s="11" t="s">
        <v>364</v>
      </c>
      <c r="T558" s="11" t="s">
        <v>365</v>
      </c>
      <c r="U558" s="11" t="s">
        <v>366</v>
      </c>
      <c r="V558" s="11" t="s">
        <v>367</v>
      </c>
      <c r="W558" s="11" t="s">
        <v>368</v>
      </c>
      <c r="X558" s="11" t="s">
        <v>369</v>
      </c>
      <c r="Y558" s="11" t="s">
        <v>370</v>
      </c>
      <c r="Z558" s="11" t="s">
        <v>371</v>
      </c>
      <c r="AA558" s="11" t="s">
        <v>372</v>
      </c>
      <c r="AB558" s="11" t="s">
        <v>373</v>
      </c>
      <c r="AC558" s="11" t="s">
        <v>374</v>
      </c>
      <c r="AD558" s="11" t="s">
        <v>375</v>
      </c>
      <c r="AE558" s="11" t="s">
        <v>376</v>
      </c>
      <c r="AF558" s="11" t="s">
        <v>377</v>
      </c>
      <c r="AG558" s="11" t="s">
        <v>378</v>
      </c>
      <c r="AH558" s="11" t="s">
        <v>379</v>
      </c>
      <c r="AI558" s="11" t="s">
        <v>380</v>
      </c>
    </row>
    <row r="559" spans="1:35" s="11" customFormat="1" x14ac:dyDescent="0.2">
      <c r="A559" s="11">
        <f t="shared" si="128"/>
        <v>558</v>
      </c>
      <c r="B559" s="10">
        <f>DATE(1998,7,(MID(J552,10,1)))</f>
        <v>35982</v>
      </c>
      <c r="C559" s="32">
        <f>TIME(MID(J552,17,2),MID(J552,20,2),MID(J552,23,2))</f>
        <v>0.62351851851851847</v>
      </c>
      <c r="D559" s="11" t="str">
        <f>IF(MID(J557,4,2)="ne"," NE","NU")</f>
        <v>NU</v>
      </c>
      <c r="E559" s="11" t="s">
        <v>430</v>
      </c>
      <c r="F559" s="11">
        <f>IF(MID(J557,FIND(".",J557,1)+1,4)="1200",1200,50)</f>
        <v>50</v>
      </c>
      <c r="G559" s="11" t="s">
        <v>51</v>
      </c>
      <c r="H559" s="11">
        <f>VALUE(LEFT(J557,FIND(":",J557,1)-1))</f>
        <v>13</v>
      </c>
      <c r="I559" s="11">
        <f>VALUE(RIGHT(J557,1))</f>
        <v>3</v>
      </c>
      <c r="J559" s="11">
        <v>1</v>
      </c>
      <c r="K559" s="11">
        <v>102.84</v>
      </c>
      <c r="L559" s="11">
        <v>4.67</v>
      </c>
      <c r="M559" s="11">
        <v>0.307</v>
      </c>
      <c r="N559" s="11">
        <v>316</v>
      </c>
      <c r="O559" s="11">
        <v>3.07</v>
      </c>
      <c r="P559" s="11">
        <v>1.1100000000000001</v>
      </c>
      <c r="Q559" s="11">
        <v>6</v>
      </c>
      <c r="R559" s="11">
        <v>0</v>
      </c>
      <c r="S559" s="11">
        <v>1.42</v>
      </c>
      <c r="T559" s="11">
        <v>24.49</v>
      </c>
      <c r="U559" s="11">
        <v>23.25</v>
      </c>
      <c r="V559" s="11">
        <v>24.15</v>
      </c>
      <c r="W559" s="11">
        <v>357.6</v>
      </c>
      <c r="X559" s="11">
        <v>350.7</v>
      </c>
      <c r="Y559" s="11">
        <v>15.06</v>
      </c>
      <c r="Z559" s="11">
        <v>18.670000000000002</v>
      </c>
      <c r="AA559" s="11">
        <v>45.74</v>
      </c>
      <c r="AB559" s="11">
        <v>56.73</v>
      </c>
      <c r="AC559" s="11">
        <v>500.4</v>
      </c>
      <c r="AD559" s="11">
        <v>48.8</v>
      </c>
      <c r="AE559" s="11">
        <v>0.24790000000000001</v>
      </c>
      <c r="AF559" s="11">
        <v>93.71</v>
      </c>
      <c r="AG559" s="11">
        <v>-0.1</v>
      </c>
      <c r="AH559" s="11">
        <v>0.02</v>
      </c>
      <c r="AI559" s="11">
        <v>111115</v>
      </c>
    </row>
    <row r="560" spans="1:35" s="11" customFormat="1" x14ac:dyDescent="0.2">
      <c r="A560" s="11">
        <f t="shared" si="128"/>
        <v>559</v>
      </c>
      <c r="B560" s="10">
        <f t="shared" ref="B560:I560" si="136">B559</f>
        <v>35982</v>
      </c>
      <c r="C560" s="32">
        <f t="shared" si="136"/>
        <v>0.62351851851851847</v>
      </c>
      <c r="D560" s="11" t="str">
        <f t="shared" si="136"/>
        <v>NU</v>
      </c>
      <c r="E560" s="11" t="str">
        <f t="shared" si="136"/>
        <v>sprout</v>
      </c>
      <c r="F560" s="11">
        <f t="shared" si="136"/>
        <v>50</v>
      </c>
      <c r="G560" s="11" t="str">
        <f t="shared" si="136"/>
        <v>POTR</v>
      </c>
      <c r="H560" s="11">
        <f t="shared" si="136"/>
        <v>13</v>
      </c>
      <c r="I560" s="11">
        <f t="shared" si="136"/>
        <v>3</v>
      </c>
      <c r="J560" s="11">
        <v>2</v>
      </c>
      <c r="K560" s="11">
        <v>149.34</v>
      </c>
      <c r="L560" s="11">
        <v>4.84</v>
      </c>
      <c r="M560" s="11">
        <v>0.308</v>
      </c>
      <c r="N560" s="11">
        <v>314</v>
      </c>
      <c r="O560" s="11">
        <v>3.06</v>
      </c>
      <c r="P560" s="11">
        <v>1.1000000000000001</v>
      </c>
      <c r="Q560" s="11">
        <v>6</v>
      </c>
      <c r="R560" s="11">
        <v>0</v>
      </c>
      <c r="S560" s="11">
        <v>1.42</v>
      </c>
      <c r="T560" s="11">
        <v>24.25</v>
      </c>
      <c r="U560" s="11">
        <v>23.16</v>
      </c>
      <c r="V560" s="11">
        <v>23.69</v>
      </c>
      <c r="W560" s="11">
        <v>357.4</v>
      </c>
      <c r="X560" s="11">
        <v>350.3</v>
      </c>
      <c r="Y560" s="11">
        <v>15.02</v>
      </c>
      <c r="Z560" s="11">
        <v>18.61</v>
      </c>
      <c r="AA560" s="11">
        <v>46.29</v>
      </c>
      <c r="AB560" s="11">
        <v>57.37</v>
      </c>
      <c r="AC560" s="11">
        <v>500.5</v>
      </c>
      <c r="AD560" s="11">
        <v>50</v>
      </c>
      <c r="AE560" s="11">
        <v>0.44080000000000003</v>
      </c>
      <c r="AF560" s="11">
        <v>93.71</v>
      </c>
      <c r="AG560" s="11">
        <v>-0.1</v>
      </c>
      <c r="AH560" s="11">
        <v>0.02</v>
      </c>
      <c r="AI560" s="11">
        <v>111115</v>
      </c>
    </row>
    <row r="561" spans="1:35" s="11" customFormat="1" x14ac:dyDescent="0.2">
      <c r="A561" s="11">
        <f t="shared" si="128"/>
        <v>560</v>
      </c>
      <c r="B561" s="10">
        <f t="shared" ref="B561:I561" si="137">B559</f>
        <v>35982</v>
      </c>
      <c r="C561" s="32">
        <f t="shared" si="137"/>
        <v>0.62351851851851847</v>
      </c>
      <c r="D561" s="11" t="str">
        <f t="shared" si="137"/>
        <v>NU</v>
      </c>
      <c r="E561" s="11" t="str">
        <f t="shared" si="137"/>
        <v>sprout</v>
      </c>
      <c r="F561" s="11">
        <f t="shared" si="137"/>
        <v>50</v>
      </c>
      <c r="G561" s="11" t="str">
        <f t="shared" si="137"/>
        <v>POTR</v>
      </c>
      <c r="H561" s="11">
        <f t="shared" si="137"/>
        <v>13</v>
      </c>
      <c r="I561" s="11">
        <f t="shared" si="137"/>
        <v>3</v>
      </c>
      <c r="J561" s="11" t="s">
        <v>344</v>
      </c>
    </row>
    <row r="562" spans="1:35" s="11" customFormat="1" x14ac:dyDescent="0.2">
      <c r="A562" s="11">
        <f t="shared" si="128"/>
        <v>561</v>
      </c>
      <c r="B562" s="10">
        <f t="shared" ref="B562:I562" si="138">B559</f>
        <v>35982</v>
      </c>
      <c r="C562" s="32">
        <f t="shared" si="138"/>
        <v>0.62351851851851847</v>
      </c>
      <c r="D562" s="11" t="str">
        <f t="shared" si="138"/>
        <v>NU</v>
      </c>
      <c r="E562" s="11" t="str">
        <f t="shared" si="138"/>
        <v>sprout</v>
      </c>
      <c r="F562" s="11">
        <f t="shared" si="138"/>
        <v>50</v>
      </c>
      <c r="G562" s="11" t="str">
        <f t="shared" si="138"/>
        <v>POTR</v>
      </c>
      <c r="H562" s="11">
        <f t="shared" si="138"/>
        <v>13</v>
      </c>
      <c r="I562" s="11">
        <f t="shared" si="138"/>
        <v>3</v>
      </c>
      <c r="J562" s="11" t="s">
        <v>219</v>
      </c>
    </row>
    <row r="563" spans="1:35" s="11" customFormat="1" x14ac:dyDescent="0.2">
      <c r="A563" s="11">
        <f t="shared" si="128"/>
        <v>562</v>
      </c>
      <c r="B563" s="10"/>
      <c r="C563" s="32"/>
      <c r="J563" s="11" t="s">
        <v>346</v>
      </c>
      <c r="K563" s="11" t="s">
        <v>347</v>
      </c>
    </row>
    <row r="564" spans="1:35" s="11" customFormat="1" x14ac:dyDescent="0.2">
      <c r="A564" s="11">
        <f t="shared" si="128"/>
        <v>563</v>
      </c>
      <c r="B564" s="10"/>
      <c r="C564" s="32"/>
      <c r="J564" s="11" t="s">
        <v>348</v>
      </c>
      <c r="K564" s="11" t="s">
        <v>349</v>
      </c>
    </row>
    <row r="565" spans="1:35" s="11" customFormat="1" x14ac:dyDescent="0.2">
      <c r="A565" s="11">
        <f t="shared" si="128"/>
        <v>564</v>
      </c>
      <c r="B565" s="10"/>
      <c r="C565" s="32"/>
      <c r="J565" s="11" t="s">
        <v>350</v>
      </c>
      <c r="K565" s="11" t="s">
        <v>351</v>
      </c>
      <c r="L565" s="11">
        <v>1</v>
      </c>
      <c r="M565" s="11">
        <v>0.16</v>
      </c>
    </row>
    <row r="566" spans="1:35" s="11" customFormat="1" x14ac:dyDescent="0.2">
      <c r="A566" s="11">
        <f t="shared" si="128"/>
        <v>565</v>
      </c>
      <c r="B566" s="10"/>
      <c r="C566" s="32"/>
      <c r="J566" s="11" t="s">
        <v>352</v>
      </c>
      <c r="K566" s="11" t="s">
        <v>353</v>
      </c>
    </row>
    <row r="567" spans="1:35" s="11" customFormat="1" x14ac:dyDescent="0.2">
      <c r="A567" s="11">
        <f t="shared" si="128"/>
        <v>566</v>
      </c>
      <c r="B567" s="10"/>
      <c r="C567" s="32"/>
      <c r="J567" s="11" t="s">
        <v>220</v>
      </c>
    </row>
    <row r="568" spans="1:35" s="11" customFormat="1" x14ac:dyDescent="0.2">
      <c r="A568" s="11">
        <f t="shared" si="128"/>
        <v>567</v>
      </c>
      <c r="B568" s="10"/>
      <c r="C568" s="32"/>
      <c r="J568" s="11" t="s">
        <v>355</v>
      </c>
      <c r="K568" s="11" t="s">
        <v>356</v>
      </c>
      <c r="L568" s="11" t="s">
        <v>357</v>
      </c>
      <c r="M568" s="11" t="s">
        <v>358</v>
      </c>
      <c r="N568" s="11" t="s">
        <v>359</v>
      </c>
      <c r="O568" s="11" t="s">
        <v>360</v>
      </c>
      <c r="P568" s="11" t="s">
        <v>361</v>
      </c>
      <c r="Q568" s="11" t="s">
        <v>362</v>
      </c>
      <c r="R568" s="11" t="s">
        <v>363</v>
      </c>
      <c r="S568" s="11" t="s">
        <v>364</v>
      </c>
      <c r="T568" s="11" t="s">
        <v>365</v>
      </c>
      <c r="U568" s="11" t="s">
        <v>366</v>
      </c>
      <c r="V568" s="11" t="s">
        <v>367</v>
      </c>
      <c r="W568" s="11" t="s">
        <v>368</v>
      </c>
      <c r="X568" s="11" t="s">
        <v>369</v>
      </c>
      <c r="Y568" s="11" t="s">
        <v>370</v>
      </c>
      <c r="Z568" s="11" t="s">
        <v>371</v>
      </c>
      <c r="AA568" s="11" t="s">
        <v>372</v>
      </c>
      <c r="AB568" s="11" t="s">
        <v>373</v>
      </c>
      <c r="AC568" s="11" t="s">
        <v>374</v>
      </c>
      <c r="AD568" s="11" t="s">
        <v>375</v>
      </c>
      <c r="AE568" s="11" t="s">
        <v>376</v>
      </c>
      <c r="AF568" s="11" t="s">
        <v>377</v>
      </c>
      <c r="AG568" s="11" t="s">
        <v>378</v>
      </c>
      <c r="AH568" s="11" t="s">
        <v>379</v>
      </c>
      <c r="AI568" s="11" t="s">
        <v>380</v>
      </c>
    </row>
    <row r="569" spans="1:35" s="11" customFormat="1" x14ac:dyDescent="0.2">
      <c r="A569" s="11">
        <f t="shared" si="128"/>
        <v>568</v>
      </c>
      <c r="B569" s="10">
        <f>DATE(1998,7,(MID(J562,10,1)))</f>
        <v>35982</v>
      </c>
      <c r="C569" s="32">
        <f>TIME(MID(J562,17,2),MID(J562,20,2),MID(J562,23,2))</f>
        <v>0.62593750000000004</v>
      </c>
      <c r="D569" s="11" t="str">
        <f>IF(MID(J567,4,2)="ne"," NE","NU")</f>
        <v>NU</v>
      </c>
      <c r="E569" s="11" t="s">
        <v>430</v>
      </c>
      <c r="F569" s="11">
        <f>IF(MID(J567,FIND(".",J567,1)+1,4)="1200",1200,50)</f>
        <v>50</v>
      </c>
      <c r="G569" s="11" t="s">
        <v>51</v>
      </c>
      <c r="H569" s="11">
        <f>VALUE(LEFT(J567,FIND(":",J567,1)-1))</f>
        <v>11</v>
      </c>
      <c r="I569" s="11">
        <f>VALUE(RIGHT(J567,1))</f>
        <v>5</v>
      </c>
      <c r="J569" s="11">
        <v>1</v>
      </c>
      <c r="K569" s="11">
        <v>191.59</v>
      </c>
      <c r="L569" s="11">
        <v>4.26</v>
      </c>
      <c r="M569" s="11">
        <v>0.26800000000000002</v>
      </c>
      <c r="N569" s="11">
        <v>313</v>
      </c>
      <c r="O569" s="11">
        <v>2.78</v>
      </c>
      <c r="P569" s="11">
        <v>1.1299999999999999</v>
      </c>
      <c r="Q569" s="11">
        <v>6</v>
      </c>
      <c r="R569" s="11">
        <v>0</v>
      </c>
      <c r="S569" s="11">
        <v>1.42</v>
      </c>
      <c r="T569" s="11">
        <v>24.28</v>
      </c>
      <c r="U569" s="11">
        <v>23.08</v>
      </c>
      <c r="V569" s="11">
        <v>24.17</v>
      </c>
      <c r="W569" s="11">
        <v>355.2</v>
      </c>
      <c r="X569" s="11">
        <v>348.9</v>
      </c>
      <c r="Y569" s="11">
        <v>14.93</v>
      </c>
      <c r="Z569" s="11">
        <v>18.2</v>
      </c>
      <c r="AA569" s="11">
        <v>45.92</v>
      </c>
      <c r="AB569" s="11">
        <v>55.98</v>
      </c>
      <c r="AC569" s="11">
        <v>500.4</v>
      </c>
      <c r="AD569" s="11">
        <v>49.52</v>
      </c>
      <c r="AE569" s="11">
        <v>0.372</v>
      </c>
      <c r="AF569" s="11">
        <v>93.72</v>
      </c>
      <c r="AG569" s="11">
        <v>-0.1</v>
      </c>
      <c r="AH569" s="11">
        <v>0.02</v>
      </c>
      <c r="AI569" s="11">
        <v>111115</v>
      </c>
    </row>
    <row r="570" spans="1:35" s="11" customFormat="1" x14ac:dyDescent="0.2">
      <c r="A570" s="11">
        <f t="shared" si="128"/>
        <v>569</v>
      </c>
      <c r="B570" s="10">
        <f t="shared" ref="B570:I570" si="139">B569</f>
        <v>35982</v>
      </c>
      <c r="C570" s="32">
        <f t="shared" si="139"/>
        <v>0.62593750000000004</v>
      </c>
      <c r="D570" s="11" t="str">
        <f t="shared" si="139"/>
        <v>NU</v>
      </c>
      <c r="E570" s="11" t="str">
        <f t="shared" si="139"/>
        <v>sprout</v>
      </c>
      <c r="F570" s="11">
        <f t="shared" si="139"/>
        <v>50</v>
      </c>
      <c r="G570" s="11" t="str">
        <f t="shared" si="139"/>
        <v>POTR</v>
      </c>
      <c r="H570" s="11">
        <f t="shared" si="139"/>
        <v>11</v>
      </c>
      <c r="I570" s="11">
        <f t="shared" si="139"/>
        <v>5</v>
      </c>
      <c r="J570" s="11">
        <v>2</v>
      </c>
      <c r="K570" s="11">
        <v>202.84</v>
      </c>
      <c r="L570" s="11">
        <v>4.34</v>
      </c>
      <c r="M570" s="11">
        <v>0.26900000000000002</v>
      </c>
      <c r="N570" s="11">
        <v>313</v>
      </c>
      <c r="O570" s="11">
        <v>2.79</v>
      </c>
      <c r="P570" s="11">
        <v>1.1299999999999999</v>
      </c>
      <c r="Q570" s="11">
        <v>6</v>
      </c>
      <c r="R570" s="11">
        <v>0</v>
      </c>
      <c r="S570" s="11">
        <v>1.42</v>
      </c>
      <c r="T570" s="11">
        <v>24.3</v>
      </c>
      <c r="U570" s="11">
        <v>23.06</v>
      </c>
      <c r="V570" s="11">
        <v>24.16</v>
      </c>
      <c r="W570" s="11">
        <v>355.3</v>
      </c>
      <c r="X570" s="11">
        <v>348.9</v>
      </c>
      <c r="Y570" s="11">
        <v>14.92</v>
      </c>
      <c r="Z570" s="11">
        <v>18.2</v>
      </c>
      <c r="AA570" s="11">
        <v>45.86</v>
      </c>
      <c r="AB570" s="11">
        <v>55.94</v>
      </c>
      <c r="AC570" s="11">
        <v>500.7</v>
      </c>
      <c r="AD570" s="11">
        <v>49.62</v>
      </c>
      <c r="AE570" s="11">
        <v>0.50970000000000004</v>
      </c>
      <c r="AF570" s="11">
        <v>93.72</v>
      </c>
      <c r="AG570" s="11">
        <v>-0.1</v>
      </c>
      <c r="AH570" s="11">
        <v>0.02</v>
      </c>
      <c r="AI570" s="11">
        <v>111115</v>
      </c>
    </row>
    <row r="571" spans="1:35" s="11" customFormat="1" x14ac:dyDescent="0.2">
      <c r="A571" s="11">
        <f t="shared" si="128"/>
        <v>570</v>
      </c>
      <c r="B571" s="10">
        <f t="shared" ref="B571:I571" si="140">B569</f>
        <v>35982</v>
      </c>
      <c r="C571" s="32">
        <f t="shared" si="140"/>
        <v>0.62593750000000004</v>
      </c>
      <c r="D571" s="11" t="str">
        <f t="shared" si="140"/>
        <v>NU</v>
      </c>
      <c r="E571" s="11" t="str">
        <f t="shared" si="140"/>
        <v>sprout</v>
      </c>
      <c r="F571" s="11">
        <f t="shared" si="140"/>
        <v>50</v>
      </c>
      <c r="G571" s="11" t="str">
        <f t="shared" si="140"/>
        <v>POTR</v>
      </c>
      <c r="H571" s="11">
        <f t="shared" si="140"/>
        <v>11</v>
      </c>
      <c r="I571" s="11">
        <f t="shared" si="140"/>
        <v>5</v>
      </c>
      <c r="J571" s="11" t="s">
        <v>344</v>
      </c>
    </row>
    <row r="572" spans="1:35" s="11" customFormat="1" x14ac:dyDescent="0.2">
      <c r="A572" s="11">
        <f t="shared" si="128"/>
        <v>571</v>
      </c>
      <c r="B572" s="10">
        <f t="shared" ref="B572:I572" si="141">B569</f>
        <v>35982</v>
      </c>
      <c r="C572" s="32">
        <f t="shared" si="141"/>
        <v>0.62593750000000004</v>
      </c>
      <c r="D572" s="11" t="str">
        <f t="shared" si="141"/>
        <v>NU</v>
      </c>
      <c r="E572" s="11" t="str">
        <f t="shared" si="141"/>
        <v>sprout</v>
      </c>
      <c r="F572" s="11">
        <f t="shared" si="141"/>
        <v>50</v>
      </c>
      <c r="G572" s="11" t="str">
        <f t="shared" si="141"/>
        <v>POTR</v>
      </c>
      <c r="H572" s="11">
        <f t="shared" si="141"/>
        <v>11</v>
      </c>
      <c r="I572" s="11">
        <f t="shared" si="141"/>
        <v>5</v>
      </c>
      <c r="J572" s="11" t="s">
        <v>221</v>
      </c>
    </row>
    <row r="573" spans="1:35" s="11" customFormat="1" x14ac:dyDescent="0.2">
      <c r="A573" s="11">
        <f t="shared" si="128"/>
        <v>572</v>
      </c>
      <c r="B573" s="10"/>
      <c r="C573" s="32"/>
      <c r="J573" s="11" t="s">
        <v>346</v>
      </c>
      <c r="K573" s="11" t="s">
        <v>347</v>
      </c>
    </row>
    <row r="574" spans="1:35" s="11" customFormat="1" x14ac:dyDescent="0.2">
      <c r="A574" s="11">
        <f t="shared" si="128"/>
        <v>573</v>
      </c>
      <c r="B574" s="10"/>
      <c r="C574" s="32"/>
      <c r="J574" s="11" t="s">
        <v>348</v>
      </c>
      <c r="K574" s="11" t="s">
        <v>349</v>
      </c>
    </row>
    <row r="575" spans="1:35" s="11" customFormat="1" x14ac:dyDescent="0.2">
      <c r="A575" s="11">
        <f t="shared" si="128"/>
        <v>574</v>
      </c>
      <c r="B575" s="10"/>
      <c r="C575" s="32"/>
      <c r="J575" s="11" t="s">
        <v>350</v>
      </c>
      <c r="K575" s="11" t="s">
        <v>351</v>
      </c>
      <c r="L575" s="11">
        <v>1</v>
      </c>
      <c r="M575" s="11">
        <v>0.16</v>
      </c>
    </row>
    <row r="576" spans="1:35" s="11" customFormat="1" x14ac:dyDescent="0.2">
      <c r="A576" s="11">
        <f t="shared" si="128"/>
        <v>575</v>
      </c>
      <c r="B576" s="10"/>
      <c r="C576" s="32"/>
      <c r="J576" s="11" t="s">
        <v>352</v>
      </c>
      <c r="K576" s="11" t="s">
        <v>353</v>
      </c>
    </row>
    <row r="577" spans="1:35" s="11" customFormat="1" x14ac:dyDescent="0.2">
      <c r="A577" s="11">
        <f t="shared" si="128"/>
        <v>576</v>
      </c>
      <c r="B577" s="10"/>
      <c r="C577" s="32"/>
      <c r="J577" s="11" t="s">
        <v>222</v>
      </c>
    </row>
    <row r="578" spans="1:35" s="11" customFormat="1" x14ac:dyDescent="0.2">
      <c r="A578" s="11">
        <f t="shared" si="128"/>
        <v>577</v>
      </c>
      <c r="B578" s="10"/>
      <c r="C578" s="32"/>
      <c r="J578" s="11" t="s">
        <v>355</v>
      </c>
      <c r="K578" s="11" t="s">
        <v>356</v>
      </c>
      <c r="L578" s="11" t="s">
        <v>357</v>
      </c>
      <c r="M578" s="11" t="s">
        <v>358</v>
      </c>
      <c r="N578" s="11" t="s">
        <v>359</v>
      </c>
      <c r="O578" s="11" t="s">
        <v>360</v>
      </c>
      <c r="P578" s="11" t="s">
        <v>361</v>
      </c>
      <c r="Q578" s="11" t="s">
        <v>362</v>
      </c>
      <c r="R578" s="11" t="s">
        <v>363</v>
      </c>
      <c r="S578" s="11" t="s">
        <v>364</v>
      </c>
      <c r="T578" s="11" t="s">
        <v>365</v>
      </c>
      <c r="U578" s="11" t="s">
        <v>366</v>
      </c>
      <c r="V578" s="11" t="s">
        <v>367</v>
      </c>
      <c r="W578" s="11" t="s">
        <v>368</v>
      </c>
      <c r="X578" s="11" t="s">
        <v>369</v>
      </c>
      <c r="Y578" s="11" t="s">
        <v>370</v>
      </c>
      <c r="Z578" s="11" t="s">
        <v>371</v>
      </c>
      <c r="AA578" s="11" t="s">
        <v>372</v>
      </c>
      <c r="AB578" s="11" t="s">
        <v>373</v>
      </c>
      <c r="AC578" s="11" t="s">
        <v>374</v>
      </c>
      <c r="AD578" s="11" t="s">
        <v>375</v>
      </c>
      <c r="AE578" s="11" t="s">
        <v>376</v>
      </c>
      <c r="AF578" s="11" t="s">
        <v>377</v>
      </c>
      <c r="AG578" s="11" t="s">
        <v>378</v>
      </c>
      <c r="AH578" s="11" t="s">
        <v>379</v>
      </c>
      <c r="AI578" s="11" t="s">
        <v>380</v>
      </c>
    </row>
    <row r="579" spans="1:35" s="11" customFormat="1" x14ac:dyDescent="0.2">
      <c r="A579" s="11">
        <f t="shared" si="128"/>
        <v>578</v>
      </c>
      <c r="B579" s="10">
        <f>DATE(1998,7,(MID(J572,10,1)))</f>
        <v>35982</v>
      </c>
      <c r="C579" s="32">
        <f>TIME(MID(J572,17,2),MID(J572,20,2),MID(J572,23,2))</f>
        <v>0.63004629629629627</v>
      </c>
      <c r="D579" s="11" t="str">
        <f>IF(MID(J577,4,2)="ne"," NE","NU")</f>
        <v>NU</v>
      </c>
      <c r="E579" s="11" t="s">
        <v>430</v>
      </c>
      <c r="F579" s="11">
        <f>IF(MID(J577,FIND(".",J577,1)+1,4)="1200",1200,50)</f>
        <v>50</v>
      </c>
      <c r="G579" s="11" t="s">
        <v>51</v>
      </c>
      <c r="H579" s="11">
        <f>VALUE(LEFT(J577,FIND(":",J577,1)-1))</f>
        <v>3</v>
      </c>
      <c r="I579" s="11">
        <f>VALUE(RIGHT(J577,1))</f>
        <v>6</v>
      </c>
      <c r="J579" s="11">
        <v>1</v>
      </c>
      <c r="K579" s="11">
        <v>114.83</v>
      </c>
      <c r="L579" s="11">
        <v>4.7</v>
      </c>
      <c r="M579" s="11">
        <v>0.28100000000000003</v>
      </c>
      <c r="N579" s="11">
        <v>312</v>
      </c>
      <c r="O579" s="11">
        <v>2.92</v>
      </c>
      <c r="P579" s="11">
        <v>1.1399999999999999</v>
      </c>
      <c r="Q579" s="11">
        <v>6</v>
      </c>
      <c r="R579" s="11">
        <v>0</v>
      </c>
      <c r="S579" s="11">
        <v>1.42</v>
      </c>
      <c r="T579" s="11">
        <v>24.53</v>
      </c>
      <c r="U579" s="11">
        <v>23.15</v>
      </c>
      <c r="V579" s="11">
        <v>24.34</v>
      </c>
      <c r="W579" s="11">
        <v>357.1</v>
      </c>
      <c r="X579" s="11">
        <v>350.2</v>
      </c>
      <c r="Y579" s="11">
        <v>14.77</v>
      </c>
      <c r="Z579" s="11">
        <v>18.2</v>
      </c>
      <c r="AA579" s="11">
        <v>44.77</v>
      </c>
      <c r="AB579" s="11">
        <v>55.19</v>
      </c>
      <c r="AC579" s="11">
        <v>500.5</v>
      </c>
      <c r="AD579" s="11">
        <v>50.56</v>
      </c>
      <c r="AE579" s="11">
        <v>0.1515</v>
      </c>
      <c r="AF579" s="11">
        <v>93.72</v>
      </c>
      <c r="AG579" s="11">
        <v>-0.1</v>
      </c>
      <c r="AH579" s="11">
        <v>0.02</v>
      </c>
      <c r="AI579" s="11">
        <v>111115</v>
      </c>
    </row>
    <row r="580" spans="1:35" s="11" customFormat="1" x14ac:dyDescent="0.2">
      <c r="A580" s="11">
        <f t="shared" si="128"/>
        <v>579</v>
      </c>
      <c r="B580" s="10">
        <f t="shared" ref="B580:I580" si="142">B579</f>
        <v>35982</v>
      </c>
      <c r="C580" s="32">
        <f t="shared" si="142"/>
        <v>0.63004629629629627</v>
      </c>
      <c r="D580" s="11" t="str">
        <f t="shared" si="142"/>
        <v>NU</v>
      </c>
      <c r="E580" s="11" t="str">
        <f t="shared" si="142"/>
        <v>sprout</v>
      </c>
      <c r="F580" s="11">
        <f t="shared" si="142"/>
        <v>50</v>
      </c>
      <c r="G580" s="11" t="str">
        <f t="shared" si="142"/>
        <v>POTR</v>
      </c>
      <c r="H580" s="11">
        <f t="shared" si="142"/>
        <v>3</v>
      </c>
      <c r="I580" s="11">
        <f t="shared" si="142"/>
        <v>6</v>
      </c>
      <c r="J580" s="11">
        <v>2</v>
      </c>
      <c r="K580" s="11">
        <v>150.83000000000001</v>
      </c>
      <c r="L580" s="11">
        <v>4.6399999999999997</v>
      </c>
      <c r="M580" s="11">
        <v>0.27900000000000003</v>
      </c>
      <c r="N580" s="11">
        <v>313</v>
      </c>
      <c r="O580" s="11">
        <v>2.92</v>
      </c>
      <c r="P580" s="11">
        <v>1.1499999999999999</v>
      </c>
      <c r="Q580" s="11">
        <v>6</v>
      </c>
      <c r="R580" s="11">
        <v>0</v>
      </c>
      <c r="S580" s="11">
        <v>1.42</v>
      </c>
      <c r="T580" s="11">
        <v>24.42</v>
      </c>
      <c r="U580" s="11">
        <v>23.16</v>
      </c>
      <c r="V580" s="11">
        <v>24.15</v>
      </c>
      <c r="W580" s="11">
        <v>357.1</v>
      </c>
      <c r="X580" s="11">
        <v>350.3</v>
      </c>
      <c r="Y580" s="11">
        <v>14.73</v>
      </c>
      <c r="Z580" s="11">
        <v>18.170000000000002</v>
      </c>
      <c r="AA580" s="11">
        <v>44.94</v>
      </c>
      <c r="AB580" s="11">
        <v>55.43</v>
      </c>
      <c r="AC580" s="11">
        <v>500.5</v>
      </c>
      <c r="AD580" s="11">
        <v>50.58</v>
      </c>
      <c r="AE580" s="11">
        <v>0.35820000000000002</v>
      </c>
      <c r="AF580" s="11">
        <v>93.71</v>
      </c>
      <c r="AG580" s="11">
        <v>-0.1</v>
      </c>
      <c r="AH580" s="11">
        <v>0.02</v>
      </c>
      <c r="AI580" s="11">
        <v>111115</v>
      </c>
    </row>
    <row r="581" spans="1:35" s="11" customFormat="1" x14ac:dyDescent="0.2">
      <c r="A581" s="11">
        <f t="shared" si="128"/>
        <v>580</v>
      </c>
      <c r="B581" s="10">
        <f t="shared" ref="B581:I581" si="143">B579</f>
        <v>35982</v>
      </c>
      <c r="C581" s="32">
        <f t="shared" si="143"/>
        <v>0.63004629629629627</v>
      </c>
      <c r="D581" s="11" t="str">
        <f t="shared" si="143"/>
        <v>NU</v>
      </c>
      <c r="E581" s="11" t="str">
        <f t="shared" si="143"/>
        <v>sprout</v>
      </c>
      <c r="F581" s="11">
        <f t="shared" si="143"/>
        <v>50</v>
      </c>
      <c r="G581" s="11" t="str">
        <f t="shared" si="143"/>
        <v>POTR</v>
      </c>
      <c r="H581" s="11">
        <f t="shared" si="143"/>
        <v>3</v>
      </c>
      <c r="I581" s="11">
        <f t="shared" si="143"/>
        <v>6</v>
      </c>
      <c r="J581" s="11" t="s">
        <v>344</v>
      </c>
    </row>
    <row r="582" spans="1:35" s="11" customFormat="1" x14ac:dyDescent="0.2">
      <c r="A582" s="11">
        <f t="shared" si="128"/>
        <v>581</v>
      </c>
      <c r="B582" s="10">
        <f t="shared" ref="B582:I582" si="144">B579</f>
        <v>35982</v>
      </c>
      <c r="C582" s="32">
        <f t="shared" si="144"/>
        <v>0.63004629629629627</v>
      </c>
      <c r="D582" s="11" t="str">
        <f t="shared" si="144"/>
        <v>NU</v>
      </c>
      <c r="E582" s="11" t="str">
        <f t="shared" si="144"/>
        <v>sprout</v>
      </c>
      <c r="F582" s="11">
        <f t="shared" si="144"/>
        <v>50</v>
      </c>
      <c r="G582" s="11" t="str">
        <f t="shared" si="144"/>
        <v>POTR</v>
      </c>
      <c r="H582" s="11">
        <f t="shared" si="144"/>
        <v>3</v>
      </c>
      <c r="I582" s="11">
        <f t="shared" si="144"/>
        <v>6</v>
      </c>
      <c r="J582" s="11" t="s">
        <v>223</v>
      </c>
    </row>
    <row r="583" spans="1:35" s="11" customFormat="1" x14ac:dyDescent="0.2">
      <c r="A583" s="11">
        <f t="shared" si="128"/>
        <v>582</v>
      </c>
      <c r="B583" s="10"/>
      <c r="C583" s="32"/>
      <c r="J583" s="11" t="s">
        <v>346</v>
      </c>
      <c r="K583" s="11" t="s">
        <v>347</v>
      </c>
    </row>
    <row r="584" spans="1:35" s="11" customFormat="1" x14ac:dyDescent="0.2">
      <c r="A584" s="11">
        <f t="shared" si="128"/>
        <v>583</v>
      </c>
      <c r="B584" s="10"/>
      <c r="C584" s="32"/>
      <c r="J584" s="11" t="s">
        <v>348</v>
      </c>
      <c r="K584" s="11" t="s">
        <v>349</v>
      </c>
    </row>
    <row r="585" spans="1:35" s="11" customFormat="1" x14ac:dyDescent="0.2">
      <c r="A585" s="11">
        <f t="shared" si="128"/>
        <v>584</v>
      </c>
      <c r="B585" s="10"/>
      <c r="C585" s="32"/>
      <c r="J585" s="11" t="s">
        <v>350</v>
      </c>
      <c r="K585" s="11" t="s">
        <v>351</v>
      </c>
      <c r="L585" s="11">
        <v>1</v>
      </c>
      <c r="M585" s="11">
        <v>0.16</v>
      </c>
    </row>
    <row r="586" spans="1:35" s="11" customFormat="1" x14ac:dyDescent="0.2">
      <c r="A586" s="11">
        <f t="shared" si="128"/>
        <v>585</v>
      </c>
      <c r="B586" s="10"/>
      <c r="C586" s="32"/>
      <c r="J586" s="11" t="s">
        <v>352</v>
      </c>
      <c r="K586" s="11" t="s">
        <v>353</v>
      </c>
    </row>
    <row r="587" spans="1:35" s="11" customFormat="1" x14ac:dyDescent="0.2">
      <c r="A587" s="11">
        <f t="shared" si="128"/>
        <v>586</v>
      </c>
      <c r="B587" s="10"/>
      <c r="C587" s="32"/>
      <c r="J587" s="11" t="s">
        <v>224</v>
      </c>
    </row>
    <row r="588" spans="1:35" s="11" customFormat="1" x14ac:dyDescent="0.2">
      <c r="A588" s="11">
        <f t="shared" ref="A588:A651" si="145">A587+1</f>
        <v>587</v>
      </c>
      <c r="B588" s="10"/>
      <c r="C588" s="32"/>
      <c r="J588" s="11" t="s">
        <v>355</v>
      </c>
      <c r="K588" s="11" t="s">
        <v>356</v>
      </c>
      <c r="L588" s="11" t="s">
        <v>357</v>
      </c>
      <c r="M588" s="11" t="s">
        <v>358</v>
      </c>
      <c r="N588" s="11" t="s">
        <v>359</v>
      </c>
      <c r="O588" s="11" t="s">
        <v>360</v>
      </c>
      <c r="P588" s="11" t="s">
        <v>361</v>
      </c>
      <c r="Q588" s="11" t="s">
        <v>362</v>
      </c>
      <c r="R588" s="11" t="s">
        <v>363</v>
      </c>
      <c r="S588" s="11" t="s">
        <v>364</v>
      </c>
      <c r="T588" s="11" t="s">
        <v>365</v>
      </c>
      <c r="U588" s="11" t="s">
        <v>366</v>
      </c>
      <c r="V588" s="11" t="s">
        <v>367</v>
      </c>
      <c r="W588" s="11" t="s">
        <v>368</v>
      </c>
      <c r="X588" s="11" t="s">
        <v>369</v>
      </c>
      <c r="Y588" s="11" t="s">
        <v>370</v>
      </c>
      <c r="Z588" s="11" t="s">
        <v>371</v>
      </c>
      <c r="AA588" s="11" t="s">
        <v>372</v>
      </c>
      <c r="AB588" s="11" t="s">
        <v>373</v>
      </c>
      <c r="AC588" s="11" t="s">
        <v>374</v>
      </c>
      <c r="AD588" s="11" t="s">
        <v>375</v>
      </c>
      <c r="AE588" s="11" t="s">
        <v>376</v>
      </c>
      <c r="AF588" s="11" t="s">
        <v>377</v>
      </c>
      <c r="AG588" s="11" t="s">
        <v>378</v>
      </c>
      <c r="AH588" s="11" t="s">
        <v>379</v>
      </c>
      <c r="AI588" s="11" t="s">
        <v>380</v>
      </c>
    </row>
    <row r="589" spans="1:35" s="11" customFormat="1" x14ac:dyDescent="0.2">
      <c r="A589" s="11">
        <f t="shared" si="145"/>
        <v>588</v>
      </c>
      <c r="B589" s="10">
        <f>DATE(1998,7,(MID(J582,10,1)))</f>
        <v>35982</v>
      </c>
      <c r="C589" s="32">
        <f>TIME(MID(J582,17,2),MID(J582,20,2),MID(J582,23,2))</f>
        <v>0.63518518518518519</v>
      </c>
      <c r="D589" s="11" t="str">
        <f>IF(MID(J587,4,2)="ne"," NE","NU")</f>
        <v>NU</v>
      </c>
      <c r="E589" s="11" t="s">
        <v>430</v>
      </c>
      <c r="F589" s="11">
        <f>IF(MID(J587,FIND(".",J587,1)+1,4)="1200",1200,50)</f>
        <v>50</v>
      </c>
      <c r="G589" s="11" t="s">
        <v>51</v>
      </c>
      <c r="H589" s="11">
        <f>VALUE(LEFT(J587,FIND(":",J587,1)-1))</f>
        <v>16</v>
      </c>
      <c r="I589" s="11">
        <f>VALUE(RIGHT(J587,1))</f>
        <v>2</v>
      </c>
      <c r="J589" s="11">
        <v>1</v>
      </c>
      <c r="K589" s="11">
        <v>112.58</v>
      </c>
      <c r="L589" s="11">
        <v>4.63</v>
      </c>
      <c r="M589" s="11">
        <v>0.32200000000000001</v>
      </c>
      <c r="N589" s="11">
        <v>318</v>
      </c>
      <c r="O589" s="11">
        <v>3.21</v>
      </c>
      <c r="P589" s="11">
        <v>1.1200000000000001</v>
      </c>
      <c r="Q589" s="11">
        <v>6</v>
      </c>
      <c r="R589" s="11">
        <v>0</v>
      </c>
      <c r="S589" s="11">
        <v>1.42</v>
      </c>
      <c r="T589" s="11">
        <v>25.12</v>
      </c>
      <c r="U589" s="11">
        <v>22.86</v>
      </c>
      <c r="V589" s="11">
        <v>25.72</v>
      </c>
      <c r="W589" s="11">
        <v>358.3</v>
      </c>
      <c r="X589" s="11">
        <v>351.4</v>
      </c>
      <c r="Y589" s="11">
        <v>14.13</v>
      </c>
      <c r="Z589" s="11">
        <v>17.91</v>
      </c>
      <c r="AA589" s="11">
        <v>41.34</v>
      </c>
      <c r="AB589" s="11">
        <v>52.4</v>
      </c>
      <c r="AC589" s="11">
        <v>500.4</v>
      </c>
      <c r="AD589" s="11">
        <v>49.95</v>
      </c>
      <c r="AE589" s="11">
        <v>5.5100000000000003E-2</v>
      </c>
      <c r="AF589" s="11">
        <v>93.72</v>
      </c>
      <c r="AG589" s="11">
        <v>-0.1</v>
      </c>
      <c r="AH589" s="11">
        <v>0.02</v>
      </c>
      <c r="AI589" s="11">
        <v>111115</v>
      </c>
    </row>
    <row r="590" spans="1:35" s="11" customFormat="1" x14ac:dyDescent="0.2">
      <c r="A590" s="11">
        <f t="shared" si="145"/>
        <v>589</v>
      </c>
      <c r="B590" s="10">
        <f t="shared" ref="B590:I590" si="146">B589</f>
        <v>35982</v>
      </c>
      <c r="C590" s="32">
        <f t="shared" si="146"/>
        <v>0.63518518518518519</v>
      </c>
      <c r="D590" s="11" t="str">
        <f t="shared" si="146"/>
        <v>NU</v>
      </c>
      <c r="E590" s="11" t="str">
        <f t="shared" si="146"/>
        <v>sprout</v>
      </c>
      <c r="F590" s="11">
        <f t="shared" si="146"/>
        <v>50</v>
      </c>
      <c r="G590" s="11" t="str">
        <f t="shared" si="146"/>
        <v>POTR</v>
      </c>
      <c r="H590" s="11">
        <f t="shared" si="146"/>
        <v>16</v>
      </c>
      <c r="I590" s="11">
        <f t="shared" si="146"/>
        <v>2</v>
      </c>
      <c r="J590" s="11">
        <v>2</v>
      </c>
      <c r="K590" s="11">
        <v>126.08</v>
      </c>
      <c r="L590" s="11">
        <v>4.46</v>
      </c>
      <c r="M590" s="11">
        <v>0.32400000000000001</v>
      </c>
      <c r="N590" s="11">
        <v>319</v>
      </c>
      <c r="O590" s="11">
        <v>3.23</v>
      </c>
      <c r="P590" s="11">
        <v>1.1200000000000001</v>
      </c>
      <c r="Q590" s="11">
        <v>6</v>
      </c>
      <c r="R590" s="11">
        <v>0</v>
      </c>
      <c r="S590" s="11">
        <v>1.42</v>
      </c>
      <c r="T590" s="11">
        <v>25.08</v>
      </c>
      <c r="U590" s="11">
        <v>22.87</v>
      </c>
      <c r="V590" s="11">
        <v>25.46</v>
      </c>
      <c r="W590" s="11">
        <v>358.2</v>
      </c>
      <c r="X590" s="11">
        <v>351.5</v>
      </c>
      <c r="Y590" s="11">
        <v>14.1</v>
      </c>
      <c r="Z590" s="11">
        <v>17.899999999999999</v>
      </c>
      <c r="AA590" s="11">
        <v>41.36</v>
      </c>
      <c r="AB590" s="11">
        <v>52.51</v>
      </c>
      <c r="AC590" s="11">
        <v>500.6</v>
      </c>
      <c r="AD590" s="11">
        <v>49.9</v>
      </c>
      <c r="AE590" s="11">
        <v>0.11020000000000001</v>
      </c>
      <c r="AF590" s="11">
        <v>93.72</v>
      </c>
      <c r="AG590" s="11">
        <v>-0.1</v>
      </c>
      <c r="AH590" s="11">
        <v>0.02</v>
      </c>
      <c r="AI590" s="11">
        <v>111115</v>
      </c>
    </row>
    <row r="591" spans="1:35" s="11" customFormat="1" x14ac:dyDescent="0.2">
      <c r="A591" s="11">
        <f t="shared" si="145"/>
        <v>590</v>
      </c>
      <c r="B591" s="10">
        <f t="shared" ref="B591:I591" si="147">B589</f>
        <v>35982</v>
      </c>
      <c r="C591" s="32">
        <f t="shared" si="147"/>
        <v>0.63518518518518519</v>
      </c>
      <c r="D591" s="11" t="str">
        <f t="shared" si="147"/>
        <v>NU</v>
      </c>
      <c r="E591" s="11" t="str">
        <f t="shared" si="147"/>
        <v>sprout</v>
      </c>
      <c r="F591" s="11">
        <f t="shared" si="147"/>
        <v>50</v>
      </c>
      <c r="G591" s="11" t="str">
        <f t="shared" si="147"/>
        <v>POTR</v>
      </c>
      <c r="H591" s="11">
        <f t="shared" si="147"/>
        <v>16</v>
      </c>
      <c r="I591" s="11">
        <f t="shared" si="147"/>
        <v>2</v>
      </c>
      <c r="J591" s="11" t="s">
        <v>344</v>
      </c>
    </row>
    <row r="592" spans="1:35" s="11" customFormat="1" x14ac:dyDescent="0.2">
      <c r="A592" s="11">
        <f t="shared" si="145"/>
        <v>591</v>
      </c>
      <c r="B592" s="10">
        <f t="shared" ref="B592:I592" si="148">B589</f>
        <v>35982</v>
      </c>
      <c r="C592" s="32">
        <f t="shared" si="148"/>
        <v>0.63518518518518519</v>
      </c>
      <c r="D592" s="11" t="str">
        <f t="shared" si="148"/>
        <v>NU</v>
      </c>
      <c r="E592" s="11" t="str">
        <f t="shared" si="148"/>
        <v>sprout</v>
      </c>
      <c r="F592" s="11">
        <f t="shared" si="148"/>
        <v>50</v>
      </c>
      <c r="G592" s="11" t="str">
        <f t="shared" si="148"/>
        <v>POTR</v>
      </c>
      <c r="H592" s="11">
        <f t="shared" si="148"/>
        <v>16</v>
      </c>
      <c r="I592" s="11">
        <f t="shared" si="148"/>
        <v>2</v>
      </c>
      <c r="J592" s="11" t="s">
        <v>225</v>
      </c>
    </row>
    <row r="593" spans="1:35" s="11" customFormat="1" x14ac:dyDescent="0.2">
      <c r="A593" s="11">
        <f t="shared" si="145"/>
        <v>592</v>
      </c>
      <c r="B593" s="10"/>
      <c r="C593" s="32"/>
      <c r="J593" s="11" t="s">
        <v>346</v>
      </c>
      <c r="K593" s="11" t="s">
        <v>347</v>
      </c>
    </row>
    <row r="594" spans="1:35" s="11" customFormat="1" x14ac:dyDescent="0.2">
      <c r="A594" s="11">
        <f t="shared" si="145"/>
        <v>593</v>
      </c>
      <c r="B594" s="10"/>
      <c r="C594" s="32"/>
      <c r="J594" s="11" t="s">
        <v>348</v>
      </c>
      <c r="K594" s="11" t="s">
        <v>349</v>
      </c>
    </row>
    <row r="595" spans="1:35" s="11" customFormat="1" x14ac:dyDescent="0.2">
      <c r="A595" s="11">
        <f t="shared" si="145"/>
        <v>594</v>
      </c>
      <c r="B595" s="10"/>
      <c r="C595" s="32"/>
      <c r="J595" s="11" t="s">
        <v>350</v>
      </c>
      <c r="K595" s="11" t="s">
        <v>351</v>
      </c>
      <c r="L595" s="11">
        <v>1</v>
      </c>
      <c r="M595" s="11">
        <v>0.16</v>
      </c>
    </row>
    <row r="596" spans="1:35" s="11" customFormat="1" x14ac:dyDescent="0.2">
      <c r="A596" s="11">
        <f t="shared" si="145"/>
        <v>595</v>
      </c>
      <c r="B596" s="10"/>
      <c r="C596" s="32"/>
      <c r="J596" s="11" t="s">
        <v>352</v>
      </c>
      <c r="K596" s="11" t="s">
        <v>353</v>
      </c>
    </row>
    <row r="597" spans="1:35" s="11" customFormat="1" x14ac:dyDescent="0.2">
      <c r="A597" s="11">
        <f t="shared" si="145"/>
        <v>596</v>
      </c>
      <c r="B597" s="10"/>
      <c r="C597" s="32"/>
      <c r="J597" s="11" t="s">
        <v>226</v>
      </c>
    </row>
    <row r="598" spans="1:35" s="11" customFormat="1" x14ac:dyDescent="0.2">
      <c r="A598" s="11">
        <f t="shared" si="145"/>
        <v>597</v>
      </c>
      <c r="B598" s="10"/>
      <c r="C598" s="32"/>
      <c r="J598" s="11" t="s">
        <v>355</v>
      </c>
      <c r="K598" s="11" t="s">
        <v>356</v>
      </c>
      <c r="L598" s="11" t="s">
        <v>357</v>
      </c>
      <c r="M598" s="11" t="s">
        <v>358</v>
      </c>
      <c r="N598" s="11" t="s">
        <v>359</v>
      </c>
      <c r="O598" s="11" t="s">
        <v>360</v>
      </c>
      <c r="P598" s="11" t="s">
        <v>361</v>
      </c>
      <c r="Q598" s="11" t="s">
        <v>362</v>
      </c>
      <c r="R598" s="11" t="s">
        <v>363</v>
      </c>
      <c r="S598" s="11" t="s">
        <v>364</v>
      </c>
      <c r="T598" s="11" t="s">
        <v>365</v>
      </c>
      <c r="U598" s="11" t="s">
        <v>366</v>
      </c>
      <c r="V598" s="11" t="s">
        <v>367</v>
      </c>
      <c r="W598" s="11" t="s">
        <v>368</v>
      </c>
      <c r="X598" s="11" t="s">
        <v>369</v>
      </c>
      <c r="Y598" s="11" t="s">
        <v>370</v>
      </c>
      <c r="Z598" s="11" t="s">
        <v>371</v>
      </c>
      <c r="AA598" s="11" t="s">
        <v>372</v>
      </c>
      <c r="AB598" s="11" t="s">
        <v>373</v>
      </c>
      <c r="AC598" s="11" t="s">
        <v>374</v>
      </c>
      <c r="AD598" s="11" t="s">
        <v>375</v>
      </c>
      <c r="AE598" s="11" t="s">
        <v>376</v>
      </c>
      <c r="AF598" s="11" t="s">
        <v>377</v>
      </c>
      <c r="AG598" s="11" t="s">
        <v>378</v>
      </c>
      <c r="AH598" s="11" t="s">
        <v>379</v>
      </c>
      <c r="AI598" s="11" t="s">
        <v>380</v>
      </c>
    </row>
    <row r="599" spans="1:35" s="11" customFormat="1" x14ac:dyDescent="0.2">
      <c r="A599" s="11">
        <f t="shared" si="145"/>
        <v>598</v>
      </c>
      <c r="B599" s="10">
        <f>DATE(1998,7,(MID(J592,10,1)))</f>
        <v>35982</v>
      </c>
      <c r="C599" s="32">
        <f>TIME(MID(J592,17,2),MID(J592,20,2),MID(J592,23,2))</f>
        <v>0.63802083333333337</v>
      </c>
      <c r="D599" s="11" t="str">
        <f>IF(MID(J597,4,2)="ne"," NE","NU")</f>
        <v>NU</v>
      </c>
      <c r="E599" s="11" t="s">
        <v>430</v>
      </c>
      <c r="F599" s="11">
        <f>IF(MID(J597,FIND(".",J597,1)+1,4)="1200",1200,50)</f>
        <v>50</v>
      </c>
      <c r="G599" s="11" t="s">
        <v>51</v>
      </c>
      <c r="H599" s="11">
        <f>VALUE(LEFT(J597,FIND(":",J597,1)-1))</f>
        <v>6</v>
      </c>
      <c r="I599" s="11">
        <f>VALUE(RIGHT(J597,1))</f>
        <v>1</v>
      </c>
      <c r="J599" s="11">
        <v>1</v>
      </c>
      <c r="K599" s="11">
        <v>64.069999999999993</v>
      </c>
      <c r="L599" s="11">
        <v>4.42</v>
      </c>
      <c r="M599" s="11">
        <v>0.24099999999999999</v>
      </c>
      <c r="N599" s="11">
        <v>307</v>
      </c>
      <c r="O599" s="11">
        <v>2.9</v>
      </c>
      <c r="P599" s="11">
        <v>1.29</v>
      </c>
      <c r="Q599" s="11">
        <v>6</v>
      </c>
      <c r="R599" s="11">
        <v>0</v>
      </c>
      <c r="S599" s="11">
        <v>1.42</v>
      </c>
      <c r="T599" s="11">
        <v>25.87</v>
      </c>
      <c r="U599" s="11">
        <v>23.53</v>
      </c>
      <c r="V599" s="11">
        <v>26.01</v>
      </c>
      <c r="W599" s="11">
        <v>354.5</v>
      </c>
      <c r="X599" s="11">
        <v>348</v>
      </c>
      <c r="Y599" s="11">
        <v>13.91</v>
      </c>
      <c r="Z599" s="11">
        <v>17.32</v>
      </c>
      <c r="AA599" s="11">
        <v>38.93</v>
      </c>
      <c r="AB599" s="11">
        <v>48.49</v>
      </c>
      <c r="AC599" s="11">
        <v>500.5</v>
      </c>
      <c r="AD599" s="11">
        <v>49.96</v>
      </c>
      <c r="AE599" s="11">
        <v>0.31680000000000003</v>
      </c>
      <c r="AF599" s="11">
        <v>93.73</v>
      </c>
      <c r="AG599" s="11">
        <v>-0.1</v>
      </c>
      <c r="AH599" s="11">
        <v>0.02</v>
      </c>
      <c r="AI599" s="11">
        <v>111115</v>
      </c>
    </row>
    <row r="600" spans="1:35" s="11" customFormat="1" x14ac:dyDescent="0.2">
      <c r="A600" s="11">
        <f t="shared" si="145"/>
        <v>599</v>
      </c>
      <c r="B600" s="10">
        <f t="shared" ref="B600:I600" si="149">B599</f>
        <v>35982</v>
      </c>
      <c r="C600" s="32">
        <f t="shared" si="149"/>
        <v>0.63802083333333337</v>
      </c>
      <c r="D600" s="11" t="str">
        <f t="shared" si="149"/>
        <v>NU</v>
      </c>
      <c r="E600" s="11" t="str">
        <f t="shared" si="149"/>
        <v>sprout</v>
      </c>
      <c r="F600" s="11">
        <f t="shared" si="149"/>
        <v>50</v>
      </c>
      <c r="G600" s="11" t="str">
        <f t="shared" si="149"/>
        <v>POTR</v>
      </c>
      <c r="H600" s="11">
        <f t="shared" si="149"/>
        <v>6</v>
      </c>
      <c r="I600" s="11">
        <f t="shared" si="149"/>
        <v>1</v>
      </c>
      <c r="J600" s="11">
        <v>2</v>
      </c>
      <c r="K600" s="11">
        <v>83.57</v>
      </c>
      <c r="L600" s="11">
        <v>4.66</v>
      </c>
      <c r="M600" s="11">
        <v>0.23899999999999999</v>
      </c>
      <c r="N600" s="11">
        <v>306</v>
      </c>
      <c r="O600" s="11">
        <v>2.88</v>
      </c>
      <c r="P600" s="11">
        <v>1.29</v>
      </c>
      <c r="Q600" s="11">
        <v>6</v>
      </c>
      <c r="R600" s="11">
        <v>0</v>
      </c>
      <c r="S600" s="11">
        <v>1.42</v>
      </c>
      <c r="T600" s="11">
        <v>25.74</v>
      </c>
      <c r="U600" s="11">
        <v>23.51</v>
      </c>
      <c r="V600" s="11">
        <v>26.3</v>
      </c>
      <c r="W600" s="11">
        <v>355.9</v>
      </c>
      <c r="X600" s="11">
        <v>349.1</v>
      </c>
      <c r="Y600" s="11">
        <v>13.89</v>
      </c>
      <c r="Z600" s="11">
        <v>17.28</v>
      </c>
      <c r="AA600" s="11">
        <v>39.17</v>
      </c>
      <c r="AB600" s="11">
        <v>48.75</v>
      </c>
      <c r="AC600" s="11">
        <v>500.5</v>
      </c>
      <c r="AD600" s="11">
        <v>49.83</v>
      </c>
      <c r="AE600" s="11">
        <v>0.124</v>
      </c>
      <c r="AF600" s="11">
        <v>93.73</v>
      </c>
      <c r="AG600" s="11">
        <v>-0.1</v>
      </c>
      <c r="AH600" s="11">
        <v>0.02</v>
      </c>
      <c r="AI600" s="11">
        <v>111115</v>
      </c>
    </row>
    <row r="601" spans="1:35" s="17" customFormat="1" x14ac:dyDescent="0.2">
      <c r="A601" s="17">
        <f t="shared" si="145"/>
        <v>600</v>
      </c>
      <c r="B601" s="18"/>
      <c r="C601" s="33"/>
    </row>
    <row r="602" spans="1:35" s="17" customFormat="1" x14ac:dyDescent="0.2">
      <c r="A602" s="17">
        <f t="shared" si="145"/>
        <v>601</v>
      </c>
      <c r="B602" s="18"/>
      <c r="C602" s="33"/>
      <c r="J602" s="17" t="s">
        <v>227</v>
      </c>
    </row>
    <row r="603" spans="1:35" s="17" customFormat="1" x14ac:dyDescent="0.2">
      <c r="A603" s="17">
        <f t="shared" si="145"/>
        <v>602</v>
      </c>
      <c r="B603" s="18"/>
      <c r="C603" s="33"/>
      <c r="J603" s="17" t="s">
        <v>228</v>
      </c>
    </row>
    <row r="604" spans="1:35" s="17" customFormat="1" x14ac:dyDescent="0.2">
      <c r="A604" s="17">
        <f t="shared" si="145"/>
        <v>603</v>
      </c>
      <c r="B604" s="18"/>
      <c r="C604" s="33"/>
      <c r="J604" s="17" t="s">
        <v>229</v>
      </c>
    </row>
    <row r="605" spans="1:35" s="17" customFormat="1" x14ac:dyDescent="0.2">
      <c r="A605" s="17">
        <f t="shared" si="145"/>
        <v>604</v>
      </c>
      <c r="B605" s="18"/>
      <c r="C605" s="33"/>
      <c r="J605" s="17" t="s">
        <v>343</v>
      </c>
    </row>
    <row r="606" spans="1:35" s="17" customFormat="1" x14ac:dyDescent="0.2">
      <c r="A606" s="17">
        <f t="shared" si="145"/>
        <v>605</v>
      </c>
      <c r="B606" s="18"/>
      <c r="C606" s="33"/>
    </row>
    <row r="607" spans="1:35" s="17" customFormat="1" x14ac:dyDescent="0.2">
      <c r="A607" s="17">
        <f t="shared" si="145"/>
        <v>606</v>
      </c>
      <c r="B607" s="18"/>
      <c r="C607" s="33"/>
      <c r="J607" s="17" t="s">
        <v>344</v>
      </c>
    </row>
    <row r="608" spans="1:35" s="17" customFormat="1" x14ac:dyDescent="0.2">
      <c r="A608" s="17">
        <f t="shared" si="145"/>
        <v>607</v>
      </c>
      <c r="B608" s="18"/>
      <c r="C608" s="33"/>
      <c r="J608" s="17" t="s">
        <v>230</v>
      </c>
    </row>
    <row r="609" spans="1:35" s="17" customFormat="1" x14ac:dyDescent="0.2">
      <c r="A609" s="17">
        <f t="shared" si="145"/>
        <v>608</v>
      </c>
      <c r="B609" s="18"/>
      <c r="C609" s="33"/>
      <c r="J609" s="17" t="s">
        <v>346</v>
      </c>
      <c r="K609" s="17" t="s">
        <v>347</v>
      </c>
    </row>
    <row r="610" spans="1:35" s="17" customFormat="1" x14ac:dyDescent="0.2">
      <c r="A610" s="17">
        <f t="shared" si="145"/>
        <v>609</v>
      </c>
      <c r="B610" s="18"/>
      <c r="C610" s="33"/>
      <c r="J610" s="17" t="s">
        <v>348</v>
      </c>
      <c r="K610" s="17" t="s">
        <v>349</v>
      </c>
    </row>
    <row r="611" spans="1:35" s="17" customFormat="1" x14ac:dyDescent="0.2">
      <c r="A611" s="17">
        <f t="shared" si="145"/>
        <v>610</v>
      </c>
      <c r="B611" s="18"/>
      <c r="C611" s="33"/>
      <c r="J611" s="17" t="s">
        <v>350</v>
      </c>
      <c r="K611" s="17" t="s">
        <v>351</v>
      </c>
      <c r="L611" s="17">
        <v>1</v>
      </c>
      <c r="M611" s="17">
        <v>0.16</v>
      </c>
    </row>
    <row r="612" spans="1:35" s="17" customFormat="1" x14ac:dyDescent="0.2">
      <c r="A612" s="17">
        <f t="shared" si="145"/>
        <v>611</v>
      </c>
      <c r="B612" s="18"/>
      <c r="C612" s="33"/>
      <c r="J612" s="17" t="s">
        <v>352</v>
      </c>
      <c r="K612" s="17" t="s">
        <v>353</v>
      </c>
    </row>
    <row r="613" spans="1:35" s="17" customFormat="1" x14ac:dyDescent="0.2">
      <c r="A613" s="17">
        <f t="shared" si="145"/>
        <v>612</v>
      </c>
      <c r="B613" s="18"/>
      <c r="C613" s="33"/>
      <c r="J613" s="17" t="s">
        <v>231</v>
      </c>
    </row>
    <row r="614" spans="1:35" s="17" customFormat="1" x14ac:dyDescent="0.2">
      <c r="A614" s="17">
        <f t="shared" si="145"/>
        <v>613</v>
      </c>
      <c r="B614" s="18"/>
      <c r="C614" s="33"/>
      <c r="J614" s="17" t="s">
        <v>355</v>
      </c>
      <c r="K614" s="17" t="s">
        <v>356</v>
      </c>
      <c r="L614" s="17" t="s">
        <v>357</v>
      </c>
      <c r="M614" s="17" t="s">
        <v>358</v>
      </c>
      <c r="N614" s="17" t="s">
        <v>359</v>
      </c>
      <c r="O614" s="17" t="s">
        <v>360</v>
      </c>
      <c r="P614" s="17" t="s">
        <v>361</v>
      </c>
      <c r="Q614" s="17" t="s">
        <v>362</v>
      </c>
      <c r="R614" s="17" t="s">
        <v>363</v>
      </c>
      <c r="S614" s="17" t="s">
        <v>364</v>
      </c>
      <c r="T614" s="17" t="s">
        <v>365</v>
      </c>
      <c r="U614" s="17" t="s">
        <v>366</v>
      </c>
      <c r="V614" s="17" t="s">
        <v>367</v>
      </c>
      <c r="W614" s="17" t="s">
        <v>368</v>
      </c>
      <c r="X614" s="17" t="s">
        <v>369</v>
      </c>
      <c r="Y614" s="17" t="s">
        <v>370</v>
      </c>
      <c r="Z614" s="17" t="s">
        <v>371</v>
      </c>
      <c r="AA614" s="17" t="s">
        <v>372</v>
      </c>
      <c r="AB614" s="17" t="s">
        <v>373</v>
      </c>
      <c r="AC614" s="17" t="s">
        <v>374</v>
      </c>
      <c r="AD614" s="17" t="s">
        <v>375</v>
      </c>
      <c r="AE614" s="17" t="s">
        <v>376</v>
      </c>
      <c r="AF614" s="17" t="s">
        <v>377</v>
      </c>
      <c r="AG614" s="17" t="s">
        <v>378</v>
      </c>
      <c r="AH614" s="17" t="s">
        <v>379</v>
      </c>
      <c r="AI614" s="17" t="s">
        <v>380</v>
      </c>
    </row>
    <row r="615" spans="1:35" s="17" customFormat="1" x14ac:dyDescent="0.2">
      <c r="A615" s="17">
        <f t="shared" si="145"/>
        <v>614</v>
      </c>
      <c r="B615" s="18">
        <f>DATE(1998,7,(MID(J608,10,1)))</f>
        <v>35982</v>
      </c>
      <c r="C615" s="33">
        <f>TIME(MID(J608,17,2),MID(J608,20,2),MID(J608,23,2))</f>
        <v>0.54625000000000001</v>
      </c>
      <c r="D615" s="24" t="s">
        <v>429</v>
      </c>
      <c r="E615" s="24" t="s">
        <v>433</v>
      </c>
      <c r="F615" s="17">
        <f>IF(MID(J613,FIND(".",J613,7)+1,4)="1200",1200,50)</f>
        <v>1200</v>
      </c>
      <c r="G615" s="24" t="s">
        <v>431</v>
      </c>
      <c r="H615" s="17">
        <f>VALUE(LEFT(J613,FIND(":",J613,1)-1))</f>
        <v>7</v>
      </c>
      <c r="I615" s="17">
        <f>VALUE(RIGHT(J613,1))</f>
        <v>1</v>
      </c>
      <c r="J615" s="17">
        <v>1</v>
      </c>
      <c r="K615" s="17">
        <v>199.71</v>
      </c>
      <c r="L615" s="17">
        <v>18.3</v>
      </c>
      <c r="M615" s="17">
        <v>0.378</v>
      </c>
      <c r="N615" s="17">
        <v>251</v>
      </c>
      <c r="O615" s="17">
        <v>2.2000000000000002</v>
      </c>
      <c r="P615" s="17">
        <v>0.67400000000000004</v>
      </c>
      <c r="Q615" s="17">
        <v>6</v>
      </c>
      <c r="R615" s="17">
        <v>0</v>
      </c>
      <c r="S615" s="17">
        <v>1.42</v>
      </c>
      <c r="T615" s="17">
        <v>20.48</v>
      </c>
      <c r="U615" s="17">
        <v>22.15</v>
      </c>
      <c r="V615" s="17">
        <v>19.07</v>
      </c>
      <c r="W615" s="17">
        <v>372.3</v>
      </c>
      <c r="X615" s="17">
        <v>349.4</v>
      </c>
      <c r="Y615" s="17">
        <v>18.78</v>
      </c>
      <c r="Z615" s="17">
        <v>21.36</v>
      </c>
      <c r="AA615" s="17">
        <v>72.87</v>
      </c>
      <c r="AB615" s="17">
        <v>82.89</v>
      </c>
      <c r="AC615" s="17">
        <v>500.4</v>
      </c>
      <c r="AD615" s="17">
        <v>1200</v>
      </c>
      <c r="AE615" s="17">
        <v>9.6430000000000002E-2</v>
      </c>
      <c r="AF615" s="17">
        <v>93.78</v>
      </c>
      <c r="AG615" s="17">
        <v>3.2</v>
      </c>
      <c r="AH615" s="17">
        <v>0.19</v>
      </c>
      <c r="AI615" s="17">
        <v>111115</v>
      </c>
    </row>
    <row r="616" spans="1:35" s="17" customFormat="1" x14ac:dyDescent="0.2">
      <c r="A616" s="17">
        <f t="shared" si="145"/>
        <v>615</v>
      </c>
      <c r="B616" s="18">
        <f t="shared" ref="B616:I616" si="150">B615</f>
        <v>35982</v>
      </c>
      <c r="C616" s="33">
        <f t="shared" si="150"/>
        <v>0.54625000000000001</v>
      </c>
      <c r="D616" s="17" t="str">
        <f t="shared" si="150"/>
        <v>C</v>
      </c>
      <c r="E616" s="17" t="str">
        <f t="shared" si="150"/>
        <v>seedling</v>
      </c>
      <c r="F616" s="17">
        <f t="shared" si="150"/>
        <v>1200</v>
      </c>
      <c r="G616" s="17" t="str">
        <f t="shared" si="150"/>
        <v>ALIN</v>
      </c>
      <c r="H616" s="17">
        <f t="shared" si="150"/>
        <v>7</v>
      </c>
      <c r="I616" s="17">
        <f t="shared" si="150"/>
        <v>1</v>
      </c>
      <c r="J616" s="17">
        <v>2</v>
      </c>
      <c r="K616" s="17">
        <v>459.95</v>
      </c>
      <c r="L616" s="17">
        <v>18.600000000000001</v>
      </c>
      <c r="M616" s="17">
        <v>0.38300000000000001</v>
      </c>
      <c r="N616" s="17">
        <v>252</v>
      </c>
      <c r="O616" s="17">
        <v>2.11</v>
      </c>
      <c r="P616" s="17">
        <v>0.63800000000000001</v>
      </c>
      <c r="Q616" s="17">
        <v>6</v>
      </c>
      <c r="R616" s="17">
        <v>0</v>
      </c>
      <c r="S616" s="17">
        <v>1.42</v>
      </c>
      <c r="T616" s="17">
        <v>20.39</v>
      </c>
      <c r="U616" s="17">
        <v>22.07</v>
      </c>
      <c r="V616" s="17">
        <v>19.079999999999998</v>
      </c>
      <c r="W616" s="17">
        <v>373.9</v>
      </c>
      <c r="X616" s="17">
        <v>350.7</v>
      </c>
      <c r="Y616" s="17">
        <v>19.14</v>
      </c>
      <c r="Z616" s="17">
        <v>21.61</v>
      </c>
      <c r="AA616" s="17">
        <v>74.67</v>
      </c>
      <c r="AB616" s="17">
        <v>84.31</v>
      </c>
      <c r="AC616" s="17">
        <v>500.3</v>
      </c>
      <c r="AD616" s="17">
        <v>1199</v>
      </c>
      <c r="AE616" s="17">
        <v>8.2659999999999997E-2</v>
      </c>
      <c r="AF616" s="17">
        <v>93.78</v>
      </c>
      <c r="AG616" s="17">
        <v>3.2</v>
      </c>
      <c r="AH616" s="17">
        <v>0.19</v>
      </c>
      <c r="AI616" s="17">
        <v>111115</v>
      </c>
    </row>
    <row r="617" spans="1:35" s="17" customFormat="1" x14ac:dyDescent="0.2">
      <c r="A617" s="17">
        <f t="shared" si="145"/>
        <v>616</v>
      </c>
      <c r="B617" s="18">
        <f t="shared" ref="B617:I617" si="151">B615</f>
        <v>35982</v>
      </c>
      <c r="C617" s="33">
        <f t="shared" si="151"/>
        <v>0.54625000000000001</v>
      </c>
      <c r="D617" s="17" t="str">
        <f t="shared" si="151"/>
        <v>C</v>
      </c>
      <c r="E617" s="17" t="str">
        <f t="shared" si="151"/>
        <v>seedling</v>
      </c>
      <c r="F617" s="17">
        <f t="shared" si="151"/>
        <v>1200</v>
      </c>
      <c r="G617" s="17" t="str">
        <f t="shared" si="151"/>
        <v>ALIN</v>
      </c>
      <c r="H617" s="17">
        <f t="shared" si="151"/>
        <v>7</v>
      </c>
      <c r="I617" s="17">
        <f t="shared" si="151"/>
        <v>1</v>
      </c>
      <c r="J617" s="17" t="s">
        <v>344</v>
      </c>
    </row>
    <row r="618" spans="1:35" s="17" customFormat="1" x14ac:dyDescent="0.2">
      <c r="A618" s="17">
        <f t="shared" si="145"/>
        <v>617</v>
      </c>
      <c r="B618" s="18">
        <f t="shared" ref="B618:I618" si="152">B615</f>
        <v>35982</v>
      </c>
      <c r="C618" s="33">
        <f t="shared" si="152"/>
        <v>0.54625000000000001</v>
      </c>
      <c r="D618" s="17" t="str">
        <f t="shared" si="152"/>
        <v>C</v>
      </c>
      <c r="E618" s="17" t="str">
        <f t="shared" si="152"/>
        <v>seedling</v>
      </c>
      <c r="F618" s="17">
        <f t="shared" si="152"/>
        <v>1200</v>
      </c>
      <c r="G618" s="17" t="str">
        <f t="shared" si="152"/>
        <v>ALIN</v>
      </c>
      <c r="H618" s="17">
        <f t="shared" si="152"/>
        <v>7</v>
      </c>
      <c r="I618" s="17">
        <f t="shared" si="152"/>
        <v>1</v>
      </c>
      <c r="J618" s="17" t="s">
        <v>232</v>
      </c>
    </row>
    <row r="619" spans="1:35" s="17" customFormat="1" x14ac:dyDescent="0.2">
      <c r="A619" s="17">
        <f t="shared" si="145"/>
        <v>618</v>
      </c>
      <c r="B619" s="18"/>
      <c r="C619" s="33"/>
      <c r="J619" s="17" t="s">
        <v>346</v>
      </c>
      <c r="K619" s="17" t="s">
        <v>347</v>
      </c>
    </row>
    <row r="620" spans="1:35" s="17" customFormat="1" x14ac:dyDescent="0.2">
      <c r="A620" s="17">
        <f t="shared" si="145"/>
        <v>619</v>
      </c>
      <c r="B620" s="18"/>
      <c r="C620" s="33"/>
      <c r="J620" s="17" t="s">
        <v>348</v>
      </c>
      <c r="K620" s="17" t="s">
        <v>349</v>
      </c>
    </row>
    <row r="621" spans="1:35" s="17" customFormat="1" x14ac:dyDescent="0.2">
      <c r="A621" s="17">
        <f t="shared" si="145"/>
        <v>620</v>
      </c>
      <c r="B621" s="18"/>
      <c r="C621" s="33"/>
      <c r="J621" s="17" t="s">
        <v>350</v>
      </c>
      <c r="K621" s="17" t="s">
        <v>351</v>
      </c>
      <c r="L621" s="17">
        <v>1</v>
      </c>
      <c r="M621" s="17">
        <v>0.16</v>
      </c>
    </row>
    <row r="622" spans="1:35" s="17" customFormat="1" x14ac:dyDescent="0.2">
      <c r="A622" s="17">
        <f t="shared" si="145"/>
        <v>621</v>
      </c>
      <c r="B622" s="18"/>
      <c r="C622" s="33"/>
      <c r="J622" s="17" t="s">
        <v>352</v>
      </c>
      <c r="K622" s="17" t="s">
        <v>353</v>
      </c>
    </row>
    <row r="623" spans="1:35" s="17" customFormat="1" x14ac:dyDescent="0.2">
      <c r="A623" s="17">
        <f t="shared" si="145"/>
        <v>622</v>
      </c>
      <c r="B623" s="18"/>
      <c r="C623" s="33"/>
      <c r="J623" s="17" t="s">
        <v>233</v>
      </c>
    </row>
    <row r="624" spans="1:35" s="17" customFormat="1" x14ac:dyDescent="0.2">
      <c r="A624" s="17">
        <f t="shared" si="145"/>
        <v>623</v>
      </c>
      <c r="B624" s="18"/>
      <c r="C624" s="33"/>
      <c r="J624" s="17" t="s">
        <v>355</v>
      </c>
      <c r="K624" s="17" t="s">
        <v>356</v>
      </c>
      <c r="L624" s="17" t="s">
        <v>357</v>
      </c>
      <c r="M624" s="17" t="s">
        <v>358</v>
      </c>
      <c r="N624" s="17" t="s">
        <v>359</v>
      </c>
      <c r="O624" s="17" t="s">
        <v>360</v>
      </c>
      <c r="P624" s="17" t="s">
        <v>361</v>
      </c>
      <c r="Q624" s="17" t="s">
        <v>362</v>
      </c>
      <c r="R624" s="17" t="s">
        <v>363</v>
      </c>
      <c r="S624" s="17" t="s">
        <v>364</v>
      </c>
      <c r="T624" s="17" t="s">
        <v>365</v>
      </c>
      <c r="U624" s="17" t="s">
        <v>366</v>
      </c>
      <c r="V624" s="17" t="s">
        <v>367</v>
      </c>
      <c r="W624" s="17" t="s">
        <v>368</v>
      </c>
      <c r="X624" s="17" t="s">
        <v>369</v>
      </c>
      <c r="Y624" s="17" t="s">
        <v>370</v>
      </c>
      <c r="Z624" s="17" t="s">
        <v>371</v>
      </c>
      <c r="AA624" s="17" t="s">
        <v>372</v>
      </c>
      <c r="AB624" s="17" t="s">
        <v>373</v>
      </c>
      <c r="AC624" s="17" t="s">
        <v>374</v>
      </c>
      <c r="AD624" s="17" t="s">
        <v>375</v>
      </c>
      <c r="AE624" s="17" t="s">
        <v>376</v>
      </c>
      <c r="AF624" s="17" t="s">
        <v>377</v>
      </c>
      <c r="AG624" s="17" t="s">
        <v>378</v>
      </c>
      <c r="AH624" s="17" t="s">
        <v>379</v>
      </c>
      <c r="AI624" s="17" t="s">
        <v>380</v>
      </c>
    </row>
    <row r="625" spans="1:35" s="17" customFormat="1" x14ac:dyDescent="0.2">
      <c r="A625" s="17">
        <f t="shared" si="145"/>
        <v>624</v>
      </c>
      <c r="B625" s="18">
        <f>DATE(1998,7,(MID(J618,10,1)))</f>
        <v>35982</v>
      </c>
      <c r="C625" s="33">
        <f>TIME(MID(J618,17,2),MID(J618,20,2),MID(J618,23,2))</f>
        <v>0.55259259259259264</v>
      </c>
      <c r="D625" s="24" t="s">
        <v>429</v>
      </c>
      <c r="E625" s="24" t="s">
        <v>433</v>
      </c>
      <c r="F625" s="17">
        <f>IF(MID(J623,FIND(".",J623,7)+1,4)="1200",1200,50)</f>
        <v>1200</v>
      </c>
      <c r="G625" s="24" t="s">
        <v>431</v>
      </c>
      <c r="H625" s="17">
        <f>VALUE(LEFT(J623,FIND(":",J623,1)-1))</f>
        <v>6</v>
      </c>
      <c r="I625" s="17">
        <f>VALUE(RIGHT(J623,1))</f>
        <v>2</v>
      </c>
      <c r="J625" s="17">
        <v>1</v>
      </c>
      <c r="K625" s="17">
        <v>112.2</v>
      </c>
      <c r="L625" s="17">
        <v>19.5</v>
      </c>
      <c r="M625" s="17">
        <v>0.51800000000000002</v>
      </c>
      <c r="N625" s="17">
        <v>268</v>
      </c>
      <c r="O625" s="17">
        <v>2.4900000000000002</v>
      </c>
      <c r="P625" s="17">
        <v>0.59899999999999998</v>
      </c>
      <c r="Q625" s="17">
        <v>6</v>
      </c>
      <c r="R625" s="17">
        <v>0</v>
      </c>
      <c r="S625" s="17">
        <v>1.42</v>
      </c>
      <c r="T625" s="17">
        <v>21.13</v>
      </c>
      <c r="U625" s="17">
        <v>22.3</v>
      </c>
      <c r="V625" s="17">
        <v>19.64</v>
      </c>
      <c r="W625" s="17">
        <v>374.3</v>
      </c>
      <c r="X625" s="17">
        <v>349.9</v>
      </c>
      <c r="Y625" s="17">
        <v>19.52</v>
      </c>
      <c r="Z625" s="17">
        <v>22.44</v>
      </c>
      <c r="AA625" s="17">
        <v>72.760000000000005</v>
      </c>
      <c r="AB625" s="17">
        <v>83.62</v>
      </c>
      <c r="AC625" s="17">
        <v>500.4</v>
      </c>
      <c r="AD625" s="17">
        <v>1200</v>
      </c>
      <c r="AE625" s="17">
        <v>0.23419999999999999</v>
      </c>
      <c r="AF625" s="17">
        <v>93.78</v>
      </c>
      <c r="AG625" s="17">
        <v>3.2</v>
      </c>
      <c r="AH625" s="17">
        <v>0.19</v>
      </c>
      <c r="AI625" s="17">
        <v>111115</v>
      </c>
    </row>
    <row r="626" spans="1:35" s="17" customFormat="1" x14ac:dyDescent="0.2">
      <c r="A626" s="17">
        <f t="shared" si="145"/>
        <v>625</v>
      </c>
      <c r="B626" s="18">
        <f t="shared" ref="B626:I626" si="153">B625</f>
        <v>35982</v>
      </c>
      <c r="C626" s="33">
        <f t="shared" si="153"/>
        <v>0.55259259259259264</v>
      </c>
      <c r="D626" s="17" t="str">
        <f t="shared" si="153"/>
        <v>C</v>
      </c>
      <c r="E626" s="17" t="str">
        <f t="shared" si="153"/>
        <v>seedling</v>
      </c>
      <c r="F626" s="17">
        <f t="shared" si="153"/>
        <v>1200</v>
      </c>
      <c r="G626" s="17" t="str">
        <f t="shared" si="153"/>
        <v>ALIN</v>
      </c>
      <c r="H626" s="17">
        <f t="shared" si="153"/>
        <v>6</v>
      </c>
      <c r="I626" s="17">
        <f t="shared" si="153"/>
        <v>2</v>
      </c>
      <c r="J626" s="17">
        <v>2</v>
      </c>
      <c r="K626" s="17">
        <v>181.95</v>
      </c>
      <c r="L626" s="17">
        <v>19.7</v>
      </c>
      <c r="M626" s="17">
        <v>0.53700000000000003</v>
      </c>
      <c r="N626" s="17">
        <v>269</v>
      </c>
      <c r="O626" s="17">
        <v>2.42</v>
      </c>
      <c r="P626" s="17">
        <v>0.56899999999999995</v>
      </c>
      <c r="Q626" s="17">
        <v>6</v>
      </c>
      <c r="R626" s="17">
        <v>0</v>
      </c>
      <c r="S626" s="17">
        <v>1.42</v>
      </c>
      <c r="T626" s="17">
        <v>20.99</v>
      </c>
      <c r="U626" s="17">
        <v>22.12</v>
      </c>
      <c r="V626" s="17">
        <v>19.649999999999999</v>
      </c>
      <c r="W626" s="17">
        <v>373.9</v>
      </c>
      <c r="X626" s="17">
        <v>349.3</v>
      </c>
      <c r="Y626" s="17">
        <v>19.600000000000001</v>
      </c>
      <c r="Z626" s="17">
        <v>22.44</v>
      </c>
      <c r="AA626" s="17">
        <v>73.680000000000007</v>
      </c>
      <c r="AB626" s="17">
        <v>84.36</v>
      </c>
      <c r="AC626" s="17">
        <v>500.5</v>
      </c>
      <c r="AD626" s="17">
        <v>1199</v>
      </c>
      <c r="AE626" s="17">
        <v>0.31690000000000002</v>
      </c>
      <c r="AF626" s="17">
        <v>93.77</v>
      </c>
      <c r="AG626" s="17">
        <v>3.2</v>
      </c>
      <c r="AH626" s="17">
        <v>0.19</v>
      </c>
      <c r="AI626" s="17">
        <v>111115</v>
      </c>
    </row>
    <row r="627" spans="1:35" s="17" customFormat="1" x14ac:dyDescent="0.2">
      <c r="A627" s="17">
        <f t="shared" si="145"/>
        <v>626</v>
      </c>
      <c r="B627" s="18">
        <f t="shared" ref="B627:I627" si="154">B625</f>
        <v>35982</v>
      </c>
      <c r="C627" s="33">
        <f t="shared" si="154"/>
        <v>0.55259259259259264</v>
      </c>
      <c r="D627" s="17" t="str">
        <f t="shared" si="154"/>
        <v>C</v>
      </c>
      <c r="E627" s="17" t="str">
        <f t="shared" si="154"/>
        <v>seedling</v>
      </c>
      <c r="F627" s="17">
        <f t="shared" si="154"/>
        <v>1200</v>
      </c>
      <c r="G627" s="17" t="str">
        <f t="shared" si="154"/>
        <v>ALIN</v>
      </c>
      <c r="H627" s="17">
        <f t="shared" si="154"/>
        <v>6</v>
      </c>
      <c r="I627" s="17">
        <f t="shared" si="154"/>
        <v>2</v>
      </c>
      <c r="J627" s="17" t="s">
        <v>344</v>
      </c>
    </row>
    <row r="628" spans="1:35" s="17" customFormat="1" x14ac:dyDescent="0.2">
      <c r="A628" s="17">
        <f t="shared" si="145"/>
        <v>627</v>
      </c>
      <c r="B628" s="18">
        <f t="shared" ref="B628:I628" si="155">B625</f>
        <v>35982</v>
      </c>
      <c r="C628" s="33">
        <f t="shared" si="155"/>
        <v>0.55259259259259264</v>
      </c>
      <c r="D628" s="17" t="str">
        <f t="shared" si="155"/>
        <v>C</v>
      </c>
      <c r="E628" s="17" t="str">
        <f t="shared" si="155"/>
        <v>seedling</v>
      </c>
      <c r="F628" s="17">
        <f t="shared" si="155"/>
        <v>1200</v>
      </c>
      <c r="G628" s="17" t="str">
        <f t="shared" si="155"/>
        <v>ALIN</v>
      </c>
      <c r="H628" s="17">
        <f t="shared" si="155"/>
        <v>6</v>
      </c>
      <c r="I628" s="17">
        <f t="shared" si="155"/>
        <v>2</v>
      </c>
      <c r="J628" s="17" t="s">
        <v>234</v>
      </c>
    </row>
    <row r="629" spans="1:35" s="17" customFormat="1" x14ac:dyDescent="0.2">
      <c r="A629" s="17">
        <f t="shared" si="145"/>
        <v>628</v>
      </c>
      <c r="B629" s="18"/>
      <c r="C629" s="33"/>
      <c r="J629" s="17" t="s">
        <v>346</v>
      </c>
      <c r="K629" s="17" t="s">
        <v>347</v>
      </c>
    </row>
    <row r="630" spans="1:35" s="17" customFormat="1" x14ac:dyDescent="0.2">
      <c r="A630" s="17">
        <f t="shared" si="145"/>
        <v>629</v>
      </c>
      <c r="B630" s="18"/>
      <c r="C630" s="33"/>
      <c r="J630" s="17" t="s">
        <v>348</v>
      </c>
      <c r="K630" s="17" t="s">
        <v>349</v>
      </c>
    </row>
    <row r="631" spans="1:35" s="17" customFormat="1" x14ac:dyDescent="0.2">
      <c r="A631" s="17">
        <f t="shared" si="145"/>
        <v>630</v>
      </c>
      <c r="B631" s="18"/>
      <c r="C631" s="33"/>
      <c r="J631" s="17" t="s">
        <v>350</v>
      </c>
      <c r="K631" s="17" t="s">
        <v>351</v>
      </c>
      <c r="L631" s="17">
        <v>1</v>
      </c>
      <c r="M631" s="17">
        <v>0.16</v>
      </c>
    </row>
    <row r="632" spans="1:35" s="17" customFormat="1" x14ac:dyDescent="0.2">
      <c r="A632" s="17">
        <f t="shared" si="145"/>
        <v>631</v>
      </c>
      <c r="B632" s="18"/>
      <c r="C632" s="33"/>
      <c r="J632" s="17" t="s">
        <v>352</v>
      </c>
      <c r="K632" s="17" t="s">
        <v>353</v>
      </c>
    </row>
    <row r="633" spans="1:35" s="17" customFormat="1" x14ac:dyDescent="0.2">
      <c r="A633" s="17">
        <f t="shared" si="145"/>
        <v>632</v>
      </c>
      <c r="B633" s="18"/>
      <c r="C633" s="33"/>
      <c r="J633" s="17" t="s">
        <v>235</v>
      </c>
    </row>
    <row r="634" spans="1:35" s="17" customFormat="1" x14ac:dyDescent="0.2">
      <c r="A634" s="17">
        <f t="shared" si="145"/>
        <v>633</v>
      </c>
      <c r="B634" s="18"/>
      <c r="C634" s="33"/>
      <c r="J634" s="17" t="s">
        <v>355</v>
      </c>
      <c r="K634" s="17" t="s">
        <v>356</v>
      </c>
      <c r="L634" s="17" t="s">
        <v>357</v>
      </c>
      <c r="M634" s="17" t="s">
        <v>358</v>
      </c>
      <c r="N634" s="17" t="s">
        <v>359</v>
      </c>
      <c r="O634" s="17" t="s">
        <v>360</v>
      </c>
      <c r="P634" s="17" t="s">
        <v>361</v>
      </c>
      <c r="Q634" s="17" t="s">
        <v>362</v>
      </c>
      <c r="R634" s="17" t="s">
        <v>363</v>
      </c>
      <c r="S634" s="17" t="s">
        <v>364</v>
      </c>
      <c r="T634" s="17" t="s">
        <v>365</v>
      </c>
      <c r="U634" s="17" t="s">
        <v>366</v>
      </c>
      <c r="V634" s="17" t="s">
        <v>367</v>
      </c>
      <c r="W634" s="17" t="s">
        <v>368</v>
      </c>
      <c r="X634" s="17" t="s">
        <v>369</v>
      </c>
      <c r="Y634" s="17" t="s">
        <v>370</v>
      </c>
      <c r="Z634" s="17" t="s">
        <v>371</v>
      </c>
      <c r="AA634" s="17" t="s">
        <v>372</v>
      </c>
      <c r="AB634" s="17" t="s">
        <v>373</v>
      </c>
      <c r="AC634" s="17" t="s">
        <v>374</v>
      </c>
      <c r="AD634" s="17" t="s">
        <v>375</v>
      </c>
      <c r="AE634" s="17" t="s">
        <v>376</v>
      </c>
      <c r="AF634" s="17" t="s">
        <v>377</v>
      </c>
      <c r="AG634" s="17" t="s">
        <v>378</v>
      </c>
      <c r="AH634" s="17" t="s">
        <v>379</v>
      </c>
      <c r="AI634" s="17" t="s">
        <v>380</v>
      </c>
    </row>
    <row r="635" spans="1:35" s="17" customFormat="1" x14ac:dyDescent="0.2">
      <c r="A635" s="17">
        <f t="shared" si="145"/>
        <v>634</v>
      </c>
      <c r="B635" s="18">
        <f>DATE(1998,7,(MID(J628,10,1)))</f>
        <v>35982</v>
      </c>
      <c r="C635" s="33">
        <f>TIME(MID(J628,17,2),MID(J628,20,2),MID(J628,23,2))</f>
        <v>0.55684027777777778</v>
      </c>
      <c r="D635" s="24" t="s">
        <v>429</v>
      </c>
      <c r="E635" s="24" t="s">
        <v>433</v>
      </c>
      <c r="F635" s="17">
        <f>IF(MID(J633,FIND(".",J633,7)+1,4)="1200",1200,50)</f>
        <v>1200</v>
      </c>
      <c r="G635" s="24" t="s">
        <v>431</v>
      </c>
      <c r="H635" s="17">
        <f>VALUE(LEFT(J633,FIND(":",J633,1)-1))</f>
        <v>8</v>
      </c>
      <c r="I635" s="17">
        <f>VALUE(RIGHT(J633,1))</f>
        <v>3</v>
      </c>
      <c r="J635" s="17">
        <v>1</v>
      </c>
      <c r="K635" s="17">
        <v>260.44</v>
      </c>
      <c r="L635" s="17">
        <v>18.2</v>
      </c>
      <c r="M635" s="17">
        <v>0.375</v>
      </c>
      <c r="N635" s="17">
        <v>251</v>
      </c>
      <c r="O635" s="17">
        <v>2.69</v>
      </c>
      <c r="P635" s="17">
        <v>0.82899999999999996</v>
      </c>
      <c r="Q635" s="17">
        <v>6</v>
      </c>
      <c r="R635" s="17">
        <v>0</v>
      </c>
      <c r="S635" s="17">
        <v>1.42</v>
      </c>
      <c r="T635" s="17">
        <v>20.37</v>
      </c>
      <c r="U635" s="17">
        <v>22.09</v>
      </c>
      <c r="V635" s="17">
        <v>19.190000000000001</v>
      </c>
      <c r="W635" s="17">
        <v>373.3</v>
      </c>
      <c r="X635" s="17">
        <v>350.4</v>
      </c>
      <c r="Y635" s="17">
        <v>16.45</v>
      </c>
      <c r="Z635" s="17">
        <v>19.61</v>
      </c>
      <c r="AA635" s="17">
        <v>64.22</v>
      </c>
      <c r="AB635" s="17">
        <v>76.56</v>
      </c>
      <c r="AC635" s="17">
        <v>500.6</v>
      </c>
      <c r="AD635" s="17">
        <v>1200</v>
      </c>
      <c r="AE635" s="17">
        <v>0.11020000000000001</v>
      </c>
      <c r="AF635" s="17">
        <v>93.77</v>
      </c>
      <c r="AG635" s="17">
        <v>3.2</v>
      </c>
      <c r="AH635" s="17">
        <v>0.19</v>
      </c>
      <c r="AI635" s="17">
        <v>111115</v>
      </c>
    </row>
    <row r="636" spans="1:35" s="17" customFormat="1" x14ac:dyDescent="0.2">
      <c r="A636" s="17">
        <f t="shared" si="145"/>
        <v>635</v>
      </c>
      <c r="B636" s="18">
        <f t="shared" ref="B636:I636" si="156">B635</f>
        <v>35982</v>
      </c>
      <c r="C636" s="33">
        <f t="shared" si="156"/>
        <v>0.55684027777777778</v>
      </c>
      <c r="D636" s="17" t="str">
        <f t="shared" si="156"/>
        <v>C</v>
      </c>
      <c r="E636" s="17" t="str">
        <f t="shared" si="156"/>
        <v>seedling</v>
      </c>
      <c r="F636" s="17">
        <f t="shared" si="156"/>
        <v>1200</v>
      </c>
      <c r="G636" s="17" t="str">
        <f t="shared" si="156"/>
        <v>ALIN</v>
      </c>
      <c r="H636" s="17">
        <f t="shared" si="156"/>
        <v>8</v>
      </c>
      <c r="I636" s="17">
        <f t="shared" si="156"/>
        <v>3</v>
      </c>
      <c r="J636" s="17">
        <v>2</v>
      </c>
      <c r="K636" s="17">
        <v>285.19</v>
      </c>
      <c r="L636" s="17">
        <v>15.9</v>
      </c>
      <c r="M636" s="17">
        <v>0.373</v>
      </c>
      <c r="N636" s="17">
        <v>263</v>
      </c>
      <c r="O636" s="17">
        <v>2.66</v>
      </c>
      <c r="P636" s="17">
        <v>0.82499999999999996</v>
      </c>
      <c r="Q636" s="17">
        <v>6</v>
      </c>
      <c r="R636" s="17">
        <v>0</v>
      </c>
      <c r="S636" s="17">
        <v>1.42</v>
      </c>
      <c r="T636" s="17">
        <v>20.23</v>
      </c>
      <c r="U636" s="17">
        <v>22.05</v>
      </c>
      <c r="V636" s="17">
        <v>18.86</v>
      </c>
      <c r="W636" s="17">
        <v>371.1</v>
      </c>
      <c r="X636" s="17">
        <v>350.9</v>
      </c>
      <c r="Y636" s="17">
        <v>16.46</v>
      </c>
      <c r="Z636" s="17">
        <v>19.59</v>
      </c>
      <c r="AA636" s="17">
        <v>64.86</v>
      </c>
      <c r="AB636" s="17">
        <v>77.19</v>
      </c>
      <c r="AC636" s="17">
        <v>500.6</v>
      </c>
      <c r="AD636" s="17">
        <v>1201</v>
      </c>
      <c r="AE636" s="17">
        <v>0.124</v>
      </c>
      <c r="AF636" s="17">
        <v>93.77</v>
      </c>
      <c r="AG636" s="17">
        <v>3.2</v>
      </c>
      <c r="AH636" s="17">
        <v>0.19</v>
      </c>
      <c r="AI636" s="17">
        <v>111115</v>
      </c>
    </row>
    <row r="637" spans="1:35" s="17" customFormat="1" x14ac:dyDescent="0.2">
      <c r="A637" s="17">
        <f t="shared" si="145"/>
        <v>636</v>
      </c>
      <c r="B637" s="18"/>
      <c r="C637" s="33"/>
    </row>
    <row r="638" spans="1:35" s="15" customFormat="1" x14ac:dyDescent="0.2">
      <c r="A638" s="15">
        <f t="shared" si="145"/>
        <v>637</v>
      </c>
      <c r="B638" s="14"/>
      <c r="C638" s="34"/>
      <c r="J638" s="15" t="s">
        <v>236</v>
      </c>
    </row>
    <row r="639" spans="1:35" s="15" customFormat="1" x14ac:dyDescent="0.2">
      <c r="A639" s="15">
        <f t="shared" si="145"/>
        <v>638</v>
      </c>
      <c r="B639" s="14"/>
      <c r="C639" s="34"/>
      <c r="J639" s="15" t="s">
        <v>237</v>
      </c>
    </row>
    <row r="640" spans="1:35" s="15" customFormat="1" x14ac:dyDescent="0.2">
      <c r="A640" s="15">
        <f t="shared" si="145"/>
        <v>639</v>
      </c>
      <c r="B640" s="14"/>
      <c r="C640" s="34"/>
      <c r="J640" s="15" t="s">
        <v>238</v>
      </c>
    </row>
    <row r="641" spans="1:35" s="15" customFormat="1" x14ac:dyDescent="0.2">
      <c r="A641" s="15">
        <f t="shared" si="145"/>
        <v>640</v>
      </c>
      <c r="B641" s="14"/>
      <c r="C641" s="34"/>
      <c r="J641" s="15" t="s">
        <v>343</v>
      </c>
    </row>
    <row r="642" spans="1:35" s="15" customFormat="1" x14ac:dyDescent="0.2">
      <c r="A642" s="15">
        <f t="shared" si="145"/>
        <v>641</v>
      </c>
      <c r="B642" s="14"/>
      <c r="C642" s="34"/>
    </row>
    <row r="643" spans="1:35" s="15" customFormat="1" x14ac:dyDescent="0.2">
      <c r="A643" s="15">
        <f t="shared" si="145"/>
        <v>642</v>
      </c>
      <c r="B643" s="14"/>
      <c r="C643" s="34"/>
      <c r="J643" s="15" t="s">
        <v>344</v>
      </c>
    </row>
    <row r="644" spans="1:35" s="15" customFormat="1" x14ac:dyDescent="0.2">
      <c r="A644" s="15">
        <f t="shared" si="145"/>
        <v>643</v>
      </c>
      <c r="B644" s="14"/>
      <c r="C644" s="34"/>
      <c r="J644" s="15" t="s">
        <v>239</v>
      </c>
    </row>
    <row r="645" spans="1:35" s="15" customFormat="1" x14ac:dyDescent="0.2">
      <c r="A645" s="15">
        <f t="shared" si="145"/>
        <v>644</v>
      </c>
      <c r="B645" s="14"/>
      <c r="C645" s="34"/>
      <c r="J645" s="15" t="s">
        <v>346</v>
      </c>
      <c r="K645" s="15" t="s">
        <v>347</v>
      </c>
    </row>
    <row r="646" spans="1:35" s="15" customFormat="1" x14ac:dyDescent="0.2">
      <c r="A646" s="15">
        <f t="shared" si="145"/>
        <v>645</v>
      </c>
      <c r="B646" s="14"/>
      <c r="C646" s="34"/>
      <c r="J646" s="15" t="s">
        <v>348</v>
      </c>
      <c r="K646" s="15" t="s">
        <v>349</v>
      </c>
    </row>
    <row r="647" spans="1:35" s="15" customFormat="1" x14ac:dyDescent="0.2">
      <c r="A647" s="15">
        <f t="shared" si="145"/>
        <v>646</v>
      </c>
      <c r="B647" s="14"/>
      <c r="C647" s="34"/>
      <c r="J647" s="15" t="s">
        <v>350</v>
      </c>
      <c r="K647" s="15" t="s">
        <v>351</v>
      </c>
      <c r="L647" s="15">
        <v>1</v>
      </c>
      <c r="M647" s="15">
        <v>0.16</v>
      </c>
    </row>
    <row r="648" spans="1:35" s="15" customFormat="1" x14ac:dyDescent="0.2">
      <c r="A648" s="15">
        <f t="shared" si="145"/>
        <v>647</v>
      </c>
      <c r="B648" s="14"/>
      <c r="C648" s="34"/>
      <c r="J648" s="15" t="s">
        <v>352</v>
      </c>
      <c r="K648" s="15" t="s">
        <v>353</v>
      </c>
    </row>
    <row r="649" spans="1:35" s="15" customFormat="1" x14ac:dyDescent="0.2">
      <c r="A649" s="15">
        <f t="shared" si="145"/>
        <v>648</v>
      </c>
      <c r="B649" s="14"/>
      <c r="C649" s="34"/>
      <c r="J649" s="15" t="s">
        <v>240</v>
      </c>
    </row>
    <row r="650" spans="1:35" s="15" customFormat="1" x14ac:dyDescent="0.2">
      <c r="A650" s="15">
        <f t="shared" si="145"/>
        <v>649</v>
      </c>
      <c r="B650" s="14"/>
      <c r="C650" s="34"/>
      <c r="J650" s="15" t="s">
        <v>355</v>
      </c>
      <c r="K650" s="15" t="s">
        <v>356</v>
      </c>
      <c r="L650" s="15" t="s">
        <v>357</v>
      </c>
      <c r="M650" s="15" t="s">
        <v>358</v>
      </c>
      <c r="N650" s="15" t="s">
        <v>359</v>
      </c>
      <c r="O650" s="15" t="s">
        <v>360</v>
      </c>
      <c r="P650" s="15" t="s">
        <v>361</v>
      </c>
      <c r="Q650" s="15" t="s">
        <v>362</v>
      </c>
      <c r="R650" s="15" t="s">
        <v>363</v>
      </c>
      <c r="S650" s="15" t="s">
        <v>364</v>
      </c>
      <c r="T650" s="15" t="s">
        <v>365</v>
      </c>
      <c r="U650" s="15" t="s">
        <v>366</v>
      </c>
      <c r="V650" s="15" t="s">
        <v>367</v>
      </c>
      <c r="W650" s="15" t="s">
        <v>368</v>
      </c>
      <c r="X650" s="15" t="s">
        <v>369</v>
      </c>
      <c r="Y650" s="15" t="s">
        <v>370</v>
      </c>
      <c r="Z650" s="15" t="s">
        <v>371</v>
      </c>
      <c r="AA650" s="15" t="s">
        <v>372</v>
      </c>
      <c r="AB650" s="15" t="s">
        <v>373</v>
      </c>
      <c r="AC650" s="15" t="s">
        <v>374</v>
      </c>
      <c r="AD650" s="15" t="s">
        <v>375</v>
      </c>
      <c r="AE650" s="15" t="s">
        <v>376</v>
      </c>
      <c r="AF650" s="15" t="s">
        <v>377</v>
      </c>
      <c r="AG650" s="15" t="s">
        <v>378</v>
      </c>
      <c r="AH650" s="15" t="s">
        <v>379</v>
      </c>
      <c r="AI650" s="15" t="s">
        <v>380</v>
      </c>
    </row>
    <row r="651" spans="1:35" s="15" customFormat="1" x14ac:dyDescent="0.2">
      <c r="A651" s="15">
        <f t="shared" si="145"/>
        <v>650</v>
      </c>
      <c r="B651" s="14">
        <f>DATE(1998,7,(MID(J644,10,1)))</f>
        <v>35982</v>
      </c>
      <c r="C651" s="34">
        <f>TIME(MID(J644,17,2),MID(J644,20,2),MID(J644,23,2))</f>
        <v>0.52815972222222218</v>
      </c>
      <c r="D651" s="25" t="s">
        <v>429</v>
      </c>
      <c r="E651" s="25" t="s">
        <v>433</v>
      </c>
      <c r="F651" s="15">
        <f>IF(MID(J649,FIND(".",J649,7)+1,4)="1200",1200,50)</f>
        <v>1200</v>
      </c>
      <c r="G651" s="25" t="s">
        <v>51</v>
      </c>
      <c r="H651" s="15">
        <f>VALUE(LEFT(J649,FIND(":",J649,1)-1))</f>
        <v>12</v>
      </c>
      <c r="I651" s="15">
        <f>VALUE(RIGHT(J649,1))</f>
        <v>4</v>
      </c>
      <c r="J651" s="15">
        <v>1</v>
      </c>
      <c r="K651" s="15">
        <v>98.19</v>
      </c>
      <c r="L651" s="15">
        <v>18.600000000000001</v>
      </c>
      <c r="M651" s="15">
        <v>0.435</v>
      </c>
      <c r="N651" s="15">
        <v>260</v>
      </c>
      <c r="O651" s="15">
        <v>3.01</v>
      </c>
      <c r="P651" s="15">
        <v>0.82599999999999996</v>
      </c>
      <c r="Q651" s="15">
        <v>6</v>
      </c>
      <c r="R651" s="15">
        <v>0</v>
      </c>
      <c r="S651" s="15">
        <v>1.42</v>
      </c>
      <c r="T651" s="15">
        <v>21.14</v>
      </c>
      <c r="U651" s="15">
        <v>22.85</v>
      </c>
      <c r="V651" s="15">
        <v>19.420000000000002</v>
      </c>
      <c r="W651" s="15">
        <v>374.4</v>
      </c>
      <c r="X651" s="15">
        <v>350.8</v>
      </c>
      <c r="Y651" s="15">
        <v>17.440000000000001</v>
      </c>
      <c r="Z651" s="15">
        <v>20.98</v>
      </c>
      <c r="AA651" s="15">
        <v>64.98</v>
      </c>
      <c r="AB651" s="15">
        <v>78.150000000000006</v>
      </c>
      <c r="AC651" s="15">
        <v>500.6</v>
      </c>
      <c r="AD651" s="15">
        <v>1199</v>
      </c>
      <c r="AE651" s="15">
        <v>1.5149999999999999</v>
      </c>
      <c r="AF651" s="15">
        <v>93.8</v>
      </c>
      <c r="AG651" s="15">
        <v>3.2</v>
      </c>
      <c r="AH651" s="15">
        <v>0.19</v>
      </c>
      <c r="AI651" s="15">
        <v>111115</v>
      </c>
    </row>
    <row r="652" spans="1:35" s="15" customFormat="1" x14ac:dyDescent="0.2">
      <c r="A652" s="15">
        <f t="shared" ref="A652:A715" si="157">A651+1</f>
        <v>651</v>
      </c>
      <c r="B652" s="14">
        <f t="shared" ref="B652:I652" si="158">B651</f>
        <v>35982</v>
      </c>
      <c r="C652" s="34">
        <f t="shared" si="158"/>
        <v>0.52815972222222218</v>
      </c>
      <c r="D652" s="15" t="str">
        <f t="shared" si="158"/>
        <v>C</v>
      </c>
      <c r="E652" s="15" t="str">
        <f t="shared" si="158"/>
        <v>seedling</v>
      </c>
      <c r="F652" s="15">
        <f t="shared" si="158"/>
        <v>1200</v>
      </c>
      <c r="G652" s="15" t="str">
        <f t="shared" si="158"/>
        <v>POTR</v>
      </c>
      <c r="H652" s="15">
        <f t="shared" si="158"/>
        <v>12</v>
      </c>
      <c r="I652" s="15">
        <f t="shared" si="158"/>
        <v>4</v>
      </c>
      <c r="J652" s="15">
        <v>2</v>
      </c>
      <c r="K652" s="15">
        <v>113.19</v>
      </c>
      <c r="L652" s="15">
        <v>19.399999999999999</v>
      </c>
      <c r="M652" s="15">
        <v>0.437</v>
      </c>
      <c r="N652" s="15">
        <v>255</v>
      </c>
      <c r="O652" s="15">
        <v>2.96</v>
      </c>
      <c r="P652" s="15">
        <v>0.81</v>
      </c>
      <c r="Q652" s="15">
        <v>6</v>
      </c>
      <c r="R652" s="15">
        <v>0</v>
      </c>
      <c r="S652" s="15">
        <v>1.42</v>
      </c>
      <c r="T652" s="15">
        <v>20.91</v>
      </c>
      <c r="U652" s="15">
        <v>22.73</v>
      </c>
      <c r="V652" s="15">
        <v>19.16</v>
      </c>
      <c r="W652" s="15">
        <v>374</v>
      </c>
      <c r="X652" s="15">
        <v>349.5</v>
      </c>
      <c r="Y652" s="15">
        <v>17.47</v>
      </c>
      <c r="Z652" s="15">
        <v>20.94</v>
      </c>
      <c r="AA652" s="15">
        <v>66</v>
      </c>
      <c r="AB652" s="15">
        <v>79.12</v>
      </c>
      <c r="AC652" s="15">
        <v>500.7</v>
      </c>
      <c r="AD652" s="15">
        <v>1200</v>
      </c>
      <c r="AE652" s="15">
        <v>0.372</v>
      </c>
      <c r="AF652" s="15">
        <v>93.8</v>
      </c>
      <c r="AG652" s="15">
        <v>3.2</v>
      </c>
      <c r="AH652" s="15">
        <v>0.19</v>
      </c>
      <c r="AI652" s="15">
        <v>111115</v>
      </c>
    </row>
    <row r="653" spans="1:35" s="15" customFormat="1" x14ac:dyDescent="0.2">
      <c r="A653" s="15">
        <f t="shared" si="157"/>
        <v>652</v>
      </c>
      <c r="B653" s="14">
        <f t="shared" ref="B653:I653" si="159">B651</f>
        <v>35982</v>
      </c>
      <c r="C653" s="34">
        <f t="shared" si="159"/>
        <v>0.52815972222222218</v>
      </c>
      <c r="D653" s="15" t="str">
        <f t="shared" si="159"/>
        <v>C</v>
      </c>
      <c r="E653" s="15" t="str">
        <f t="shared" si="159"/>
        <v>seedling</v>
      </c>
      <c r="F653" s="15">
        <f t="shared" si="159"/>
        <v>1200</v>
      </c>
      <c r="G653" s="15" t="str">
        <f t="shared" si="159"/>
        <v>POTR</v>
      </c>
      <c r="H653" s="15">
        <f t="shared" si="159"/>
        <v>12</v>
      </c>
      <c r="I653" s="15">
        <f t="shared" si="159"/>
        <v>4</v>
      </c>
      <c r="J653" s="15" t="s">
        <v>344</v>
      </c>
    </row>
    <row r="654" spans="1:35" s="15" customFormat="1" x14ac:dyDescent="0.2">
      <c r="A654" s="15">
        <f t="shared" si="157"/>
        <v>653</v>
      </c>
      <c r="B654" s="14">
        <f t="shared" ref="B654:I654" si="160">B651</f>
        <v>35982</v>
      </c>
      <c r="C654" s="34">
        <f t="shared" si="160"/>
        <v>0.52815972222222218</v>
      </c>
      <c r="D654" s="15" t="str">
        <f t="shared" si="160"/>
        <v>C</v>
      </c>
      <c r="E654" s="15" t="str">
        <f t="shared" si="160"/>
        <v>seedling</v>
      </c>
      <c r="F654" s="15">
        <f t="shared" si="160"/>
        <v>1200</v>
      </c>
      <c r="G654" s="15" t="str">
        <f t="shared" si="160"/>
        <v>POTR</v>
      </c>
      <c r="H654" s="15">
        <f t="shared" si="160"/>
        <v>12</v>
      </c>
      <c r="I654" s="15">
        <f t="shared" si="160"/>
        <v>4</v>
      </c>
      <c r="J654" s="15" t="s">
        <v>241</v>
      </c>
    </row>
    <row r="655" spans="1:35" s="15" customFormat="1" x14ac:dyDescent="0.2">
      <c r="A655" s="15">
        <f t="shared" si="157"/>
        <v>654</v>
      </c>
      <c r="B655" s="14"/>
      <c r="C655" s="34"/>
      <c r="J655" s="15" t="s">
        <v>346</v>
      </c>
      <c r="K655" s="15" t="s">
        <v>347</v>
      </c>
    </row>
    <row r="656" spans="1:35" s="15" customFormat="1" x14ac:dyDescent="0.2">
      <c r="A656" s="15">
        <f t="shared" si="157"/>
        <v>655</v>
      </c>
      <c r="B656" s="14"/>
      <c r="C656" s="34"/>
      <c r="J656" s="15" t="s">
        <v>348</v>
      </c>
      <c r="K656" s="15" t="s">
        <v>349</v>
      </c>
    </row>
    <row r="657" spans="1:35" s="15" customFormat="1" x14ac:dyDescent="0.2">
      <c r="A657" s="15">
        <f t="shared" si="157"/>
        <v>656</v>
      </c>
      <c r="B657" s="14"/>
      <c r="C657" s="34"/>
      <c r="J657" s="15" t="s">
        <v>350</v>
      </c>
      <c r="K657" s="15" t="s">
        <v>351</v>
      </c>
      <c r="L657" s="15">
        <v>1</v>
      </c>
      <c r="M657" s="15">
        <v>0.16</v>
      </c>
    </row>
    <row r="658" spans="1:35" s="15" customFormat="1" x14ac:dyDescent="0.2">
      <c r="A658" s="15">
        <f t="shared" si="157"/>
        <v>657</v>
      </c>
      <c r="B658" s="14"/>
      <c r="C658" s="34"/>
      <c r="J658" s="15" t="s">
        <v>352</v>
      </c>
      <c r="K658" s="15" t="s">
        <v>353</v>
      </c>
    </row>
    <row r="659" spans="1:35" s="15" customFormat="1" x14ac:dyDescent="0.2">
      <c r="A659" s="15">
        <f t="shared" si="157"/>
        <v>658</v>
      </c>
      <c r="B659" s="14"/>
      <c r="C659" s="34"/>
      <c r="J659" s="15" t="s">
        <v>242</v>
      </c>
    </row>
    <row r="660" spans="1:35" s="15" customFormat="1" x14ac:dyDescent="0.2">
      <c r="A660" s="15">
        <f t="shared" si="157"/>
        <v>659</v>
      </c>
      <c r="B660" s="14"/>
      <c r="C660" s="34"/>
      <c r="J660" s="15" t="s">
        <v>355</v>
      </c>
      <c r="K660" s="15" t="s">
        <v>356</v>
      </c>
      <c r="L660" s="15" t="s">
        <v>357</v>
      </c>
      <c r="M660" s="15" t="s">
        <v>358</v>
      </c>
      <c r="N660" s="15" t="s">
        <v>359</v>
      </c>
      <c r="O660" s="15" t="s">
        <v>360</v>
      </c>
      <c r="P660" s="15" t="s">
        <v>361</v>
      </c>
      <c r="Q660" s="15" t="s">
        <v>362</v>
      </c>
      <c r="R660" s="15" t="s">
        <v>363</v>
      </c>
      <c r="S660" s="15" t="s">
        <v>364</v>
      </c>
      <c r="T660" s="15" t="s">
        <v>365</v>
      </c>
      <c r="U660" s="15" t="s">
        <v>366</v>
      </c>
      <c r="V660" s="15" t="s">
        <v>367</v>
      </c>
      <c r="W660" s="15" t="s">
        <v>368</v>
      </c>
      <c r="X660" s="15" t="s">
        <v>369</v>
      </c>
      <c r="Y660" s="15" t="s">
        <v>370</v>
      </c>
      <c r="Z660" s="15" t="s">
        <v>371</v>
      </c>
      <c r="AA660" s="15" t="s">
        <v>372</v>
      </c>
      <c r="AB660" s="15" t="s">
        <v>373</v>
      </c>
      <c r="AC660" s="15" t="s">
        <v>374</v>
      </c>
      <c r="AD660" s="15" t="s">
        <v>375</v>
      </c>
      <c r="AE660" s="15" t="s">
        <v>376</v>
      </c>
      <c r="AF660" s="15" t="s">
        <v>377</v>
      </c>
      <c r="AG660" s="15" t="s">
        <v>378</v>
      </c>
      <c r="AH660" s="15" t="s">
        <v>379</v>
      </c>
      <c r="AI660" s="15" t="s">
        <v>380</v>
      </c>
    </row>
    <row r="661" spans="1:35" s="15" customFormat="1" x14ac:dyDescent="0.2">
      <c r="A661" s="15">
        <f t="shared" si="157"/>
        <v>660</v>
      </c>
      <c r="B661" s="14">
        <f>DATE(1998,7,(MID(J654,10,1)))</f>
        <v>35982</v>
      </c>
      <c r="C661" s="34">
        <f>TIME(MID(J654,17,2),MID(J654,20,2),MID(J654,23,2))</f>
        <v>0.5310879629629629</v>
      </c>
      <c r="D661" s="25" t="s">
        <v>429</v>
      </c>
      <c r="E661" s="25" t="s">
        <v>433</v>
      </c>
      <c r="F661" s="15">
        <f>IF(MID(J659,FIND(".",J659,7)+1,4)="1200",1200,50)</f>
        <v>1200</v>
      </c>
      <c r="G661" s="25" t="s">
        <v>51</v>
      </c>
      <c r="H661" s="15">
        <f>VALUE(LEFT(J659,FIND(":",J659,1)-1))</f>
        <v>4</v>
      </c>
      <c r="I661" s="15">
        <f>VALUE(RIGHT(J659,1))</f>
        <v>3</v>
      </c>
      <c r="J661" s="15">
        <v>1</v>
      </c>
      <c r="K661" s="15">
        <v>37.19</v>
      </c>
      <c r="L661" s="15">
        <v>20.100000000000001</v>
      </c>
      <c r="M661" s="15">
        <v>0.47299999999999998</v>
      </c>
      <c r="N661" s="15">
        <v>276</v>
      </c>
      <c r="O661" s="15">
        <v>2.97</v>
      </c>
      <c r="P661" s="15">
        <v>0.76400000000000001</v>
      </c>
      <c r="Q661" s="15">
        <v>6</v>
      </c>
      <c r="R661" s="15">
        <v>0</v>
      </c>
      <c r="S661" s="15">
        <v>1.42</v>
      </c>
      <c r="T661" s="15">
        <v>21.71</v>
      </c>
      <c r="U661" s="15">
        <v>22.5</v>
      </c>
      <c r="V661" s="15">
        <v>20.99</v>
      </c>
      <c r="W661" s="15">
        <v>393.5</v>
      </c>
      <c r="X661" s="15">
        <v>368.1</v>
      </c>
      <c r="Y661" s="15">
        <v>17.54</v>
      </c>
      <c r="Z661" s="15">
        <v>21.02</v>
      </c>
      <c r="AA661" s="15">
        <v>63.12</v>
      </c>
      <c r="AB661" s="15">
        <v>75.650000000000006</v>
      </c>
      <c r="AC661" s="15">
        <v>500.3</v>
      </c>
      <c r="AD661" s="15">
        <v>1199</v>
      </c>
      <c r="AE661" s="15">
        <v>0.20660000000000001</v>
      </c>
      <c r="AF661" s="15">
        <v>93.8</v>
      </c>
      <c r="AG661" s="15">
        <v>3.2</v>
      </c>
      <c r="AH661" s="15">
        <v>0.19</v>
      </c>
      <c r="AI661" s="15">
        <v>111115</v>
      </c>
    </row>
    <row r="662" spans="1:35" s="15" customFormat="1" x14ac:dyDescent="0.2">
      <c r="A662" s="15">
        <f t="shared" si="157"/>
        <v>661</v>
      </c>
      <c r="B662" s="14">
        <f t="shared" ref="B662:I662" si="161">B661</f>
        <v>35982</v>
      </c>
      <c r="C662" s="34">
        <f t="shared" si="161"/>
        <v>0.5310879629629629</v>
      </c>
      <c r="D662" s="15" t="str">
        <f t="shared" si="161"/>
        <v>C</v>
      </c>
      <c r="E662" s="15" t="str">
        <f t="shared" si="161"/>
        <v>seedling</v>
      </c>
      <c r="F662" s="15">
        <f t="shared" si="161"/>
        <v>1200</v>
      </c>
      <c r="G662" s="15" t="str">
        <f t="shared" si="161"/>
        <v>POTR</v>
      </c>
      <c r="H662" s="15">
        <f t="shared" si="161"/>
        <v>4</v>
      </c>
      <c r="I662" s="15">
        <f t="shared" si="161"/>
        <v>3</v>
      </c>
      <c r="J662" s="15">
        <v>2</v>
      </c>
      <c r="K662" s="15">
        <v>85.94</v>
      </c>
      <c r="L662" s="15">
        <v>20.7</v>
      </c>
      <c r="M662" s="15">
        <v>0.47899999999999998</v>
      </c>
      <c r="N662" s="15">
        <v>253</v>
      </c>
      <c r="O662" s="15">
        <v>2.93</v>
      </c>
      <c r="P662" s="15">
        <v>0.748</v>
      </c>
      <c r="Q662" s="15">
        <v>6</v>
      </c>
      <c r="R662" s="15">
        <v>0</v>
      </c>
      <c r="S662" s="15">
        <v>1.42</v>
      </c>
      <c r="T662" s="15">
        <v>21.36</v>
      </c>
      <c r="U662" s="15">
        <v>22.43</v>
      </c>
      <c r="V662" s="15">
        <v>20.39</v>
      </c>
      <c r="W662" s="15">
        <v>371.2</v>
      </c>
      <c r="X662" s="15">
        <v>345.2</v>
      </c>
      <c r="Y662" s="15">
        <v>17.61</v>
      </c>
      <c r="Z662" s="15">
        <v>21.05</v>
      </c>
      <c r="AA662" s="15">
        <v>64.760000000000005</v>
      </c>
      <c r="AB662" s="15">
        <v>77.400000000000006</v>
      </c>
      <c r="AC662" s="15">
        <v>500.6</v>
      </c>
      <c r="AD662" s="15">
        <v>1200</v>
      </c>
      <c r="AE662" s="15">
        <v>4.1329999999999999E-2</v>
      </c>
      <c r="AF662" s="15">
        <v>93.8</v>
      </c>
      <c r="AG662" s="15">
        <v>3.2</v>
      </c>
      <c r="AH662" s="15">
        <v>0.19</v>
      </c>
      <c r="AI662" s="15">
        <v>111115</v>
      </c>
    </row>
    <row r="663" spans="1:35" s="15" customFormat="1" x14ac:dyDescent="0.2">
      <c r="A663" s="15">
        <f t="shared" si="157"/>
        <v>662</v>
      </c>
      <c r="B663" s="14">
        <f t="shared" ref="B663:I663" si="162">B661</f>
        <v>35982</v>
      </c>
      <c r="C663" s="34">
        <f t="shared" si="162"/>
        <v>0.5310879629629629</v>
      </c>
      <c r="D663" s="15" t="str">
        <f t="shared" si="162"/>
        <v>C</v>
      </c>
      <c r="E663" s="15" t="str">
        <f t="shared" si="162"/>
        <v>seedling</v>
      </c>
      <c r="F663" s="15">
        <f t="shared" si="162"/>
        <v>1200</v>
      </c>
      <c r="G663" s="15" t="str">
        <f t="shared" si="162"/>
        <v>POTR</v>
      </c>
      <c r="H663" s="15">
        <f t="shared" si="162"/>
        <v>4</v>
      </c>
      <c r="I663" s="15">
        <f t="shared" si="162"/>
        <v>3</v>
      </c>
      <c r="J663" s="15" t="s">
        <v>344</v>
      </c>
    </row>
    <row r="664" spans="1:35" s="15" customFormat="1" x14ac:dyDescent="0.2">
      <c r="A664" s="15">
        <f t="shared" si="157"/>
        <v>663</v>
      </c>
      <c r="B664" s="14">
        <f t="shared" ref="B664:I664" si="163">B661</f>
        <v>35982</v>
      </c>
      <c r="C664" s="34">
        <f t="shared" si="163"/>
        <v>0.5310879629629629</v>
      </c>
      <c r="D664" s="15" t="str">
        <f t="shared" si="163"/>
        <v>C</v>
      </c>
      <c r="E664" s="15" t="str">
        <f t="shared" si="163"/>
        <v>seedling</v>
      </c>
      <c r="F664" s="15">
        <f t="shared" si="163"/>
        <v>1200</v>
      </c>
      <c r="G664" s="15" t="str">
        <f t="shared" si="163"/>
        <v>POTR</v>
      </c>
      <c r="H664" s="15">
        <f t="shared" si="163"/>
        <v>4</v>
      </c>
      <c r="I664" s="15">
        <f t="shared" si="163"/>
        <v>3</v>
      </c>
      <c r="J664" s="15" t="s">
        <v>243</v>
      </c>
    </row>
    <row r="665" spans="1:35" s="15" customFormat="1" x14ac:dyDescent="0.2">
      <c r="A665" s="15">
        <f t="shared" si="157"/>
        <v>664</v>
      </c>
      <c r="B665" s="14"/>
      <c r="C665" s="34"/>
      <c r="J665" s="15" t="s">
        <v>346</v>
      </c>
      <c r="K665" s="15" t="s">
        <v>347</v>
      </c>
    </row>
    <row r="666" spans="1:35" s="15" customFormat="1" x14ac:dyDescent="0.2">
      <c r="A666" s="15">
        <f t="shared" si="157"/>
        <v>665</v>
      </c>
      <c r="B666" s="14"/>
      <c r="C666" s="34"/>
      <c r="J666" s="15" t="s">
        <v>348</v>
      </c>
      <c r="K666" s="15" t="s">
        <v>349</v>
      </c>
    </row>
    <row r="667" spans="1:35" s="15" customFormat="1" x14ac:dyDescent="0.2">
      <c r="A667" s="15">
        <f t="shared" si="157"/>
        <v>666</v>
      </c>
      <c r="B667" s="14"/>
      <c r="C667" s="34"/>
      <c r="J667" s="15" t="s">
        <v>350</v>
      </c>
      <c r="K667" s="15" t="s">
        <v>351</v>
      </c>
      <c r="L667" s="15">
        <v>1</v>
      </c>
      <c r="M667" s="15">
        <v>0.16</v>
      </c>
    </row>
    <row r="668" spans="1:35" s="15" customFormat="1" x14ac:dyDescent="0.2">
      <c r="A668" s="15">
        <f t="shared" si="157"/>
        <v>667</v>
      </c>
      <c r="B668" s="14"/>
      <c r="C668" s="34"/>
      <c r="J668" s="15" t="s">
        <v>352</v>
      </c>
      <c r="K668" s="15" t="s">
        <v>353</v>
      </c>
    </row>
    <row r="669" spans="1:35" s="15" customFormat="1" x14ac:dyDescent="0.2">
      <c r="A669" s="15">
        <f t="shared" si="157"/>
        <v>668</v>
      </c>
      <c r="B669" s="14"/>
      <c r="C669" s="34"/>
      <c r="J669" s="15" t="s">
        <v>244</v>
      </c>
    </row>
    <row r="670" spans="1:35" s="15" customFormat="1" x14ac:dyDescent="0.2">
      <c r="A670" s="15">
        <f t="shared" si="157"/>
        <v>669</v>
      </c>
      <c r="B670" s="14"/>
      <c r="C670" s="34"/>
      <c r="J670" s="15" t="s">
        <v>355</v>
      </c>
      <c r="K670" s="15" t="s">
        <v>356</v>
      </c>
      <c r="L670" s="15" t="s">
        <v>357</v>
      </c>
      <c r="M670" s="15" t="s">
        <v>358</v>
      </c>
      <c r="N670" s="15" t="s">
        <v>359</v>
      </c>
      <c r="O670" s="15" t="s">
        <v>360</v>
      </c>
      <c r="P670" s="15" t="s">
        <v>361</v>
      </c>
      <c r="Q670" s="15" t="s">
        <v>362</v>
      </c>
      <c r="R670" s="15" t="s">
        <v>363</v>
      </c>
      <c r="S670" s="15" t="s">
        <v>364</v>
      </c>
      <c r="T670" s="15" t="s">
        <v>365</v>
      </c>
      <c r="U670" s="15" t="s">
        <v>366</v>
      </c>
      <c r="V670" s="15" t="s">
        <v>367</v>
      </c>
      <c r="W670" s="15" t="s">
        <v>368</v>
      </c>
      <c r="X670" s="15" t="s">
        <v>369</v>
      </c>
      <c r="Y670" s="15" t="s">
        <v>370</v>
      </c>
      <c r="Z670" s="15" t="s">
        <v>371</v>
      </c>
      <c r="AA670" s="15" t="s">
        <v>372</v>
      </c>
      <c r="AB670" s="15" t="s">
        <v>373</v>
      </c>
      <c r="AC670" s="15" t="s">
        <v>374</v>
      </c>
      <c r="AD670" s="15" t="s">
        <v>375</v>
      </c>
      <c r="AE670" s="15" t="s">
        <v>376</v>
      </c>
      <c r="AF670" s="15" t="s">
        <v>377</v>
      </c>
      <c r="AG670" s="15" t="s">
        <v>378</v>
      </c>
      <c r="AH670" s="15" t="s">
        <v>379</v>
      </c>
      <c r="AI670" s="15" t="s">
        <v>380</v>
      </c>
    </row>
    <row r="671" spans="1:35" s="15" customFormat="1" x14ac:dyDescent="0.2">
      <c r="A671" s="15">
        <f t="shared" si="157"/>
        <v>670</v>
      </c>
      <c r="B671" s="14">
        <f>DATE(1998,7,(MID(J664,10,1)))</f>
        <v>35982</v>
      </c>
      <c r="C671" s="34">
        <f>TIME(MID(J664,17,2),MID(J664,20,2),MID(J664,23,2))</f>
        <v>0.53268518518518515</v>
      </c>
      <c r="D671" s="25" t="s">
        <v>429</v>
      </c>
      <c r="E671" s="25" t="s">
        <v>433</v>
      </c>
      <c r="F671" s="15">
        <f>IF(MID(J669,FIND(".",J669,7)+1,4)="1200",1200,50)</f>
        <v>1200</v>
      </c>
      <c r="G671" s="25" t="s">
        <v>51</v>
      </c>
      <c r="H671" s="15">
        <f>VALUE(LEFT(J669,FIND(":",J669,1)-1))</f>
        <v>6</v>
      </c>
      <c r="I671" s="15">
        <f>VALUE(RIGHT(J669,1))</f>
        <v>2</v>
      </c>
      <c r="J671" s="15">
        <v>1</v>
      </c>
      <c r="K671" s="15">
        <v>79.94</v>
      </c>
      <c r="L671" s="15">
        <v>20.399999999999999</v>
      </c>
      <c r="M671" s="15">
        <v>0.439</v>
      </c>
      <c r="N671" s="15">
        <v>251</v>
      </c>
      <c r="O671" s="15">
        <v>2.74</v>
      </c>
      <c r="P671" s="15">
        <v>0.746</v>
      </c>
      <c r="Q671" s="15">
        <v>6</v>
      </c>
      <c r="R671" s="15">
        <v>0</v>
      </c>
      <c r="S671" s="15">
        <v>1.42</v>
      </c>
      <c r="T671" s="15">
        <v>21.2</v>
      </c>
      <c r="U671" s="15">
        <v>22.38</v>
      </c>
      <c r="V671" s="15">
        <v>20.239999999999998</v>
      </c>
      <c r="W671" s="15">
        <v>374.2</v>
      </c>
      <c r="X671" s="15">
        <v>348.6</v>
      </c>
      <c r="Y671" s="15">
        <v>17.79</v>
      </c>
      <c r="Z671" s="15">
        <v>21</v>
      </c>
      <c r="AA671" s="15">
        <v>66.03</v>
      </c>
      <c r="AB671" s="15">
        <v>77.959999999999994</v>
      </c>
      <c r="AC671" s="15">
        <v>500.5</v>
      </c>
      <c r="AD671" s="15">
        <v>1201</v>
      </c>
      <c r="AE671" s="15">
        <v>1.35</v>
      </c>
      <c r="AF671" s="15">
        <v>93.8</v>
      </c>
      <c r="AG671" s="15">
        <v>3.2</v>
      </c>
      <c r="AH671" s="15">
        <v>0.19</v>
      </c>
      <c r="AI671" s="15">
        <v>111115</v>
      </c>
    </row>
    <row r="672" spans="1:35" s="15" customFormat="1" x14ac:dyDescent="0.2">
      <c r="A672" s="15">
        <f t="shared" si="157"/>
        <v>671</v>
      </c>
      <c r="B672" s="14">
        <f t="shared" ref="B672:I672" si="164">B671</f>
        <v>35982</v>
      </c>
      <c r="C672" s="34">
        <f t="shared" si="164"/>
        <v>0.53268518518518515</v>
      </c>
      <c r="D672" s="15" t="str">
        <f t="shared" si="164"/>
        <v>C</v>
      </c>
      <c r="E672" s="15" t="str">
        <f t="shared" si="164"/>
        <v>seedling</v>
      </c>
      <c r="F672" s="15">
        <f t="shared" si="164"/>
        <v>1200</v>
      </c>
      <c r="G672" s="15" t="str">
        <f t="shared" si="164"/>
        <v>POTR</v>
      </c>
      <c r="H672" s="15">
        <f t="shared" si="164"/>
        <v>6</v>
      </c>
      <c r="I672" s="15">
        <f t="shared" si="164"/>
        <v>2</v>
      </c>
      <c r="J672" s="15">
        <v>2</v>
      </c>
      <c r="K672" s="15">
        <v>94.19</v>
      </c>
      <c r="L672" s="15">
        <v>20.100000000000001</v>
      </c>
      <c r="M672" s="15">
        <v>0.437</v>
      </c>
      <c r="N672" s="15">
        <v>254</v>
      </c>
      <c r="O672" s="15">
        <v>2.71</v>
      </c>
      <c r="P672" s="15">
        <v>0.74299999999999999</v>
      </c>
      <c r="Q672" s="15">
        <v>6</v>
      </c>
      <c r="R672" s="15">
        <v>0</v>
      </c>
      <c r="S672" s="15">
        <v>1.42</v>
      </c>
      <c r="T672" s="15">
        <v>21.11</v>
      </c>
      <c r="U672" s="15">
        <v>22.34</v>
      </c>
      <c r="V672" s="15">
        <v>19.989999999999998</v>
      </c>
      <c r="W672" s="15">
        <v>376.2</v>
      </c>
      <c r="X672" s="15">
        <v>351</v>
      </c>
      <c r="Y672" s="15">
        <v>17.79</v>
      </c>
      <c r="Z672" s="15">
        <v>20.97</v>
      </c>
      <c r="AA672" s="15">
        <v>66.400000000000006</v>
      </c>
      <c r="AB672" s="15">
        <v>78.28</v>
      </c>
      <c r="AC672" s="15">
        <v>500.4</v>
      </c>
      <c r="AD672" s="15">
        <v>1201</v>
      </c>
      <c r="AE672" s="15">
        <v>0.22040000000000001</v>
      </c>
      <c r="AF672" s="15">
        <v>93.8</v>
      </c>
      <c r="AG672" s="15">
        <v>3.2</v>
      </c>
      <c r="AH672" s="15">
        <v>0.19</v>
      </c>
      <c r="AI672" s="15">
        <v>111115</v>
      </c>
    </row>
    <row r="673" spans="1:35" s="15" customFormat="1" x14ac:dyDescent="0.2">
      <c r="A673" s="15">
        <f t="shared" si="157"/>
        <v>672</v>
      </c>
      <c r="B673" s="14">
        <f t="shared" ref="B673:I673" si="165">B671</f>
        <v>35982</v>
      </c>
      <c r="C673" s="34">
        <f t="shared" si="165"/>
        <v>0.53268518518518515</v>
      </c>
      <c r="D673" s="15" t="str">
        <f t="shared" si="165"/>
        <v>C</v>
      </c>
      <c r="E673" s="15" t="str">
        <f t="shared" si="165"/>
        <v>seedling</v>
      </c>
      <c r="F673" s="15">
        <f t="shared" si="165"/>
        <v>1200</v>
      </c>
      <c r="G673" s="15" t="str">
        <f t="shared" si="165"/>
        <v>POTR</v>
      </c>
      <c r="H673" s="15">
        <f t="shared" si="165"/>
        <v>6</v>
      </c>
      <c r="I673" s="15">
        <f t="shared" si="165"/>
        <v>2</v>
      </c>
      <c r="J673" s="15" t="s">
        <v>344</v>
      </c>
    </row>
    <row r="674" spans="1:35" s="15" customFormat="1" x14ac:dyDescent="0.2">
      <c r="A674" s="15">
        <f t="shared" si="157"/>
        <v>673</v>
      </c>
      <c r="B674" s="14">
        <f t="shared" ref="B674:I674" si="166">B671</f>
        <v>35982</v>
      </c>
      <c r="C674" s="34">
        <f t="shared" si="166"/>
        <v>0.53268518518518515</v>
      </c>
      <c r="D674" s="15" t="str">
        <f t="shared" si="166"/>
        <v>C</v>
      </c>
      <c r="E674" s="15" t="str">
        <f t="shared" si="166"/>
        <v>seedling</v>
      </c>
      <c r="F674" s="15">
        <f t="shared" si="166"/>
        <v>1200</v>
      </c>
      <c r="G674" s="15" t="str">
        <f t="shared" si="166"/>
        <v>POTR</v>
      </c>
      <c r="H674" s="15">
        <f t="shared" si="166"/>
        <v>6</v>
      </c>
      <c r="I674" s="15">
        <f t="shared" si="166"/>
        <v>2</v>
      </c>
      <c r="J674" s="15" t="s">
        <v>245</v>
      </c>
    </row>
    <row r="675" spans="1:35" s="15" customFormat="1" x14ac:dyDescent="0.2">
      <c r="A675" s="15">
        <f t="shared" si="157"/>
        <v>674</v>
      </c>
      <c r="B675" s="14"/>
      <c r="C675" s="34"/>
      <c r="J675" s="15" t="s">
        <v>346</v>
      </c>
      <c r="K675" s="15" t="s">
        <v>347</v>
      </c>
    </row>
    <row r="676" spans="1:35" s="15" customFormat="1" x14ac:dyDescent="0.2">
      <c r="A676" s="15">
        <f t="shared" si="157"/>
        <v>675</v>
      </c>
      <c r="B676" s="14"/>
      <c r="C676" s="34"/>
      <c r="J676" s="15" t="s">
        <v>348</v>
      </c>
      <c r="K676" s="15" t="s">
        <v>349</v>
      </c>
    </row>
    <row r="677" spans="1:35" s="15" customFormat="1" x14ac:dyDescent="0.2">
      <c r="A677" s="15">
        <f t="shared" si="157"/>
        <v>676</v>
      </c>
      <c r="B677" s="14"/>
      <c r="C677" s="34"/>
      <c r="J677" s="15" t="s">
        <v>350</v>
      </c>
      <c r="K677" s="15" t="s">
        <v>351</v>
      </c>
      <c r="L677" s="15">
        <v>1</v>
      </c>
      <c r="M677" s="15">
        <v>0.16</v>
      </c>
    </row>
    <row r="678" spans="1:35" s="15" customFormat="1" x14ac:dyDescent="0.2">
      <c r="A678" s="15">
        <f t="shared" si="157"/>
        <v>677</v>
      </c>
      <c r="B678" s="14"/>
      <c r="C678" s="34"/>
      <c r="J678" s="15" t="s">
        <v>352</v>
      </c>
      <c r="K678" s="15" t="s">
        <v>353</v>
      </c>
    </row>
    <row r="679" spans="1:35" s="15" customFormat="1" x14ac:dyDescent="0.2">
      <c r="A679" s="15">
        <f t="shared" si="157"/>
        <v>678</v>
      </c>
      <c r="B679" s="14"/>
      <c r="C679" s="34"/>
      <c r="J679" s="15" t="s">
        <v>246</v>
      </c>
    </row>
    <row r="680" spans="1:35" s="15" customFormat="1" x14ac:dyDescent="0.2">
      <c r="A680" s="15">
        <f t="shared" si="157"/>
        <v>679</v>
      </c>
      <c r="B680" s="14"/>
      <c r="C680" s="34"/>
      <c r="J680" s="15" t="s">
        <v>355</v>
      </c>
      <c r="K680" s="15" t="s">
        <v>356</v>
      </c>
      <c r="L680" s="15" t="s">
        <v>357</v>
      </c>
      <c r="M680" s="15" t="s">
        <v>358</v>
      </c>
      <c r="N680" s="15" t="s">
        <v>359</v>
      </c>
      <c r="O680" s="15" t="s">
        <v>360</v>
      </c>
      <c r="P680" s="15" t="s">
        <v>361</v>
      </c>
      <c r="Q680" s="15" t="s">
        <v>362</v>
      </c>
      <c r="R680" s="15" t="s">
        <v>363</v>
      </c>
      <c r="S680" s="15" t="s">
        <v>364</v>
      </c>
      <c r="T680" s="15" t="s">
        <v>365</v>
      </c>
      <c r="U680" s="15" t="s">
        <v>366</v>
      </c>
      <c r="V680" s="15" t="s">
        <v>367</v>
      </c>
      <c r="W680" s="15" t="s">
        <v>368</v>
      </c>
      <c r="X680" s="15" t="s">
        <v>369</v>
      </c>
      <c r="Y680" s="15" t="s">
        <v>370</v>
      </c>
      <c r="Z680" s="15" t="s">
        <v>371</v>
      </c>
      <c r="AA680" s="15" t="s">
        <v>372</v>
      </c>
      <c r="AB680" s="15" t="s">
        <v>373</v>
      </c>
      <c r="AC680" s="15" t="s">
        <v>374</v>
      </c>
      <c r="AD680" s="15" t="s">
        <v>375</v>
      </c>
      <c r="AE680" s="15" t="s">
        <v>376</v>
      </c>
      <c r="AF680" s="15" t="s">
        <v>377</v>
      </c>
      <c r="AG680" s="15" t="s">
        <v>378</v>
      </c>
      <c r="AH680" s="15" t="s">
        <v>379</v>
      </c>
      <c r="AI680" s="15" t="s">
        <v>380</v>
      </c>
    </row>
    <row r="681" spans="1:35" s="15" customFormat="1" x14ac:dyDescent="0.2">
      <c r="A681" s="15">
        <f t="shared" si="157"/>
        <v>680</v>
      </c>
      <c r="B681" s="14">
        <f>DATE(1998,7,(MID(J674,10,1)))</f>
        <v>35982</v>
      </c>
      <c r="C681" s="34">
        <f>TIME(MID(J674,17,2),MID(J674,20,2),MID(J674,23,2))</f>
        <v>0.53462962962962968</v>
      </c>
      <c r="D681" s="25" t="s">
        <v>429</v>
      </c>
      <c r="E681" s="25" t="s">
        <v>433</v>
      </c>
      <c r="F681" s="15">
        <f>IF(MID(J679,FIND(".",J679,7)+1,4)="1200",1200,50)</f>
        <v>1200</v>
      </c>
      <c r="G681" s="25" t="s">
        <v>51</v>
      </c>
      <c r="H681" s="15">
        <f>VALUE(LEFT(J679,FIND(":",J679,1)-1))</f>
        <v>6</v>
      </c>
      <c r="I681" s="15">
        <f>VALUE(RIGHT(J679,1))</f>
        <v>1</v>
      </c>
      <c r="J681" s="15">
        <v>1</v>
      </c>
      <c r="K681" s="15">
        <v>114.43</v>
      </c>
      <c r="L681" s="15">
        <v>18</v>
      </c>
      <c r="M681" s="15">
        <v>0.28499999999999998</v>
      </c>
      <c r="N681" s="15">
        <v>227</v>
      </c>
      <c r="O681" s="15">
        <v>2.16</v>
      </c>
      <c r="P681" s="15">
        <v>0.83199999999999996</v>
      </c>
      <c r="Q681" s="15">
        <v>6</v>
      </c>
      <c r="R681" s="15">
        <v>0</v>
      </c>
      <c r="S681" s="15">
        <v>1.42</v>
      </c>
      <c r="T681" s="15">
        <v>20.6</v>
      </c>
      <c r="U681" s="15">
        <v>22.56</v>
      </c>
      <c r="V681" s="15">
        <v>18.829999999999998</v>
      </c>
      <c r="W681" s="15">
        <v>371.4</v>
      </c>
      <c r="X681" s="15">
        <v>348.9</v>
      </c>
      <c r="Y681" s="15">
        <v>17.86</v>
      </c>
      <c r="Z681" s="15">
        <v>20.39</v>
      </c>
      <c r="AA681" s="15">
        <v>68.8</v>
      </c>
      <c r="AB681" s="15">
        <v>78.56</v>
      </c>
      <c r="AC681" s="15">
        <v>500.6</v>
      </c>
      <c r="AD681" s="15">
        <v>1198</v>
      </c>
      <c r="AE681" s="15">
        <v>0.60619999999999996</v>
      </c>
      <c r="AF681" s="15">
        <v>93.79</v>
      </c>
      <c r="AG681" s="15">
        <v>3.2</v>
      </c>
      <c r="AH681" s="15">
        <v>0.19</v>
      </c>
      <c r="AI681" s="15">
        <v>111115</v>
      </c>
    </row>
    <row r="682" spans="1:35" s="15" customFormat="1" x14ac:dyDescent="0.2">
      <c r="A682" s="15">
        <f t="shared" si="157"/>
        <v>681</v>
      </c>
      <c r="B682" s="14">
        <f t="shared" ref="B682:I682" si="167">B681</f>
        <v>35982</v>
      </c>
      <c r="C682" s="34">
        <f t="shared" si="167"/>
        <v>0.53462962962962968</v>
      </c>
      <c r="D682" s="15" t="str">
        <f t="shared" si="167"/>
        <v>C</v>
      </c>
      <c r="E682" s="15" t="str">
        <f t="shared" si="167"/>
        <v>seedling</v>
      </c>
      <c r="F682" s="15">
        <f t="shared" si="167"/>
        <v>1200</v>
      </c>
      <c r="G682" s="15" t="str">
        <f t="shared" si="167"/>
        <v>POTR</v>
      </c>
      <c r="H682" s="15">
        <f t="shared" si="167"/>
        <v>6</v>
      </c>
      <c r="I682" s="15">
        <f t="shared" si="167"/>
        <v>1</v>
      </c>
      <c r="J682" s="15">
        <v>2</v>
      </c>
      <c r="K682" s="15">
        <v>136.18</v>
      </c>
      <c r="L682" s="15">
        <v>18.100000000000001</v>
      </c>
      <c r="M682" s="15">
        <v>0.28699999999999998</v>
      </c>
      <c r="N682" s="15">
        <v>226</v>
      </c>
      <c r="O682" s="15">
        <v>2.12</v>
      </c>
      <c r="P682" s="15">
        <v>0.81399999999999995</v>
      </c>
      <c r="Q682" s="15">
        <v>6</v>
      </c>
      <c r="R682" s="15">
        <v>0</v>
      </c>
      <c r="S682" s="15">
        <v>1.42</v>
      </c>
      <c r="T682" s="15">
        <v>20.37</v>
      </c>
      <c r="U682" s="15">
        <v>22.45</v>
      </c>
      <c r="V682" s="15">
        <v>18.809999999999999</v>
      </c>
      <c r="W682" s="15">
        <v>371.4</v>
      </c>
      <c r="X682" s="15">
        <v>348.8</v>
      </c>
      <c r="Y682" s="15">
        <v>17.899999999999999</v>
      </c>
      <c r="Z682" s="15">
        <v>20.39</v>
      </c>
      <c r="AA682" s="15">
        <v>69.900000000000006</v>
      </c>
      <c r="AB682" s="15">
        <v>79.64</v>
      </c>
      <c r="AC682" s="15">
        <v>500.6</v>
      </c>
      <c r="AD682" s="15">
        <v>1199</v>
      </c>
      <c r="AE682" s="15">
        <v>0.20669999999999999</v>
      </c>
      <c r="AF682" s="15">
        <v>93.79</v>
      </c>
      <c r="AG682" s="15">
        <v>3.2</v>
      </c>
      <c r="AH682" s="15">
        <v>0.19</v>
      </c>
      <c r="AI682" s="15">
        <v>111115</v>
      </c>
    </row>
    <row r="683" spans="1:35" s="15" customFormat="1" x14ac:dyDescent="0.2">
      <c r="A683" s="15">
        <f t="shared" si="157"/>
        <v>682</v>
      </c>
      <c r="B683" s="14">
        <f t="shared" ref="B683:I683" si="168">B681</f>
        <v>35982</v>
      </c>
      <c r="C683" s="34">
        <f t="shared" si="168"/>
        <v>0.53462962962962968</v>
      </c>
      <c r="D683" s="15" t="str">
        <f t="shared" si="168"/>
        <v>C</v>
      </c>
      <c r="E683" s="15" t="str">
        <f t="shared" si="168"/>
        <v>seedling</v>
      </c>
      <c r="F683" s="15">
        <f t="shared" si="168"/>
        <v>1200</v>
      </c>
      <c r="G683" s="15" t="str">
        <f t="shared" si="168"/>
        <v>POTR</v>
      </c>
      <c r="H683" s="15">
        <f t="shared" si="168"/>
        <v>6</v>
      </c>
      <c r="I683" s="15">
        <f t="shared" si="168"/>
        <v>1</v>
      </c>
      <c r="J683" s="15" t="s">
        <v>344</v>
      </c>
    </row>
    <row r="684" spans="1:35" s="15" customFormat="1" x14ac:dyDescent="0.2">
      <c r="A684" s="15">
        <f t="shared" si="157"/>
        <v>683</v>
      </c>
      <c r="B684" s="14">
        <f t="shared" ref="B684:I684" si="169">B681</f>
        <v>35982</v>
      </c>
      <c r="C684" s="34">
        <f t="shared" si="169"/>
        <v>0.53462962962962968</v>
      </c>
      <c r="D684" s="15" t="str">
        <f t="shared" si="169"/>
        <v>C</v>
      </c>
      <c r="E684" s="15" t="str">
        <f t="shared" si="169"/>
        <v>seedling</v>
      </c>
      <c r="F684" s="15">
        <f t="shared" si="169"/>
        <v>1200</v>
      </c>
      <c r="G684" s="15" t="str">
        <f t="shared" si="169"/>
        <v>POTR</v>
      </c>
      <c r="H684" s="15">
        <f t="shared" si="169"/>
        <v>6</v>
      </c>
      <c r="I684" s="15">
        <f t="shared" si="169"/>
        <v>1</v>
      </c>
      <c r="J684" s="15" t="s">
        <v>247</v>
      </c>
    </row>
    <row r="685" spans="1:35" s="15" customFormat="1" x14ac:dyDescent="0.2">
      <c r="A685" s="15">
        <f t="shared" si="157"/>
        <v>684</v>
      </c>
      <c r="B685" s="14"/>
      <c r="C685" s="34"/>
      <c r="J685" s="15" t="s">
        <v>346</v>
      </c>
      <c r="K685" s="15" t="s">
        <v>347</v>
      </c>
    </row>
    <row r="686" spans="1:35" s="15" customFormat="1" x14ac:dyDescent="0.2">
      <c r="A686" s="15">
        <f t="shared" si="157"/>
        <v>685</v>
      </c>
      <c r="B686" s="14"/>
      <c r="C686" s="34"/>
      <c r="J686" s="15" t="s">
        <v>348</v>
      </c>
      <c r="K686" s="15" t="s">
        <v>349</v>
      </c>
    </row>
    <row r="687" spans="1:35" s="15" customFormat="1" x14ac:dyDescent="0.2">
      <c r="A687" s="15">
        <f t="shared" si="157"/>
        <v>686</v>
      </c>
      <c r="B687" s="14"/>
      <c r="C687" s="34"/>
      <c r="J687" s="15" t="s">
        <v>350</v>
      </c>
      <c r="K687" s="15" t="s">
        <v>351</v>
      </c>
      <c r="L687" s="15">
        <v>1</v>
      </c>
      <c r="M687" s="15">
        <v>0.16</v>
      </c>
    </row>
    <row r="688" spans="1:35" s="15" customFormat="1" x14ac:dyDescent="0.2">
      <c r="A688" s="15">
        <f t="shared" si="157"/>
        <v>687</v>
      </c>
      <c r="B688" s="14"/>
      <c r="C688" s="34"/>
      <c r="J688" s="15" t="s">
        <v>352</v>
      </c>
      <c r="K688" s="15" t="s">
        <v>353</v>
      </c>
    </row>
    <row r="689" spans="1:35" s="15" customFormat="1" x14ac:dyDescent="0.2">
      <c r="A689" s="15">
        <f t="shared" si="157"/>
        <v>688</v>
      </c>
      <c r="B689" s="14"/>
      <c r="C689" s="34"/>
      <c r="J689" s="15" t="s">
        <v>248</v>
      </c>
    </row>
    <row r="690" spans="1:35" s="15" customFormat="1" x14ac:dyDescent="0.2">
      <c r="A690" s="15">
        <f t="shared" si="157"/>
        <v>689</v>
      </c>
      <c r="B690" s="14"/>
      <c r="C690" s="34"/>
      <c r="J690" s="15" t="s">
        <v>355</v>
      </c>
      <c r="K690" s="15" t="s">
        <v>356</v>
      </c>
      <c r="L690" s="15" t="s">
        <v>357</v>
      </c>
      <c r="M690" s="15" t="s">
        <v>358</v>
      </c>
      <c r="N690" s="15" t="s">
        <v>359</v>
      </c>
      <c r="O690" s="15" t="s">
        <v>360</v>
      </c>
      <c r="P690" s="15" t="s">
        <v>361</v>
      </c>
      <c r="Q690" s="15" t="s">
        <v>362</v>
      </c>
      <c r="R690" s="15" t="s">
        <v>363</v>
      </c>
      <c r="S690" s="15" t="s">
        <v>364</v>
      </c>
      <c r="T690" s="15" t="s">
        <v>365</v>
      </c>
      <c r="U690" s="15" t="s">
        <v>366</v>
      </c>
      <c r="V690" s="15" t="s">
        <v>367</v>
      </c>
      <c r="W690" s="15" t="s">
        <v>368</v>
      </c>
      <c r="X690" s="15" t="s">
        <v>369</v>
      </c>
      <c r="Y690" s="15" t="s">
        <v>370</v>
      </c>
      <c r="Z690" s="15" t="s">
        <v>371</v>
      </c>
      <c r="AA690" s="15" t="s">
        <v>372</v>
      </c>
      <c r="AB690" s="15" t="s">
        <v>373</v>
      </c>
      <c r="AC690" s="15" t="s">
        <v>374</v>
      </c>
      <c r="AD690" s="15" t="s">
        <v>375</v>
      </c>
      <c r="AE690" s="15" t="s">
        <v>376</v>
      </c>
      <c r="AF690" s="15" t="s">
        <v>377</v>
      </c>
      <c r="AG690" s="15" t="s">
        <v>378</v>
      </c>
      <c r="AH690" s="15" t="s">
        <v>379</v>
      </c>
      <c r="AI690" s="15" t="s">
        <v>380</v>
      </c>
    </row>
    <row r="691" spans="1:35" s="15" customFormat="1" x14ac:dyDescent="0.2">
      <c r="A691" s="15">
        <f t="shared" si="157"/>
        <v>690</v>
      </c>
      <c r="B691" s="14">
        <f>DATE(1998,7,(MID(J684,10,1)))</f>
        <v>35982</v>
      </c>
      <c r="C691" s="34">
        <f>TIME(MID(J684,17,2),MID(J684,20,2),MID(J684,23,2))</f>
        <v>0.53767361111111112</v>
      </c>
      <c r="D691" s="25" t="s">
        <v>429</v>
      </c>
      <c r="E691" s="25" t="s">
        <v>433</v>
      </c>
      <c r="F691" s="15">
        <f>IF(MID(J689,FIND(".",J689,7)+1,4)="1200",1200,50)</f>
        <v>1200</v>
      </c>
      <c r="G691" s="25" t="s">
        <v>51</v>
      </c>
      <c r="H691" s="15">
        <f>VALUE(LEFT(J689,FIND(":",J689,1)-1))</f>
        <v>5</v>
      </c>
      <c r="I691" s="15">
        <f>VALUE(RIGHT(J689,1))</f>
        <v>5</v>
      </c>
      <c r="J691" s="15">
        <v>1</v>
      </c>
      <c r="K691" s="15">
        <v>164.18</v>
      </c>
      <c r="L691" s="15">
        <v>24.3</v>
      </c>
      <c r="M691" s="15">
        <v>0.71199999999999997</v>
      </c>
      <c r="N691" s="15">
        <v>267</v>
      </c>
      <c r="O691" s="15">
        <v>3.13</v>
      </c>
      <c r="P691" s="15">
        <v>0.60499999999999998</v>
      </c>
      <c r="Q691" s="15">
        <v>6</v>
      </c>
      <c r="R691" s="15">
        <v>0</v>
      </c>
      <c r="S691" s="15">
        <v>1.42</v>
      </c>
      <c r="T691" s="15">
        <v>20.96</v>
      </c>
      <c r="U691" s="15">
        <v>21.9</v>
      </c>
      <c r="V691" s="15">
        <v>20.25</v>
      </c>
      <c r="W691" s="15">
        <v>378.7</v>
      </c>
      <c r="X691" s="15">
        <v>348.2</v>
      </c>
      <c r="Y691" s="15">
        <v>18</v>
      </c>
      <c r="Z691" s="15">
        <v>21.67</v>
      </c>
      <c r="AA691" s="15">
        <v>67.790000000000006</v>
      </c>
      <c r="AB691" s="15">
        <v>81.64</v>
      </c>
      <c r="AC691" s="15">
        <v>500.4</v>
      </c>
      <c r="AD691" s="15">
        <v>1200</v>
      </c>
      <c r="AE691" s="15">
        <v>0.372</v>
      </c>
      <c r="AF691" s="15">
        <v>93.79</v>
      </c>
      <c r="AG691" s="15">
        <v>3.2</v>
      </c>
      <c r="AH691" s="15">
        <v>0.19</v>
      </c>
      <c r="AI691" s="15">
        <v>111115</v>
      </c>
    </row>
    <row r="692" spans="1:35" s="15" customFormat="1" x14ac:dyDescent="0.2">
      <c r="A692" s="15">
        <f t="shared" si="157"/>
        <v>691</v>
      </c>
      <c r="B692" s="14">
        <f t="shared" ref="B692:I692" si="170">B691</f>
        <v>35982</v>
      </c>
      <c r="C692" s="34">
        <f t="shared" si="170"/>
        <v>0.53767361111111112</v>
      </c>
      <c r="D692" s="15" t="str">
        <f t="shared" si="170"/>
        <v>C</v>
      </c>
      <c r="E692" s="15" t="str">
        <f t="shared" si="170"/>
        <v>seedling</v>
      </c>
      <c r="F692" s="15">
        <f t="shared" si="170"/>
        <v>1200</v>
      </c>
      <c r="G692" s="15" t="str">
        <f t="shared" si="170"/>
        <v>POTR</v>
      </c>
      <c r="H692" s="15">
        <f t="shared" si="170"/>
        <v>5</v>
      </c>
      <c r="I692" s="15">
        <f t="shared" si="170"/>
        <v>5</v>
      </c>
      <c r="J692" s="15">
        <v>2</v>
      </c>
      <c r="K692" s="15">
        <v>187.43</v>
      </c>
      <c r="L692" s="15">
        <v>24.3</v>
      </c>
      <c r="M692" s="15">
        <v>0.70899999999999996</v>
      </c>
      <c r="N692" s="15">
        <v>270</v>
      </c>
      <c r="O692" s="15">
        <v>3.14</v>
      </c>
      <c r="P692" s="15">
        <v>0.60599999999999998</v>
      </c>
      <c r="Q692" s="15">
        <v>6</v>
      </c>
      <c r="R692" s="15">
        <v>0</v>
      </c>
      <c r="S692" s="15">
        <v>1.42</v>
      </c>
      <c r="T692" s="15">
        <v>20.99</v>
      </c>
      <c r="U692" s="15">
        <v>21.92</v>
      </c>
      <c r="V692" s="15">
        <v>20.260000000000002</v>
      </c>
      <c r="W692" s="15">
        <v>381.5</v>
      </c>
      <c r="X692" s="15">
        <v>351.1</v>
      </c>
      <c r="Y692" s="15">
        <v>18.010000000000002</v>
      </c>
      <c r="Z692" s="15">
        <v>21.69</v>
      </c>
      <c r="AA692" s="15">
        <v>67.739999999999995</v>
      </c>
      <c r="AB692" s="15">
        <v>81.569999999999993</v>
      </c>
      <c r="AC692" s="15">
        <v>500.5</v>
      </c>
      <c r="AD692" s="15">
        <v>1200</v>
      </c>
      <c r="AE692" s="15">
        <v>0.73019999999999996</v>
      </c>
      <c r="AF692" s="15">
        <v>93.79</v>
      </c>
      <c r="AG692" s="15">
        <v>3.2</v>
      </c>
      <c r="AH692" s="15">
        <v>0.19</v>
      </c>
      <c r="AI692" s="15">
        <v>111115</v>
      </c>
    </row>
    <row r="693" spans="1:35" s="15" customFormat="1" x14ac:dyDescent="0.2">
      <c r="A693" s="15">
        <f t="shared" si="157"/>
        <v>692</v>
      </c>
      <c r="B693" s="14">
        <f t="shared" ref="B693:I693" si="171">B691</f>
        <v>35982</v>
      </c>
      <c r="C693" s="34">
        <f t="shared" si="171"/>
        <v>0.53767361111111112</v>
      </c>
      <c r="D693" s="15" t="str">
        <f t="shared" si="171"/>
        <v>C</v>
      </c>
      <c r="E693" s="15" t="str">
        <f t="shared" si="171"/>
        <v>seedling</v>
      </c>
      <c r="F693" s="15">
        <f t="shared" si="171"/>
        <v>1200</v>
      </c>
      <c r="G693" s="15" t="str">
        <f t="shared" si="171"/>
        <v>POTR</v>
      </c>
      <c r="H693" s="15">
        <f t="shared" si="171"/>
        <v>5</v>
      </c>
      <c r="I693" s="15">
        <f t="shared" si="171"/>
        <v>5</v>
      </c>
      <c r="J693" s="15" t="s">
        <v>344</v>
      </c>
    </row>
    <row r="694" spans="1:35" s="15" customFormat="1" x14ac:dyDescent="0.2">
      <c r="A694" s="15">
        <f t="shared" si="157"/>
        <v>693</v>
      </c>
      <c r="B694" s="14">
        <f t="shared" ref="B694:I694" si="172">B691</f>
        <v>35982</v>
      </c>
      <c r="C694" s="34">
        <f t="shared" si="172"/>
        <v>0.53767361111111112</v>
      </c>
      <c r="D694" s="15" t="str">
        <f t="shared" si="172"/>
        <v>C</v>
      </c>
      <c r="E694" s="15" t="str">
        <f t="shared" si="172"/>
        <v>seedling</v>
      </c>
      <c r="F694" s="15">
        <f t="shared" si="172"/>
        <v>1200</v>
      </c>
      <c r="G694" s="15" t="str">
        <f t="shared" si="172"/>
        <v>POTR</v>
      </c>
      <c r="H694" s="15">
        <f t="shared" si="172"/>
        <v>5</v>
      </c>
      <c r="I694" s="15">
        <f t="shared" si="172"/>
        <v>5</v>
      </c>
      <c r="J694" s="15" t="s">
        <v>249</v>
      </c>
    </row>
    <row r="695" spans="1:35" s="15" customFormat="1" x14ac:dyDescent="0.2">
      <c r="A695" s="15">
        <f t="shared" si="157"/>
        <v>694</v>
      </c>
      <c r="B695" s="14"/>
      <c r="C695" s="34"/>
      <c r="J695" s="15" t="s">
        <v>346</v>
      </c>
      <c r="K695" s="15" t="s">
        <v>347</v>
      </c>
    </row>
    <row r="696" spans="1:35" s="15" customFormat="1" x14ac:dyDescent="0.2">
      <c r="A696" s="15">
        <f t="shared" si="157"/>
        <v>695</v>
      </c>
      <c r="B696" s="14"/>
      <c r="C696" s="34"/>
      <c r="J696" s="15" t="s">
        <v>348</v>
      </c>
      <c r="K696" s="15" t="s">
        <v>349</v>
      </c>
    </row>
    <row r="697" spans="1:35" s="15" customFormat="1" x14ac:dyDescent="0.2">
      <c r="A697" s="15">
        <f t="shared" si="157"/>
        <v>696</v>
      </c>
      <c r="B697" s="14"/>
      <c r="C697" s="34"/>
      <c r="J697" s="15" t="s">
        <v>350</v>
      </c>
      <c r="K697" s="15" t="s">
        <v>351</v>
      </c>
      <c r="L697" s="15">
        <v>1</v>
      </c>
      <c r="M697" s="15">
        <v>0.16</v>
      </c>
    </row>
    <row r="698" spans="1:35" s="15" customFormat="1" x14ac:dyDescent="0.2">
      <c r="A698" s="15">
        <f t="shared" si="157"/>
        <v>697</v>
      </c>
      <c r="B698" s="14"/>
      <c r="C698" s="34"/>
      <c r="J698" s="15" t="s">
        <v>352</v>
      </c>
      <c r="K698" s="15" t="s">
        <v>353</v>
      </c>
    </row>
    <row r="699" spans="1:35" s="15" customFormat="1" x14ac:dyDescent="0.2">
      <c r="A699" s="15">
        <f t="shared" si="157"/>
        <v>698</v>
      </c>
      <c r="B699" s="14"/>
      <c r="C699" s="34"/>
      <c r="J699" s="15" t="s">
        <v>250</v>
      </c>
    </row>
    <row r="700" spans="1:35" s="15" customFormat="1" x14ac:dyDescent="0.2">
      <c r="A700" s="15">
        <f t="shared" si="157"/>
        <v>699</v>
      </c>
      <c r="B700" s="14"/>
      <c r="C700" s="34"/>
      <c r="J700" s="15" t="s">
        <v>355</v>
      </c>
      <c r="K700" s="15" t="s">
        <v>356</v>
      </c>
      <c r="L700" s="15" t="s">
        <v>357</v>
      </c>
      <c r="M700" s="15" t="s">
        <v>358</v>
      </c>
      <c r="N700" s="15" t="s">
        <v>359</v>
      </c>
      <c r="O700" s="15" t="s">
        <v>360</v>
      </c>
      <c r="P700" s="15" t="s">
        <v>361</v>
      </c>
      <c r="Q700" s="15" t="s">
        <v>362</v>
      </c>
      <c r="R700" s="15" t="s">
        <v>363</v>
      </c>
      <c r="S700" s="15" t="s">
        <v>364</v>
      </c>
      <c r="T700" s="15" t="s">
        <v>365</v>
      </c>
      <c r="U700" s="15" t="s">
        <v>366</v>
      </c>
      <c r="V700" s="15" t="s">
        <v>367</v>
      </c>
      <c r="W700" s="15" t="s">
        <v>368</v>
      </c>
      <c r="X700" s="15" t="s">
        <v>369</v>
      </c>
      <c r="Y700" s="15" t="s">
        <v>370</v>
      </c>
      <c r="Z700" s="15" t="s">
        <v>371</v>
      </c>
      <c r="AA700" s="15" t="s">
        <v>372</v>
      </c>
      <c r="AB700" s="15" t="s">
        <v>373</v>
      </c>
      <c r="AC700" s="15" t="s">
        <v>374</v>
      </c>
      <c r="AD700" s="15" t="s">
        <v>375</v>
      </c>
      <c r="AE700" s="15" t="s">
        <v>376</v>
      </c>
      <c r="AF700" s="15" t="s">
        <v>377</v>
      </c>
      <c r="AG700" s="15" t="s">
        <v>378</v>
      </c>
      <c r="AH700" s="15" t="s">
        <v>379</v>
      </c>
      <c r="AI700" s="15" t="s">
        <v>380</v>
      </c>
    </row>
    <row r="701" spans="1:35" s="15" customFormat="1" x14ac:dyDescent="0.2">
      <c r="A701" s="15">
        <f t="shared" si="157"/>
        <v>700</v>
      </c>
      <c r="B701" s="14">
        <f>DATE(1998,7,(MID(J694,10,1)))</f>
        <v>35982</v>
      </c>
      <c r="C701" s="34">
        <f>TIME(MID(J694,17,2),MID(J694,20,2),MID(J694,23,2))</f>
        <v>0.54172453703703705</v>
      </c>
      <c r="D701" s="25" t="s">
        <v>429</v>
      </c>
      <c r="E701" s="25" t="s">
        <v>433</v>
      </c>
      <c r="F701" s="15">
        <f>IF(MID(J699,FIND(".",J699,7)+1,4)="1200",1200,50)</f>
        <v>1200</v>
      </c>
      <c r="G701" s="25" t="s">
        <v>51</v>
      </c>
      <c r="H701" s="15">
        <f>VALUE(LEFT(J699,FIND(":",J699,1)-1))</f>
        <v>9</v>
      </c>
      <c r="I701" s="15">
        <f>VALUE(RIGHT(J699,1))</f>
        <v>6</v>
      </c>
      <c r="J701" s="15">
        <v>1</v>
      </c>
      <c r="K701" s="15">
        <v>163.97</v>
      </c>
      <c r="L701" s="15">
        <v>22.5</v>
      </c>
      <c r="M701" s="15">
        <v>0.63800000000000001</v>
      </c>
      <c r="N701" s="15">
        <v>268</v>
      </c>
      <c r="O701" s="15">
        <v>3.22</v>
      </c>
      <c r="P701" s="15">
        <v>0.66900000000000004</v>
      </c>
      <c r="Q701" s="15">
        <v>6</v>
      </c>
      <c r="R701" s="15">
        <v>0</v>
      </c>
      <c r="S701" s="15">
        <v>1.42</v>
      </c>
      <c r="T701" s="15">
        <v>20.97</v>
      </c>
      <c r="U701" s="15">
        <v>22.5</v>
      </c>
      <c r="V701" s="15">
        <v>19.63</v>
      </c>
      <c r="W701" s="15">
        <v>378.2</v>
      </c>
      <c r="X701" s="15">
        <v>349.9</v>
      </c>
      <c r="Y701" s="15">
        <v>18.260000000000002</v>
      </c>
      <c r="Z701" s="15">
        <v>22.04</v>
      </c>
      <c r="AA701" s="15">
        <v>68.72</v>
      </c>
      <c r="AB701" s="15">
        <v>82.92</v>
      </c>
      <c r="AC701" s="15">
        <v>500.6</v>
      </c>
      <c r="AD701" s="15">
        <v>1200</v>
      </c>
      <c r="AE701" s="15">
        <v>9.6430000000000002E-2</v>
      </c>
      <c r="AF701" s="15">
        <v>93.78</v>
      </c>
      <c r="AG701" s="15">
        <v>3.2</v>
      </c>
      <c r="AH701" s="15">
        <v>0.19</v>
      </c>
      <c r="AI701" s="15">
        <v>111115</v>
      </c>
    </row>
    <row r="702" spans="1:35" s="15" customFormat="1" x14ac:dyDescent="0.2">
      <c r="A702" s="15">
        <f t="shared" si="157"/>
        <v>701</v>
      </c>
      <c r="B702" s="14">
        <f t="shared" ref="B702:I702" si="173">B701</f>
        <v>35982</v>
      </c>
      <c r="C702" s="34">
        <f t="shared" si="173"/>
        <v>0.54172453703703705</v>
      </c>
      <c r="D702" s="15" t="str">
        <f t="shared" si="173"/>
        <v>C</v>
      </c>
      <c r="E702" s="15" t="str">
        <f t="shared" si="173"/>
        <v>seedling</v>
      </c>
      <c r="F702" s="15">
        <f t="shared" si="173"/>
        <v>1200</v>
      </c>
      <c r="G702" s="15" t="str">
        <f t="shared" si="173"/>
        <v>POTR</v>
      </c>
      <c r="H702" s="15">
        <f t="shared" si="173"/>
        <v>9</v>
      </c>
      <c r="I702" s="15">
        <f t="shared" si="173"/>
        <v>6</v>
      </c>
      <c r="J702" s="15">
        <v>2</v>
      </c>
      <c r="K702" s="15">
        <v>187.22</v>
      </c>
      <c r="L702" s="15">
        <v>22.8</v>
      </c>
      <c r="M702" s="15">
        <v>0.64900000000000002</v>
      </c>
      <c r="N702" s="15">
        <v>268</v>
      </c>
      <c r="O702" s="15">
        <v>3.17</v>
      </c>
      <c r="P702" s="15">
        <v>0.65</v>
      </c>
      <c r="Q702" s="15">
        <v>6</v>
      </c>
      <c r="R702" s="15">
        <v>0</v>
      </c>
      <c r="S702" s="15">
        <v>1.42</v>
      </c>
      <c r="T702" s="15">
        <v>20.81</v>
      </c>
      <c r="U702" s="15">
        <v>22.35</v>
      </c>
      <c r="V702" s="15">
        <v>19.420000000000002</v>
      </c>
      <c r="W702" s="15">
        <v>378.3</v>
      </c>
      <c r="X702" s="15">
        <v>349.7</v>
      </c>
      <c r="Y702" s="15">
        <v>18.260000000000002</v>
      </c>
      <c r="Z702" s="15">
        <v>21.97</v>
      </c>
      <c r="AA702" s="15">
        <v>69.400000000000006</v>
      </c>
      <c r="AB702" s="15">
        <v>83.52</v>
      </c>
      <c r="AC702" s="15">
        <v>500.5</v>
      </c>
      <c r="AD702" s="15">
        <v>1199</v>
      </c>
      <c r="AE702" s="15">
        <v>0.5373</v>
      </c>
      <c r="AF702" s="15">
        <v>93.78</v>
      </c>
      <c r="AG702" s="15">
        <v>3.2</v>
      </c>
      <c r="AH702" s="15">
        <v>0.19</v>
      </c>
      <c r="AI702" s="15">
        <v>111115</v>
      </c>
    </row>
    <row r="703" spans="1:35" s="15" customFormat="1" x14ac:dyDescent="0.2">
      <c r="A703" s="15">
        <f t="shared" si="157"/>
        <v>702</v>
      </c>
      <c r="B703" s="14"/>
      <c r="C703" s="34"/>
    </row>
    <row r="704" spans="1:35" s="19" customFormat="1" x14ac:dyDescent="0.2">
      <c r="A704" s="19">
        <f t="shared" si="157"/>
        <v>703</v>
      </c>
      <c r="B704" s="20"/>
      <c r="C704" s="35"/>
      <c r="J704" s="19" t="s">
        <v>251</v>
      </c>
    </row>
    <row r="705" spans="1:35" s="19" customFormat="1" x14ac:dyDescent="0.2">
      <c r="A705" s="19">
        <f t="shared" si="157"/>
        <v>704</v>
      </c>
      <c r="B705" s="20"/>
      <c r="C705" s="35"/>
      <c r="J705" s="19" t="s">
        <v>252</v>
      </c>
    </row>
    <row r="706" spans="1:35" s="19" customFormat="1" x14ac:dyDescent="0.2">
      <c r="A706" s="19">
        <f t="shared" si="157"/>
        <v>705</v>
      </c>
      <c r="B706" s="20"/>
      <c r="C706" s="35"/>
      <c r="J706" s="19" t="s">
        <v>253</v>
      </c>
    </row>
    <row r="707" spans="1:35" s="19" customFormat="1" x14ac:dyDescent="0.2">
      <c r="A707" s="19">
        <f t="shared" si="157"/>
        <v>706</v>
      </c>
      <c r="B707" s="20"/>
      <c r="C707" s="35"/>
      <c r="J707" s="19" t="s">
        <v>343</v>
      </c>
    </row>
    <row r="708" spans="1:35" s="19" customFormat="1" x14ac:dyDescent="0.2">
      <c r="A708" s="19">
        <f t="shared" si="157"/>
        <v>707</v>
      </c>
      <c r="B708" s="20"/>
      <c r="C708" s="35"/>
    </row>
    <row r="709" spans="1:35" s="19" customFormat="1" x14ac:dyDescent="0.2">
      <c r="A709" s="19">
        <f t="shared" si="157"/>
        <v>708</v>
      </c>
      <c r="B709" s="20"/>
      <c r="C709" s="35"/>
      <c r="J709" s="19" t="s">
        <v>344</v>
      </c>
    </row>
    <row r="710" spans="1:35" s="19" customFormat="1" x14ac:dyDescent="0.2">
      <c r="A710" s="19">
        <f t="shared" si="157"/>
        <v>709</v>
      </c>
      <c r="B710" s="20"/>
      <c r="C710" s="35"/>
      <c r="J710" s="19" t="s">
        <v>254</v>
      </c>
    </row>
    <row r="711" spans="1:35" s="19" customFormat="1" x14ac:dyDescent="0.2">
      <c r="A711" s="19">
        <f t="shared" si="157"/>
        <v>710</v>
      </c>
      <c r="B711" s="20"/>
      <c r="C711" s="35"/>
      <c r="J711" s="19" t="s">
        <v>346</v>
      </c>
      <c r="K711" s="19" t="s">
        <v>347</v>
      </c>
    </row>
    <row r="712" spans="1:35" s="19" customFormat="1" x14ac:dyDescent="0.2">
      <c r="A712" s="19">
        <f t="shared" si="157"/>
        <v>711</v>
      </c>
      <c r="B712" s="20"/>
      <c r="C712" s="35"/>
      <c r="J712" s="19" t="s">
        <v>348</v>
      </c>
      <c r="K712" s="19" t="s">
        <v>349</v>
      </c>
    </row>
    <row r="713" spans="1:35" s="19" customFormat="1" x14ac:dyDescent="0.2">
      <c r="A713" s="19">
        <f t="shared" si="157"/>
        <v>712</v>
      </c>
      <c r="B713" s="20"/>
      <c r="C713" s="35"/>
      <c r="J713" s="19" t="s">
        <v>350</v>
      </c>
      <c r="K713" s="19" t="s">
        <v>351</v>
      </c>
      <c r="L713" s="19">
        <v>1</v>
      </c>
      <c r="M713" s="19">
        <v>0.16</v>
      </c>
    </row>
    <row r="714" spans="1:35" s="19" customFormat="1" x14ac:dyDescent="0.2">
      <c r="A714" s="19">
        <f t="shared" si="157"/>
        <v>713</v>
      </c>
      <c r="B714" s="20"/>
      <c r="C714" s="35"/>
      <c r="J714" s="19" t="s">
        <v>352</v>
      </c>
      <c r="K714" s="19" t="s">
        <v>353</v>
      </c>
    </row>
    <row r="715" spans="1:35" s="19" customFormat="1" x14ac:dyDescent="0.2">
      <c r="A715" s="19">
        <f t="shared" si="157"/>
        <v>714</v>
      </c>
      <c r="B715" s="20"/>
      <c r="C715" s="35"/>
      <c r="J715" s="19" t="s">
        <v>255</v>
      </c>
    </row>
    <row r="716" spans="1:35" s="19" customFormat="1" x14ac:dyDescent="0.2">
      <c r="A716" s="19">
        <f t="shared" ref="A716:A779" si="174">A715+1</f>
        <v>715</v>
      </c>
      <c r="B716" s="20"/>
      <c r="C716" s="35"/>
      <c r="J716" s="19" t="s">
        <v>355</v>
      </c>
      <c r="K716" s="19" t="s">
        <v>356</v>
      </c>
      <c r="L716" s="19" t="s">
        <v>357</v>
      </c>
      <c r="M716" s="19" t="s">
        <v>358</v>
      </c>
      <c r="N716" s="19" t="s">
        <v>359</v>
      </c>
      <c r="O716" s="19" t="s">
        <v>360</v>
      </c>
      <c r="P716" s="19" t="s">
        <v>361</v>
      </c>
      <c r="Q716" s="19" t="s">
        <v>362</v>
      </c>
      <c r="R716" s="19" t="s">
        <v>363</v>
      </c>
      <c r="S716" s="19" t="s">
        <v>364</v>
      </c>
      <c r="T716" s="19" t="s">
        <v>365</v>
      </c>
      <c r="U716" s="19" t="s">
        <v>366</v>
      </c>
      <c r="V716" s="19" t="s">
        <v>367</v>
      </c>
      <c r="W716" s="19" t="s">
        <v>368</v>
      </c>
      <c r="X716" s="19" t="s">
        <v>369</v>
      </c>
      <c r="Y716" s="19" t="s">
        <v>370</v>
      </c>
      <c r="Z716" s="19" t="s">
        <v>371</v>
      </c>
      <c r="AA716" s="19" t="s">
        <v>372</v>
      </c>
      <c r="AB716" s="19" t="s">
        <v>373</v>
      </c>
      <c r="AC716" s="19" t="s">
        <v>374</v>
      </c>
      <c r="AD716" s="19" t="s">
        <v>375</v>
      </c>
      <c r="AE716" s="19" t="s">
        <v>376</v>
      </c>
      <c r="AF716" s="19" t="s">
        <v>377</v>
      </c>
      <c r="AG716" s="19" t="s">
        <v>378</v>
      </c>
      <c r="AH716" s="19" t="s">
        <v>379</v>
      </c>
      <c r="AI716" s="19" t="s">
        <v>380</v>
      </c>
    </row>
    <row r="717" spans="1:35" s="19" customFormat="1" x14ac:dyDescent="0.2">
      <c r="A717" s="19">
        <f t="shared" si="174"/>
        <v>716</v>
      </c>
      <c r="B717" s="20">
        <f>DATE(1998,7,(MID(J710,10,1)))</f>
        <v>35982</v>
      </c>
      <c r="C717" s="35">
        <f>TIME(MID(J710,17,2),MID(J710,20,2),MID(J710,23,2))</f>
        <v>0.56119212962962961</v>
      </c>
      <c r="D717" s="26" t="s">
        <v>429</v>
      </c>
      <c r="E717" s="26" t="s">
        <v>433</v>
      </c>
      <c r="F717" s="19">
        <f>IF(MID(J715,FIND(".",J715,7)+1,4)="1200",1200,50)</f>
        <v>50</v>
      </c>
      <c r="G717" s="26" t="s">
        <v>431</v>
      </c>
      <c r="H717" s="19">
        <f>VALUE(LEFT(J715,FIND(":",J715,1)-1))</f>
        <v>18</v>
      </c>
      <c r="I717" s="19">
        <f>VALUE(RIGHT(J715,1))</f>
        <v>3</v>
      </c>
      <c r="J717" s="19">
        <v>1</v>
      </c>
      <c r="K717" s="19">
        <v>224.19</v>
      </c>
      <c r="L717" s="19">
        <v>1.32</v>
      </c>
      <c r="M717" s="19">
        <v>0.30199999999999999</v>
      </c>
      <c r="N717" s="19">
        <v>336</v>
      </c>
      <c r="O717" s="19">
        <v>3.03</v>
      </c>
      <c r="P717" s="19">
        <v>1.1200000000000001</v>
      </c>
      <c r="Q717" s="19">
        <v>6</v>
      </c>
      <c r="R717" s="19">
        <v>0</v>
      </c>
      <c r="S717" s="19">
        <v>1.42</v>
      </c>
      <c r="T717" s="19">
        <v>23.36</v>
      </c>
      <c r="U717" s="19">
        <v>22.01</v>
      </c>
      <c r="V717" s="19">
        <v>23.36</v>
      </c>
      <c r="W717" s="19">
        <v>354.1</v>
      </c>
      <c r="X717" s="19">
        <v>351.3</v>
      </c>
      <c r="Y717" s="19">
        <v>12.84</v>
      </c>
      <c r="Z717" s="19">
        <v>16.41</v>
      </c>
      <c r="AA717" s="19">
        <v>41.77</v>
      </c>
      <c r="AB717" s="19">
        <v>53.39</v>
      </c>
      <c r="AC717" s="19">
        <v>500.5</v>
      </c>
      <c r="AD717" s="19">
        <v>50.41</v>
      </c>
      <c r="AE717" s="19">
        <v>0.39950000000000002</v>
      </c>
      <c r="AF717" s="19">
        <v>93.77</v>
      </c>
      <c r="AG717" s="19">
        <v>3.2</v>
      </c>
      <c r="AH717" s="19">
        <v>0.19</v>
      </c>
      <c r="AI717" s="19">
        <v>111115</v>
      </c>
    </row>
    <row r="718" spans="1:35" s="19" customFormat="1" x14ac:dyDescent="0.2">
      <c r="A718" s="19">
        <f t="shared" si="174"/>
        <v>717</v>
      </c>
      <c r="B718" s="20">
        <f t="shared" ref="B718:I718" si="175">B717</f>
        <v>35982</v>
      </c>
      <c r="C718" s="35">
        <f t="shared" si="175"/>
        <v>0.56119212962962961</v>
      </c>
      <c r="D718" s="19" t="str">
        <f t="shared" si="175"/>
        <v>C</v>
      </c>
      <c r="E718" s="19" t="str">
        <f t="shared" si="175"/>
        <v>seedling</v>
      </c>
      <c r="F718" s="19">
        <f t="shared" si="175"/>
        <v>50</v>
      </c>
      <c r="G718" s="19" t="str">
        <f t="shared" si="175"/>
        <v>ALIN</v>
      </c>
      <c r="H718" s="19">
        <f t="shared" si="175"/>
        <v>18</v>
      </c>
      <c r="I718" s="19">
        <f t="shared" si="175"/>
        <v>3</v>
      </c>
      <c r="J718" s="19">
        <v>2</v>
      </c>
      <c r="K718" s="19">
        <v>238.44</v>
      </c>
      <c r="L718" s="19">
        <v>1.36</v>
      </c>
      <c r="M718" s="19">
        <v>0.3</v>
      </c>
      <c r="N718" s="19">
        <v>336</v>
      </c>
      <c r="O718" s="19">
        <v>3.03</v>
      </c>
      <c r="P718" s="19">
        <v>1.1200000000000001</v>
      </c>
      <c r="Q718" s="19">
        <v>6</v>
      </c>
      <c r="R718" s="19">
        <v>0</v>
      </c>
      <c r="S718" s="19">
        <v>1.42</v>
      </c>
      <c r="T718" s="19">
        <v>23.38</v>
      </c>
      <c r="U718" s="19">
        <v>22.05</v>
      </c>
      <c r="V718" s="19">
        <v>23.29</v>
      </c>
      <c r="W718" s="19">
        <v>354.2</v>
      </c>
      <c r="X718" s="19">
        <v>351.3</v>
      </c>
      <c r="Y718" s="19">
        <v>12.83</v>
      </c>
      <c r="Z718" s="19">
        <v>16.399999999999999</v>
      </c>
      <c r="AA718" s="19">
        <v>41.7</v>
      </c>
      <c r="AB718" s="19">
        <v>53.31</v>
      </c>
      <c r="AC718" s="19">
        <v>500.4</v>
      </c>
      <c r="AD718" s="19">
        <v>50.55</v>
      </c>
      <c r="AE718" s="19">
        <v>0.89549999999999996</v>
      </c>
      <c r="AF718" s="19">
        <v>93.77</v>
      </c>
      <c r="AG718" s="19">
        <v>3.2</v>
      </c>
      <c r="AH718" s="19">
        <v>0.19</v>
      </c>
      <c r="AI718" s="19">
        <v>111115</v>
      </c>
    </row>
    <row r="719" spans="1:35" s="19" customFormat="1" x14ac:dyDescent="0.2">
      <c r="A719" s="19">
        <f t="shared" si="174"/>
        <v>718</v>
      </c>
      <c r="B719" s="20">
        <f t="shared" ref="B719:I719" si="176">B717</f>
        <v>35982</v>
      </c>
      <c r="C719" s="35">
        <f t="shared" si="176"/>
        <v>0.56119212962962961</v>
      </c>
      <c r="D719" s="19" t="str">
        <f t="shared" si="176"/>
        <v>C</v>
      </c>
      <c r="E719" s="19" t="str">
        <f t="shared" si="176"/>
        <v>seedling</v>
      </c>
      <c r="F719" s="19">
        <f t="shared" si="176"/>
        <v>50</v>
      </c>
      <c r="G719" s="19" t="str">
        <f t="shared" si="176"/>
        <v>ALIN</v>
      </c>
      <c r="H719" s="19">
        <f t="shared" si="176"/>
        <v>18</v>
      </c>
      <c r="I719" s="19">
        <f t="shared" si="176"/>
        <v>3</v>
      </c>
      <c r="J719" s="19" t="s">
        <v>344</v>
      </c>
    </row>
    <row r="720" spans="1:35" s="19" customFormat="1" x14ac:dyDescent="0.2">
      <c r="A720" s="19">
        <f t="shared" si="174"/>
        <v>719</v>
      </c>
      <c r="B720" s="20">
        <f t="shared" ref="B720:I720" si="177">B717</f>
        <v>35982</v>
      </c>
      <c r="C720" s="35">
        <f t="shared" si="177"/>
        <v>0.56119212962962961</v>
      </c>
      <c r="D720" s="19" t="str">
        <f t="shared" si="177"/>
        <v>C</v>
      </c>
      <c r="E720" s="19" t="str">
        <f t="shared" si="177"/>
        <v>seedling</v>
      </c>
      <c r="F720" s="19">
        <f t="shared" si="177"/>
        <v>50</v>
      </c>
      <c r="G720" s="19" t="str">
        <f t="shared" si="177"/>
        <v>ALIN</v>
      </c>
      <c r="H720" s="19">
        <f t="shared" si="177"/>
        <v>18</v>
      </c>
      <c r="I720" s="19">
        <f t="shared" si="177"/>
        <v>3</v>
      </c>
      <c r="J720" s="19" t="s">
        <v>256</v>
      </c>
    </row>
    <row r="721" spans="1:35" s="19" customFormat="1" x14ac:dyDescent="0.2">
      <c r="A721" s="19">
        <f t="shared" si="174"/>
        <v>720</v>
      </c>
      <c r="B721" s="20"/>
      <c r="C721" s="35"/>
      <c r="J721" s="19" t="s">
        <v>346</v>
      </c>
      <c r="K721" s="19" t="s">
        <v>347</v>
      </c>
    </row>
    <row r="722" spans="1:35" s="19" customFormat="1" x14ac:dyDescent="0.2">
      <c r="A722" s="19">
        <f t="shared" si="174"/>
        <v>721</v>
      </c>
      <c r="B722" s="20"/>
      <c r="C722" s="35"/>
      <c r="J722" s="19" t="s">
        <v>348</v>
      </c>
      <c r="K722" s="19" t="s">
        <v>349</v>
      </c>
    </row>
    <row r="723" spans="1:35" s="19" customFormat="1" x14ac:dyDescent="0.2">
      <c r="A723" s="19">
        <f t="shared" si="174"/>
        <v>722</v>
      </c>
      <c r="B723" s="20"/>
      <c r="C723" s="35"/>
      <c r="J723" s="19" t="s">
        <v>350</v>
      </c>
      <c r="K723" s="19" t="s">
        <v>351</v>
      </c>
      <c r="L723" s="19">
        <v>1</v>
      </c>
      <c r="M723" s="19">
        <v>0.16</v>
      </c>
    </row>
    <row r="724" spans="1:35" s="19" customFormat="1" x14ac:dyDescent="0.2">
      <c r="A724" s="19">
        <f t="shared" si="174"/>
        <v>723</v>
      </c>
      <c r="B724" s="20"/>
      <c r="C724" s="35"/>
      <c r="J724" s="19" t="s">
        <v>352</v>
      </c>
      <c r="K724" s="19" t="s">
        <v>353</v>
      </c>
    </row>
    <row r="725" spans="1:35" s="19" customFormat="1" x14ac:dyDescent="0.2">
      <c r="A725" s="19">
        <f t="shared" si="174"/>
        <v>724</v>
      </c>
      <c r="B725" s="20"/>
      <c r="C725" s="35"/>
      <c r="J725" s="19" t="s">
        <v>257</v>
      </c>
    </row>
    <row r="726" spans="1:35" s="19" customFormat="1" x14ac:dyDescent="0.2">
      <c r="A726" s="19">
        <f t="shared" si="174"/>
        <v>725</v>
      </c>
      <c r="B726" s="20"/>
      <c r="C726" s="35"/>
      <c r="J726" s="19" t="s">
        <v>355</v>
      </c>
      <c r="K726" s="19" t="s">
        <v>356</v>
      </c>
      <c r="L726" s="19" t="s">
        <v>357</v>
      </c>
      <c r="M726" s="19" t="s">
        <v>358</v>
      </c>
      <c r="N726" s="19" t="s">
        <v>359</v>
      </c>
      <c r="O726" s="19" t="s">
        <v>360</v>
      </c>
      <c r="P726" s="19" t="s">
        <v>361</v>
      </c>
      <c r="Q726" s="19" t="s">
        <v>362</v>
      </c>
      <c r="R726" s="19" t="s">
        <v>363</v>
      </c>
      <c r="S726" s="19" t="s">
        <v>364</v>
      </c>
      <c r="T726" s="19" t="s">
        <v>365</v>
      </c>
      <c r="U726" s="19" t="s">
        <v>366</v>
      </c>
      <c r="V726" s="19" t="s">
        <v>367</v>
      </c>
      <c r="W726" s="19" t="s">
        <v>368</v>
      </c>
      <c r="X726" s="19" t="s">
        <v>369</v>
      </c>
      <c r="Y726" s="19" t="s">
        <v>370</v>
      </c>
      <c r="Z726" s="19" t="s">
        <v>371</v>
      </c>
      <c r="AA726" s="19" t="s">
        <v>372</v>
      </c>
      <c r="AB726" s="19" t="s">
        <v>373</v>
      </c>
      <c r="AC726" s="19" t="s">
        <v>374</v>
      </c>
      <c r="AD726" s="19" t="s">
        <v>375</v>
      </c>
      <c r="AE726" s="19" t="s">
        <v>376</v>
      </c>
      <c r="AF726" s="19" t="s">
        <v>377</v>
      </c>
      <c r="AG726" s="19" t="s">
        <v>378</v>
      </c>
      <c r="AH726" s="19" t="s">
        <v>379</v>
      </c>
      <c r="AI726" s="19" t="s">
        <v>380</v>
      </c>
    </row>
    <row r="727" spans="1:35" s="19" customFormat="1" x14ac:dyDescent="0.2">
      <c r="A727" s="19">
        <f t="shared" si="174"/>
        <v>726</v>
      </c>
      <c r="B727" s="20">
        <f>DATE(1998,7,(MID(J720,10,1)))</f>
        <v>35982</v>
      </c>
      <c r="C727" s="35">
        <f>TIME(MID(J720,17,2),MID(J720,20,2),MID(J720,23,2))</f>
        <v>0.56508101851851855</v>
      </c>
      <c r="D727" s="26" t="s">
        <v>429</v>
      </c>
      <c r="E727" s="26" t="s">
        <v>433</v>
      </c>
      <c r="F727" s="19">
        <f>IF(MID(J725,FIND(".",J725,7)+1,4)="1200",1200,50)</f>
        <v>50</v>
      </c>
      <c r="G727" s="26" t="s">
        <v>431</v>
      </c>
      <c r="H727" s="19">
        <f>VALUE(LEFT(J725,FIND(":",J725,1)-1))</f>
        <v>4</v>
      </c>
      <c r="I727" s="19">
        <f>VALUE(RIGHT(J725,1))</f>
        <v>2</v>
      </c>
      <c r="J727" s="19">
        <v>1</v>
      </c>
      <c r="K727" s="19">
        <v>146.18</v>
      </c>
      <c r="L727" s="19">
        <v>1.35</v>
      </c>
      <c r="M727" s="19">
        <v>0.34200000000000003</v>
      </c>
      <c r="N727" s="19">
        <v>338</v>
      </c>
      <c r="O727" s="19">
        <v>3.32</v>
      </c>
      <c r="P727" s="19">
        <v>1.1000000000000001</v>
      </c>
      <c r="Q727" s="19">
        <v>6</v>
      </c>
      <c r="R727" s="19">
        <v>0</v>
      </c>
      <c r="S727" s="19">
        <v>1.42</v>
      </c>
      <c r="T727" s="19">
        <v>23.13</v>
      </c>
      <c r="U727" s="19">
        <v>22.09</v>
      </c>
      <c r="V727" s="19">
        <v>22.98</v>
      </c>
      <c r="W727" s="19">
        <v>354.6</v>
      </c>
      <c r="X727" s="19">
        <v>351.6</v>
      </c>
      <c r="Y727" s="19">
        <v>12.76</v>
      </c>
      <c r="Z727" s="19">
        <v>16.670000000000002</v>
      </c>
      <c r="AA727" s="19">
        <v>42.09</v>
      </c>
      <c r="AB727" s="19">
        <v>55</v>
      </c>
      <c r="AC727" s="19">
        <v>500.5</v>
      </c>
      <c r="AD727" s="19">
        <v>50.4</v>
      </c>
      <c r="AE727" s="19">
        <v>0.74390000000000001</v>
      </c>
      <c r="AF727" s="19">
        <v>93.77</v>
      </c>
      <c r="AG727" s="19">
        <v>3.2</v>
      </c>
      <c r="AH727" s="19">
        <v>0.19</v>
      </c>
      <c r="AI727" s="19">
        <v>111115</v>
      </c>
    </row>
    <row r="728" spans="1:35" s="19" customFormat="1" x14ac:dyDescent="0.2">
      <c r="A728" s="19">
        <f t="shared" si="174"/>
        <v>727</v>
      </c>
      <c r="B728" s="20">
        <f t="shared" ref="B728:I728" si="178">B727</f>
        <v>35982</v>
      </c>
      <c r="C728" s="35">
        <f t="shared" si="178"/>
        <v>0.56508101851851855</v>
      </c>
      <c r="D728" s="19" t="str">
        <f t="shared" si="178"/>
        <v>C</v>
      </c>
      <c r="E728" s="19" t="str">
        <f t="shared" si="178"/>
        <v>seedling</v>
      </c>
      <c r="F728" s="19">
        <f t="shared" si="178"/>
        <v>50</v>
      </c>
      <c r="G728" s="19" t="str">
        <f t="shared" si="178"/>
        <v>ALIN</v>
      </c>
      <c r="H728" s="19">
        <f t="shared" si="178"/>
        <v>4</v>
      </c>
      <c r="I728" s="19">
        <f t="shared" si="178"/>
        <v>2</v>
      </c>
      <c r="J728" s="19">
        <v>2</v>
      </c>
      <c r="K728" s="19">
        <v>158.18</v>
      </c>
      <c r="L728" s="19">
        <v>1.17</v>
      </c>
      <c r="M728" s="19">
        <v>0.34100000000000003</v>
      </c>
      <c r="N728" s="19">
        <v>338</v>
      </c>
      <c r="O728" s="19">
        <v>3.31</v>
      </c>
      <c r="P728" s="19">
        <v>1.1100000000000001</v>
      </c>
      <c r="Q728" s="19">
        <v>6</v>
      </c>
      <c r="R728" s="19">
        <v>0</v>
      </c>
      <c r="S728" s="19">
        <v>1.42</v>
      </c>
      <c r="T728" s="19">
        <v>23.13</v>
      </c>
      <c r="U728" s="19">
        <v>22.09</v>
      </c>
      <c r="V728" s="19">
        <v>22.98</v>
      </c>
      <c r="W728" s="19">
        <v>354.4</v>
      </c>
      <c r="X728" s="19">
        <v>351.6</v>
      </c>
      <c r="Y728" s="19">
        <v>12.75</v>
      </c>
      <c r="Z728" s="19">
        <v>16.66</v>
      </c>
      <c r="AA728" s="19">
        <v>42.08</v>
      </c>
      <c r="AB728" s="19">
        <v>54.97</v>
      </c>
      <c r="AC728" s="19">
        <v>500.4</v>
      </c>
      <c r="AD728" s="19">
        <v>50.63</v>
      </c>
      <c r="AE728" s="19">
        <v>0.42709999999999998</v>
      </c>
      <c r="AF728" s="19">
        <v>93.77</v>
      </c>
      <c r="AG728" s="19">
        <v>3.2</v>
      </c>
      <c r="AH728" s="19">
        <v>0.19</v>
      </c>
      <c r="AI728" s="19">
        <v>111115</v>
      </c>
    </row>
    <row r="729" spans="1:35" s="19" customFormat="1" x14ac:dyDescent="0.2">
      <c r="A729" s="19">
        <f t="shared" si="174"/>
        <v>728</v>
      </c>
      <c r="B729" s="20">
        <f t="shared" ref="B729:I729" si="179">B727</f>
        <v>35982</v>
      </c>
      <c r="C729" s="35">
        <f t="shared" si="179"/>
        <v>0.56508101851851855</v>
      </c>
      <c r="D729" s="19" t="str">
        <f t="shared" si="179"/>
        <v>C</v>
      </c>
      <c r="E729" s="19" t="str">
        <f t="shared" si="179"/>
        <v>seedling</v>
      </c>
      <c r="F729" s="19">
        <f t="shared" si="179"/>
        <v>50</v>
      </c>
      <c r="G729" s="19" t="str">
        <f t="shared" si="179"/>
        <v>ALIN</v>
      </c>
      <c r="H729" s="19">
        <f t="shared" si="179"/>
        <v>4</v>
      </c>
      <c r="I729" s="19">
        <f t="shared" si="179"/>
        <v>2</v>
      </c>
      <c r="J729" s="19" t="s">
        <v>344</v>
      </c>
    </row>
    <row r="730" spans="1:35" s="19" customFormat="1" x14ac:dyDescent="0.2">
      <c r="A730" s="19">
        <f t="shared" si="174"/>
        <v>729</v>
      </c>
      <c r="B730" s="20">
        <f t="shared" ref="B730:I730" si="180">B727</f>
        <v>35982</v>
      </c>
      <c r="C730" s="35">
        <f t="shared" si="180"/>
        <v>0.56508101851851855</v>
      </c>
      <c r="D730" s="19" t="str">
        <f t="shared" si="180"/>
        <v>C</v>
      </c>
      <c r="E730" s="19" t="str">
        <f t="shared" si="180"/>
        <v>seedling</v>
      </c>
      <c r="F730" s="19">
        <f t="shared" si="180"/>
        <v>50</v>
      </c>
      <c r="G730" s="19" t="str">
        <f t="shared" si="180"/>
        <v>ALIN</v>
      </c>
      <c r="H730" s="19">
        <f t="shared" si="180"/>
        <v>4</v>
      </c>
      <c r="I730" s="19">
        <f t="shared" si="180"/>
        <v>2</v>
      </c>
      <c r="J730" s="19" t="s">
        <v>258</v>
      </c>
    </row>
    <row r="731" spans="1:35" s="19" customFormat="1" x14ac:dyDescent="0.2">
      <c r="A731" s="19">
        <f t="shared" si="174"/>
        <v>730</v>
      </c>
      <c r="B731" s="20"/>
      <c r="C731" s="35"/>
      <c r="J731" s="19" t="s">
        <v>346</v>
      </c>
      <c r="K731" s="19" t="s">
        <v>347</v>
      </c>
    </row>
    <row r="732" spans="1:35" s="19" customFormat="1" x14ac:dyDescent="0.2">
      <c r="A732" s="19">
        <f t="shared" si="174"/>
        <v>731</v>
      </c>
      <c r="B732" s="20"/>
      <c r="C732" s="35"/>
      <c r="J732" s="19" t="s">
        <v>348</v>
      </c>
      <c r="K732" s="19" t="s">
        <v>349</v>
      </c>
    </row>
    <row r="733" spans="1:35" s="19" customFormat="1" x14ac:dyDescent="0.2">
      <c r="A733" s="19">
        <f t="shared" si="174"/>
        <v>732</v>
      </c>
      <c r="B733" s="20"/>
      <c r="C733" s="35"/>
      <c r="J733" s="19" t="s">
        <v>350</v>
      </c>
      <c r="K733" s="19" t="s">
        <v>351</v>
      </c>
      <c r="L733" s="19">
        <v>1</v>
      </c>
      <c r="M733" s="19">
        <v>0.16</v>
      </c>
    </row>
    <row r="734" spans="1:35" s="19" customFormat="1" x14ac:dyDescent="0.2">
      <c r="A734" s="19">
        <f t="shared" si="174"/>
        <v>733</v>
      </c>
      <c r="B734" s="20"/>
      <c r="C734" s="35"/>
      <c r="J734" s="19" t="s">
        <v>352</v>
      </c>
      <c r="K734" s="19" t="s">
        <v>353</v>
      </c>
    </row>
    <row r="735" spans="1:35" s="19" customFormat="1" x14ac:dyDescent="0.2">
      <c r="A735" s="19">
        <f t="shared" si="174"/>
        <v>734</v>
      </c>
      <c r="B735" s="20"/>
      <c r="C735" s="35"/>
      <c r="J735" s="19" t="s">
        <v>259</v>
      </c>
    </row>
    <row r="736" spans="1:35" s="19" customFormat="1" x14ac:dyDescent="0.2">
      <c r="A736" s="19">
        <f t="shared" si="174"/>
        <v>735</v>
      </c>
      <c r="B736" s="20"/>
      <c r="C736" s="35"/>
      <c r="J736" s="19" t="s">
        <v>355</v>
      </c>
      <c r="K736" s="19" t="s">
        <v>356</v>
      </c>
      <c r="L736" s="19" t="s">
        <v>357</v>
      </c>
      <c r="M736" s="19" t="s">
        <v>358</v>
      </c>
      <c r="N736" s="19" t="s">
        <v>359</v>
      </c>
      <c r="O736" s="19" t="s">
        <v>360</v>
      </c>
      <c r="P736" s="19" t="s">
        <v>361</v>
      </c>
      <c r="Q736" s="19" t="s">
        <v>362</v>
      </c>
      <c r="R736" s="19" t="s">
        <v>363</v>
      </c>
      <c r="S736" s="19" t="s">
        <v>364</v>
      </c>
      <c r="T736" s="19" t="s">
        <v>365</v>
      </c>
      <c r="U736" s="19" t="s">
        <v>366</v>
      </c>
      <c r="V736" s="19" t="s">
        <v>367</v>
      </c>
      <c r="W736" s="19" t="s">
        <v>368</v>
      </c>
      <c r="X736" s="19" t="s">
        <v>369</v>
      </c>
      <c r="Y736" s="19" t="s">
        <v>370</v>
      </c>
      <c r="Z736" s="19" t="s">
        <v>371</v>
      </c>
      <c r="AA736" s="19" t="s">
        <v>372</v>
      </c>
      <c r="AB736" s="19" t="s">
        <v>373</v>
      </c>
      <c r="AC736" s="19" t="s">
        <v>374</v>
      </c>
      <c r="AD736" s="19" t="s">
        <v>375</v>
      </c>
      <c r="AE736" s="19" t="s">
        <v>376</v>
      </c>
      <c r="AF736" s="19" t="s">
        <v>377</v>
      </c>
      <c r="AG736" s="19" t="s">
        <v>378</v>
      </c>
      <c r="AH736" s="19" t="s">
        <v>379</v>
      </c>
      <c r="AI736" s="19" t="s">
        <v>380</v>
      </c>
    </row>
    <row r="737" spans="1:35" s="19" customFormat="1" x14ac:dyDescent="0.2">
      <c r="A737" s="19">
        <f t="shared" si="174"/>
        <v>736</v>
      </c>
      <c r="B737" s="20">
        <f>DATE(1998,7,(MID(J730,10,1)))</f>
        <v>35982</v>
      </c>
      <c r="C737" s="35">
        <f>TIME(MID(J730,17,2),MID(J730,20,2),MID(J730,23,2))</f>
        <v>0.56754629629629627</v>
      </c>
      <c r="D737" s="26" t="s">
        <v>429</v>
      </c>
      <c r="E737" s="26" t="s">
        <v>433</v>
      </c>
      <c r="F737" s="19">
        <f>IF(MID(J735,FIND(".",J735,7)+1,4)="1200",1200,50)</f>
        <v>50</v>
      </c>
      <c r="G737" s="26" t="s">
        <v>431</v>
      </c>
      <c r="H737" s="19">
        <f>VALUE(LEFT(J735,FIND(":",J735,1)-1))</f>
        <v>5</v>
      </c>
      <c r="I737" s="19">
        <f>VALUE(RIGHT(J735,1))</f>
        <v>1</v>
      </c>
      <c r="J737" s="19">
        <v>1</v>
      </c>
      <c r="K737" s="19">
        <v>162.68</v>
      </c>
      <c r="L737" s="19">
        <v>1.1000000000000001</v>
      </c>
      <c r="M737" s="19">
        <v>0.30599999999999999</v>
      </c>
      <c r="N737" s="19">
        <v>335</v>
      </c>
      <c r="O737" s="19">
        <v>3.15</v>
      </c>
      <c r="P737" s="19">
        <v>1.1499999999999999</v>
      </c>
      <c r="Q737" s="19">
        <v>6</v>
      </c>
      <c r="R737" s="19">
        <v>0</v>
      </c>
      <c r="S737" s="19">
        <v>1.42</v>
      </c>
      <c r="T737" s="19">
        <v>23.55</v>
      </c>
      <c r="U737" s="19">
        <v>22.16</v>
      </c>
      <c r="V737" s="19">
        <v>23.57</v>
      </c>
      <c r="W737" s="19">
        <v>351.6</v>
      </c>
      <c r="X737" s="19">
        <v>348.9</v>
      </c>
      <c r="Y737" s="19">
        <v>12.65</v>
      </c>
      <c r="Z737" s="19">
        <v>16.36</v>
      </c>
      <c r="AA737" s="19">
        <v>40.68</v>
      </c>
      <c r="AB737" s="19">
        <v>52.62</v>
      </c>
      <c r="AC737" s="19">
        <v>500.4</v>
      </c>
      <c r="AD737" s="19">
        <v>49.39</v>
      </c>
      <c r="AE737" s="19">
        <v>0.17910000000000001</v>
      </c>
      <c r="AF737" s="19">
        <v>93.76</v>
      </c>
      <c r="AG737" s="19">
        <v>3.2</v>
      </c>
      <c r="AH737" s="19">
        <v>0.19</v>
      </c>
      <c r="AI737" s="19">
        <v>111115</v>
      </c>
    </row>
    <row r="738" spans="1:35" s="19" customFormat="1" x14ac:dyDescent="0.2">
      <c r="A738" s="19">
        <f t="shared" si="174"/>
        <v>737</v>
      </c>
      <c r="B738" s="20">
        <f t="shared" ref="B738:I738" si="181">B737</f>
        <v>35982</v>
      </c>
      <c r="C738" s="35">
        <f t="shared" si="181"/>
        <v>0.56754629629629627</v>
      </c>
      <c r="D738" s="19" t="str">
        <f t="shared" si="181"/>
        <v>C</v>
      </c>
      <c r="E738" s="19" t="str">
        <f t="shared" si="181"/>
        <v>seedling</v>
      </c>
      <c r="F738" s="19">
        <f t="shared" si="181"/>
        <v>50</v>
      </c>
      <c r="G738" s="19" t="str">
        <f t="shared" si="181"/>
        <v>ALIN</v>
      </c>
      <c r="H738" s="19">
        <f t="shared" si="181"/>
        <v>5</v>
      </c>
      <c r="I738" s="19">
        <f t="shared" si="181"/>
        <v>1</v>
      </c>
      <c r="J738" s="19">
        <v>2</v>
      </c>
      <c r="K738" s="19">
        <v>173.18</v>
      </c>
      <c r="L738" s="19">
        <v>1.1399999999999999</v>
      </c>
      <c r="M738" s="19">
        <v>0.308</v>
      </c>
      <c r="N738" s="19">
        <v>335</v>
      </c>
      <c r="O738" s="19">
        <v>3.15</v>
      </c>
      <c r="P738" s="19">
        <v>1.1399999999999999</v>
      </c>
      <c r="Q738" s="19">
        <v>6</v>
      </c>
      <c r="R738" s="19">
        <v>0</v>
      </c>
      <c r="S738" s="19">
        <v>1.42</v>
      </c>
      <c r="T738" s="19">
        <v>23.56</v>
      </c>
      <c r="U738" s="19">
        <v>22.14</v>
      </c>
      <c r="V738" s="19">
        <v>23.56</v>
      </c>
      <c r="W738" s="19">
        <v>351.6</v>
      </c>
      <c r="X738" s="19">
        <v>348.9</v>
      </c>
      <c r="Y738" s="19">
        <v>12.64</v>
      </c>
      <c r="Z738" s="19">
        <v>16.36</v>
      </c>
      <c r="AA738" s="19">
        <v>40.64</v>
      </c>
      <c r="AB738" s="19">
        <v>52.6</v>
      </c>
      <c r="AC738" s="19">
        <v>500.6</v>
      </c>
      <c r="AD738" s="19">
        <v>49.57</v>
      </c>
      <c r="AE738" s="19">
        <v>0.67500000000000004</v>
      </c>
      <c r="AF738" s="19">
        <v>93.76</v>
      </c>
      <c r="AG738" s="19">
        <v>3.2</v>
      </c>
      <c r="AH738" s="19">
        <v>0.19</v>
      </c>
      <c r="AI738" s="19">
        <v>111115</v>
      </c>
    </row>
    <row r="739" spans="1:35" s="19" customFormat="1" x14ac:dyDescent="0.2">
      <c r="A739" s="19">
        <f t="shared" si="174"/>
        <v>738</v>
      </c>
      <c r="B739" s="20"/>
      <c r="C739" s="35"/>
    </row>
    <row r="740" spans="1:35" s="15" customFormat="1" x14ac:dyDescent="0.2">
      <c r="A740" s="15">
        <f t="shared" si="174"/>
        <v>739</v>
      </c>
      <c r="B740" s="14"/>
      <c r="C740" s="34"/>
      <c r="J740" s="15" t="s">
        <v>260</v>
      </c>
    </row>
    <row r="741" spans="1:35" s="15" customFormat="1" x14ac:dyDescent="0.2">
      <c r="A741" s="15">
        <f t="shared" si="174"/>
        <v>740</v>
      </c>
      <c r="B741" s="14"/>
      <c r="C741" s="34"/>
      <c r="J741" s="15" t="s">
        <v>261</v>
      </c>
    </row>
    <row r="742" spans="1:35" s="15" customFormat="1" x14ac:dyDescent="0.2">
      <c r="A742" s="15">
        <f t="shared" si="174"/>
        <v>741</v>
      </c>
      <c r="B742" s="14"/>
      <c r="C742" s="34"/>
      <c r="J742" s="15" t="s">
        <v>262</v>
      </c>
    </row>
    <row r="743" spans="1:35" s="15" customFormat="1" x14ac:dyDescent="0.2">
      <c r="A743" s="15">
        <f t="shared" si="174"/>
        <v>742</v>
      </c>
      <c r="B743" s="14"/>
      <c r="C743" s="34"/>
      <c r="J743" s="15" t="s">
        <v>343</v>
      </c>
    </row>
    <row r="744" spans="1:35" s="15" customFormat="1" x14ac:dyDescent="0.2">
      <c r="A744" s="15">
        <f t="shared" si="174"/>
        <v>743</v>
      </c>
      <c r="B744" s="14"/>
      <c r="C744" s="34"/>
    </row>
    <row r="745" spans="1:35" s="15" customFormat="1" x14ac:dyDescent="0.2">
      <c r="A745" s="15">
        <f t="shared" si="174"/>
        <v>744</v>
      </c>
      <c r="B745" s="14"/>
      <c r="C745" s="34"/>
      <c r="J745" s="15" t="s">
        <v>344</v>
      </c>
    </row>
    <row r="746" spans="1:35" s="15" customFormat="1" x14ac:dyDescent="0.2">
      <c r="A746" s="15">
        <f t="shared" si="174"/>
        <v>745</v>
      </c>
      <c r="B746" s="14"/>
      <c r="C746" s="34"/>
      <c r="J746" s="15" t="s">
        <v>263</v>
      </c>
    </row>
    <row r="747" spans="1:35" s="15" customFormat="1" x14ac:dyDescent="0.2">
      <c r="A747" s="15">
        <f t="shared" si="174"/>
        <v>746</v>
      </c>
      <c r="B747" s="14"/>
      <c r="C747" s="34"/>
      <c r="J747" s="15" t="s">
        <v>346</v>
      </c>
      <c r="K747" s="15" t="s">
        <v>347</v>
      </c>
    </row>
    <row r="748" spans="1:35" s="15" customFormat="1" x14ac:dyDescent="0.2">
      <c r="A748" s="15">
        <f t="shared" si="174"/>
        <v>747</v>
      </c>
      <c r="B748" s="14"/>
      <c r="C748" s="34"/>
      <c r="J748" s="15" t="s">
        <v>348</v>
      </c>
      <c r="K748" s="15" t="s">
        <v>349</v>
      </c>
    </row>
    <row r="749" spans="1:35" s="15" customFormat="1" x14ac:dyDescent="0.2">
      <c r="A749" s="15">
        <f t="shared" si="174"/>
        <v>748</v>
      </c>
      <c r="B749" s="14"/>
      <c r="C749" s="34"/>
      <c r="J749" s="15" t="s">
        <v>350</v>
      </c>
      <c r="K749" s="15" t="s">
        <v>351</v>
      </c>
      <c r="L749" s="15">
        <v>1</v>
      </c>
      <c r="M749" s="15">
        <v>0.16</v>
      </c>
    </row>
    <row r="750" spans="1:35" s="15" customFormat="1" x14ac:dyDescent="0.2">
      <c r="A750" s="15">
        <f t="shared" si="174"/>
        <v>749</v>
      </c>
      <c r="B750" s="14"/>
      <c r="C750" s="34"/>
      <c r="J750" s="15" t="s">
        <v>352</v>
      </c>
      <c r="K750" s="15" t="s">
        <v>353</v>
      </c>
    </row>
    <row r="751" spans="1:35" s="15" customFormat="1" x14ac:dyDescent="0.2">
      <c r="A751" s="15">
        <f t="shared" si="174"/>
        <v>750</v>
      </c>
      <c r="B751" s="14"/>
      <c r="C751" s="34"/>
      <c r="J751" s="15" t="s">
        <v>264</v>
      </c>
    </row>
    <row r="752" spans="1:35" s="15" customFormat="1" x14ac:dyDescent="0.2">
      <c r="A752" s="15">
        <f t="shared" si="174"/>
        <v>751</v>
      </c>
      <c r="B752" s="14"/>
      <c r="C752" s="34"/>
      <c r="J752" s="15" t="s">
        <v>355</v>
      </c>
      <c r="K752" s="15" t="s">
        <v>356</v>
      </c>
      <c r="L752" s="15" t="s">
        <v>357</v>
      </c>
      <c r="M752" s="15" t="s">
        <v>358</v>
      </c>
      <c r="N752" s="15" t="s">
        <v>359</v>
      </c>
      <c r="O752" s="15" t="s">
        <v>360</v>
      </c>
      <c r="P752" s="15" t="s">
        <v>361</v>
      </c>
      <c r="Q752" s="15" t="s">
        <v>362</v>
      </c>
      <c r="R752" s="15" t="s">
        <v>363</v>
      </c>
      <c r="S752" s="15" t="s">
        <v>364</v>
      </c>
      <c r="T752" s="15" t="s">
        <v>365</v>
      </c>
      <c r="U752" s="15" t="s">
        <v>366</v>
      </c>
      <c r="V752" s="15" t="s">
        <v>367</v>
      </c>
      <c r="W752" s="15" t="s">
        <v>368</v>
      </c>
      <c r="X752" s="15" t="s">
        <v>369</v>
      </c>
      <c r="Y752" s="15" t="s">
        <v>370</v>
      </c>
      <c r="Z752" s="15" t="s">
        <v>371</v>
      </c>
      <c r="AA752" s="15" t="s">
        <v>372</v>
      </c>
      <c r="AB752" s="15" t="s">
        <v>373</v>
      </c>
      <c r="AC752" s="15" t="s">
        <v>374</v>
      </c>
      <c r="AD752" s="15" t="s">
        <v>375</v>
      </c>
      <c r="AE752" s="15" t="s">
        <v>376</v>
      </c>
      <c r="AF752" s="15" t="s">
        <v>377</v>
      </c>
      <c r="AG752" s="15" t="s">
        <v>378</v>
      </c>
      <c r="AH752" s="15" t="s">
        <v>379</v>
      </c>
      <c r="AI752" s="15" t="s">
        <v>380</v>
      </c>
    </row>
    <row r="753" spans="1:35" s="15" customFormat="1" x14ac:dyDescent="0.2">
      <c r="A753" s="15">
        <f t="shared" si="174"/>
        <v>752</v>
      </c>
      <c r="B753" s="14">
        <f>DATE(1998,7,(MID(J746,10,1)))</f>
        <v>35982</v>
      </c>
      <c r="C753" s="34">
        <f>TIME(MID(J746,17,2),MID(J746,20,2),MID(J746,23,2))</f>
        <v>0.5095601851851852</v>
      </c>
      <c r="D753" s="25" t="s">
        <v>429</v>
      </c>
      <c r="E753" s="25" t="s">
        <v>433</v>
      </c>
      <c r="F753" s="15">
        <f>IF(MID(J751,FIND(".",J751,7)+1,4)="1200",1200,50)</f>
        <v>50</v>
      </c>
      <c r="G753" s="25" t="s">
        <v>51</v>
      </c>
      <c r="H753" s="15">
        <f>VALUE(LEFT(J751,FIND(":",J751,1)-1))</f>
        <v>12</v>
      </c>
      <c r="I753" s="15">
        <f>VALUE(RIGHT(J751,1))</f>
        <v>6</v>
      </c>
      <c r="J753" s="15">
        <v>1</v>
      </c>
      <c r="K753" s="15">
        <v>188.72</v>
      </c>
      <c r="L753" s="15">
        <v>1.18</v>
      </c>
      <c r="M753" s="15">
        <v>0.49299999999999999</v>
      </c>
      <c r="N753" s="15">
        <v>340</v>
      </c>
      <c r="O753" s="15">
        <v>3.64</v>
      </c>
      <c r="P753" s="15">
        <v>0.91200000000000003</v>
      </c>
      <c r="Q753" s="15">
        <v>6</v>
      </c>
      <c r="R753" s="15">
        <v>0</v>
      </c>
      <c r="S753" s="15">
        <v>1.42</v>
      </c>
      <c r="T753" s="15">
        <v>24.51</v>
      </c>
      <c r="U753" s="15">
        <v>22.06</v>
      </c>
      <c r="V753" s="15">
        <v>25.35</v>
      </c>
      <c r="W753" s="15">
        <v>352.7</v>
      </c>
      <c r="X753" s="15">
        <v>349.8</v>
      </c>
      <c r="Y753" s="15">
        <v>14.37</v>
      </c>
      <c r="Z753" s="15">
        <v>18.66</v>
      </c>
      <c r="AA753" s="15">
        <v>43.65</v>
      </c>
      <c r="AB753" s="15">
        <v>56.67</v>
      </c>
      <c r="AC753" s="15">
        <v>500.8</v>
      </c>
      <c r="AD753" s="15">
        <v>50.31</v>
      </c>
      <c r="AE753" s="15">
        <v>0.71640000000000004</v>
      </c>
      <c r="AF753" s="15">
        <v>93.83</v>
      </c>
      <c r="AG753" s="15">
        <v>3.2</v>
      </c>
      <c r="AH753" s="15">
        <v>0.19</v>
      </c>
      <c r="AI753" s="15">
        <v>111115</v>
      </c>
    </row>
    <row r="754" spans="1:35" s="15" customFormat="1" x14ac:dyDescent="0.2">
      <c r="A754" s="15">
        <f t="shared" si="174"/>
        <v>753</v>
      </c>
      <c r="B754" s="14">
        <f t="shared" ref="B754:I754" si="182">B753</f>
        <v>35982</v>
      </c>
      <c r="C754" s="34">
        <f t="shared" si="182"/>
        <v>0.5095601851851852</v>
      </c>
      <c r="D754" s="15" t="str">
        <f t="shared" si="182"/>
        <v>C</v>
      </c>
      <c r="E754" s="15" t="str">
        <f t="shared" si="182"/>
        <v>seedling</v>
      </c>
      <c r="F754" s="15">
        <f t="shared" si="182"/>
        <v>50</v>
      </c>
      <c r="G754" s="15" t="str">
        <f t="shared" si="182"/>
        <v>POTR</v>
      </c>
      <c r="H754" s="15">
        <f t="shared" si="182"/>
        <v>12</v>
      </c>
      <c r="I754" s="15">
        <f t="shared" si="182"/>
        <v>6</v>
      </c>
      <c r="J754" s="15">
        <v>2</v>
      </c>
      <c r="K754" s="15">
        <v>201.47</v>
      </c>
      <c r="L754" s="15">
        <v>1</v>
      </c>
      <c r="M754" s="15">
        <v>0.49399999999999999</v>
      </c>
      <c r="N754" s="15">
        <v>341</v>
      </c>
      <c r="O754" s="15">
        <v>3.67</v>
      </c>
      <c r="P754" s="15">
        <v>0.91800000000000004</v>
      </c>
      <c r="Q754" s="15">
        <v>6</v>
      </c>
      <c r="R754" s="15">
        <v>0</v>
      </c>
      <c r="S754" s="15">
        <v>1.42</v>
      </c>
      <c r="T754" s="15">
        <v>24.52</v>
      </c>
      <c r="U754" s="15">
        <v>22.12</v>
      </c>
      <c r="V754" s="15">
        <v>25.17</v>
      </c>
      <c r="W754" s="15">
        <v>352.9</v>
      </c>
      <c r="X754" s="15">
        <v>350.2</v>
      </c>
      <c r="Y754" s="15">
        <v>14.38</v>
      </c>
      <c r="Z754" s="15">
        <v>18.7</v>
      </c>
      <c r="AA754" s="15">
        <v>43.68</v>
      </c>
      <c r="AB754" s="15">
        <v>56.8</v>
      </c>
      <c r="AC754" s="15">
        <v>500.6</v>
      </c>
      <c r="AD754" s="15">
        <v>50.23</v>
      </c>
      <c r="AE754" s="15">
        <v>1.3780000000000001E-2</v>
      </c>
      <c r="AF754" s="15">
        <v>93.83</v>
      </c>
      <c r="AG754" s="15">
        <v>3.2</v>
      </c>
      <c r="AH754" s="15">
        <v>0.19</v>
      </c>
      <c r="AI754" s="15">
        <v>111115</v>
      </c>
    </row>
    <row r="755" spans="1:35" s="15" customFormat="1" x14ac:dyDescent="0.2">
      <c r="A755" s="15">
        <f t="shared" si="174"/>
        <v>754</v>
      </c>
      <c r="B755" s="14">
        <f t="shared" ref="B755:I755" si="183">B753</f>
        <v>35982</v>
      </c>
      <c r="C755" s="34">
        <f t="shared" si="183"/>
        <v>0.5095601851851852</v>
      </c>
      <c r="D755" s="15" t="str">
        <f t="shared" si="183"/>
        <v>C</v>
      </c>
      <c r="E755" s="15" t="str">
        <f t="shared" si="183"/>
        <v>seedling</v>
      </c>
      <c r="F755" s="15">
        <f t="shared" si="183"/>
        <v>50</v>
      </c>
      <c r="G755" s="15" t="str">
        <f t="shared" si="183"/>
        <v>POTR</v>
      </c>
      <c r="H755" s="15">
        <f t="shared" si="183"/>
        <v>12</v>
      </c>
      <c r="I755" s="15">
        <f t="shared" si="183"/>
        <v>6</v>
      </c>
      <c r="J755" s="15" t="s">
        <v>344</v>
      </c>
    </row>
    <row r="756" spans="1:35" s="15" customFormat="1" x14ac:dyDescent="0.2">
      <c r="A756" s="15">
        <f t="shared" si="174"/>
        <v>755</v>
      </c>
      <c r="B756" s="14">
        <f t="shared" ref="B756:I756" si="184">B753</f>
        <v>35982</v>
      </c>
      <c r="C756" s="34">
        <f t="shared" si="184"/>
        <v>0.5095601851851852</v>
      </c>
      <c r="D756" s="15" t="str">
        <f t="shared" si="184"/>
        <v>C</v>
      </c>
      <c r="E756" s="15" t="str">
        <f t="shared" si="184"/>
        <v>seedling</v>
      </c>
      <c r="F756" s="15">
        <f t="shared" si="184"/>
        <v>50</v>
      </c>
      <c r="G756" s="15" t="str">
        <f t="shared" si="184"/>
        <v>POTR</v>
      </c>
      <c r="H756" s="15">
        <f t="shared" si="184"/>
        <v>12</v>
      </c>
      <c r="I756" s="15">
        <f t="shared" si="184"/>
        <v>6</v>
      </c>
      <c r="J756" s="15" t="s">
        <v>265</v>
      </c>
    </row>
    <row r="757" spans="1:35" s="15" customFormat="1" x14ac:dyDescent="0.2">
      <c r="A757" s="15">
        <f t="shared" si="174"/>
        <v>756</v>
      </c>
      <c r="B757" s="14"/>
      <c r="C757" s="34"/>
      <c r="J757" s="15" t="s">
        <v>346</v>
      </c>
      <c r="K757" s="15" t="s">
        <v>347</v>
      </c>
    </row>
    <row r="758" spans="1:35" s="15" customFormat="1" x14ac:dyDescent="0.2">
      <c r="A758" s="15">
        <f t="shared" si="174"/>
        <v>757</v>
      </c>
      <c r="B758" s="14"/>
      <c r="C758" s="34"/>
      <c r="J758" s="15" t="s">
        <v>348</v>
      </c>
      <c r="K758" s="15" t="s">
        <v>349</v>
      </c>
    </row>
    <row r="759" spans="1:35" s="15" customFormat="1" x14ac:dyDescent="0.2">
      <c r="A759" s="15">
        <f t="shared" si="174"/>
        <v>758</v>
      </c>
      <c r="B759" s="14"/>
      <c r="C759" s="34"/>
      <c r="J759" s="15" t="s">
        <v>350</v>
      </c>
      <c r="K759" s="15" t="s">
        <v>351</v>
      </c>
      <c r="L759" s="15">
        <v>1</v>
      </c>
      <c r="M759" s="15">
        <v>0.16</v>
      </c>
    </row>
    <row r="760" spans="1:35" s="15" customFormat="1" x14ac:dyDescent="0.2">
      <c r="A760" s="15">
        <f t="shared" si="174"/>
        <v>759</v>
      </c>
      <c r="B760" s="14"/>
      <c r="C760" s="34"/>
      <c r="J760" s="15" t="s">
        <v>352</v>
      </c>
      <c r="K760" s="15" t="s">
        <v>353</v>
      </c>
    </row>
    <row r="761" spans="1:35" s="15" customFormat="1" x14ac:dyDescent="0.2">
      <c r="A761" s="15">
        <f t="shared" si="174"/>
        <v>760</v>
      </c>
      <c r="B761" s="14"/>
      <c r="C761" s="34"/>
      <c r="J761" s="15" t="s">
        <v>266</v>
      </c>
    </row>
    <row r="762" spans="1:35" s="15" customFormat="1" x14ac:dyDescent="0.2">
      <c r="A762" s="15">
        <f t="shared" si="174"/>
        <v>761</v>
      </c>
      <c r="B762" s="14"/>
      <c r="C762" s="34"/>
      <c r="J762" s="15" t="s">
        <v>355</v>
      </c>
      <c r="K762" s="15" t="s">
        <v>356</v>
      </c>
      <c r="L762" s="15" t="s">
        <v>357</v>
      </c>
      <c r="M762" s="15" t="s">
        <v>358</v>
      </c>
      <c r="N762" s="15" t="s">
        <v>359</v>
      </c>
      <c r="O762" s="15" t="s">
        <v>360</v>
      </c>
      <c r="P762" s="15" t="s">
        <v>361</v>
      </c>
      <c r="Q762" s="15" t="s">
        <v>362</v>
      </c>
      <c r="R762" s="15" t="s">
        <v>363</v>
      </c>
      <c r="S762" s="15" t="s">
        <v>364</v>
      </c>
      <c r="T762" s="15" t="s">
        <v>365</v>
      </c>
      <c r="U762" s="15" t="s">
        <v>366</v>
      </c>
      <c r="V762" s="15" t="s">
        <v>367</v>
      </c>
      <c r="W762" s="15" t="s">
        <v>368</v>
      </c>
      <c r="X762" s="15" t="s">
        <v>369</v>
      </c>
      <c r="Y762" s="15" t="s">
        <v>370</v>
      </c>
      <c r="Z762" s="15" t="s">
        <v>371</v>
      </c>
      <c r="AA762" s="15" t="s">
        <v>372</v>
      </c>
      <c r="AB762" s="15" t="s">
        <v>373</v>
      </c>
      <c r="AC762" s="15" t="s">
        <v>374</v>
      </c>
      <c r="AD762" s="15" t="s">
        <v>375</v>
      </c>
      <c r="AE762" s="15" t="s">
        <v>376</v>
      </c>
      <c r="AF762" s="15" t="s">
        <v>377</v>
      </c>
      <c r="AG762" s="15" t="s">
        <v>378</v>
      </c>
      <c r="AH762" s="15" t="s">
        <v>379</v>
      </c>
      <c r="AI762" s="15" t="s">
        <v>380</v>
      </c>
    </row>
    <row r="763" spans="1:35" s="15" customFormat="1" x14ac:dyDescent="0.2">
      <c r="A763" s="15">
        <f t="shared" si="174"/>
        <v>762</v>
      </c>
      <c r="B763" s="14">
        <f>DATE(1998,7,(MID(J756,10,1)))</f>
        <v>35982</v>
      </c>
      <c r="C763" s="34">
        <f>TIME(MID(J756,17,2),MID(J756,20,2),MID(J756,23,2))</f>
        <v>0.51390046296296299</v>
      </c>
      <c r="D763" s="25" t="s">
        <v>429</v>
      </c>
      <c r="E763" s="25" t="s">
        <v>433</v>
      </c>
      <c r="F763" s="15">
        <f>IF(MID(J761,FIND(".",J761,7)+1,4)="1200",1200,50)</f>
        <v>50</v>
      </c>
      <c r="G763" s="25" t="s">
        <v>51</v>
      </c>
      <c r="H763" s="15">
        <f>VALUE(LEFT(J761,FIND(":",J761,1)-1))</f>
        <v>5</v>
      </c>
      <c r="I763" s="15">
        <f>VALUE(RIGHT(J761,1))</f>
        <v>5</v>
      </c>
      <c r="J763" s="15">
        <v>1</v>
      </c>
      <c r="K763" s="15">
        <v>123.46</v>
      </c>
      <c r="L763" s="15">
        <v>0.63200000000000001</v>
      </c>
      <c r="M763" s="15">
        <v>0.47399999999999998</v>
      </c>
      <c r="N763" s="15">
        <v>342</v>
      </c>
      <c r="O763" s="15">
        <v>3.5</v>
      </c>
      <c r="P763" s="15">
        <v>0.90400000000000003</v>
      </c>
      <c r="Q763" s="15">
        <v>6</v>
      </c>
      <c r="R763" s="15">
        <v>0</v>
      </c>
      <c r="S763" s="15">
        <v>1.42</v>
      </c>
      <c r="T763" s="15">
        <v>24.03</v>
      </c>
      <c r="U763" s="15">
        <v>21.98</v>
      </c>
      <c r="V763" s="15">
        <v>24.36</v>
      </c>
      <c r="W763" s="15">
        <v>352.6</v>
      </c>
      <c r="X763" s="15">
        <v>350.4</v>
      </c>
      <c r="Y763" s="15">
        <v>14.49</v>
      </c>
      <c r="Z763" s="15">
        <v>18.61</v>
      </c>
      <c r="AA763" s="15">
        <v>45.31</v>
      </c>
      <c r="AB763" s="15">
        <v>58.19</v>
      </c>
      <c r="AC763" s="15">
        <v>500.7</v>
      </c>
      <c r="AD763" s="15">
        <v>49.99</v>
      </c>
      <c r="AE763" s="15">
        <v>0.31690000000000002</v>
      </c>
      <c r="AF763" s="15">
        <v>93.82</v>
      </c>
      <c r="AG763" s="15">
        <v>3.2</v>
      </c>
      <c r="AH763" s="15">
        <v>0.19</v>
      </c>
      <c r="AI763" s="15">
        <v>111115</v>
      </c>
    </row>
    <row r="764" spans="1:35" s="15" customFormat="1" x14ac:dyDescent="0.2">
      <c r="A764" s="15">
        <f t="shared" si="174"/>
        <v>763</v>
      </c>
      <c r="B764" s="14">
        <f t="shared" ref="B764:I764" si="185">B763</f>
        <v>35982</v>
      </c>
      <c r="C764" s="34">
        <f t="shared" si="185"/>
        <v>0.51390046296296299</v>
      </c>
      <c r="D764" s="15" t="str">
        <f t="shared" si="185"/>
        <v>C</v>
      </c>
      <c r="E764" s="15" t="str">
        <f t="shared" si="185"/>
        <v>seedling</v>
      </c>
      <c r="F764" s="15">
        <f t="shared" si="185"/>
        <v>50</v>
      </c>
      <c r="G764" s="15" t="str">
        <f t="shared" si="185"/>
        <v>POTR</v>
      </c>
      <c r="H764" s="15">
        <f t="shared" si="185"/>
        <v>5</v>
      </c>
      <c r="I764" s="15">
        <f t="shared" si="185"/>
        <v>5</v>
      </c>
      <c r="J764" s="15">
        <v>2</v>
      </c>
      <c r="K764" s="15">
        <v>141.46</v>
      </c>
      <c r="L764" s="15">
        <v>0.85599999999999998</v>
      </c>
      <c r="M764" s="15">
        <v>0.46899999999999997</v>
      </c>
      <c r="N764" s="15">
        <v>341</v>
      </c>
      <c r="O764" s="15">
        <v>3.51</v>
      </c>
      <c r="P764" s="15">
        <v>0.91300000000000003</v>
      </c>
      <c r="Q764" s="15">
        <v>6</v>
      </c>
      <c r="R764" s="15">
        <v>0</v>
      </c>
      <c r="S764" s="15">
        <v>1.42</v>
      </c>
      <c r="T764" s="15">
        <v>24.05</v>
      </c>
      <c r="U764" s="15">
        <v>22.04</v>
      </c>
      <c r="V764" s="15">
        <v>24.36</v>
      </c>
      <c r="W764" s="15">
        <v>352.7</v>
      </c>
      <c r="X764" s="15">
        <v>350.2</v>
      </c>
      <c r="Y764" s="15">
        <v>14.5</v>
      </c>
      <c r="Z764" s="15">
        <v>18.63</v>
      </c>
      <c r="AA764" s="15">
        <v>45.28</v>
      </c>
      <c r="AB764" s="15">
        <v>58.18</v>
      </c>
      <c r="AC764" s="15">
        <v>500.8</v>
      </c>
      <c r="AD764" s="15">
        <v>50.06</v>
      </c>
      <c r="AE764" s="15">
        <v>0.63370000000000004</v>
      </c>
      <c r="AF764" s="15">
        <v>93.82</v>
      </c>
      <c r="AG764" s="15">
        <v>3.2</v>
      </c>
      <c r="AH764" s="15">
        <v>0.19</v>
      </c>
      <c r="AI764" s="15">
        <v>111115</v>
      </c>
    </row>
    <row r="765" spans="1:35" s="15" customFormat="1" x14ac:dyDescent="0.2">
      <c r="A765" s="15">
        <f t="shared" si="174"/>
        <v>764</v>
      </c>
      <c r="B765" s="14">
        <f t="shared" ref="B765:I765" si="186">B763</f>
        <v>35982</v>
      </c>
      <c r="C765" s="34">
        <f t="shared" si="186"/>
        <v>0.51390046296296299</v>
      </c>
      <c r="D765" s="15" t="str">
        <f t="shared" si="186"/>
        <v>C</v>
      </c>
      <c r="E765" s="15" t="str">
        <f t="shared" si="186"/>
        <v>seedling</v>
      </c>
      <c r="F765" s="15">
        <f t="shared" si="186"/>
        <v>50</v>
      </c>
      <c r="G765" s="15" t="str">
        <f t="shared" si="186"/>
        <v>POTR</v>
      </c>
      <c r="H765" s="15">
        <f t="shared" si="186"/>
        <v>5</v>
      </c>
      <c r="I765" s="15">
        <f t="shared" si="186"/>
        <v>5</v>
      </c>
      <c r="J765" s="15" t="s">
        <v>344</v>
      </c>
    </row>
    <row r="766" spans="1:35" s="15" customFormat="1" x14ac:dyDescent="0.2">
      <c r="A766" s="15">
        <f t="shared" si="174"/>
        <v>765</v>
      </c>
      <c r="B766" s="14">
        <f t="shared" ref="B766:I766" si="187">B763</f>
        <v>35982</v>
      </c>
      <c r="C766" s="34">
        <f t="shared" si="187"/>
        <v>0.51390046296296299</v>
      </c>
      <c r="D766" s="15" t="str">
        <f t="shared" si="187"/>
        <v>C</v>
      </c>
      <c r="E766" s="15" t="str">
        <f t="shared" si="187"/>
        <v>seedling</v>
      </c>
      <c r="F766" s="15">
        <f t="shared" si="187"/>
        <v>50</v>
      </c>
      <c r="G766" s="15" t="str">
        <f t="shared" si="187"/>
        <v>POTR</v>
      </c>
      <c r="H766" s="15">
        <f t="shared" si="187"/>
        <v>5</v>
      </c>
      <c r="I766" s="15">
        <f t="shared" si="187"/>
        <v>5</v>
      </c>
      <c r="J766" s="15" t="s">
        <v>267</v>
      </c>
    </row>
    <row r="767" spans="1:35" s="15" customFormat="1" x14ac:dyDescent="0.2">
      <c r="A767" s="15">
        <f t="shared" si="174"/>
        <v>766</v>
      </c>
      <c r="B767" s="14"/>
      <c r="C767" s="34"/>
      <c r="J767" s="15" t="s">
        <v>346</v>
      </c>
      <c r="K767" s="15" t="s">
        <v>347</v>
      </c>
    </row>
    <row r="768" spans="1:35" s="15" customFormat="1" x14ac:dyDescent="0.2">
      <c r="A768" s="15">
        <f t="shared" si="174"/>
        <v>767</v>
      </c>
      <c r="B768" s="14"/>
      <c r="C768" s="34"/>
      <c r="J768" s="15" t="s">
        <v>348</v>
      </c>
      <c r="K768" s="15" t="s">
        <v>349</v>
      </c>
    </row>
    <row r="769" spans="1:35" s="15" customFormat="1" x14ac:dyDescent="0.2">
      <c r="A769" s="15">
        <f t="shared" si="174"/>
        <v>768</v>
      </c>
      <c r="B769" s="14"/>
      <c r="C769" s="34"/>
      <c r="J769" s="15" t="s">
        <v>350</v>
      </c>
      <c r="K769" s="15" t="s">
        <v>351</v>
      </c>
      <c r="L769" s="15">
        <v>1</v>
      </c>
      <c r="M769" s="15">
        <v>0.16</v>
      </c>
    </row>
    <row r="770" spans="1:35" s="15" customFormat="1" x14ac:dyDescent="0.2">
      <c r="A770" s="15">
        <f t="shared" si="174"/>
        <v>769</v>
      </c>
      <c r="B770" s="14"/>
      <c r="C770" s="34"/>
      <c r="J770" s="15" t="s">
        <v>352</v>
      </c>
      <c r="K770" s="15" t="s">
        <v>353</v>
      </c>
    </row>
    <row r="771" spans="1:35" s="15" customFormat="1" x14ac:dyDescent="0.2">
      <c r="A771" s="15">
        <f t="shared" si="174"/>
        <v>770</v>
      </c>
      <c r="B771" s="14"/>
      <c r="C771" s="34"/>
      <c r="J771" s="15" t="s">
        <v>130</v>
      </c>
    </row>
    <row r="772" spans="1:35" s="15" customFormat="1" x14ac:dyDescent="0.2">
      <c r="A772" s="15">
        <f t="shared" si="174"/>
        <v>771</v>
      </c>
      <c r="B772" s="14"/>
      <c r="C772" s="34"/>
      <c r="J772" s="15" t="s">
        <v>355</v>
      </c>
      <c r="K772" s="15" t="s">
        <v>356</v>
      </c>
      <c r="L772" s="15" t="s">
        <v>357</v>
      </c>
      <c r="M772" s="15" t="s">
        <v>358</v>
      </c>
      <c r="N772" s="15" t="s">
        <v>359</v>
      </c>
      <c r="O772" s="15" t="s">
        <v>360</v>
      </c>
      <c r="P772" s="15" t="s">
        <v>361</v>
      </c>
      <c r="Q772" s="15" t="s">
        <v>362</v>
      </c>
      <c r="R772" s="15" t="s">
        <v>363</v>
      </c>
      <c r="S772" s="15" t="s">
        <v>364</v>
      </c>
      <c r="T772" s="15" t="s">
        <v>365</v>
      </c>
      <c r="U772" s="15" t="s">
        <v>366</v>
      </c>
      <c r="V772" s="15" t="s">
        <v>367</v>
      </c>
      <c r="W772" s="15" t="s">
        <v>368</v>
      </c>
      <c r="X772" s="15" t="s">
        <v>369</v>
      </c>
      <c r="Y772" s="15" t="s">
        <v>370</v>
      </c>
      <c r="Z772" s="15" t="s">
        <v>371</v>
      </c>
      <c r="AA772" s="15" t="s">
        <v>372</v>
      </c>
      <c r="AB772" s="15" t="s">
        <v>373</v>
      </c>
      <c r="AC772" s="15" t="s">
        <v>374</v>
      </c>
      <c r="AD772" s="15" t="s">
        <v>375</v>
      </c>
      <c r="AE772" s="15" t="s">
        <v>376</v>
      </c>
      <c r="AF772" s="15" t="s">
        <v>377</v>
      </c>
      <c r="AG772" s="15" t="s">
        <v>378</v>
      </c>
      <c r="AH772" s="15" t="s">
        <v>379</v>
      </c>
      <c r="AI772" s="15" t="s">
        <v>380</v>
      </c>
    </row>
    <row r="773" spans="1:35" s="15" customFormat="1" x14ac:dyDescent="0.2">
      <c r="A773" s="15">
        <f t="shared" si="174"/>
        <v>772</v>
      </c>
      <c r="B773" s="14">
        <f>DATE(1998,7,(MID(J766,10,1)))</f>
        <v>35982</v>
      </c>
      <c r="C773" s="34">
        <f>TIME(MID(J766,17,2),MID(J766,20,2),MID(J766,23,2))</f>
        <v>0.51641203703703698</v>
      </c>
      <c r="D773" s="25" t="s">
        <v>429</v>
      </c>
      <c r="E773" s="25" t="s">
        <v>433</v>
      </c>
      <c r="F773" s="15">
        <f>IF(MID(J771,FIND(".",J771,7)+1,4)="1200",1200,50)</f>
        <v>50</v>
      </c>
      <c r="G773" s="25" t="s">
        <v>51</v>
      </c>
      <c r="H773" s="15">
        <f>VALUE(LEFT(J771,FIND(":",J771,1)-1))</f>
        <v>7</v>
      </c>
      <c r="I773" s="15">
        <f>VALUE(RIGHT(J771,1))</f>
        <v>1</v>
      </c>
      <c r="J773" s="15">
        <v>1</v>
      </c>
      <c r="K773" s="15">
        <v>157.71</v>
      </c>
      <c r="L773" s="15">
        <v>1.37</v>
      </c>
      <c r="M773" s="15">
        <v>0.26</v>
      </c>
      <c r="N773" s="15">
        <v>334</v>
      </c>
      <c r="O773" s="15">
        <v>2.4300000000000002</v>
      </c>
      <c r="P773" s="15">
        <v>1.01</v>
      </c>
      <c r="Q773" s="15">
        <v>6</v>
      </c>
      <c r="R773" s="15">
        <v>0</v>
      </c>
      <c r="S773" s="15">
        <v>1.42</v>
      </c>
      <c r="T773" s="15">
        <v>22.98</v>
      </c>
      <c r="U773" s="15">
        <v>21.92</v>
      </c>
      <c r="V773" s="15">
        <v>22.99</v>
      </c>
      <c r="W773" s="15">
        <v>352.8</v>
      </c>
      <c r="X773" s="15">
        <v>350.1</v>
      </c>
      <c r="Y773" s="15">
        <v>14.5</v>
      </c>
      <c r="Z773" s="15">
        <v>17.350000000000001</v>
      </c>
      <c r="AA773" s="15">
        <v>48.29</v>
      </c>
      <c r="AB773" s="15">
        <v>57.81</v>
      </c>
      <c r="AC773" s="15">
        <v>500.6</v>
      </c>
      <c r="AD773" s="15">
        <v>50.6</v>
      </c>
      <c r="AE773" s="15">
        <v>0.2893</v>
      </c>
      <c r="AF773" s="15">
        <v>93.82</v>
      </c>
      <c r="AG773" s="15">
        <v>3.2</v>
      </c>
      <c r="AH773" s="15">
        <v>0.19</v>
      </c>
      <c r="AI773" s="15">
        <v>111115</v>
      </c>
    </row>
    <row r="774" spans="1:35" s="15" customFormat="1" x14ac:dyDescent="0.2">
      <c r="A774" s="15">
        <f t="shared" si="174"/>
        <v>773</v>
      </c>
      <c r="B774" s="14">
        <f t="shared" ref="B774:I774" si="188">B773</f>
        <v>35982</v>
      </c>
      <c r="C774" s="34">
        <f t="shared" si="188"/>
        <v>0.51641203703703698</v>
      </c>
      <c r="D774" s="15" t="str">
        <f t="shared" si="188"/>
        <v>C</v>
      </c>
      <c r="E774" s="15" t="str">
        <f t="shared" si="188"/>
        <v>seedling</v>
      </c>
      <c r="F774" s="15">
        <f t="shared" si="188"/>
        <v>50</v>
      </c>
      <c r="G774" s="15" t="str">
        <f t="shared" si="188"/>
        <v>POTR</v>
      </c>
      <c r="H774" s="15">
        <f t="shared" si="188"/>
        <v>7</v>
      </c>
      <c r="I774" s="15">
        <f t="shared" si="188"/>
        <v>1</v>
      </c>
      <c r="J774" s="15">
        <v>2</v>
      </c>
      <c r="K774" s="15">
        <v>169.71</v>
      </c>
      <c r="L774" s="15">
        <v>1.39</v>
      </c>
      <c r="M774" s="15">
        <v>0.25900000000000001</v>
      </c>
      <c r="N774" s="15">
        <v>334</v>
      </c>
      <c r="O774" s="15">
        <v>2.4300000000000002</v>
      </c>
      <c r="P774" s="15">
        <v>1.02</v>
      </c>
      <c r="Q774" s="15">
        <v>6</v>
      </c>
      <c r="R774" s="15">
        <v>0</v>
      </c>
      <c r="S774" s="15">
        <v>1.42</v>
      </c>
      <c r="T774" s="15">
        <v>23.07</v>
      </c>
      <c r="U774" s="15">
        <v>21.95</v>
      </c>
      <c r="V774" s="15">
        <v>23.47</v>
      </c>
      <c r="W774" s="15">
        <v>352.6</v>
      </c>
      <c r="X774" s="15">
        <v>350</v>
      </c>
      <c r="Y774" s="15">
        <v>14.5</v>
      </c>
      <c r="Z774" s="15">
        <v>17.36</v>
      </c>
      <c r="AA774" s="15">
        <v>48.04</v>
      </c>
      <c r="AB774" s="15">
        <v>57.53</v>
      </c>
      <c r="AC774" s="15">
        <v>500.6</v>
      </c>
      <c r="AD774" s="15">
        <v>50.4</v>
      </c>
      <c r="AE774" s="15">
        <v>0.45469999999999999</v>
      </c>
      <c r="AF774" s="15">
        <v>93.82</v>
      </c>
      <c r="AG774" s="15">
        <v>3.2</v>
      </c>
      <c r="AH774" s="15">
        <v>0.19</v>
      </c>
      <c r="AI774" s="15">
        <v>111115</v>
      </c>
    </row>
    <row r="775" spans="1:35" s="15" customFormat="1" x14ac:dyDescent="0.2">
      <c r="A775" s="15">
        <f t="shared" si="174"/>
        <v>774</v>
      </c>
      <c r="B775" s="14">
        <f t="shared" ref="B775:I775" si="189">B773</f>
        <v>35982</v>
      </c>
      <c r="C775" s="34">
        <f t="shared" si="189"/>
        <v>0.51641203703703698</v>
      </c>
      <c r="D775" s="15" t="str">
        <f t="shared" si="189"/>
        <v>C</v>
      </c>
      <c r="E775" s="15" t="str">
        <f t="shared" si="189"/>
        <v>seedling</v>
      </c>
      <c r="F775" s="15">
        <f t="shared" si="189"/>
        <v>50</v>
      </c>
      <c r="G775" s="15" t="str">
        <f t="shared" si="189"/>
        <v>POTR</v>
      </c>
      <c r="H775" s="15">
        <f t="shared" si="189"/>
        <v>7</v>
      </c>
      <c r="I775" s="15">
        <f t="shared" si="189"/>
        <v>1</v>
      </c>
      <c r="J775" s="15" t="s">
        <v>344</v>
      </c>
    </row>
    <row r="776" spans="1:35" s="15" customFormat="1" x14ac:dyDescent="0.2">
      <c r="A776" s="15">
        <f t="shared" si="174"/>
        <v>775</v>
      </c>
      <c r="B776" s="14">
        <f t="shared" ref="B776:I776" si="190">B773</f>
        <v>35982</v>
      </c>
      <c r="C776" s="34">
        <f t="shared" si="190"/>
        <v>0.51641203703703698</v>
      </c>
      <c r="D776" s="15" t="str">
        <f t="shared" si="190"/>
        <v>C</v>
      </c>
      <c r="E776" s="15" t="str">
        <f t="shared" si="190"/>
        <v>seedling</v>
      </c>
      <c r="F776" s="15">
        <f t="shared" si="190"/>
        <v>50</v>
      </c>
      <c r="G776" s="15" t="str">
        <f t="shared" si="190"/>
        <v>POTR</v>
      </c>
      <c r="H776" s="15">
        <f t="shared" si="190"/>
        <v>7</v>
      </c>
      <c r="I776" s="15">
        <f t="shared" si="190"/>
        <v>1</v>
      </c>
      <c r="J776" s="15" t="s">
        <v>131</v>
      </c>
    </row>
    <row r="777" spans="1:35" s="15" customFormat="1" x14ac:dyDescent="0.2">
      <c r="A777" s="15">
        <f t="shared" si="174"/>
        <v>776</v>
      </c>
      <c r="B777" s="14"/>
      <c r="C777" s="34"/>
      <c r="J777" s="15" t="s">
        <v>346</v>
      </c>
      <c r="K777" s="15" t="s">
        <v>347</v>
      </c>
    </row>
    <row r="778" spans="1:35" s="15" customFormat="1" x14ac:dyDescent="0.2">
      <c r="A778" s="15">
        <f t="shared" si="174"/>
        <v>777</v>
      </c>
      <c r="B778" s="14"/>
      <c r="C778" s="34"/>
      <c r="J778" s="15" t="s">
        <v>348</v>
      </c>
      <c r="K778" s="15" t="s">
        <v>349</v>
      </c>
    </row>
    <row r="779" spans="1:35" s="15" customFormat="1" x14ac:dyDescent="0.2">
      <c r="A779" s="15">
        <f t="shared" si="174"/>
        <v>778</v>
      </c>
      <c r="B779" s="14"/>
      <c r="C779" s="34"/>
      <c r="J779" s="15" t="s">
        <v>350</v>
      </c>
      <c r="K779" s="15" t="s">
        <v>351</v>
      </c>
      <c r="L779" s="15">
        <v>1</v>
      </c>
      <c r="M779" s="15">
        <v>0.16</v>
      </c>
    </row>
    <row r="780" spans="1:35" s="15" customFormat="1" x14ac:dyDescent="0.2">
      <c r="A780" s="15">
        <f t="shared" ref="A780:A843" si="191">A779+1</f>
        <v>779</v>
      </c>
      <c r="B780" s="14"/>
      <c r="C780" s="34"/>
      <c r="J780" s="15" t="s">
        <v>352</v>
      </c>
      <c r="K780" s="15" t="s">
        <v>353</v>
      </c>
    </row>
    <row r="781" spans="1:35" s="15" customFormat="1" x14ac:dyDescent="0.2">
      <c r="A781" s="15">
        <f t="shared" si="191"/>
        <v>780</v>
      </c>
      <c r="B781" s="14"/>
      <c r="C781" s="34"/>
      <c r="J781" s="15" t="s">
        <v>132</v>
      </c>
    </row>
    <row r="782" spans="1:35" s="15" customFormat="1" x14ac:dyDescent="0.2">
      <c r="A782" s="15">
        <f t="shared" si="191"/>
        <v>781</v>
      </c>
      <c r="B782" s="14"/>
      <c r="C782" s="34"/>
      <c r="J782" s="15" t="s">
        <v>355</v>
      </c>
      <c r="K782" s="15" t="s">
        <v>356</v>
      </c>
      <c r="L782" s="15" t="s">
        <v>357</v>
      </c>
      <c r="M782" s="15" t="s">
        <v>358</v>
      </c>
      <c r="N782" s="15" t="s">
        <v>359</v>
      </c>
      <c r="O782" s="15" t="s">
        <v>360</v>
      </c>
      <c r="P782" s="15" t="s">
        <v>361</v>
      </c>
      <c r="Q782" s="15" t="s">
        <v>362</v>
      </c>
      <c r="R782" s="15" t="s">
        <v>363</v>
      </c>
      <c r="S782" s="15" t="s">
        <v>364</v>
      </c>
      <c r="T782" s="15" t="s">
        <v>365</v>
      </c>
      <c r="U782" s="15" t="s">
        <v>366</v>
      </c>
      <c r="V782" s="15" t="s">
        <v>367</v>
      </c>
      <c r="W782" s="15" t="s">
        <v>368</v>
      </c>
      <c r="X782" s="15" t="s">
        <v>369</v>
      </c>
      <c r="Y782" s="15" t="s">
        <v>370</v>
      </c>
      <c r="Z782" s="15" t="s">
        <v>371</v>
      </c>
      <c r="AA782" s="15" t="s">
        <v>372</v>
      </c>
      <c r="AB782" s="15" t="s">
        <v>373</v>
      </c>
      <c r="AC782" s="15" t="s">
        <v>374</v>
      </c>
      <c r="AD782" s="15" t="s">
        <v>375</v>
      </c>
      <c r="AE782" s="15" t="s">
        <v>376</v>
      </c>
      <c r="AF782" s="15" t="s">
        <v>377</v>
      </c>
      <c r="AG782" s="15" t="s">
        <v>378</v>
      </c>
      <c r="AH782" s="15" t="s">
        <v>379</v>
      </c>
      <c r="AI782" s="15" t="s">
        <v>380</v>
      </c>
    </row>
    <row r="783" spans="1:35" s="15" customFormat="1" x14ac:dyDescent="0.2">
      <c r="A783" s="15">
        <f t="shared" si="191"/>
        <v>782</v>
      </c>
      <c r="B783" s="14">
        <f>DATE(1998,7,(MID(J776,10,1)))</f>
        <v>35982</v>
      </c>
      <c r="C783" s="34">
        <f>TIME(MID(J776,17,2),MID(J776,20,2),MID(J776,23,2))</f>
        <v>0.51993055555555556</v>
      </c>
      <c r="D783" s="25" t="s">
        <v>429</v>
      </c>
      <c r="E783" s="25" t="s">
        <v>433</v>
      </c>
      <c r="F783" s="15">
        <f>IF(MID(J781,FIND(".",J781,7)+1,4)="1200",1200,50)</f>
        <v>50</v>
      </c>
      <c r="G783" s="25" t="s">
        <v>51</v>
      </c>
      <c r="H783" s="15">
        <f>VALUE(LEFT(J781,FIND(":",J781,1)-1))</f>
        <v>4</v>
      </c>
      <c r="I783" s="15">
        <f>VALUE(RIGHT(J781,1))</f>
        <v>2</v>
      </c>
      <c r="J783" s="15">
        <v>1</v>
      </c>
      <c r="K783" s="15">
        <v>105.7</v>
      </c>
      <c r="L783" s="15">
        <v>0.90500000000000003</v>
      </c>
      <c r="M783" s="15">
        <v>0.36299999999999999</v>
      </c>
      <c r="N783" s="15">
        <v>340</v>
      </c>
      <c r="O783" s="15">
        <v>2.92</v>
      </c>
      <c r="P783" s="15">
        <v>0.92700000000000005</v>
      </c>
      <c r="Q783" s="15">
        <v>6</v>
      </c>
      <c r="R783" s="15">
        <v>0</v>
      </c>
      <c r="S783" s="15">
        <v>1.42</v>
      </c>
      <c r="T783" s="15">
        <v>22.75</v>
      </c>
      <c r="U783" s="15">
        <v>21.74</v>
      </c>
      <c r="V783" s="15">
        <v>22.96</v>
      </c>
      <c r="W783" s="15">
        <v>352.8</v>
      </c>
      <c r="X783" s="15">
        <v>350.5</v>
      </c>
      <c r="Y783" s="15">
        <v>14.52</v>
      </c>
      <c r="Z783" s="15">
        <v>17.96</v>
      </c>
      <c r="AA783" s="15">
        <v>49.05</v>
      </c>
      <c r="AB783" s="15">
        <v>60.68</v>
      </c>
      <c r="AC783" s="15">
        <v>500.6</v>
      </c>
      <c r="AD783" s="15">
        <v>51.26</v>
      </c>
      <c r="AE783" s="15">
        <v>0.34439999999999998</v>
      </c>
      <c r="AF783" s="15">
        <v>93.81</v>
      </c>
      <c r="AG783" s="15">
        <v>3.2</v>
      </c>
      <c r="AH783" s="15">
        <v>0.19</v>
      </c>
      <c r="AI783" s="15">
        <v>111115</v>
      </c>
    </row>
    <row r="784" spans="1:35" s="15" customFormat="1" x14ac:dyDescent="0.2">
      <c r="A784" s="15">
        <f t="shared" si="191"/>
        <v>783</v>
      </c>
      <c r="B784" s="14">
        <f t="shared" ref="B784:I784" si="192">B783</f>
        <v>35982</v>
      </c>
      <c r="C784" s="34">
        <f t="shared" si="192"/>
        <v>0.51993055555555556</v>
      </c>
      <c r="D784" s="15" t="str">
        <f t="shared" si="192"/>
        <v>C</v>
      </c>
      <c r="E784" s="15" t="str">
        <f t="shared" si="192"/>
        <v>seedling</v>
      </c>
      <c r="F784" s="15">
        <f t="shared" si="192"/>
        <v>50</v>
      </c>
      <c r="G784" s="15" t="str">
        <f t="shared" si="192"/>
        <v>POTR</v>
      </c>
      <c r="H784" s="15">
        <f t="shared" si="192"/>
        <v>4</v>
      </c>
      <c r="I784" s="15">
        <f t="shared" si="192"/>
        <v>2</v>
      </c>
      <c r="J784" s="15">
        <v>2</v>
      </c>
      <c r="K784" s="15">
        <v>120.7</v>
      </c>
      <c r="L784" s="15">
        <v>0.80600000000000005</v>
      </c>
      <c r="M784" s="15">
        <v>0.36899999999999999</v>
      </c>
      <c r="N784" s="15">
        <v>341</v>
      </c>
      <c r="O784" s="15">
        <v>2.96</v>
      </c>
      <c r="P784" s="15">
        <v>0.92400000000000004</v>
      </c>
      <c r="Q784" s="15">
        <v>6</v>
      </c>
      <c r="R784" s="15">
        <v>0</v>
      </c>
      <c r="S784" s="15">
        <v>1.42</v>
      </c>
      <c r="T784" s="15">
        <v>22.94</v>
      </c>
      <c r="U784" s="15">
        <v>21.74</v>
      </c>
      <c r="V784" s="15">
        <v>23.21</v>
      </c>
      <c r="W784" s="15">
        <v>352.8</v>
      </c>
      <c r="X784" s="15">
        <v>350.6</v>
      </c>
      <c r="Y784" s="15">
        <v>14.51</v>
      </c>
      <c r="Z784" s="15">
        <v>17.989999999999998</v>
      </c>
      <c r="AA784" s="15">
        <v>48.46</v>
      </c>
      <c r="AB784" s="15">
        <v>60.08</v>
      </c>
      <c r="AC784" s="15">
        <v>500.5</v>
      </c>
      <c r="AD784" s="15">
        <v>50.98</v>
      </c>
      <c r="AE784" s="15">
        <v>1.1850000000000001</v>
      </c>
      <c r="AF784" s="15">
        <v>93.81</v>
      </c>
      <c r="AG784" s="15">
        <v>3.2</v>
      </c>
      <c r="AH784" s="15">
        <v>0.19</v>
      </c>
      <c r="AI784" s="15">
        <v>111115</v>
      </c>
    </row>
    <row r="785" spans="1:35" s="15" customFormat="1" x14ac:dyDescent="0.2">
      <c r="A785" s="15">
        <f t="shared" si="191"/>
        <v>784</v>
      </c>
      <c r="B785" s="14">
        <f t="shared" ref="B785:I785" si="193">B783</f>
        <v>35982</v>
      </c>
      <c r="C785" s="34">
        <f t="shared" si="193"/>
        <v>0.51993055555555556</v>
      </c>
      <c r="D785" s="15" t="str">
        <f t="shared" si="193"/>
        <v>C</v>
      </c>
      <c r="E785" s="15" t="str">
        <f t="shared" si="193"/>
        <v>seedling</v>
      </c>
      <c r="F785" s="15">
        <f t="shared" si="193"/>
        <v>50</v>
      </c>
      <c r="G785" s="15" t="str">
        <f t="shared" si="193"/>
        <v>POTR</v>
      </c>
      <c r="H785" s="15">
        <f t="shared" si="193"/>
        <v>4</v>
      </c>
      <c r="I785" s="15">
        <f t="shared" si="193"/>
        <v>2</v>
      </c>
      <c r="J785" s="15" t="s">
        <v>344</v>
      </c>
    </row>
    <row r="786" spans="1:35" s="15" customFormat="1" x14ac:dyDescent="0.2">
      <c r="A786" s="15">
        <f t="shared" si="191"/>
        <v>785</v>
      </c>
      <c r="B786" s="14">
        <f t="shared" ref="B786:I786" si="194">B783</f>
        <v>35982</v>
      </c>
      <c r="C786" s="34">
        <f t="shared" si="194"/>
        <v>0.51993055555555556</v>
      </c>
      <c r="D786" s="15" t="str">
        <f t="shared" si="194"/>
        <v>C</v>
      </c>
      <c r="E786" s="15" t="str">
        <f t="shared" si="194"/>
        <v>seedling</v>
      </c>
      <c r="F786" s="15">
        <f t="shared" si="194"/>
        <v>50</v>
      </c>
      <c r="G786" s="15" t="str">
        <f t="shared" si="194"/>
        <v>POTR</v>
      </c>
      <c r="H786" s="15">
        <f t="shared" si="194"/>
        <v>4</v>
      </c>
      <c r="I786" s="15">
        <f t="shared" si="194"/>
        <v>2</v>
      </c>
      <c r="J786" s="15" t="s">
        <v>133</v>
      </c>
    </row>
    <row r="787" spans="1:35" s="15" customFormat="1" x14ac:dyDescent="0.2">
      <c r="A787" s="15">
        <f t="shared" si="191"/>
        <v>786</v>
      </c>
      <c r="B787" s="14"/>
      <c r="C787" s="34"/>
      <c r="J787" s="15" t="s">
        <v>346</v>
      </c>
      <c r="K787" s="15" t="s">
        <v>347</v>
      </c>
    </row>
    <row r="788" spans="1:35" s="15" customFormat="1" x14ac:dyDescent="0.2">
      <c r="A788" s="15">
        <f t="shared" si="191"/>
        <v>787</v>
      </c>
      <c r="B788" s="14"/>
      <c r="C788" s="34"/>
      <c r="J788" s="15" t="s">
        <v>348</v>
      </c>
      <c r="K788" s="15" t="s">
        <v>349</v>
      </c>
    </row>
    <row r="789" spans="1:35" s="15" customFormat="1" x14ac:dyDescent="0.2">
      <c r="A789" s="15">
        <f t="shared" si="191"/>
        <v>788</v>
      </c>
      <c r="B789" s="14"/>
      <c r="C789" s="34"/>
      <c r="J789" s="15" t="s">
        <v>350</v>
      </c>
      <c r="K789" s="15" t="s">
        <v>351</v>
      </c>
      <c r="L789" s="15">
        <v>1</v>
      </c>
      <c r="M789" s="15">
        <v>0.16</v>
      </c>
    </row>
    <row r="790" spans="1:35" s="15" customFormat="1" x14ac:dyDescent="0.2">
      <c r="A790" s="15">
        <f t="shared" si="191"/>
        <v>789</v>
      </c>
      <c r="B790" s="14"/>
      <c r="C790" s="34"/>
      <c r="J790" s="15" t="s">
        <v>352</v>
      </c>
      <c r="K790" s="15" t="s">
        <v>353</v>
      </c>
    </row>
    <row r="791" spans="1:35" s="15" customFormat="1" x14ac:dyDescent="0.2">
      <c r="A791" s="15">
        <f t="shared" si="191"/>
        <v>790</v>
      </c>
      <c r="B791" s="14"/>
      <c r="C791" s="34"/>
      <c r="J791" s="15" t="s">
        <v>134</v>
      </c>
    </row>
    <row r="792" spans="1:35" s="15" customFormat="1" x14ac:dyDescent="0.2">
      <c r="A792" s="15">
        <f t="shared" si="191"/>
        <v>791</v>
      </c>
      <c r="B792" s="14"/>
      <c r="C792" s="34"/>
      <c r="J792" s="15" t="s">
        <v>355</v>
      </c>
      <c r="K792" s="15" t="s">
        <v>356</v>
      </c>
      <c r="L792" s="15" t="s">
        <v>357</v>
      </c>
      <c r="M792" s="15" t="s">
        <v>358</v>
      </c>
      <c r="N792" s="15" t="s">
        <v>359</v>
      </c>
      <c r="O792" s="15" t="s">
        <v>360</v>
      </c>
      <c r="P792" s="15" t="s">
        <v>361</v>
      </c>
      <c r="Q792" s="15" t="s">
        <v>362</v>
      </c>
      <c r="R792" s="15" t="s">
        <v>363</v>
      </c>
      <c r="S792" s="15" t="s">
        <v>364</v>
      </c>
      <c r="T792" s="15" t="s">
        <v>365</v>
      </c>
      <c r="U792" s="15" t="s">
        <v>366</v>
      </c>
      <c r="V792" s="15" t="s">
        <v>367</v>
      </c>
      <c r="W792" s="15" t="s">
        <v>368</v>
      </c>
      <c r="X792" s="15" t="s">
        <v>369</v>
      </c>
      <c r="Y792" s="15" t="s">
        <v>370</v>
      </c>
      <c r="Z792" s="15" t="s">
        <v>371</v>
      </c>
      <c r="AA792" s="15" t="s">
        <v>372</v>
      </c>
      <c r="AB792" s="15" t="s">
        <v>373</v>
      </c>
      <c r="AC792" s="15" t="s">
        <v>374</v>
      </c>
      <c r="AD792" s="15" t="s">
        <v>375</v>
      </c>
      <c r="AE792" s="15" t="s">
        <v>376</v>
      </c>
      <c r="AF792" s="15" t="s">
        <v>377</v>
      </c>
      <c r="AG792" s="15" t="s">
        <v>378</v>
      </c>
      <c r="AH792" s="15" t="s">
        <v>379</v>
      </c>
      <c r="AI792" s="15" t="s">
        <v>380</v>
      </c>
    </row>
    <row r="793" spans="1:35" s="15" customFormat="1" x14ac:dyDescent="0.2">
      <c r="A793" s="15">
        <f t="shared" si="191"/>
        <v>792</v>
      </c>
      <c r="B793" s="14">
        <f>DATE(1998,7,(MID(J786,10,1)))</f>
        <v>35982</v>
      </c>
      <c r="C793" s="34">
        <f>TIME(MID(J786,17,2),MID(J786,20,2),MID(J786,23,2))</f>
        <v>0.52254629629629623</v>
      </c>
      <c r="D793" s="25" t="s">
        <v>429</v>
      </c>
      <c r="E793" s="25" t="s">
        <v>433</v>
      </c>
      <c r="F793" s="15">
        <f>IF(MID(J791,FIND(".",J791,7)+1,4)="1200",1200,50)</f>
        <v>50</v>
      </c>
      <c r="G793" s="25" t="s">
        <v>51</v>
      </c>
      <c r="H793" s="15">
        <f>VALUE(LEFT(J791,FIND(":",J791,1)-1))</f>
        <v>4</v>
      </c>
      <c r="I793" s="15">
        <f>VALUE(RIGHT(J791,1))</f>
        <v>3</v>
      </c>
      <c r="J793" s="15">
        <v>1</v>
      </c>
      <c r="K793" s="15">
        <v>132.44999999999999</v>
      </c>
      <c r="L793" s="15">
        <v>1.04</v>
      </c>
      <c r="M793" s="15">
        <v>0.45600000000000002</v>
      </c>
      <c r="N793" s="15">
        <v>339</v>
      </c>
      <c r="O793" s="15">
        <v>3.39</v>
      </c>
      <c r="P793" s="15">
        <v>0.89900000000000002</v>
      </c>
      <c r="Q793" s="15">
        <v>6</v>
      </c>
      <c r="R793" s="15">
        <v>0</v>
      </c>
      <c r="S793" s="15">
        <v>1.42</v>
      </c>
      <c r="T793" s="15">
        <v>24.08</v>
      </c>
      <c r="U793" s="15">
        <v>21.92</v>
      </c>
      <c r="V793" s="15">
        <v>24.55</v>
      </c>
      <c r="W793" s="15">
        <v>351.4</v>
      </c>
      <c r="X793" s="15">
        <v>348.7</v>
      </c>
      <c r="Y793" s="15">
        <v>14.59</v>
      </c>
      <c r="Z793" s="15">
        <v>18.57</v>
      </c>
      <c r="AA793" s="15">
        <v>45.47</v>
      </c>
      <c r="AB793" s="15">
        <v>57.89</v>
      </c>
      <c r="AC793" s="15">
        <v>500.6</v>
      </c>
      <c r="AD793" s="15">
        <v>50.05</v>
      </c>
      <c r="AE793" s="15">
        <v>1.75</v>
      </c>
      <c r="AF793" s="15">
        <v>93.81</v>
      </c>
      <c r="AG793" s="15">
        <v>3.2</v>
      </c>
      <c r="AH793" s="15">
        <v>0.19</v>
      </c>
      <c r="AI793" s="15">
        <v>111115</v>
      </c>
    </row>
    <row r="794" spans="1:35" s="15" customFormat="1" x14ac:dyDescent="0.2">
      <c r="A794" s="15">
        <f t="shared" si="191"/>
        <v>793</v>
      </c>
      <c r="B794" s="14">
        <f t="shared" ref="B794:I794" si="195">B793</f>
        <v>35982</v>
      </c>
      <c r="C794" s="34">
        <f t="shared" si="195"/>
        <v>0.52254629629629623</v>
      </c>
      <c r="D794" s="15" t="str">
        <f t="shared" si="195"/>
        <v>C</v>
      </c>
      <c r="E794" s="15" t="str">
        <f t="shared" si="195"/>
        <v>seedling</v>
      </c>
      <c r="F794" s="15">
        <f t="shared" si="195"/>
        <v>50</v>
      </c>
      <c r="G794" s="15" t="str">
        <f t="shared" si="195"/>
        <v>POTR</v>
      </c>
      <c r="H794" s="15">
        <f t="shared" si="195"/>
        <v>4</v>
      </c>
      <c r="I794" s="15">
        <f t="shared" si="195"/>
        <v>3</v>
      </c>
      <c r="J794" s="15">
        <v>2</v>
      </c>
      <c r="K794" s="15">
        <v>144.44999999999999</v>
      </c>
      <c r="L794" s="15">
        <v>1.23</v>
      </c>
      <c r="M794" s="15">
        <v>0.45600000000000002</v>
      </c>
      <c r="N794" s="15">
        <v>338</v>
      </c>
      <c r="O794" s="15">
        <v>3.39</v>
      </c>
      <c r="P794" s="15">
        <v>0.9</v>
      </c>
      <c r="Q794" s="15">
        <v>6</v>
      </c>
      <c r="R794" s="15">
        <v>0</v>
      </c>
      <c r="S794" s="15">
        <v>1.42</v>
      </c>
      <c r="T794" s="15">
        <v>24.08</v>
      </c>
      <c r="U794" s="15">
        <v>21.93</v>
      </c>
      <c r="V794" s="15">
        <v>24.55</v>
      </c>
      <c r="W794" s="15">
        <v>351.5</v>
      </c>
      <c r="X794" s="15">
        <v>348.6</v>
      </c>
      <c r="Y794" s="15">
        <v>14.59</v>
      </c>
      <c r="Z794" s="15">
        <v>18.579999999999998</v>
      </c>
      <c r="AA794" s="15">
        <v>45.47</v>
      </c>
      <c r="AB794" s="15">
        <v>57.9</v>
      </c>
      <c r="AC794" s="15">
        <v>500.6</v>
      </c>
      <c r="AD794" s="15">
        <v>50.15</v>
      </c>
      <c r="AE794" s="15">
        <v>2.7550000000000002E-2</v>
      </c>
      <c r="AF794" s="15">
        <v>93.8</v>
      </c>
      <c r="AG794" s="15">
        <v>3.2</v>
      </c>
      <c r="AH794" s="15">
        <v>0.19</v>
      </c>
      <c r="AI794" s="15">
        <v>111115</v>
      </c>
    </row>
    <row r="795" spans="1:35" s="15" customFormat="1" x14ac:dyDescent="0.2">
      <c r="A795" s="15">
        <f t="shared" si="191"/>
        <v>794</v>
      </c>
      <c r="B795" s="14">
        <f t="shared" ref="B795:I795" si="196">B793</f>
        <v>35982</v>
      </c>
      <c r="C795" s="34">
        <f t="shared" si="196"/>
        <v>0.52254629629629623</v>
      </c>
      <c r="D795" s="15" t="str">
        <f t="shared" si="196"/>
        <v>C</v>
      </c>
      <c r="E795" s="15" t="str">
        <f t="shared" si="196"/>
        <v>seedling</v>
      </c>
      <c r="F795" s="15">
        <f t="shared" si="196"/>
        <v>50</v>
      </c>
      <c r="G795" s="15" t="str">
        <f t="shared" si="196"/>
        <v>POTR</v>
      </c>
      <c r="H795" s="15">
        <f t="shared" si="196"/>
        <v>4</v>
      </c>
      <c r="I795" s="15">
        <f t="shared" si="196"/>
        <v>3</v>
      </c>
      <c r="J795" s="15" t="s">
        <v>344</v>
      </c>
    </row>
    <row r="796" spans="1:35" s="15" customFormat="1" x14ac:dyDescent="0.2">
      <c r="A796" s="15">
        <f t="shared" si="191"/>
        <v>795</v>
      </c>
      <c r="B796" s="14">
        <f t="shared" ref="B796:I796" si="197">B793</f>
        <v>35982</v>
      </c>
      <c r="C796" s="34">
        <f t="shared" si="197"/>
        <v>0.52254629629629623</v>
      </c>
      <c r="D796" s="15" t="str">
        <f t="shared" si="197"/>
        <v>C</v>
      </c>
      <c r="E796" s="15" t="str">
        <f t="shared" si="197"/>
        <v>seedling</v>
      </c>
      <c r="F796" s="15">
        <f t="shared" si="197"/>
        <v>50</v>
      </c>
      <c r="G796" s="15" t="str">
        <f t="shared" si="197"/>
        <v>POTR</v>
      </c>
      <c r="H796" s="15">
        <f t="shared" si="197"/>
        <v>4</v>
      </c>
      <c r="I796" s="15">
        <f t="shared" si="197"/>
        <v>3</v>
      </c>
      <c r="J796" s="15" t="s">
        <v>135</v>
      </c>
    </row>
    <row r="797" spans="1:35" s="15" customFormat="1" x14ac:dyDescent="0.2">
      <c r="A797" s="15">
        <f t="shared" si="191"/>
        <v>796</v>
      </c>
      <c r="B797" s="14"/>
      <c r="C797" s="34"/>
      <c r="J797" s="15" t="s">
        <v>346</v>
      </c>
      <c r="K797" s="15" t="s">
        <v>347</v>
      </c>
    </row>
    <row r="798" spans="1:35" s="15" customFormat="1" x14ac:dyDescent="0.2">
      <c r="A798" s="15">
        <f t="shared" si="191"/>
        <v>797</v>
      </c>
      <c r="B798" s="14"/>
      <c r="C798" s="34"/>
      <c r="J798" s="15" t="s">
        <v>348</v>
      </c>
      <c r="K798" s="15" t="s">
        <v>349</v>
      </c>
    </row>
    <row r="799" spans="1:35" s="15" customFormat="1" x14ac:dyDescent="0.2">
      <c r="A799" s="15">
        <f t="shared" si="191"/>
        <v>798</v>
      </c>
      <c r="B799" s="14"/>
      <c r="C799" s="34"/>
      <c r="J799" s="15" t="s">
        <v>350</v>
      </c>
      <c r="K799" s="15" t="s">
        <v>351</v>
      </c>
      <c r="L799" s="15">
        <v>1</v>
      </c>
      <c r="M799" s="15">
        <v>0.16</v>
      </c>
    </row>
    <row r="800" spans="1:35" s="15" customFormat="1" x14ac:dyDescent="0.2">
      <c r="A800" s="15">
        <f t="shared" si="191"/>
        <v>799</v>
      </c>
      <c r="B800" s="14"/>
      <c r="C800" s="34"/>
      <c r="J800" s="15" t="s">
        <v>352</v>
      </c>
      <c r="K800" s="15" t="s">
        <v>353</v>
      </c>
    </row>
    <row r="801" spans="1:35" s="15" customFormat="1" x14ac:dyDescent="0.2">
      <c r="A801" s="15">
        <f t="shared" si="191"/>
        <v>800</v>
      </c>
      <c r="B801" s="14"/>
      <c r="C801" s="34"/>
      <c r="J801" s="15" t="s">
        <v>136</v>
      </c>
    </row>
    <row r="802" spans="1:35" s="15" customFormat="1" x14ac:dyDescent="0.2">
      <c r="A802" s="15">
        <f t="shared" si="191"/>
        <v>801</v>
      </c>
      <c r="B802" s="14"/>
      <c r="C802" s="34"/>
      <c r="J802" s="15" t="s">
        <v>355</v>
      </c>
      <c r="K802" s="15" t="s">
        <v>356</v>
      </c>
      <c r="L802" s="15" t="s">
        <v>357</v>
      </c>
      <c r="M802" s="15" t="s">
        <v>358</v>
      </c>
      <c r="N802" s="15" t="s">
        <v>359</v>
      </c>
      <c r="O802" s="15" t="s">
        <v>360</v>
      </c>
      <c r="P802" s="15" t="s">
        <v>361</v>
      </c>
      <c r="Q802" s="15" t="s">
        <v>362</v>
      </c>
      <c r="R802" s="15" t="s">
        <v>363</v>
      </c>
      <c r="S802" s="15" t="s">
        <v>364</v>
      </c>
      <c r="T802" s="15" t="s">
        <v>365</v>
      </c>
      <c r="U802" s="15" t="s">
        <v>366</v>
      </c>
      <c r="V802" s="15" t="s">
        <v>367</v>
      </c>
      <c r="W802" s="15" t="s">
        <v>368</v>
      </c>
      <c r="X802" s="15" t="s">
        <v>369</v>
      </c>
      <c r="Y802" s="15" t="s">
        <v>370</v>
      </c>
      <c r="Z802" s="15" t="s">
        <v>371</v>
      </c>
      <c r="AA802" s="15" t="s">
        <v>372</v>
      </c>
      <c r="AB802" s="15" t="s">
        <v>373</v>
      </c>
      <c r="AC802" s="15" t="s">
        <v>374</v>
      </c>
      <c r="AD802" s="15" t="s">
        <v>375</v>
      </c>
      <c r="AE802" s="15" t="s">
        <v>376</v>
      </c>
      <c r="AF802" s="15" t="s">
        <v>377</v>
      </c>
      <c r="AG802" s="15" t="s">
        <v>378</v>
      </c>
      <c r="AH802" s="15" t="s">
        <v>379</v>
      </c>
      <c r="AI802" s="15" t="s">
        <v>380</v>
      </c>
    </row>
    <row r="803" spans="1:35" s="15" customFormat="1" x14ac:dyDescent="0.2">
      <c r="A803" s="15">
        <f t="shared" si="191"/>
        <v>802</v>
      </c>
      <c r="B803" s="14">
        <f>DATE(1998,7,(MID(J796,10,1)))</f>
        <v>35982</v>
      </c>
      <c r="C803" s="34">
        <f>TIME(MID(J796,17,2),MID(J796,20,2),MID(J796,23,2))</f>
        <v>0.52575231481481477</v>
      </c>
      <c r="D803" s="25" t="s">
        <v>429</v>
      </c>
      <c r="E803" s="25" t="s">
        <v>433</v>
      </c>
      <c r="F803" s="15">
        <f>IF(MID(J801,FIND(".",J801,7)+1,4)="1200",1200,50)</f>
        <v>50</v>
      </c>
      <c r="G803" s="25" t="s">
        <v>51</v>
      </c>
      <c r="H803" s="15">
        <f>VALUE(LEFT(J801,FIND(":",J801,1)-1))</f>
        <v>5</v>
      </c>
      <c r="I803" s="15">
        <f>VALUE(RIGHT(J801,1))</f>
        <v>4</v>
      </c>
      <c r="J803" s="15">
        <v>1</v>
      </c>
      <c r="K803" s="15">
        <v>122.45</v>
      </c>
      <c r="L803" s="15">
        <v>1</v>
      </c>
      <c r="M803" s="15">
        <v>0.40200000000000002</v>
      </c>
      <c r="N803" s="15">
        <v>341</v>
      </c>
      <c r="O803" s="15">
        <v>2.6</v>
      </c>
      <c r="P803" s="15">
        <v>0.75800000000000001</v>
      </c>
      <c r="Q803" s="15">
        <v>6</v>
      </c>
      <c r="R803" s="15">
        <v>0</v>
      </c>
      <c r="S803" s="15">
        <v>1.42</v>
      </c>
      <c r="T803" s="15">
        <v>23.44</v>
      </c>
      <c r="U803" s="15">
        <v>22.07</v>
      </c>
      <c r="V803" s="15">
        <v>23.57</v>
      </c>
      <c r="W803" s="15">
        <v>352.4</v>
      </c>
      <c r="X803" s="15">
        <v>350.2</v>
      </c>
      <c r="Y803" s="15">
        <v>17.27</v>
      </c>
      <c r="Z803" s="15">
        <v>20.32</v>
      </c>
      <c r="AA803" s="15">
        <v>55.94</v>
      </c>
      <c r="AB803" s="15">
        <v>65.819999999999993</v>
      </c>
      <c r="AC803" s="15">
        <v>500.5</v>
      </c>
      <c r="AD803" s="15">
        <v>50.13</v>
      </c>
      <c r="AE803" s="15">
        <v>6.8870000000000001E-2</v>
      </c>
      <c r="AF803" s="15">
        <v>93.8</v>
      </c>
      <c r="AG803" s="15">
        <v>3.2</v>
      </c>
      <c r="AH803" s="15">
        <v>0.19</v>
      </c>
      <c r="AI803" s="15">
        <v>111115</v>
      </c>
    </row>
    <row r="804" spans="1:35" s="15" customFormat="1" x14ac:dyDescent="0.2">
      <c r="A804" s="15">
        <f t="shared" si="191"/>
        <v>803</v>
      </c>
      <c r="B804" s="14">
        <f t="shared" ref="B804:I804" si="198">B803</f>
        <v>35982</v>
      </c>
      <c r="C804" s="34">
        <f t="shared" si="198"/>
        <v>0.52575231481481477</v>
      </c>
      <c r="D804" s="15" t="str">
        <f t="shared" si="198"/>
        <v>C</v>
      </c>
      <c r="E804" s="15" t="str">
        <f t="shared" si="198"/>
        <v>seedling</v>
      </c>
      <c r="F804" s="15">
        <f t="shared" si="198"/>
        <v>50</v>
      </c>
      <c r="G804" s="15" t="str">
        <f t="shared" si="198"/>
        <v>POTR</v>
      </c>
      <c r="H804" s="15">
        <f t="shared" si="198"/>
        <v>5</v>
      </c>
      <c r="I804" s="15">
        <f t="shared" si="198"/>
        <v>4</v>
      </c>
      <c r="J804" s="15">
        <v>2</v>
      </c>
      <c r="K804" s="15">
        <v>134.44999999999999</v>
      </c>
      <c r="L804" s="15">
        <v>1.05</v>
      </c>
      <c r="M804" s="15">
        <v>0.40300000000000002</v>
      </c>
      <c r="N804" s="15">
        <v>341</v>
      </c>
      <c r="O804" s="15">
        <v>2.6</v>
      </c>
      <c r="P804" s="15">
        <v>0.75800000000000001</v>
      </c>
      <c r="Q804" s="15">
        <v>6</v>
      </c>
      <c r="R804" s="15">
        <v>0</v>
      </c>
      <c r="S804" s="15">
        <v>1.42</v>
      </c>
      <c r="T804" s="15">
        <v>23.45</v>
      </c>
      <c r="U804" s="15">
        <v>22.08</v>
      </c>
      <c r="V804" s="15">
        <v>23.57</v>
      </c>
      <c r="W804" s="15">
        <v>352.7</v>
      </c>
      <c r="X804" s="15">
        <v>350.3</v>
      </c>
      <c r="Y804" s="15">
        <v>17.29</v>
      </c>
      <c r="Z804" s="15">
        <v>20.34</v>
      </c>
      <c r="AA804" s="15">
        <v>55.97</v>
      </c>
      <c r="AB804" s="15">
        <v>65.86</v>
      </c>
      <c r="AC804" s="15">
        <v>500.4</v>
      </c>
      <c r="AD804" s="15">
        <v>49.91</v>
      </c>
      <c r="AE804" s="15">
        <v>6.8879999999999997E-2</v>
      </c>
      <c r="AF804" s="15">
        <v>93.8</v>
      </c>
      <c r="AG804" s="15">
        <v>3.2</v>
      </c>
      <c r="AH804" s="15">
        <v>0.19</v>
      </c>
      <c r="AI804" s="15">
        <v>111115</v>
      </c>
    </row>
    <row r="805" spans="1:35" s="15" customFormat="1" x14ac:dyDescent="0.2">
      <c r="A805" s="15">
        <f t="shared" si="191"/>
        <v>804</v>
      </c>
      <c r="B805" s="14"/>
      <c r="C805" s="34"/>
    </row>
    <row r="806" spans="1:35" s="21" customFormat="1" x14ac:dyDescent="0.2">
      <c r="A806" s="21">
        <f t="shared" si="191"/>
        <v>805</v>
      </c>
      <c r="B806" s="22"/>
      <c r="C806" s="36"/>
      <c r="J806" s="21" t="s">
        <v>137</v>
      </c>
    </row>
    <row r="807" spans="1:35" s="21" customFormat="1" x14ac:dyDescent="0.2">
      <c r="A807" s="21">
        <f t="shared" si="191"/>
        <v>806</v>
      </c>
      <c r="B807" s="22"/>
      <c r="C807" s="36"/>
      <c r="J807" s="21" t="s">
        <v>138</v>
      </c>
    </row>
    <row r="808" spans="1:35" s="21" customFormat="1" x14ac:dyDescent="0.2">
      <c r="A808" s="21">
        <f t="shared" si="191"/>
        <v>807</v>
      </c>
      <c r="B808" s="22"/>
      <c r="C808" s="36"/>
      <c r="J808" s="21" t="s">
        <v>139</v>
      </c>
    </row>
    <row r="809" spans="1:35" s="21" customFormat="1" x14ac:dyDescent="0.2">
      <c r="A809" s="21">
        <f t="shared" si="191"/>
        <v>808</v>
      </c>
      <c r="B809" s="22"/>
      <c r="C809" s="36"/>
      <c r="J809" s="21" t="s">
        <v>343</v>
      </c>
    </row>
    <row r="810" spans="1:35" s="21" customFormat="1" x14ac:dyDescent="0.2">
      <c r="A810" s="21">
        <f t="shared" si="191"/>
        <v>809</v>
      </c>
      <c r="B810" s="22"/>
      <c r="C810" s="36"/>
    </row>
    <row r="811" spans="1:35" s="21" customFormat="1" x14ac:dyDescent="0.2">
      <c r="A811" s="21">
        <f t="shared" si="191"/>
        <v>810</v>
      </c>
      <c r="B811" s="22"/>
      <c r="C811" s="36"/>
      <c r="J811" s="21" t="s">
        <v>344</v>
      </c>
    </row>
    <row r="812" spans="1:35" s="21" customFormat="1" x14ac:dyDescent="0.2">
      <c r="A812" s="21">
        <f t="shared" si="191"/>
        <v>811</v>
      </c>
      <c r="B812" s="22"/>
      <c r="C812" s="36"/>
      <c r="J812" s="21" t="s">
        <v>140</v>
      </c>
    </row>
    <row r="813" spans="1:35" s="21" customFormat="1" x14ac:dyDescent="0.2">
      <c r="A813" s="21">
        <f t="shared" si="191"/>
        <v>812</v>
      </c>
      <c r="B813" s="22"/>
      <c r="C813" s="36"/>
      <c r="J813" s="21" t="s">
        <v>346</v>
      </c>
      <c r="K813" s="21" t="s">
        <v>347</v>
      </c>
    </row>
    <row r="814" spans="1:35" s="21" customFormat="1" x14ac:dyDescent="0.2">
      <c r="A814" s="21">
        <f t="shared" si="191"/>
        <v>813</v>
      </c>
      <c r="B814" s="22"/>
      <c r="C814" s="36"/>
      <c r="J814" s="21" t="s">
        <v>348</v>
      </c>
      <c r="K814" s="21" t="s">
        <v>349</v>
      </c>
    </row>
    <row r="815" spans="1:35" s="21" customFormat="1" x14ac:dyDescent="0.2">
      <c r="A815" s="21">
        <f t="shared" si="191"/>
        <v>814</v>
      </c>
      <c r="B815" s="22"/>
      <c r="C815" s="36"/>
      <c r="J815" s="21" t="s">
        <v>350</v>
      </c>
      <c r="K815" s="21" t="s">
        <v>351</v>
      </c>
      <c r="L815" s="21">
        <v>1</v>
      </c>
      <c r="M815" s="21">
        <v>0.16</v>
      </c>
    </row>
    <row r="816" spans="1:35" s="21" customFormat="1" x14ac:dyDescent="0.2">
      <c r="A816" s="21">
        <f t="shared" si="191"/>
        <v>815</v>
      </c>
      <c r="B816" s="22"/>
      <c r="C816" s="36"/>
      <c r="J816" s="21" t="s">
        <v>352</v>
      </c>
      <c r="K816" s="21" t="s">
        <v>353</v>
      </c>
    </row>
    <row r="817" spans="1:35" s="21" customFormat="1" x14ac:dyDescent="0.2">
      <c r="A817" s="21">
        <f t="shared" si="191"/>
        <v>816</v>
      </c>
      <c r="B817" s="22"/>
      <c r="C817" s="36"/>
      <c r="J817" s="21" t="s">
        <v>141</v>
      </c>
    </row>
    <row r="818" spans="1:35" s="21" customFormat="1" x14ac:dyDescent="0.2">
      <c r="A818" s="21">
        <f t="shared" si="191"/>
        <v>817</v>
      </c>
      <c r="B818" s="22"/>
      <c r="C818" s="36"/>
      <c r="J818" s="21" t="s">
        <v>355</v>
      </c>
      <c r="K818" s="21" t="s">
        <v>356</v>
      </c>
      <c r="L818" s="21" t="s">
        <v>357</v>
      </c>
      <c r="M818" s="21" t="s">
        <v>358</v>
      </c>
      <c r="N818" s="21" t="s">
        <v>359</v>
      </c>
      <c r="O818" s="21" t="s">
        <v>360</v>
      </c>
      <c r="P818" s="21" t="s">
        <v>361</v>
      </c>
      <c r="Q818" s="21" t="s">
        <v>362</v>
      </c>
      <c r="R818" s="21" t="s">
        <v>363</v>
      </c>
      <c r="S818" s="21" t="s">
        <v>364</v>
      </c>
      <c r="T818" s="21" t="s">
        <v>365</v>
      </c>
      <c r="U818" s="21" t="s">
        <v>366</v>
      </c>
      <c r="V818" s="21" t="s">
        <v>367</v>
      </c>
      <c r="W818" s="21" t="s">
        <v>368</v>
      </c>
      <c r="X818" s="21" t="s">
        <v>369</v>
      </c>
      <c r="Y818" s="21" t="s">
        <v>370</v>
      </c>
      <c r="Z818" s="21" t="s">
        <v>371</v>
      </c>
      <c r="AA818" s="21" t="s">
        <v>372</v>
      </c>
      <c r="AB818" s="21" t="s">
        <v>373</v>
      </c>
      <c r="AC818" s="21" t="s">
        <v>374</v>
      </c>
      <c r="AD818" s="21" t="s">
        <v>375</v>
      </c>
      <c r="AE818" s="21" t="s">
        <v>376</v>
      </c>
      <c r="AF818" s="21" t="s">
        <v>377</v>
      </c>
      <c r="AG818" s="21" t="s">
        <v>378</v>
      </c>
      <c r="AH818" s="21" t="s">
        <v>379</v>
      </c>
      <c r="AI818" s="21" t="s">
        <v>380</v>
      </c>
    </row>
    <row r="819" spans="1:35" s="21" customFormat="1" x14ac:dyDescent="0.2">
      <c r="A819" s="21">
        <f t="shared" si="191"/>
        <v>818</v>
      </c>
      <c r="B819" s="22">
        <f>DATE(1998,7,(MID(J812,10,1)))</f>
        <v>35983</v>
      </c>
      <c r="C819" s="36">
        <f>TIME(MID(J812,17,2),MID(J812,20,2),MID(J812,23,2))</f>
        <v>0.56300925925925926</v>
      </c>
      <c r="D819" s="21" t="str">
        <f>IF(MID(J817,4,2)="ne"," NE","NU")</f>
        <v>NU</v>
      </c>
      <c r="E819" s="27" t="s">
        <v>433</v>
      </c>
      <c r="F819" s="21">
        <f>IF(MID(J817,FIND(".",J817,1)+1,4)="1200",1200,50)</f>
        <v>1200</v>
      </c>
      <c r="G819" s="27" t="s">
        <v>51</v>
      </c>
      <c r="H819" s="21">
        <f>VALUE(LEFT(J817,FIND(":",J817,1)-1))</f>
        <v>8</v>
      </c>
      <c r="I819" s="21">
        <f>VALUE(RIGHT(J817,1))</f>
        <v>5</v>
      </c>
      <c r="J819" s="21">
        <v>1</v>
      </c>
      <c r="K819" s="21">
        <v>209.69</v>
      </c>
      <c r="L819" s="21">
        <v>6.85</v>
      </c>
      <c r="M819" s="21">
        <v>0.10299999999999999</v>
      </c>
      <c r="N819" s="21">
        <v>229</v>
      </c>
      <c r="O819" s="21">
        <v>1.45</v>
      </c>
      <c r="P819" s="21">
        <v>1.38</v>
      </c>
      <c r="Q819" s="21">
        <v>6</v>
      </c>
      <c r="R819" s="21">
        <v>0</v>
      </c>
      <c r="S819" s="21">
        <v>1.42</v>
      </c>
      <c r="T819" s="21">
        <v>24.73</v>
      </c>
      <c r="U819" s="21">
        <v>25.97</v>
      </c>
      <c r="V819" s="21">
        <v>23.95</v>
      </c>
      <c r="W819" s="21">
        <v>358.5</v>
      </c>
      <c r="X819" s="21">
        <v>349.7</v>
      </c>
      <c r="Y819" s="21">
        <v>19.48</v>
      </c>
      <c r="Z819" s="21">
        <v>21.18</v>
      </c>
      <c r="AA819" s="21">
        <v>58.43</v>
      </c>
      <c r="AB819" s="21">
        <v>63.52</v>
      </c>
      <c r="AC819" s="21">
        <v>500.5</v>
      </c>
      <c r="AD819" s="21">
        <v>1199</v>
      </c>
      <c r="AE819" s="21">
        <v>0.44080000000000003</v>
      </c>
      <c r="AF819" s="21">
        <v>93.86</v>
      </c>
      <c r="AG819" s="21">
        <v>3.1</v>
      </c>
      <c r="AH819" s="21">
        <v>0.7</v>
      </c>
      <c r="AI819" s="21">
        <v>111115</v>
      </c>
    </row>
    <row r="820" spans="1:35" s="21" customFormat="1" x14ac:dyDescent="0.2">
      <c r="A820" s="21">
        <f t="shared" si="191"/>
        <v>819</v>
      </c>
      <c r="B820" s="22">
        <f t="shared" ref="B820:I820" si="199">B819</f>
        <v>35983</v>
      </c>
      <c r="C820" s="36">
        <f t="shared" si="199"/>
        <v>0.56300925925925926</v>
      </c>
      <c r="D820" s="21" t="str">
        <f t="shared" si="199"/>
        <v>NU</v>
      </c>
      <c r="E820" s="21" t="str">
        <f t="shared" si="199"/>
        <v>seedling</v>
      </c>
      <c r="F820" s="21">
        <f t="shared" si="199"/>
        <v>1200</v>
      </c>
      <c r="G820" s="21" t="str">
        <f t="shared" si="199"/>
        <v>POTR</v>
      </c>
      <c r="H820" s="21">
        <f t="shared" si="199"/>
        <v>8</v>
      </c>
      <c r="I820" s="21">
        <f t="shared" si="199"/>
        <v>5</v>
      </c>
      <c r="J820" s="21">
        <v>2</v>
      </c>
      <c r="K820" s="21">
        <v>232.19</v>
      </c>
      <c r="L820" s="21">
        <v>6.76</v>
      </c>
      <c r="M820" s="21">
        <v>0.10100000000000001</v>
      </c>
      <c r="N820" s="21">
        <v>230</v>
      </c>
      <c r="O820" s="21">
        <v>1.43</v>
      </c>
      <c r="P820" s="21">
        <v>1.38</v>
      </c>
      <c r="Q820" s="21">
        <v>6</v>
      </c>
      <c r="R820" s="21">
        <v>0</v>
      </c>
      <c r="S820" s="21">
        <v>1.42</v>
      </c>
      <c r="T820" s="21">
        <v>24.73</v>
      </c>
      <c r="U820" s="21">
        <v>25.94</v>
      </c>
      <c r="V820" s="21">
        <v>23.96</v>
      </c>
      <c r="W820" s="21">
        <v>358.4</v>
      </c>
      <c r="X820" s="21">
        <v>349.7</v>
      </c>
      <c r="Y820" s="21">
        <v>19.440000000000001</v>
      </c>
      <c r="Z820" s="21">
        <v>21.12</v>
      </c>
      <c r="AA820" s="21">
        <v>58.33</v>
      </c>
      <c r="AB820" s="21">
        <v>63.37</v>
      </c>
      <c r="AC820" s="21">
        <v>500.5</v>
      </c>
      <c r="AD820" s="21">
        <v>1199</v>
      </c>
      <c r="AE820" s="21">
        <v>0.59240000000000004</v>
      </c>
      <c r="AF820" s="21">
        <v>93.86</v>
      </c>
      <c r="AG820" s="21">
        <v>3.1</v>
      </c>
      <c r="AH820" s="21">
        <v>0.7</v>
      </c>
      <c r="AI820" s="21">
        <v>111115</v>
      </c>
    </row>
    <row r="821" spans="1:35" s="21" customFormat="1" x14ac:dyDescent="0.2">
      <c r="A821" s="21">
        <f t="shared" si="191"/>
        <v>820</v>
      </c>
      <c r="B821" s="22">
        <f t="shared" ref="B821:I821" si="200">B819</f>
        <v>35983</v>
      </c>
      <c r="C821" s="36">
        <f t="shared" si="200"/>
        <v>0.56300925925925926</v>
      </c>
      <c r="D821" s="21" t="str">
        <f t="shared" si="200"/>
        <v>NU</v>
      </c>
      <c r="E821" s="21" t="str">
        <f t="shared" si="200"/>
        <v>seedling</v>
      </c>
      <c r="F821" s="21">
        <f t="shared" si="200"/>
        <v>1200</v>
      </c>
      <c r="G821" s="21" t="str">
        <f t="shared" si="200"/>
        <v>POTR</v>
      </c>
      <c r="H821" s="21">
        <f t="shared" si="200"/>
        <v>8</v>
      </c>
      <c r="I821" s="21">
        <f t="shared" si="200"/>
        <v>5</v>
      </c>
      <c r="J821" s="21" t="s">
        <v>344</v>
      </c>
    </row>
    <row r="822" spans="1:35" s="21" customFormat="1" x14ac:dyDescent="0.2">
      <c r="A822" s="21">
        <f t="shared" si="191"/>
        <v>821</v>
      </c>
      <c r="B822" s="22">
        <f t="shared" ref="B822:I822" si="201">B819</f>
        <v>35983</v>
      </c>
      <c r="C822" s="36">
        <f t="shared" si="201"/>
        <v>0.56300925925925926</v>
      </c>
      <c r="D822" s="21" t="str">
        <f t="shared" si="201"/>
        <v>NU</v>
      </c>
      <c r="E822" s="21" t="str">
        <f t="shared" si="201"/>
        <v>seedling</v>
      </c>
      <c r="F822" s="21">
        <f t="shared" si="201"/>
        <v>1200</v>
      </c>
      <c r="G822" s="21" t="str">
        <f t="shared" si="201"/>
        <v>POTR</v>
      </c>
      <c r="H822" s="21">
        <f t="shared" si="201"/>
        <v>8</v>
      </c>
      <c r="I822" s="21">
        <f t="shared" si="201"/>
        <v>5</v>
      </c>
      <c r="J822" s="21" t="s">
        <v>142</v>
      </c>
    </row>
    <row r="823" spans="1:35" s="21" customFormat="1" x14ac:dyDescent="0.2">
      <c r="A823" s="21">
        <f t="shared" si="191"/>
        <v>822</v>
      </c>
      <c r="B823" s="22"/>
      <c r="C823" s="36"/>
      <c r="J823" s="21" t="s">
        <v>346</v>
      </c>
      <c r="K823" s="21" t="s">
        <v>347</v>
      </c>
    </row>
    <row r="824" spans="1:35" s="21" customFormat="1" x14ac:dyDescent="0.2">
      <c r="A824" s="21">
        <f t="shared" si="191"/>
        <v>823</v>
      </c>
      <c r="B824" s="22"/>
      <c r="C824" s="36"/>
      <c r="J824" s="21" t="s">
        <v>348</v>
      </c>
      <c r="K824" s="21" t="s">
        <v>349</v>
      </c>
    </row>
    <row r="825" spans="1:35" s="21" customFormat="1" x14ac:dyDescent="0.2">
      <c r="A825" s="21">
        <f t="shared" si="191"/>
        <v>824</v>
      </c>
      <c r="B825" s="22"/>
      <c r="C825" s="36"/>
      <c r="J825" s="21" t="s">
        <v>350</v>
      </c>
      <c r="K825" s="21" t="s">
        <v>351</v>
      </c>
      <c r="L825" s="21">
        <v>1</v>
      </c>
      <c r="M825" s="21">
        <v>0.16</v>
      </c>
    </row>
    <row r="826" spans="1:35" s="21" customFormat="1" x14ac:dyDescent="0.2">
      <c r="A826" s="21">
        <f t="shared" si="191"/>
        <v>825</v>
      </c>
      <c r="B826" s="22"/>
      <c r="C826" s="36"/>
      <c r="J826" s="21" t="s">
        <v>352</v>
      </c>
      <c r="K826" s="21" t="s">
        <v>353</v>
      </c>
    </row>
    <row r="827" spans="1:35" s="21" customFormat="1" x14ac:dyDescent="0.2">
      <c r="A827" s="21">
        <f t="shared" si="191"/>
        <v>826</v>
      </c>
      <c r="B827" s="22"/>
      <c r="C827" s="36"/>
      <c r="J827" s="21" t="s">
        <v>143</v>
      </c>
    </row>
    <row r="828" spans="1:35" s="21" customFormat="1" x14ac:dyDescent="0.2">
      <c r="A828" s="21">
        <f t="shared" si="191"/>
        <v>827</v>
      </c>
      <c r="B828" s="22"/>
      <c r="C828" s="36"/>
      <c r="J828" s="21" t="s">
        <v>355</v>
      </c>
      <c r="K828" s="21" t="s">
        <v>356</v>
      </c>
      <c r="L828" s="21" t="s">
        <v>357</v>
      </c>
      <c r="M828" s="21" t="s">
        <v>358</v>
      </c>
      <c r="N828" s="21" t="s">
        <v>359</v>
      </c>
      <c r="O828" s="21" t="s">
        <v>360</v>
      </c>
      <c r="P828" s="21" t="s">
        <v>361</v>
      </c>
      <c r="Q828" s="21" t="s">
        <v>362</v>
      </c>
      <c r="R828" s="21" t="s">
        <v>363</v>
      </c>
      <c r="S828" s="21" t="s">
        <v>364</v>
      </c>
      <c r="T828" s="21" t="s">
        <v>365</v>
      </c>
      <c r="U828" s="21" t="s">
        <v>366</v>
      </c>
      <c r="V828" s="21" t="s">
        <v>367</v>
      </c>
      <c r="W828" s="21" t="s">
        <v>368</v>
      </c>
      <c r="X828" s="21" t="s">
        <v>369</v>
      </c>
      <c r="Y828" s="21" t="s">
        <v>370</v>
      </c>
      <c r="Z828" s="21" t="s">
        <v>371</v>
      </c>
      <c r="AA828" s="21" t="s">
        <v>372</v>
      </c>
      <c r="AB828" s="21" t="s">
        <v>373</v>
      </c>
      <c r="AC828" s="21" t="s">
        <v>374</v>
      </c>
      <c r="AD828" s="21" t="s">
        <v>375</v>
      </c>
      <c r="AE828" s="21" t="s">
        <v>376</v>
      </c>
      <c r="AF828" s="21" t="s">
        <v>377</v>
      </c>
      <c r="AG828" s="21" t="s">
        <v>378</v>
      </c>
      <c r="AH828" s="21" t="s">
        <v>379</v>
      </c>
      <c r="AI828" s="21" t="s">
        <v>380</v>
      </c>
    </row>
    <row r="829" spans="1:35" s="21" customFormat="1" x14ac:dyDescent="0.2">
      <c r="A829" s="21">
        <f t="shared" si="191"/>
        <v>828</v>
      </c>
      <c r="B829" s="22">
        <f>DATE(1998,7,(MID(J822,10,1)))</f>
        <v>35983</v>
      </c>
      <c r="C829" s="36">
        <f>TIME(MID(J822,17,2),MID(J822,20,2),MID(J822,23,2))</f>
        <v>0.5675</v>
      </c>
      <c r="D829" s="21" t="str">
        <f>IF(MID(J827,4,2)="ne"," NE","NU")</f>
        <v>NU</v>
      </c>
      <c r="E829" s="27" t="s">
        <v>433</v>
      </c>
      <c r="F829" s="21">
        <f>IF(MID(J827,FIND(".",J827,1)+1,4)="1200",1200,50)</f>
        <v>1200</v>
      </c>
      <c r="G829" s="27" t="s">
        <v>51</v>
      </c>
      <c r="H829" s="21">
        <f>VALUE(LEFT(J827,FIND(":",J827,1)-1))</f>
        <v>4</v>
      </c>
      <c r="I829" s="21">
        <f>VALUE(RIGHT(J827,1))</f>
        <v>4</v>
      </c>
      <c r="J829" s="21">
        <v>1</v>
      </c>
      <c r="K829" s="21">
        <v>21.18</v>
      </c>
      <c r="L829" s="21">
        <v>17.899999999999999</v>
      </c>
      <c r="M829" s="21">
        <v>0.29299999999999998</v>
      </c>
      <c r="N829" s="21">
        <v>210</v>
      </c>
      <c r="O829" s="21">
        <v>3.15</v>
      </c>
      <c r="P829" s="21">
        <v>1.18</v>
      </c>
      <c r="Q829" s="21">
        <v>6</v>
      </c>
      <c r="R829" s="21">
        <v>0</v>
      </c>
      <c r="S829" s="21">
        <v>1.42</v>
      </c>
      <c r="T829" s="21">
        <v>24.87</v>
      </c>
      <c r="U829" s="21">
        <v>26.06</v>
      </c>
      <c r="V829" s="21">
        <v>23.99</v>
      </c>
      <c r="W829" s="21">
        <v>353.9</v>
      </c>
      <c r="X829" s="21">
        <v>331.2</v>
      </c>
      <c r="Y829" s="21">
        <v>19.79</v>
      </c>
      <c r="Z829" s="21">
        <v>23.48</v>
      </c>
      <c r="AA829" s="21">
        <v>58.88</v>
      </c>
      <c r="AB829" s="21">
        <v>69.849999999999994</v>
      </c>
      <c r="AC829" s="21">
        <v>500.5</v>
      </c>
      <c r="AD829" s="21">
        <v>1200</v>
      </c>
      <c r="AE829" s="21">
        <v>0.248</v>
      </c>
      <c r="AF829" s="21">
        <v>93.87</v>
      </c>
      <c r="AG829" s="21">
        <v>3.1</v>
      </c>
      <c r="AH829" s="21">
        <v>0.7</v>
      </c>
      <c r="AI829" s="21">
        <v>111115</v>
      </c>
    </row>
    <row r="830" spans="1:35" s="21" customFormat="1" x14ac:dyDescent="0.2">
      <c r="A830" s="21">
        <f t="shared" si="191"/>
        <v>829</v>
      </c>
      <c r="B830" s="22">
        <f t="shared" ref="B830:I830" si="202">B829</f>
        <v>35983</v>
      </c>
      <c r="C830" s="36">
        <f t="shared" si="202"/>
        <v>0.5675</v>
      </c>
      <c r="D830" s="21" t="str">
        <f t="shared" si="202"/>
        <v>NU</v>
      </c>
      <c r="E830" s="21" t="str">
        <f t="shared" si="202"/>
        <v>seedling</v>
      </c>
      <c r="F830" s="21">
        <f t="shared" si="202"/>
        <v>1200</v>
      </c>
      <c r="G830" s="21" t="str">
        <f t="shared" si="202"/>
        <v>POTR</v>
      </c>
      <c r="H830" s="21">
        <f t="shared" si="202"/>
        <v>4</v>
      </c>
      <c r="I830" s="21">
        <f t="shared" si="202"/>
        <v>4</v>
      </c>
      <c r="J830" s="21">
        <v>2</v>
      </c>
      <c r="K830" s="21">
        <v>44.43</v>
      </c>
      <c r="L830" s="21">
        <v>16.100000000000001</v>
      </c>
      <c r="M830" s="21">
        <v>0.29499999999999998</v>
      </c>
      <c r="N830" s="21">
        <v>241</v>
      </c>
      <c r="O830" s="21">
        <v>3.13</v>
      </c>
      <c r="P830" s="21">
        <v>1.17</v>
      </c>
      <c r="Q830" s="21">
        <v>6</v>
      </c>
      <c r="R830" s="21">
        <v>0</v>
      </c>
      <c r="S830" s="21">
        <v>1.42</v>
      </c>
      <c r="T830" s="21">
        <v>24.48</v>
      </c>
      <c r="U830" s="21">
        <v>26</v>
      </c>
      <c r="V830" s="21">
        <v>23.33</v>
      </c>
      <c r="W830" s="21">
        <v>370.5</v>
      </c>
      <c r="X830" s="21">
        <v>349.9</v>
      </c>
      <c r="Y830" s="21">
        <v>19.87</v>
      </c>
      <c r="Z830" s="21">
        <v>23.53</v>
      </c>
      <c r="AA830" s="21">
        <v>60.52</v>
      </c>
      <c r="AB830" s="21">
        <v>71.680000000000007</v>
      </c>
      <c r="AC830" s="21">
        <v>500.6</v>
      </c>
      <c r="AD830" s="21">
        <v>1200</v>
      </c>
      <c r="AE830" s="21">
        <v>0.9506</v>
      </c>
      <c r="AF830" s="21">
        <v>93.87</v>
      </c>
      <c r="AG830" s="21">
        <v>3.1</v>
      </c>
      <c r="AH830" s="21">
        <v>0.7</v>
      </c>
      <c r="AI830" s="21">
        <v>111115</v>
      </c>
    </row>
    <row r="831" spans="1:35" s="21" customFormat="1" x14ac:dyDescent="0.2">
      <c r="A831" s="21">
        <f t="shared" si="191"/>
        <v>830</v>
      </c>
      <c r="B831" s="22">
        <f t="shared" ref="B831:I831" si="203">B829</f>
        <v>35983</v>
      </c>
      <c r="C831" s="36">
        <f t="shared" si="203"/>
        <v>0.5675</v>
      </c>
      <c r="D831" s="21" t="str">
        <f t="shared" si="203"/>
        <v>NU</v>
      </c>
      <c r="E831" s="21" t="str">
        <f t="shared" si="203"/>
        <v>seedling</v>
      </c>
      <c r="F831" s="21">
        <f t="shared" si="203"/>
        <v>1200</v>
      </c>
      <c r="G831" s="21" t="str">
        <f t="shared" si="203"/>
        <v>POTR</v>
      </c>
      <c r="H831" s="21">
        <f t="shared" si="203"/>
        <v>4</v>
      </c>
      <c r="I831" s="21">
        <f t="shared" si="203"/>
        <v>4</v>
      </c>
      <c r="J831" s="21" t="s">
        <v>344</v>
      </c>
    </row>
    <row r="832" spans="1:35" s="21" customFormat="1" x14ac:dyDescent="0.2">
      <c r="A832" s="21">
        <f t="shared" si="191"/>
        <v>831</v>
      </c>
      <c r="B832" s="22">
        <f t="shared" ref="B832:I832" si="204">B829</f>
        <v>35983</v>
      </c>
      <c r="C832" s="36">
        <f t="shared" si="204"/>
        <v>0.5675</v>
      </c>
      <c r="D832" s="21" t="str">
        <f t="shared" si="204"/>
        <v>NU</v>
      </c>
      <c r="E832" s="21" t="str">
        <f t="shared" si="204"/>
        <v>seedling</v>
      </c>
      <c r="F832" s="21">
        <f t="shared" si="204"/>
        <v>1200</v>
      </c>
      <c r="G832" s="21" t="str">
        <f t="shared" si="204"/>
        <v>POTR</v>
      </c>
      <c r="H832" s="21">
        <f t="shared" si="204"/>
        <v>4</v>
      </c>
      <c r="I832" s="21">
        <f t="shared" si="204"/>
        <v>4</v>
      </c>
      <c r="J832" s="21" t="s">
        <v>144</v>
      </c>
    </row>
    <row r="833" spans="1:35" s="21" customFormat="1" x14ac:dyDescent="0.2">
      <c r="A833" s="21">
        <f t="shared" si="191"/>
        <v>832</v>
      </c>
      <c r="B833" s="22"/>
      <c r="C833" s="36"/>
      <c r="J833" s="21" t="s">
        <v>346</v>
      </c>
      <c r="K833" s="21" t="s">
        <v>347</v>
      </c>
    </row>
    <row r="834" spans="1:35" s="21" customFormat="1" x14ac:dyDescent="0.2">
      <c r="A834" s="21">
        <f t="shared" si="191"/>
        <v>833</v>
      </c>
      <c r="B834" s="22"/>
      <c r="C834" s="36"/>
      <c r="J834" s="21" t="s">
        <v>348</v>
      </c>
      <c r="K834" s="21" t="s">
        <v>349</v>
      </c>
    </row>
    <row r="835" spans="1:35" s="21" customFormat="1" x14ac:dyDescent="0.2">
      <c r="A835" s="21">
        <f t="shared" si="191"/>
        <v>834</v>
      </c>
      <c r="B835" s="22"/>
      <c r="C835" s="36"/>
      <c r="J835" s="21" t="s">
        <v>350</v>
      </c>
      <c r="K835" s="21" t="s">
        <v>351</v>
      </c>
      <c r="L835" s="21">
        <v>1</v>
      </c>
      <c r="M835" s="21">
        <v>0.16</v>
      </c>
    </row>
    <row r="836" spans="1:35" s="21" customFormat="1" x14ac:dyDescent="0.2">
      <c r="A836" s="21">
        <f t="shared" si="191"/>
        <v>835</v>
      </c>
      <c r="B836" s="22"/>
      <c r="C836" s="36"/>
      <c r="J836" s="21" t="s">
        <v>352</v>
      </c>
      <c r="K836" s="21" t="s">
        <v>353</v>
      </c>
    </row>
    <row r="837" spans="1:35" s="21" customFormat="1" x14ac:dyDescent="0.2">
      <c r="A837" s="21">
        <f t="shared" si="191"/>
        <v>836</v>
      </c>
      <c r="B837" s="22"/>
      <c r="C837" s="36"/>
      <c r="J837" s="21" t="s">
        <v>145</v>
      </c>
    </row>
    <row r="838" spans="1:35" s="21" customFormat="1" x14ac:dyDescent="0.2">
      <c r="A838" s="21">
        <f t="shared" si="191"/>
        <v>837</v>
      </c>
      <c r="B838" s="22"/>
      <c r="C838" s="36"/>
      <c r="J838" s="21" t="s">
        <v>355</v>
      </c>
      <c r="K838" s="21" t="s">
        <v>356</v>
      </c>
      <c r="L838" s="21" t="s">
        <v>357</v>
      </c>
      <c r="M838" s="21" t="s">
        <v>358</v>
      </c>
      <c r="N838" s="21" t="s">
        <v>359</v>
      </c>
      <c r="O838" s="21" t="s">
        <v>360</v>
      </c>
      <c r="P838" s="21" t="s">
        <v>361</v>
      </c>
      <c r="Q838" s="21" t="s">
        <v>362</v>
      </c>
      <c r="R838" s="21" t="s">
        <v>363</v>
      </c>
      <c r="S838" s="21" t="s">
        <v>364</v>
      </c>
      <c r="T838" s="21" t="s">
        <v>365</v>
      </c>
      <c r="U838" s="21" t="s">
        <v>366</v>
      </c>
      <c r="V838" s="21" t="s">
        <v>367</v>
      </c>
      <c r="W838" s="21" t="s">
        <v>368</v>
      </c>
      <c r="X838" s="21" t="s">
        <v>369</v>
      </c>
      <c r="Y838" s="21" t="s">
        <v>370</v>
      </c>
      <c r="Z838" s="21" t="s">
        <v>371</v>
      </c>
      <c r="AA838" s="21" t="s">
        <v>372</v>
      </c>
      <c r="AB838" s="21" t="s">
        <v>373</v>
      </c>
      <c r="AC838" s="21" t="s">
        <v>374</v>
      </c>
      <c r="AD838" s="21" t="s">
        <v>375</v>
      </c>
      <c r="AE838" s="21" t="s">
        <v>376</v>
      </c>
      <c r="AF838" s="21" t="s">
        <v>377</v>
      </c>
      <c r="AG838" s="21" t="s">
        <v>378</v>
      </c>
      <c r="AH838" s="21" t="s">
        <v>379</v>
      </c>
      <c r="AI838" s="21" t="s">
        <v>380</v>
      </c>
    </row>
    <row r="839" spans="1:35" s="21" customFormat="1" x14ac:dyDescent="0.2">
      <c r="A839" s="21">
        <f t="shared" si="191"/>
        <v>838</v>
      </c>
      <c r="B839" s="22">
        <f>DATE(1998,7,(MID(J832,10,1)))</f>
        <v>35983</v>
      </c>
      <c r="C839" s="36">
        <f>TIME(MID(J832,17,2),MID(J832,20,2),MID(J832,23,2))</f>
        <v>0.56968750000000001</v>
      </c>
      <c r="D839" s="21" t="str">
        <f>IF(MID(J837,4,2)="ne"," NE","NU")</f>
        <v>NU</v>
      </c>
      <c r="E839" s="27" t="s">
        <v>433</v>
      </c>
      <c r="F839" s="21">
        <f>IF(MID(J837,FIND(".",J837,1)+1,4)="1200",1200,50)</f>
        <v>1200</v>
      </c>
      <c r="G839" s="27" t="s">
        <v>51</v>
      </c>
      <c r="H839" s="21">
        <f>VALUE(LEFT(J837,FIND(":",J837,1)-1))</f>
        <v>4</v>
      </c>
      <c r="I839" s="21">
        <f>VALUE(RIGHT(J837,1))</f>
        <v>3</v>
      </c>
      <c r="J839" s="21">
        <v>1</v>
      </c>
      <c r="K839" s="21">
        <v>143.68</v>
      </c>
      <c r="L839" s="21">
        <v>12.2</v>
      </c>
      <c r="M839" s="21">
        <v>0.43099999999999999</v>
      </c>
      <c r="N839" s="21">
        <v>287</v>
      </c>
      <c r="O839" s="21">
        <v>3.76</v>
      </c>
      <c r="P839" s="21">
        <v>1.04</v>
      </c>
      <c r="Q839" s="21">
        <v>6</v>
      </c>
      <c r="R839" s="21">
        <v>0</v>
      </c>
      <c r="S839" s="21">
        <v>1.42</v>
      </c>
      <c r="T839" s="21">
        <v>25.31</v>
      </c>
      <c r="U839" s="21">
        <v>25.85</v>
      </c>
      <c r="V839" s="21">
        <v>25.18</v>
      </c>
      <c r="W839" s="21">
        <v>366.6</v>
      </c>
      <c r="X839" s="21">
        <v>350.4</v>
      </c>
      <c r="Y839" s="21">
        <v>20.21</v>
      </c>
      <c r="Z839" s="21">
        <v>24.61</v>
      </c>
      <c r="AA839" s="21">
        <v>58.59</v>
      </c>
      <c r="AB839" s="21">
        <v>71.33</v>
      </c>
      <c r="AC839" s="21">
        <v>500.5</v>
      </c>
      <c r="AD839" s="21">
        <v>1200</v>
      </c>
      <c r="AE839" s="21">
        <v>5.5109999999999999E-2</v>
      </c>
      <c r="AF839" s="21">
        <v>93.86</v>
      </c>
      <c r="AG839" s="21">
        <v>3.1</v>
      </c>
      <c r="AH839" s="21">
        <v>0.7</v>
      </c>
      <c r="AI839" s="21">
        <v>111115</v>
      </c>
    </row>
    <row r="840" spans="1:35" s="21" customFormat="1" x14ac:dyDescent="0.2">
      <c r="A840" s="21">
        <f t="shared" si="191"/>
        <v>839</v>
      </c>
      <c r="B840" s="22">
        <f t="shared" ref="B840:I840" si="205">B839</f>
        <v>35983</v>
      </c>
      <c r="C840" s="36">
        <f t="shared" si="205"/>
        <v>0.56968750000000001</v>
      </c>
      <c r="D840" s="21" t="str">
        <f t="shared" si="205"/>
        <v>NU</v>
      </c>
      <c r="E840" s="21" t="str">
        <f t="shared" si="205"/>
        <v>seedling</v>
      </c>
      <c r="F840" s="21">
        <f t="shared" si="205"/>
        <v>1200</v>
      </c>
      <c r="G840" s="21" t="str">
        <f t="shared" si="205"/>
        <v>POTR</v>
      </c>
      <c r="H840" s="21">
        <f t="shared" si="205"/>
        <v>4</v>
      </c>
      <c r="I840" s="21">
        <f t="shared" si="205"/>
        <v>3</v>
      </c>
      <c r="J840" s="21">
        <v>2</v>
      </c>
      <c r="K840" s="21">
        <v>164.68</v>
      </c>
      <c r="L840" s="21">
        <v>12.3</v>
      </c>
      <c r="M840" s="21">
        <v>0.43099999999999999</v>
      </c>
      <c r="N840" s="21">
        <v>287</v>
      </c>
      <c r="O840" s="21">
        <v>3.76</v>
      </c>
      <c r="P840" s="21">
        <v>1.04</v>
      </c>
      <c r="Q840" s="21">
        <v>6</v>
      </c>
      <c r="R840" s="21">
        <v>0</v>
      </c>
      <c r="S840" s="21">
        <v>1.42</v>
      </c>
      <c r="T840" s="21">
        <v>25.36</v>
      </c>
      <c r="U840" s="21">
        <v>25.85</v>
      </c>
      <c r="V840" s="21">
        <v>25.12</v>
      </c>
      <c r="W840" s="21">
        <v>366.6</v>
      </c>
      <c r="X840" s="21">
        <v>350.3</v>
      </c>
      <c r="Y840" s="21">
        <v>20.21</v>
      </c>
      <c r="Z840" s="21">
        <v>24.6</v>
      </c>
      <c r="AA840" s="21">
        <v>58.37</v>
      </c>
      <c r="AB840" s="21">
        <v>71.069999999999993</v>
      </c>
      <c r="AC840" s="21">
        <v>500.6</v>
      </c>
      <c r="AD840" s="21">
        <v>1199</v>
      </c>
      <c r="AE840" s="21">
        <v>0.50970000000000004</v>
      </c>
      <c r="AF840" s="21">
        <v>93.85</v>
      </c>
      <c r="AG840" s="21">
        <v>3.1</v>
      </c>
      <c r="AH840" s="21">
        <v>0.7</v>
      </c>
      <c r="AI840" s="21">
        <v>111115</v>
      </c>
    </row>
    <row r="841" spans="1:35" s="21" customFormat="1" x14ac:dyDescent="0.2">
      <c r="A841" s="21">
        <f t="shared" si="191"/>
        <v>840</v>
      </c>
      <c r="B841" s="22">
        <f t="shared" ref="B841:I841" si="206">B839</f>
        <v>35983</v>
      </c>
      <c r="C841" s="36">
        <f t="shared" si="206"/>
        <v>0.56968750000000001</v>
      </c>
      <c r="D841" s="21" t="str">
        <f t="shared" si="206"/>
        <v>NU</v>
      </c>
      <c r="E841" s="21" t="str">
        <f t="shared" si="206"/>
        <v>seedling</v>
      </c>
      <c r="F841" s="21">
        <f t="shared" si="206"/>
        <v>1200</v>
      </c>
      <c r="G841" s="21" t="str">
        <f t="shared" si="206"/>
        <v>POTR</v>
      </c>
      <c r="H841" s="21">
        <f t="shared" si="206"/>
        <v>4</v>
      </c>
      <c r="I841" s="21">
        <f t="shared" si="206"/>
        <v>3</v>
      </c>
      <c r="J841" s="21" t="s">
        <v>344</v>
      </c>
    </row>
    <row r="842" spans="1:35" s="21" customFormat="1" x14ac:dyDescent="0.2">
      <c r="A842" s="21">
        <f t="shared" si="191"/>
        <v>841</v>
      </c>
      <c r="B842" s="22">
        <f t="shared" ref="B842:I842" si="207">B839</f>
        <v>35983</v>
      </c>
      <c r="C842" s="36">
        <f t="shared" si="207"/>
        <v>0.56968750000000001</v>
      </c>
      <c r="D842" s="21" t="str">
        <f t="shared" si="207"/>
        <v>NU</v>
      </c>
      <c r="E842" s="21" t="str">
        <f t="shared" si="207"/>
        <v>seedling</v>
      </c>
      <c r="F842" s="21">
        <f t="shared" si="207"/>
        <v>1200</v>
      </c>
      <c r="G842" s="21" t="str">
        <f t="shared" si="207"/>
        <v>POTR</v>
      </c>
      <c r="H842" s="21">
        <f t="shared" si="207"/>
        <v>4</v>
      </c>
      <c r="I842" s="21">
        <f t="shared" si="207"/>
        <v>3</v>
      </c>
      <c r="J842" s="21" t="s">
        <v>146</v>
      </c>
    </row>
    <row r="843" spans="1:35" s="21" customFormat="1" x14ac:dyDescent="0.2">
      <c r="A843" s="21">
        <f t="shared" si="191"/>
        <v>842</v>
      </c>
      <c r="B843" s="22"/>
      <c r="C843" s="36"/>
      <c r="J843" s="21" t="s">
        <v>346</v>
      </c>
      <c r="K843" s="21" t="s">
        <v>347</v>
      </c>
    </row>
    <row r="844" spans="1:35" s="21" customFormat="1" x14ac:dyDescent="0.2">
      <c r="A844" s="21">
        <f t="shared" ref="A844:A905" si="208">A843+1</f>
        <v>843</v>
      </c>
      <c r="B844" s="22"/>
      <c r="C844" s="36"/>
      <c r="J844" s="21" t="s">
        <v>348</v>
      </c>
      <c r="K844" s="21" t="s">
        <v>349</v>
      </c>
    </row>
    <row r="845" spans="1:35" s="21" customFormat="1" x14ac:dyDescent="0.2">
      <c r="A845" s="21">
        <f t="shared" si="208"/>
        <v>844</v>
      </c>
      <c r="B845" s="22"/>
      <c r="C845" s="36"/>
      <c r="J845" s="21" t="s">
        <v>350</v>
      </c>
      <c r="K845" s="21" t="s">
        <v>351</v>
      </c>
      <c r="L845" s="21">
        <v>1</v>
      </c>
      <c r="M845" s="21">
        <v>0.16</v>
      </c>
    </row>
    <row r="846" spans="1:35" s="21" customFormat="1" x14ac:dyDescent="0.2">
      <c r="A846" s="21">
        <f t="shared" si="208"/>
        <v>845</v>
      </c>
      <c r="B846" s="22"/>
      <c r="C846" s="36"/>
      <c r="J846" s="21" t="s">
        <v>352</v>
      </c>
      <c r="K846" s="21" t="s">
        <v>353</v>
      </c>
    </row>
    <row r="847" spans="1:35" s="21" customFormat="1" x14ac:dyDescent="0.2">
      <c r="A847" s="21">
        <f t="shared" si="208"/>
        <v>846</v>
      </c>
      <c r="B847" s="22"/>
      <c r="C847" s="36"/>
      <c r="J847" s="21" t="s">
        <v>147</v>
      </c>
    </row>
    <row r="848" spans="1:35" s="21" customFormat="1" x14ac:dyDescent="0.2">
      <c r="A848" s="21">
        <f t="shared" si="208"/>
        <v>847</v>
      </c>
      <c r="B848" s="22"/>
      <c r="C848" s="36"/>
      <c r="J848" s="21" t="s">
        <v>355</v>
      </c>
      <c r="K848" s="21" t="s">
        <v>356</v>
      </c>
      <c r="L848" s="21" t="s">
        <v>357</v>
      </c>
      <c r="M848" s="21" t="s">
        <v>358</v>
      </c>
      <c r="N848" s="21" t="s">
        <v>359</v>
      </c>
      <c r="O848" s="21" t="s">
        <v>360</v>
      </c>
      <c r="P848" s="21" t="s">
        <v>361</v>
      </c>
      <c r="Q848" s="21" t="s">
        <v>362</v>
      </c>
      <c r="R848" s="21" t="s">
        <v>363</v>
      </c>
      <c r="S848" s="21" t="s">
        <v>364</v>
      </c>
      <c r="T848" s="21" t="s">
        <v>365</v>
      </c>
      <c r="U848" s="21" t="s">
        <v>366</v>
      </c>
      <c r="V848" s="21" t="s">
        <v>367</v>
      </c>
      <c r="W848" s="21" t="s">
        <v>368</v>
      </c>
      <c r="X848" s="21" t="s">
        <v>369</v>
      </c>
      <c r="Y848" s="21" t="s">
        <v>370</v>
      </c>
      <c r="Z848" s="21" t="s">
        <v>371</v>
      </c>
      <c r="AA848" s="21" t="s">
        <v>372</v>
      </c>
      <c r="AB848" s="21" t="s">
        <v>373</v>
      </c>
      <c r="AC848" s="21" t="s">
        <v>374</v>
      </c>
      <c r="AD848" s="21" t="s">
        <v>375</v>
      </c>
      <c r="AE848" s="21" t="s">
        <v>376</v>
      </c>
      <c r="AF848" s="21" t="s">
        <v>377</v>
      </c>
      <c r="AG848" s="21" t="s">
        <v>378</v>
      </c>
      <c r="AH848" s="21" t="s">
        <v>379</v>
      </c>
      <c r="AI848" s="21" t="s">
        <v>380</v>
      </c>
    </row>
    <row r="849" spans="1:35" s="21" customFormat="1" x14ac:dyDescent="0.2">
      <c r="A849" s="21">
        <f>A848+1</f>
        <v>848</v>
      </c>
      <c r="B849" s="22">
        <f>DATE(1998,7,(MID(J842,10,1)))</f>
        <v>35983</v>
      </c>
      <c r="C849" s="36">
        <f>TIME(MID(J842,17,2),MID(J842,20,2),MID(J842,23,2))</f>
        <v>0.57371527777777775</v>
      </c>
      <c r="D849" s="21" t="str">
        <f>IF(MID(J847,4,2)="ne"," NE","NU")</f>
        <v>NU</v>
      </c>
      <c r="E849" s="27" t="s">
        <v>433</v>
      </c>
      <c r="F849" s="21">
        <f>IF(MID(J847,FIND(".",J847,1)+1,4)="1200",1200,50)</f>
        <v>1200</v>
      </c>
      <c r="G849" s="27" t="s">
        <v>51</v>
      </c>
      <c r="H849" s="21">
        <f>VALUE(LEFT(J847,FIND(":",J847,1)-1))</f>
        <v>5</v>
      </c>
      <c r="I849" s="21">
        <f>VALUE(RIGHT(J847,1))</f>
        <v>2</v>
      </c>
      <c r="J849" s="21">
        <v>1</v>
      </c>
      <c r="K849" s="21">
        <v>39.92</v>
      </c>
      <c r="L849" s="21">
        <v>15.2</v>
      </c>
      <c r="M849" s="21">
        <v>0.308</v>
      </c>
      <c r="N849" s="21">
        <v>249</v>
      </c>
      <c r="O849" s="21">
        <v>3.38</v>
      </c>
      <c r="P849" s="21">
        <v>1.22</v>
      </c>
      <c r="Q849" s="21">
        <v>6</v>
      </c>
      <c r="R849" s="21">
        <v>0</v>
      </c>
      <c r="S849" s="21">
        <v>1.42</v>
      </c>
      <c r="T849" s="21">
        <v>24.6</v>
      </c>
      <c r="U849" s="21">
        <v>26.52</v>
      </c>
      <c r="V849" s="21">
        <v>23.05</v>
      </c>
      <c r="W849" s="21">
        <v>368.4</v>
      </c>
      <c r="X849" s="21">
        <v>348.7</v>
      </c>
      <c r="Y849" s="21">
        <v>20.16</v>
      </c>
      <c r="Z849" s="21">
        <v>24.12</v>
      </c>
      <c r="AA849" s="21">
        <v>60.94</v>
      </c>
      <c r="AB849" s="21">
        <v>72.900000000000006</v>
      </c>
      <c r="AC849" s="21">
        <v>500.6</v>
      </c>
      <c r="AD849" s="21">
        <v>1199</v>
      </c>
      <c r="AE849" s="21">
        <v>0.39950000000000002</v>
      </c>
      <c r="AF849" s="21">
        <v>93.86</v>
      </c>
      <c r="AG849" s="21">
        <v>3.1</v>
      </c>
      <c r="AH849" s="21">
        <v>0.7</v>
      </c>
      <c r="AI849" s="21">
        <v>111115</v>
      </c>
    </row>
    <row r="850" spans="1:35" s="21" customFormat="1" x14ac:dyDescent="0.2">
      <c r="A850" s="21">
        <f t="shared" si="208"/>
        <v>849</v>
      </c>
      <c r="B850" s="22">
        <f t="shared" ref="B850:I850" si="209">B849</f>
        <v>35983</v>
      </c>
      <c r="C850" s="36">
        <f t="shared" si="209"/>
        <v>0.57371527777777775</v>
      </c>
      <c r="D850" s="21" t="str">
        <f t="shared" si="209"/>
        <v>NU</v>
      </c>
      <c r="E850" s="21" t="str">
        <f t="shared" si="209"/>
        <v>seedling</v>
      </c>
      <c r="F850" s="21">
        <f t="shared" si="209"/>
        <v>1200</v>
      </c>
      <c r="G850" s="21" t="str">
        <f t="shared" si="209"/>
        <v>POTR</v>
      </c>
      <c r="H850" s="21">
        <f t="shared" si="209"/>
        <v>5</v>
      </c>
      <c r="I850" s="21">
        <f t="shared" si="209"/>
        <v>2</v>
      </c>
      <c r="J850" s="21">
        <v>2</v>
      </c>
      <c r="K850" s="21">
        <v>72.17</v>
      </c>
      <c r="L850" s="21">
        <v>16</v>
      </c>
      <c r="M850" s="21">
        <v>0.314</v>
      </c>
      <c r="N850" s="21">
        <v>246</v>
      </c>
      <c r="O850" s="21">
        <v>3.37</v>
      </c>
      <c r="P850" s="21">
        <v>1.19</v>
      </c>
      <c r="Q850" s="21">
        <v>6</v>
      </c>
      <c r="R850" s="21">
        <v>0</v>
      </c>
      <c r="S850" s="21">
        <v>1.42</v>
      </c>
      <c r="T850" s="21">
        <v>24.34</v>
      </c>
      <c r="U850" s="21">
        <v>26.4</v>
      </c>
      <c r="V850" s="21">
        <v>22.66</v>
      </c>
      <c r="W850" s="21">
        <v>370.2</v>
      </c>
      <c r="X850" s="21">
        <v>349.6</v>
      </c>
      <c r="Y850" s="21">
        <v>20.149999999999999</v>
      </c>
      <c r="Z850" s="21">
        <v>24.09</v>
      </c>
      <c r="AA850" s="21">
        <v>61.86</v>
      </c>
      <c r="AB850" s="21">
        <v>73.959999999999994</v>
      </c>
      <c r="AC850" s="21">
        <v>500.6</v>
      </c>
      <c r="AD850" s="21">
        <v>1200</v>
      </c>
      <c r="AE850" s="21">
        <v>8.2659999999999997E-2</v>
      </c>
      <c r="AF850" s="21">
        <v>93.86</v>
      </c>
      <c r="AG850" s="21">
        <v>3.1</v>
      </c>
      <c r="AH850" s="21">
        <v>0.7</v>
      </c>
      <c r="AI850" s="21">
        <v>111115</v>
      </c>
    </row>
    <row r="851" spans="1:35" s="21" customFormat="1" x14ac:dyDescent="0.2">
      <c r="A851" s="21">
        <f t="shared" si="208"/>
        <v>850</v>
      </c>
      <c r="B851" s="22">
        <f t="shared" ref="B851:I851" si="210">B849</f>
        <v>35983</v>
      </c>
      <c r="C851" s="36">
        <f t="shared" si="210"/>
        <v>0.57371527777777775</v>
      </c>
      <c r="D851" s="21" t="str">
        <f t="shared" si="210"/>
        <v>NU</v>
      </c>
      <c r="E851" s="21" t="str">
        <f t="shared" si="210"/>
        <v>seedling</v>
      </c>
      <c r="F851" s="21">
        <f t="shared" si="210"/>
        <v>1200</v>
      </c>
      <c r="G851" s="21" t="str">
        <f t="shared" si="210"/>
        <v>POTR</v>
      </c>
      <c r="H851" s="21">
        <f t="shared" si="210"/>
        <v>5</v>
      </c>
      <c r="I851" s="21">
        <f t="shared" si="210"/>
        <v>2</v>
      </c>
      <c r="J851" s="21" t="s">
        <v>344</v>
      </c>
    </row>
    <row r="852" spans="1:35" s="21" customFormat="1" x14ac:dyDescent="0.2">
      <c r="A852" s="21">
        <f t="shared" si="208"/>
        <v>851</v>
      </c>
      <c r="B852" s="22"/>
      <c r="C852" s="36"/>
      <c r="J852" s="21" t="s">
        <v>148</v>
      </c>
    </row>
    <row r="853" spans="1:35" s="21" customFormat="1" x14ac:dyDescent="0.2">
      <c r="A853" s="21">
        <f t="shared" si="208"/>
        <v>852</v>
      </c>
      <c r="B853" s="22"/>
      <c r="C853" s="36"/>
      <c r="J853" s="21" t="s">
        <v>346</v>
      </c>
      <c r="K853" s="21" t="s">
        <v>347</v>
      </c>
    </row>
    <row r="854" spans="1:35" s="21" customFormat="1" x14ac:dyDescent="0.2">
      <c r="A854" s="21">
        <f t="shared" si="208"/>
        <v>853</v>
      </c>
      <c r="B854" s="22"/>
      <c r="C854" s="36"/>
      <c r="J854" s="21" t="s">
        <v>348</v>
      </c>
      <c r="K854" s="21" t="s">
        <v>349</v>
      </c>
    </row>
    <row r="855" spans="1:35" s="21" customFormat="1" x14ac:dyDescent="0.2">
      <c r="A855" s="21">
        <f t="shared" si="208"/>
        <v>854</v>
      </c>
      <c r="B855" s="22"/>
      <c r="C855" s="36"/>
      <c r="J855" s="21" t="s">
        <v>350</v>
      </c>
      <c r="K855" s="21" t="s">
        <v>351</v>
      </c>
      <c r="L855" s="21">
        <v>1</v>
      </c>
      <c r="M855" s="21">
        <v>0.16</v>
      </c>
    </row>
    <row r="856" spans="1:35" s="21" customFormat="1" x14ac:dyDescent="0.2">
      <c r="A856" s="21">
        <f t="shared" si="208"/>
        <v>855</v>
      </c>
      <c r="B856" s="22"/>
      <c r="C856" s="36"/>
      <c r="J856" s="21" t="s">
        <v>352</v>
      </c>
      <c r="K856" s="21" t="s">
        <v>353</v>
      </c>
    </row>
    <row r="857" spans="1:35" s="21" customFormat="1" x14ac:dyDescent="0.2">
      <c r="A857" s="21">
        <f t="shared" si="208"/>
        <v>856</v>
      </c>
      <c r="B857" s="22"/>
      <c r="C857" s="36"/>
      <c r="J857" s="21" t="s">
        <v>149</v>
      </c>
    </row>
    <row r="858" spans="1:35" s="21" customFormat="1" x14ac:dyDescent="0.2">
      <c r="A858" s="21">
        <f t="shared" si="208"/>
        <v>857</v>
      </c>
      <c r="B858" s="22"/>
      <c r="C858" s="36"/>
      <c r="J858" s="21" t="s">
        <v>355</v>
      </c>
      <c r="K858" s="21" t="s">
        <v>356</v>
      </c>
      <c r="L858" s="21" t="s">
        <v>357</v>
      </c>
      <c r="M858" s="21" t="s">
        <v>358</v>
      </c>
      <c r="N858" s="21" t="s">
        <v>359</v>
      </c>
      <c r="O858" s="21" t="s">
        <v>360</v>
      </c>
      <c r="P858" s="21" t="s">
        <v>361</v>
      </c>
      <c r="Q858" s="21" t="s">
        <v>362</v>
      </c>
      <c r="R858" s="21" t="s">
        <v>363</v>
      </c>
      <c r="S858" s="21" t="s">
        <v>364</v>
      </c>
      <c r="T858" s="21" t="s">
        <v>365</v>
      </c>
      <c r="U858" s="21" t="s">
        <v>366</v>
      </c>
      <c r="V858" s="21" t="s">
        <v>367</v>
      </c>
      <c r="W858" s="21" t="s">
        <v>368</v>
      </c>
      <c r="X858" s="21" t="s">
        <v>369</v>
      </c>
      <c r="Y858" s="21" t="s">
        <v>370</v>
      </c>
      <c r="Z858" s="21" t="s">
        <v>371</v>
      </c>
      <c r="AA858" s="21" t="s">
        <v>372</v>
      </c>
      <c r="AB858" s="21" t="s">
        <v>373</v>
      </c>
      <c r="AC858" s="21" t="s">
        <v>374</v>
      </c>
      <c r="AD858" s="21" t="s">
        <v>375</v>
      </c>
      <c r="AE858" s="21" t="s">
        <v>376</v>
      </c>
      <c r="AF858" s="21" t="s">
        <v>377</v>
      </c>
      <c r="AG858" s="21" t="s">
        <v>378</v>
      </c>
      <c r="AH858" s="21" t="s">
        <v>379</v>
      </c>
      <c r="AI858" s="21" t="s">
        <v>380</v>
      </c>
    </row>
    <row r="859" spans="1:35" s="21" customFormat="1" x14ac:dyDescent="0.2">
      <c r="A859" s="21">
        <f t="shared" si="208"/>
        <v>858</v>
      </c>
      <c r="B859" s="22">
        <f>DATE(1998,7,(MID(J852,10,1)))</f>
        <v>35983</v>
      </c>
      <c r="C859" s="36">
        <f>TIME(MID(J852,17,2),MID(J852,20,2),MID(J852,23,2))</f>
        <v>0.57540509259259254</v>
      </c>
      <c r="D859" s="21" t="str">
        <f>IF(MID(J857,4,2)="ne"," NE","NU")</f>
        <v>NU</v>
      </c>
      <c r="E859" s="27" t="s">
        <v>433</v>
      </c>
      <c r="F859" s="21">
        <f>IF(MID(J857,FIND(".",J857,1)+1,4)="1200",1200,50)</f>
        <v>1200</v>
      </c>
      <c r="G859" s="27" t="s">
        <v>51</v>
      </c>
      <c r="H859" s="21">
        <f>VALUE(LEFT(J857,FIND(":",J857,1)-1))</f>
        <v>15</v>
      </c>
      <c r="I859" s="21">
        <f>VALUE(RIGHT(J857,1))</f>
        <v>1</v>
      </c>
      <c r="J859" s="21">
        <v>1</v>
      </c>
      <c r="K859" s="21">
        <v>116.92</v>
      </c>
      <c r="L859" s="21">
        <v>13.4</v>
      </c>
      <c r="M859" s="21">
        <v>0.28399999999999997</v>
      </c>
      <c r="N859" s="21">
        <v>255</v>
      </c>
      <c r="O859" s="21">
        <v>3.12</v>
      </c>
      <c r="P859" s="21">
        <v>1.2</v>
      </c>
      <c r="Q859" s="21">
        <v>6</v>
      </c>
      <c r="R859" s="21">
        <v>0</v>
      </c>
      <c r="S859" s="21">
        <v>1.42</v>
      </c>
      <c r="T859" s="21">
        <v>24.79</v>
      </c>
      <c r="U859" s="21">
        <v>26.26</v>
      </c>
      <c r="V859" s="21">
        <v>23.74</v>
      </c>
      <c r="W859" s="21">
        <v>367.3</v>
      </c>
      <c r="X859" s="21">
        <v>349.9</v>
      </c>
      <c r="Y859" s="21">
        <v>20.05</v>
      </c>
      <c r="Z859" s="21">
        <v>23.71</v>
      </c>
      <c r="AA859" s="21">
        <v>59.93</v>
      </c>
      <c r="AB859" s="21">
        <v>70.849999999999994</v>
      </c>
      <c r="AC859" s="21">
        <v>500.3</v>
      </c>
      <c r="AD859" s="21">
        <v>1200</v>
      </c>
      <c r="AE859" s="21">
        <v>0.50970000000000004</v>
      </c>
      <c r="AF859" s="21">
        <v>93.85</v>
      </c>
      <c r="AG859" s="21">
        <v>3.1</v>
      </c>
      <c r="AH859" s="21">
        <v>0.7</v>
      </c>
      <c r="AI859" s="21">
        <v>111115</v>
      </c>
    </row>
    <row r="860" spans="1:35" s="21" customFormat="1" x14ac:dyDescent="0.2">
      <c r="A860" s="21">
        <f t="shared" si="208"/>
        <v>859</v>
      </c>
      <c r="B860" s="22">
        <f t="shared" ref="B860:I860" si="211">B859</f>
        <v>35983</v>
      </c>
      <c r="C860" s="36">
        <f t="shared" si="211"/>
        <v>0.57540509259259254</v>
      </c>
      <c r="D860" s="21" t="str">
        <f t="shared" si="211"/>
        <v>NU</v>
      </c>
      <c r="E860" s="21" t="str">
        <f t="shared" si="211"/>
        <v>seedling</v>
      </c>
      <c r="F860" s="21">
        <f t="shared" si="211"/>
        <v>1200</v>
      </c>
      <c r="G860" s="21" t="str">
        <f t="shared" si="211"/>
        <v>POTR</v>
      </c>
      <c r="H860" s="21">
        <f t="shared" si="211"/>
        <v>15</v>
      </c>
      <c r="I860" s="21">
        <f t="shared" si="211"/>
        <v>1</v>
      </c>
      <c r="J860" s="21">
        <v>2</v>
      </c>
      <c r="K860" s="21">
        <v>152.91999999999999</v>
      </c>
      <c r="L860" s="21">
        <v>13.8</v>
      </c>
      <c r="M860" s="21">
        <v>0.28299999999999997</v>
      </c>
      <c r="N860" s="21">
        <v>252</v>
      </c>
      <c r="O860" s="21">
        <v>3.08</v>
      </c>
      <c r="P860" s="21">
        <v>1.19</v>
      </c>
      <c r="Q860" s="21">
        <v>6</v>
      </c>
      <c r="R860" s="21">
        <v>0</v>
      </c>
      <c r="S860" s="21">
        <v>1.42</v>
      </c>
      <c r="T860" s="21">
        <v>24.74</v>
      </c>
      <c r="U860" s="21">
        <v>26.17</v>
      </c>
      <c r="V860" s="21">
        <v>23.75</v>
      </c>
      <c r="W860" s="21">
        <v>367.3</v>
      </c>
      <c r="X860" s="21">
        <v>349.4</v>
      </c>
      <c r="Y860" s="21">
        <v>20.03</v>
      </c>
      <c r="Z860" s="21">
        <v>23.64</v>
      </c>
      <c r="AA860" s="21">
        <v>60.07</v>
      </c>
      <c r="AB860" s="21">
        <v>70.88</v>
      </c>
      <c r="AC860" s="21">
        <v>500.4</v>
      </c>
      <c r="AD860" s="21">
        <v>1201</v>
      </c>
      <c r="AE860" s="21">
        <v>0.1653</v>
      </c>
      <c r="AF860" s="21">
        <v>93.86</v>
      </c>
      <c r="AG860" s="21">
        <v>3.1</v>
      </c>
      <c r="AH860" s="21">
        <v>0.7</v>
      </c>
      <c r="AI860" s="21">
        <v>111115</v>
      </c>
    </row>
    <row r="861" spans="1:35" s="21" customFormat="1" x14ac:dyDescent="0.2">
      <c r="A861" s="21">
        <f t="shared" si="208"/>
        <v>860</v>
      </c>
      <c r="B861" s="22">
        <f t="shared" ref="B861:I861" si="212">B859</f>
        <v>35983</v>
      </c>
      <c r="C861" s="36">
        <f t="shared" si="212"/>
        <v>0.57540509259259254</v>
      </c>
      <c r="D861" s="21" t="str">
        <f t="shared" si="212"/>
        <v>NU</v>
      </c>
      <c r="E861" s="21" t="str">
        <f t="shared" si="212"/>
        <v>seedling</v>
      </c>
      <c r="F861" s="21">
        <f t="shared" si="212"/>
        <v>1200</v>
      </c>
      <c r="G861" s="21" t="str">
        <f t="shared" si="212"/>
        <v>POTR</v>
      </c>
      <c r="H861" s="21">
        <f t="shared" si="212"/>
        <v>15</v>
      </c>
      <c r="I861" s="21">
        <f t="shared" si="212"/>
        <v>1</v>
      </c>
      <c r="J861" s="21" t="s">
        <v>344</v>
      </c>
    </row>
    <row r="862" spans="1:35" s="21" customFormat="1" x14ac:dyDescent="0.2">
      <c r="A862" s="21">
        <f t="shared" si="208"/>
        <v>861</v>
      </c>
      <c r="B862" s="22">
        <f t="shared" ref="B862:I862" si="213">B859</f>
        <v>35983</v>
      </c>
      <c r="C862" s="36">
        <f t="shared" si="213"/>
        <v>0.57540509259259254</v>
      </c>
      <c r="D862" s="21" t="str">
        <f t="shared" si="213"/>
        <v>NU</v>
      </c>
      <c r="E862" s="21" t="str">
        <f t="shared" si="213"/>
        <v>seedling</v>
      </c>
      <c r="F862" s="21">
        <f t="shared" si="213"/>
        <v>1200</v>
      </c>
      <c r="G862" s="21" t="str">
        <f t="shared" si="213"/>
        <v>POTR</v>
      </c>
      <c r="H862" s="21">
        <f t="shared" si="213"/>
        <v>15</v>
      </c>
      <c r="I862" s="21">
        <f t="shared" si="213"/>
        <v>1</v>
      </c>
      <c r="J862" s="21" t="s">
        <v>150</v>
      </c>
    </row>
    <row r="863" spans="1:35" s="21" customFormat="1" x14ac:dyDescent="0.2">
      <c r="A863" s="21">
        <f t="shared" si="208"/>
        <v>862</v>
      </c>
      <c r="B863" s="22"/>
      <c r="C863" s="36"/>
      <c r="J863" s="21" t="s">
        <v>346</v>
      </c>
      <c r="K863" s="21" t="s">
        <v>347</v>
      </c>
    </row>
    <row r="864" spans="1:35" s="21" customFormat="1" x14ac:dyDescent="0.2">
      <c r="A864" s="21">
        <f t="shared" si="208"/>
        <v>863</v>
      </c>
      <c r="B864" s="22"/>
      <c r="C864" s="36"/>
      <c r="J864" s="21" t="s">
        <v>348</v>
      </c>
      <c r="K864" s="21" t="s">
        <v>349</v>
      </c>
    </row>
    <row r="865" spans="1:35" s="21" customFormat="1" x14ac:dyDescent="0.2">
      <c r="A865" s="21">
        <f t="shared" si="208"/>
        <v>864</v>
      </c>
      <c r="B865" s="22"/>
      <c r="C865" s="36"/>
      <c r="J865" s="21" t="s">
        <v>350</v>
      </c>
      <c r="K865" s="21" t="s">
        <v>351</v>
      </c>
      <c r="L865" s="21">
        <v>1</v>
      </c>
      <c r="M865" s="21">
        <v>0.16</v>
      </c>
    </row>
    <row r="866" spans="1:35" s="21" customFormat="1" x14ac:dyDescent="0.2">
      <c r="A866" s="21">
        <f t="shared" si="208"/>
        <v>865</v>
      </c>
      <c r="B866" s="22"/>
      <c r="C866" s="36"/>
      <c r="J866" s="21" t="s">
        <v>352</v>
      </c>
      <c r="K866" s="21" t="s">
        <v>353</v>
      </c>
    </row>
    <row r="867" spans="1:35" s="21" customFormat="1" x14ac:dyDescent="0.2">
      <c r="A867" s="21">
        <f t="shared" si="208"/>
        <v>866</v>
      </c>
      <c r="B867" s="22"/>
      <c r="C867" s="36"/>
      <c r="J867" s="21" t="s">
        <v>151</v>
      </c>
    </row>
    <row r="868" spans="1:35" s="21" customFormat="1" x14ac:dyDescent="0.2">
      <c r="A868" s="21">
        <f t="shared" si="208"/>
        <v>867</v>
      </c>
      <c r="B868" s="22"/>
      <c r="C868" s="36"/>
      <c r="J868" s="21" t="s">
        <v>355</v>
      </c>
      <c r="K868" s="21" t="s">
        <v>356</v>
      </c>
      <c r="L868" s="21" t="s">
        <v>357</v>
      </c>
      <c r="M868" s="21" t="s">
        <v>358</v>
      </c>
      <c r="N868" s="21" t="s">
        <v>359</v>
      </c>
      <c r="O868" s="21" t="s">
        <v>360</v>
      </c>
      <c r="P868" s="21" t="s">
        <v>361</v>
      </c>
      <c r="Q868" s="21" t="s">
        <v>362</v>
      </c>
      <c r="R868" s="21" t="s">
        <v>363</v>
      </c>
      <c r="S868" s="21" t="s">
        <v>364</v>
      </c>
      <c r="T868" s="21" t="s">
        <v>365</v>
      </c>
      <c r="U868" s="21" t="s">
        <v>366</v>
      </c>
      <c r="V868" s="21" t="s">
        <v>367</v>
      </c>
      <c r="W868" s="21" t="s">
        <v>368</v>
      </c>
      <c r="X868" s="21" t="s">
        <v>369</v>
      </c>
      <c r="Y868" s="21" t="s">
        <v>370</v>
      </c>
      <c r="Z868" s="21" t="s">
        <v>371</v>
      </c>
      <c r="AA868" s="21" t="s">
        <v>372</v>
      </c>
      <c r="AB868" s="21" t="s">
        <v>373</v>
      </c>
      <c r="AC868" s="21" t="s">
        <v>374</v>
      </c>
      <c r="AD868" s="21" t="s">
        <v>375</v>
      </c>
      <c r="AE868" s="21" t="s">
        <v>376</v>
      </c>
      <c r="AF868" s="21" t="s">
        <v>377</v>
      </c>
      <c r="AG868" s="21" t="s">
        <v>378</v>
      </c>
      <c r="AH868" s="21" t="s">
        <v>379</v>
      </c>
      <c r="AI868" s="21" t="s">
        <v>380</v>
      </c>
    </row>
    <row r="869" spans="1:35" s="21" customFormat="1" x14ac:dyDescent="0.2">
      <c r="A869" s="21">
        <f>A868+1</f>
        <v>868</v>
      </c>
      <c r="B869" s="22">
        <f>DATE(1998,7,(MID(J862,10,1)))</f>
        <v>35983</v>
      </c>
      <c r="C869" s="36">
        <f>TIME(MID(J862,17,2),MID(J862,20,2),MID(J862,23,2))</f>
        <v>0.57905092592592589</v>
      </c>
      <c r="D869" s="21" t="str">
        <f>IF(MID(J867,4,2)="ne"," NE","NU")</f>
        <v>NU</v>
      </c>
      <c r="E869" s="27" t="s">
        <v>433</v>
      </c>
      <c r="F869" s="21">
        <f>IF(MID(J867,FIND(".",J867,1)+1,4)="1200",1200,50)</f>
        <v>1200</v>
      </c>
      <c r="G869" s="27" t="s">
        <v>51</v>
      </c>
      <c r="H869" s="21">
        <f>VALUE(LEFT(J867,FIND(":",J867,1)-1))</f>
        <v>3</v>
      </c>
      <c r="I869" s="21">
        <f>VALUE(RIGHT(J867,1))</f>
        <v>6</v>
      </c>
      <c r="J869" s="21">
        <v>1</v>
      </c>
      <c r="K869" s="21">
        <v>144.41999999999999</v>
      </c>
      <c r="L869" s="21">
        <v>10.9</v>
      </c>
      <c r="M869" s="21">
        <v>0.187</v>
      </c>
      <c r="N869" s="21">
        <v>238</v>
      </c>
      <c r="O869" s="21">
        <v>2.44</v>
      </c>
      <c r="P869" s="21">
        <v>1.35</v>
      </c>
      <c r="Q869" s="21">
        <v>6</v>
      </c>
      <c r="R869" s="21">
        <v>0</v>
      </c>
      <c r="S869" s="21">
        <v>1.42</v>
      </c>
      <c r="T869" s="21">
        <v>23.98</v>
      </c>
      <c r="U869" s="21">
        <v>26.46</v>
      </c>
      <c r="V869" s="21">
        <v>22.31</v>
      </c>
      <c r="W869" s="21">
        <v>363.2</v>
      </c>
      <c r="X869" s="21">
        <v>349.1</v>
      </c>
      <c r="Y869" s="21">
        <v>19.7</v>
      </c>
      <c r="Z869" s="21">
        <v>22.56</v>
      </c>
      <c r="AA869" s="21">
        <v>61.79</v>
      </c>
      <c r="AB869" s="21">
        <v>70.78</v>
      </c>
      <c r="AC869" s="21">
        <v>500.6</v>
      </c>
      <c r="AD869" s="21">
        <v>1200</v>
      </c>
      <c r="AE869" s="21">
        <v>1.3779999999999999</v>
      </c>
      <c r="AF869" s="21">
        <v>93.85</v>
      </c>
      <c r="AG869" s="21">
        <v>3.1</v>
      </c>
      <c r="AH869" s="21">
        <v>0.7</v>
      </c>
      <c r="AI869" s="21">
        <v>111115</v>
      </c>
    </row>
    <row r="870" spans="1:35" s="21" customFormat="1" x14ac:dyDescent="0.2">
      <c r="A870" s="21">
        <f t="shared" si="208"/>
        <v>869</v>
      </c>
      <c r="B870" s="22">
        <f t="shared" ref="B870:I870" si="214">B869</f>
        <v>35983</v>
      </c>
      <c r="C870" s="36">
        <f t="shared" si="214"/>
        <v>0.57905092592592589</v>
      </c>
      <c r="D870" s="21" t="str">
        <f t="shared" si="214"/>
        <v>NU</v>
      </c>
      <c r="E870" s="21" t="str">
        <f t="shared" si="214"/>
        <v>seedling</v>
      </c>
      <c r="F870" s="21">
        <f t="shared" si="214"/>
        <v>1200</v>
      </c>
      <c r="G870" s="21" t="str">
        <f t="shared" si="214"/>
        <v>POTR</v>
      </c>
      <c r="H870" s="21">
        <f t="shared" si="214"/>
        <v>3</v>
      </c>
      <c r="I870" s="21">
        <f t="shared" si="214"/>
        <v>6</v>
      </c>
      <c r="J870" s="21">
        <v>2</v>
      </c>
      <c r="K870" s="21">
        <v>160.16999999999999</v>
      </c>
      <c r="L870" s="21">
        <v>11</v>
      </c>
      <c r="M870" s="21">
        <v>0.186</v>
      </c>
      <c r="N870" s="21">
        <v>237</v>
      </c>
      <c r="O870" s="21">
        <v>2.42</v>
      </c>
      <c r="P870" s="21">
        <v>1.34</v>
      </c>
      <c r="Q870" s="21">
        <v>6</v>
      </c>
      <c r="R870" s="21">
        <v>0</v>
      </c>
      <c r="S870" s="21">
        <v>1.42</v>
      </c>
      <c r="T870" s="21">
        <v>23.9</v>
      </c>
      <c r="U870" s="21">
        <v>26.4</v>
      </c>
      <c r="V870" s="21">
        <v>22.37</v>
      </c>
      <c r="W870" s="21">
        <v>363.1</v>
      </c>
      <c r="X870" s="21">
        <v>348.9</v>
      </c>
      <c r="Y870" s="21">
        <v>19.690000000000001</v>
      </c>
      <c r="Z870" s="21">
        <v>22.52</v>
      </c>
      <c r="AA870" s="21">
        <v>62.04</v>
      </c>
      <c r="AB870" s="21">
        <v>70.97</v>
      </c>
      <c r="AC870" s="21">
        <v>500.5</v>
      </c>
      <c r="AD870" s="21">
        <v>1200</v>
      </c>
      <c r="AE870" s="21">
        <v>0.1653</v>
      </c>
      <c r="AF870" s="21">
        <v>93.84</v>
      </c>
      <c r="AG870" s="21">
        <v>3.1</v>
      </c>
      <c r="AH870" s="21">
        <v>0.7</v>
      </c>
      <c r="AI870" s="21">
        <v>111115</v>
      </c>
    </row>
    <row r="871" spans="1:35" s="21" customFormat="1" x14ac:dyDescent="0.2">
      <c r="A871" s="21">
        <f t="shared" si="208"/>
        <v>870</v>
      </c>
      <c r="B871" s="22"/>
      <c r="C871" s="36"/>
    </row>
    <row r="872" spans="1:35" s="21" customFormat="1" x14ac:dyDescent="0.2">
      <c r="A872" s="21">
        <f t="shared" si="208"/>
        <v>871</v>
      </c>
      <c r="B872" s="22"/>
      <c r="C872" s="36"/>
      <c r="J872" s="21" t="s">
        <v>152</v>
      </c>
    </row>
    <row r="873" spans="1:35" s="21" customFormat="1" x14ac:dyDescent="0.2">
      <c r="A873" s="21">
        <f t="shared" si="208"/>
        <v>872</v>
      </c>
      <c r="B873" s="22"/>
      <c r="C873" s="36"/>
      <c r="J873" s="21" t="s">
        <v>153</v>
      </c>
    </row>
    <row r="874" spans="1:35" s="21" customFormat="1" x14ac:dyDescent="0.2">
      <c r="A874" s="21">
        <f t="shared" si="208"/>
        <v>873</v>
      </c>
      <c r="B874" s="22"/>
      <c r="C874" s="36"/>
      <c r="J874" s="21" t="s">
        <v>154</v>
      </c>
    </row>
    <row r="875" spans="1:35" s="21" customFormat="1" x14ac:dyDescent="0.2">
      <c r="A875" s="21">
        <f t="shared" si="208"/>
        <v>874</v>
      </c>
      <c r="B875" s="22"/>
      <c r="C875" s="36"/>
      <c r="J875" s="21" t="s">
        <v>343</v>
      </c>
    </row>
    <row r="876" spans="1:35" s="21" customFormat="1" x14ac:dyDescent="0.2">
      <c r="A876" s="21">
        <f t="shared" si="208"/>
        <v>875</v>
      </c>
      <c r="B876" s="22"/>
      <c r="C876" s="36"/>
    </row>
    <row r="877" spans="1:35" s="21" customFormat="1" x14ac:dyDescent="0.2">
      <c r="A877" s="21">
        <f t="shared" si="208"/>
        <v>876</v>
      </c>
      <c r="B877" s="22"/>
      <c r="C877" s="36"/>
      <c r="J877" s="21" t="s">
        <v>344</v>
      </c>
    </row>
    <row r="878" spans="1:35" s="21" customFormat="1" x14ac:dyDescent="0.2">
      <c r="A878" s="21">
        <f t="shared" si="208"/>
        <v>877</v>
      </c>
      <c r="B878" s="22"/>
      <c r="C878" s="36"/>
      <c r="J878" s="21" t="s">
        <v>155</v>
      </c>
    </row>
    <row r="879" spans="1:35" s="21" customFormat="1" x14ac:dyDescent="0.2">
      <c r="A879" s="21">
        <f t="shared" si="208"/>
        <v>878</v>
      </c>
      <c r="B879" s="22"/>
      <c r="C879" s="36"/>
      <c r="J879" s="21" t="s">
        <v>346</v>
      </c>
      <c r="K879" s="21" t="s">
        <v>347</v>
      </c>
    </row>
    <row r="880" spans="1:35" s="21" customFormat="1" x14ac:dyDescent="0.2">
      <c r="A880" s="21">
        <f t="shared" si="208"/>
        <v>879</v>
      </c>
      <c r="B880" s="22"/>
      <c r="C880" s="36"/>
      <c r="J880" s="21" t="s">
        <v>348</v>
      </c>
      <c r="K880" s="21" t="s">
        <v>349</v>
      </c>
    </row>
    <row r="881" spans="1:35" s="21" customFormat="1" x14ac:dyDescent="0.2">
      <c r="A881" s="21">
        <f t="shared" si="208"/>
        <v>880</v>
      </c>
      <c r="B881" s="22"/>
      <c r="C881" s="36"/>
      <c r="J881" s="21" t="s">
        <v>350</v>
      </c>
      <c r="K881" s="21" t="s">
        <v>351</v>
      </c>
      <c r="L881" s="21">
        <v>1</v>
      </c>
      <c r="M881" s="21">
        <v>0.16</v>
      </c>
    </row>
    <row r="882" spans="1:35" s="21" customFormat="1" x14ac:dyDescent="0.2">
      <c r="A882" s="21">
        <f t="shared" si="208"/>
        <v>881</v>
      </c>
      <c r="B882" s="22"/>
      <c r="C882" s="36"/>
      <c r="J882" s="21" t="s">
        <v>352</v>
      </c>
      <c r="K882" s="21" t="s">
        <v>353</v>
      </c>
    </row>
    <row r="883" spans="1:35" s="21" customFormat="1" x14ac:dyDescent="0.2">
      <c r="A883" s="21">
        <f t="shared" si="208"/>
        <v>882</v>
      </c>
      <c r="B883" s="22"/>
      <c r="C883" s="36"/>
      <c r="J883" s="21" t="s">
        <v>156</v>
      </c>
    </row>
    <row r="884" spans="1:35" s="21" customFormat="1" x14ac:dyDescent="0.2">
      <c r="A884" s="21">
        <f t="shared" si="208"/>
        <v>883</v>
      </c>
      <c r="B884" s="22"/>
      <c r="C884" s="36"/>
      <c r="J884" s="21" t="s">
        <v>355</v>
      </c>
      <c r="K884" s="21" t="s">
        <v>356</v>
      </c>
      <c r="L884" s="21" t="s">
        <v>357</v>
      </c>
      <c r="M884" s="21" t="s">
        <v>358</v>
      </c>
      <c r="N884" s="21" t="s">
        <v>359</v>
      </c>
      <c r="O884" s="21" t="s">
        <v>360</v>
      </c>
      <c r="P884" s="21" t="s">
        <v>361</v>
      </c>
      <c r="Q884" s="21" t="s">
        <v>362</v>
      </c>
      <c r="R884" s="21" t="s">
        <v>363</v>
      </c>
      <c r="S884" s="21" t="s">
        <v>364</v>
      </c>
      <c r="T884" s="21" t="s">
        <v>365</v>
      </c>
      <c r="U884" s="21" t="s">
        <v>366</v>
      </c>
      <c r="V884" s="21" t="s">
        <v>367</v>
      </c>
      <c r="W884" s="21" t="s">
        <v>368</v>
      </c>
      <c r="X884" s="21" t="s">
        <v>369</v>
      </c>
      <c r="Y884" s="21" t="s">
        <v>370</v>
      </c>
      <c r="Z884" s="21" t="s">
        <v>371</v>
      </c>
      <c r="AA884" s="21" t="s">
        <v>372</v>
      </c>
      <c r="AB884" s="21" t="s">
        <v>373</v>
      </c>
      <c r="AC884" s="21" t="s">
        <v>374</v>
      </c>
      <c r="AD884" s="21" t="s">
        <v>375</v>
      </c>
      <c r="AE884" s="21" t="s">
        <v>376</v>
      </c>
      <c r="AF884" s="21" t="s">
        <v>377</v>
      </c>
      <c r="AG884" s="21" t="s">
        <v>378</v>
      </c>
      <c r="AH884" s="21" t="s">
        <v>379</v>
      </c>
      <c r="AI884" s="21" t="s">
        <v>380</v>
      </c>
    </row>
    <row r="885" spans="1:35" s="21" customFormat="1" x14ac:dyDescent="0.2">
      <c r="A885" s="21">
        <f t="shared" si="208"/>
        <v>884</v>
      </c>
      <c r="B885" s="22">
        <f>DATE(1998,7,(MID(J878,10,1)))</f>
        <v>35983</v>
      </c>
      <c r="C885" s="36">
        <f>TIME(MID(J878,17,2),MID(J878,20,2),MID(J878,23,2))</f>
        <v>0.54439814814814813</v>
      </c>
      <c r="D885" s="21" t="str">
        <f>IF(MID(J883,4,2)="ne"," NE","NU")</f>
        <v>NU</v>
      </c>
      <c r="E885" s="27" t="s">
        <v>433</v>
      </c>
      <c r="F885" s="21">
        <f>IF(MID(J883,FIND(".",J883,1)+1,4)="1200",1200,50)</f>
        <v>50</v>
      </c>
      <c r="G885" s="27" t="s">
        <v>51</v>
      </c>
      <c r="H885" s="21">
        <f>VALUE(LEFT(J883,FIND(":",J883,1)-1))</f>
        <v>9</v>
      </c>
      <c r="I885" s="21">
        <f>VALUE(RIGHT(J883,1))</f>
        <v>6</v>
      </c>
      <c r="J885" s="21">
        <v>1</v>
      </c>
      <c r="K885" s="21">
        <v>20.72</v>
      </c>
      <c r="L885" s="21">
        <v>2.4300000000000002</v>
      </c>
      <c r="M885" s="21">
        <v>0.20899999999999999</v>
      </c>
      <c r="N885" s="21">
        <v>323</v>
      </c>
      <c r="O885" s="21">
        <v>2.23</v>
      </c>
      <c r="P885" s="21">
        <v>1.1100000000000001</v>
      </c>
      <c r="Q885" s="21">
        <v>6</v>
      </c>
      <c r="R885" s="21">
        <v>0</v>
      </c>
      <c r="S885" s="21">
        <v>1.42</v>
      </c>
      <c r="T885" s="21">
        <v>27.4</v>
      </c>
      <c r="U885" s="21">
        <v>25.81</v>
      </c>
      <c r="V885" s="21">
        <v>27.95</v>
      </c>
      <c r="W885" s="21">
        <v>354.1</v>
      </c>
      <c r="X885" s="21">
        <v>350.3</v>
      </c>
      <c r="Y885" s="21">
        <v>21.06</v>
      </c>
      <c r="Z885" s="21">
        <v>23.67</v>
      </c>
      <c r="AA885" s="21">
        <v>53.96</v>
      </c>
      <c r="AB885" s="21">
        <v>60.64</v>
      </c>
      <c r="AC885" s="21">
        <v>500.5</v>
      </c>
      <c r="AD885" s="21">
        <v>50.34</v>
      </c>
      <c r="AE885" s="21">
        <v>8.2659999999999997E-2</v>
      </c>
      <c r="AF885" s="21">
        <v>93.88</v>
      </c>
      <c r="AG885" s="21">
        <v>3.1</v>
      </c>
      <c r="AH885" s="21">
        <v>0.7</v>
      </c>
      <c r="AI885" s="21">
        <v>111115</v>
      </c>
    </row>
    <row r="886" spans="1:35" s="21" customFormat="1" x14ac:dyDescent="0.2">
      <c r="A886" s="21">
        <f t="shared" si="208"/>
        <v>885</v>
      </c>
      <c r="B886" s="22">
        <f t="shared" ref="B886:I886" si="215">B885</f>
        <v>35983</v>
      </c>
      <c r="C886" s="36">
        <f t="shared" si="215"/>
        <v>0.54439814814814813</v>
      </c>
      <c r="D886" s="21" t="str">
        <f t="shared" si="215"/>
        <v>NU</v>
      </c>
      <c r="E886" s="21" t="str">
        <f t="shared" si="215"/>
        <v>seedling</v>
      </c>
      <c r="F886" s="21">
        <f t="shared" si="215"/>
        <v>50</v>
      </c>
      <c r="G886" s="21" t="str">
        <f t="shared" si="215"/>
        <v>POTR</v>
      </c>
      <c r="H886" s="21">
        <f t="shared" si="215"/>
        <v>9</v>
      </c>
      <c r="I886" s="21">
        <f t="shared" si="215"/>
        <v>6</v>
      </c>
      <c r="J886" s="21">
        <v>2</v>
      </c>
      <c r="K886" s="21">
        <v>42.47</v>
      </c>
      <c r="L886" s="21">
        <v>2.31</v>
      </c>
      <c r="M886" s="21">
        <v>0.20899999999999999</v>
      </c>
      <c r="N886" s="21">
        <v>324</v>
      </c>
      <c r="O886" s="21">
        <v>2.25</v>
      </c>
      <c r="P886" s="21">
        <v>1.1299999999999999</v>
      </c>
      <c r="Q886" s="21">
        <v>6</v>
      </c>
      <c r="R886" s="21">
        <v>0</v>
      </c>
      <c r="S886" s="21">
        <v>1.42</v>
      </c>
      <c r="T886" s="21">
        <v>27.45</v>
      </c>
      <c r="U886" s="21">
        <v>25.85</v>
      </c>
      <c r="V886" s="21">
        <v>27.81</v>
      </c>
      <c r="W886" s="21">
        <v>354.1</v>
      </c>
      <c r="X886" s="21">
        <v>350.4</v>
      </c>
      <c r="Y886" s="21">
        <v>20.98</v>
      </c>
      <c r="Z886" s="21">
        <v>23.62</v>
      </c>
      <c r="AA886" s="21">
        <v>53.59</v>
      </c>
      <c r="AB886" s="21">
        <v>60.32</v>
      </c>
      <c r="AC886" s="21">
        <v>500.7</v>
      </c>
      <c r="AD886" s="21">
        <v>50.27</v>
      </c>
      <c r="AE886" s="21">
        <v>9.6439999999999998E-2</v>
      </c>
      <c r="AF886" s="21">
        <v>93.87</v>
      </c>
      <c r="AG886" s="21">
        <v>3.1</v>
      </c>
      <c r="AH886" s="21">
        <v>0.7</v>
      </c>
      <c r="AI886" s="21">
        <v>111115</v>
      </c>
    </row>
    <row r="887" spans="1:35" s="21" customFormat="1" x14ac:dyDescent="0.2">
      <c r="A887" s="21">
        <f t="shared" si="208"/>
        <v>886</v>
      </c>
      <c r="B887" s="22">
        <f t="shared" ref="B887:I887" si="216">B885</f>
        <v>35983</v>
      </c>
      <c r="C887" s="36">
        <f t="shared" si="216"/>
        <v>0.54439814814814813</v>
      </c>
      <c r="D887" s="21" t="str">
        <f t="shared" si="216"/>
        <v>NU</v>
      </c>
      <c r="E887" s="21" t="str">
        <f t="shared" si="216"/>
        <v>seedling</v>
      </c>
      <c r="F887" s="21">
        <f t="shared" si="216"/>
        <v>50</v>
      </c>
      <c r="G887" s="21" t="str">
        <f t="shared" si="216"/>
        <v>POTR</v>
      </c>
      <c r="H887" s="21">
        <f t="shared" si="216"/>
        <v>9</v>
      </c>
      <c r="I887" s="21">
        <f t="shared" si="216"/>
        <v>6</v>
      </c>
      <c r="J887" s="21" t="s">
        <v>344</v>
      </c>
    </row>
    <row r="888" spans="1:35" s="21" customFormat="1" x14ac:dyDescent="0.2">
      <c r="A888" s="21">
        <f t="shared" si="208"/>
        <v>887</v>
      </c>
      <c r="B888" s="22">
        <f t="shared" ref="B888:I888" si="217">B885</f>
        <v>35983</v>
      </c>
      <c r="C888" s="36">
        <f t="shared" si="217"/>
        <v>0.54439814814814813</v>
      </c>
      <c r="D888" s="21" t="str">
        <f t="shared" si="217"/>
        <v>NU</v>
      </c>
      <c r="E888" s="21" t="str">
        <f t="shared" si="217"/>
        <v>seedling</v>
      </c>
      <c r="F888" s="21">
        <f t="shared" si="217"/>
        <v>50</v>
      </c>
      <c r="G888" s="21" t="str">
        <f t="shared" si="217"/>
        <v>POTR</v>
      </c>
      <c r="H888" s="21">
        <f t="shared" si="217"/>
        <v>9</v>
      </c>
      <c r="I888" s="21">
        <f t="shared" si="217"/>
        <v>6</v>
      </c>
      <c r="J888" s="21" t="s">
        <v>157</v>
      </c>
    </row>
    <row r="889" spans="1:35" s="21" customFormat="1" x14ac:dyDescent="0.2">
      <c r="A889" s="21">
        <f t="shared" si="208"/>
        <v>888</v>
      </c>
      <c r="B889" s="22"/>
      <c r="C889" s="36"/>
      <c r="J889" s="21" t="s">
        <v>346</v>
      </c>
      <c r="K889" s="21" t="s">
        <v>347</v>
      </c>
    </row>
    <row r="890" spans="1:35" s="21" customFormat="1" x14ac:dyDescent="0.2">
      <c r="A890" s="21">
        <f t="shared" si="208"/>
        <v>889</v>
      </c>
      <c r="B890" s="22"/>
      <c r="C890" s="36"/>
      <c r="J890" s="21" t="s">
        <v>348</v>
      </c>
      <c r="K890" s="21" t="s">
        <v>349</v>
      </c>
    </row>
    <row r="891" spans="1:35" s="21" customFormat="1" x14ac:dyDescent="0.2">
      <c r="A891" s="21">
        <f t="shared" si="208"/>
        <v>890</v>
      </c>
      <c r="B891" s="22"/>
      <c r="C891" s="36"/>
      <c r="J891" s="21" t="s">
        <v>350</v>
      </c>
      <c r="K891" s="21" t="s">
        <v>351</v>
      </c>
      <c r="L891" s="21">
        <v>1</v>
      </c>
      <c r="M891" s="21">
        <v>0.16</v>
      </c>
    </row>
    <row r="892" spans="1:35" s="21" customFormat="1" x14ac:dyDescent="0.2">
      <c r="A892" s="21">
        <f t="shared" si="208"/>
        <v>891</v>
      </c>
      <c r="B892" s="22"/>
      <c r="C892" s="36"/>
      <c r="J892" s="21" t="s">
        <v>352</v>
      </c>
      <c r="K892" s="21" t="s">
        <v>353</v>
      </c>
    </row>
    <row r="893" spans="1:35" s="21" customFormat="1" x14ac:dyDescent="0.2">
      <c r="A893" s="21">
        <f t="shared" si="208"/>
        <v>892</v>
      </c>
      <c r="B893" s="22"/>
      <c r="C893" s="36"/>
      <c r="J893" s="21" t="s">
        <v>158</v>
      </c>
    </row>
    <row r="894" spans="1:35" s="21" customFormat="1" x14ac:dyDescent="0.2">
      <c r="A894" s="21">
        <f t="shared" si="208"/>
        <v>893</v>
      </c>
      <c r="B894" s="22"/>
      <c r="C894" s="36"/>
      <c r="J894" s="21" t="s">
        <v>355</v>
      </c>
      <c r="K894" s="21" t="s">
        <v>356</v>
      </c>
      <c r="L894" s="21" t="s">
        <v>357</v>
      </c>
      <c r="M894" s="21" t="s">
        <v>358</v>
      </c>
      <c r="N894" s="21" t="s">
        <v>359</v>
      </c>
      <c r="O894" s="21" t="s">
        <v>360</v>
      </c>
      <c r="P894" s="21" t="s">
        <v>361</v>
      </c>
      <c r="Q894" s="21" t="s">
        <v>362</v>
      </c>
      <c r="R894" s="21" t="s">
        <v>363</v>
      </c>
      <c r="S894" s="21" t="s">
        <v>364</v>
      </c>
      <c r="T894" s="21" t="s">
        <v>365</v>
      </c>
      <c r="U894" s="21" t="s">
        <v>366</v>
      </c>
      <c r="V894" s="21" t="s">
        <v>367</v>
      </c>
      <c r="W894" s="21" t="s">
        <v>368</v>
      </c>
      <c r="X894" s="21" t="s">
        <v>369</v>
      </c>
      <c r="Y894" s="21" t="s">
        <v>370</v>
      </c>
      <c r="Z894" s="21" t="s">
        <v>371</v>
      </c>
      <c r="AA894" s="21" t="s">
        <v>372</v>
      </c>
      <c r="AB894" s="21" t="s">
        <v>373</v>
      </c>
      <c r="AC894" s="21" t="s">
        <v>374</v>
      </c>
      <c r="AD894" s="21" t="s">
        <v>375</v>
      </c>
      <c r="AE894" s="21" t="s">
        <v>376</v>
      </c>
      <c r="AF894" s="21" t="s">
        <v>377</v>
      </c>
      <c r="AG894" s="21" t="s">
        <v>378</v>
      </c>
      <c r="AH894" s="21" t="s">
        <v>379</v>
      </c>
      <c r="AI894" s="21" t="s">
        <v>380</v>
      </c>
    </row>
    <row r="895" spans="1:35" s="21" customFormat="1" x14ac:dyDescent="0.2">
      <c r="A895" s="21">
        <f t="shared" si="208"/>
        <v>894</v>
      </c>
      <c r="B895" s="22">
        <f>DATE(1998,7,(MID(J888,10,1)))</f>
        <v>35983</v>
      </c>
      <c r="C895" s="36">
        <f>TIME(MID(J888,17,2),MID(J888,20,2),MID(J888,23,2))</f>
        <v>0.546875</v>
      </c>
      <c r="D895" s="21" t="str">
        <f>IF(MID(J893,4,2)="ne"," NE","NU")</f>
        <v>NU</v>
      </c>
      <c r="E895" s="27" t="s">
        <v>433</v>
      </c>
      <c r="F895" s="21">
        <f>IF(MID(J893,FIND(".",J893,1)+1,4)="1200",1200,50)</f>
        <v>50</v>
      </c>
      <c r="G895" s="27" t="s">
        <v>51</v>
      </c>
      <c r="H895" s="21">
        <f>VALUE(LEFT(J893,FIND(":",J893,1)-1))</f>
        <v>20</v>
      </c>
      <c r="I895" s="21">
        <f>VALUE(RIGHT(J893,1))</f>
        <v>1</v>
      </c>
      <c r="J895" s="21">
        <v>1</v>
      </c>
      <c r="K895" s="21">
        <v>100.96</v>
      </c>
      <c r="L895" s="21">
        <v>2.44</v>
      </c>
      <c r="M895" s="21">
        <v>0.29399999999999998</v>
      </c>
      <c r="N895" s="21">
        <v>329</v>
      </c>
      <c r="O895" s="21">
        <v>2.86</v>
      </c>
      <c r="P895" s="21">
        <v>1.07</v>
      </c>
      <c r="Q895" s="21">
        <v>6</v>
      </c>
      <c r="R895" s="21">
        <v>0</v>
      </c>
      <c r="S895" s="21">
        <v>1.42</v>
      </c>
      <c r="T895" s="21">
        <v>27.52</v>
      </c>
      <c r="U895" s="21">
        <v>25.58</v>
      </c>
      <c r="V895" s="21">
        <v>28.07</v>
      </c>
      <c r="W895" s="21">
        <v>355.3</v>
      </c>
      <c r="X895" s="21">
        <v>351.2</v>
      </c>
      <c r="Y895" s="21">
        <v>20.29</v>
      </c>
      <c r="Z895" s="21">
        <v>23.65</v>
      </c>
      <c r="AA895" s="21">
        <v>51.64</v>
      </c>
      <c r="AB895" s="21">
        <v>60.17</v>
      </c>
      <c r="AC895" s="21">
        <v>500.5</v>
      </c>
      <c r="AD895" s="21">
        <v>50.44</v>
      </c>
      <c r="AE895" s="21">
        <v>0.31690000000000002</v>
      </c>
      <c r="AF895" s="21">
        <v>93.86</v>
      </c>
      <c r="AG895" s="21">
        <v>3.1</v>
      </c>
      <c r="AH895" s="21">
        <v>0.7</v>
      </c>
      <c r="AI895" s="21">
        <v>111115</v>
      </c>
    </row>
    <row r="896" spans="1:35" s="21" customFormat="1" x14ac:dyDescent="0.2">
      <c r="A896" s="21">
        <f t="shared" si="208"/>
        <v>895</v>
      </c>
      <c r="B896" s="22">
        <f t="shared" ref="B896:I896" si="218">B895</f>
        <v>35983</v>
      </c>
      <c r="C896" s="36">
        <f t="shared" si="218"/>
        <v>0.546875</v>
      </c>
      <c r="D896" s="21" t="str">
        <f t="shared" si="218"/>
        <v>NU</v>
      </c>
      <c r="E896" s="21" t="str">
        <f t="shared" si="218"/>
        <v>seedling</v>
      </c>
      <c r="F896" s="21">
        <f t="shared" si="218"/>
        <v>50</v>
      </c>
      <c r="G896" s="21" t="str">
        <f t="shared" si="218"/>
        <v>POTR</v>
      </c>
      <c r="H896" s="21">
        <f t="shared" si="218"/>
        <v>20</v>
      </c>
      <c r="I896" s="21">
        <f t="shared" si="218"/>
        <v>1</v>
      </c>
      <c r="J896" s="21">
        <v>2</v>
      </c>
      <c r="K896" s="21">
        <v>149.71</v>
      </c>
      <c r="L896" s="21">
        <v>1.88</v>
      </c>
      <c r="M896" s="21">
        <v>0.29199999999999998</v>
      </c>
      <c r="N896" s="21">
        <v>332</v>
      </c>
      <c r="O896" s="21">
        <v>2.93</v>
      </c>
      <c r="P896" s="21">
        <v>1.1000000000000001</v>
      </c>
      <c r="Q896" s="21">
        <v>6</v>
      </c>
      <c r="R896" s="21">
        <v>0</v>
      </c>
      <c r="S896" s="21">
        <v>1.42</v>
      </c>
      <c r="T896" s="21">
        <v>27.85</v>
      </c>
      <c r="U896" s="21">
        <v>25.74</v>
      </c>
      <c r="V896" s="21">
        <v>28.7</v>
      </c>
      <c r="W896" s="21">
        <v>353.6</v>
      </c>
      <c r="X896" s="21">
        <v>350.1</v>
      </c>
      <c r="Y896" s="21">
        <v>20.23</v>
      </c>
      <c r="Z896" s="21">
        <v>23.66</v>
      </c>
      <c r="AA896" s="21">
        <v>50.48</v>
      </c>
      <c r="AB896" s="21">
        <v>59.03</v>
      </c>
      <c r="AC896" s="21">
        <v>500.4</v>
      </c>
      <c r="AD896" s="21">
        <v>50.56</v>
      </c>
      <c r="AE896" s="21">
        <v>5.5109999999999999E-2</v>
      </c>
      <c r="AF896" s="21">
        <v>93.87</v>
      </c>
      <c r="AG896" s="21">
        <v>3.1</v>
      </c>
      <c r="AH896" s="21">
        <v>0.7</v>
      </c>
      <c r="AI896" s="21">
        <v>111115</v>
      </c>
    </row>
    <row r="897" spans="1:35" s="21" customFormat="1" x14ac:dyDescent="0.2">
      <c r="A897" s="21">
        <f t="shared" si="208"/>
        <v>896</v>
      </c>
      <c r="B897" s="22">
        <f t="shared" ref="B897:I897" si="219">B895</f>
        <v>35983</v>
      </c>
      <c r="C897" s="36">
        <f t="shared" si="219"/>
        <v>0.546875</v>
      </c>
      <c r="D897" s="21" t="str">
        <f t="shared" si="219"/>
        <v>NU</v>
      </c>
      <c r="E897" s="21" t="str">
        <f t="shared" si="219"/>
        <v>seedling</v>
      </c>
      <c r="F897" s="21">
        <f t="shared" si="219"/>
        <v>50</v>
      </c>
      <c r="G897" s="21" t="str">
        <f t="shared" si="219"/>
        <v>POTR</v>
      </c>
      <c r="H897" s="21">
        <f t="shared" si="219"/>
        <v>20</v>
      </c>
      <c r="I897" s="21">
        <f t="shared" si="219"/>
        <v>1</v>
      </c>
      <c r="J897" s="21" t="s">
        <v>344</v>
      </c>
    </row>
    <row r="898" spans="1:35" s="21" customFormat="1" x14ac:dyDescent="0.2">
      <c r="A898" s="21">
        <f t="shared" si="208"/>
        <v>897</v>
      </c>
      <c r="B898" s="22">
        <f t="shared" ref="B898:I898" si="220">B895</f>
        <v>35983</v>
      </c>
      <c r="C898" s="36">
        <f t="shared" si="220"/>
        <v>0.546875</v>
      </c>
      <c r="D898" s="21" t="str">
        <f t="shared" si="220"/>
        <v>NU</v>
      </c>
      <c r="E898" s="21" t="str">
        <f t="shared" si="220"/>
        <v>seedling</v>
      </c>
      <c r="F898" s="21">
        <f t="shared" si="220"/>
        <v>50</v>
      </c>
      <c r="G898" s="21" t="str">
        <f t="shared" si="220"/>
        <v>POTR</v>
      </c>
      <c r="H898" s="21">
        <f t="shared" si="220"/>
        <v>20</v>
      </c>
      <c r="I898" s="21">
        <f t="shared" si="220"/>
        <v>1</v>
      </c>
      <c r="J898" s="21" t="s">
        <v>159</v>
      </c>
    </row>
    <row r="899" spans="1:35" s="21" customFormat="1" x14ac:dyDescent="0.2">
      <c r="A899" s="21">
        <f t="shared" si="208"/>
        <v>898</v>
      </c>
      <c r="B899" s="22"/>
      <c r="C899" s="36"/>
      <c r="J899" s="21" t="s">
        <v>346</v>
      </c>
      <c r="K899" s="21" t="s">
        <v>347</v>
      </c>
    </row>
    <row r="900" spans="1:35" s="21" customFormat="1" x14ac:dyDescent="0.2">
      <c r="A900" s="21">
        <f t="shared" si="208"/>
        <v>899</v>
      </c>
      <c r="B900" s="22"/>
      <c r="C900" s="36"/>
      <c r="J900" s="21" t="s">
        <v>348</v>
      </c>
      <c r="K900" s="21" t="s">
        <v>349</v>
      </c>
    </row>
    <row r="901" spans="1:35" s="21" customFormat="1" x14ac:dyDescent="0.2">
      <c r="A901" s="21">
        <f t="shared" si="208"/>
        <v>900</v>
      </c>
      <c r="B901" s="22"/>
      <c r="C901" s="36"/>
      <c r="J901" s="21" t="s">
        <v>350</v>
      </c>
      <c r="K901" s="21" t="s">
        <v>351</v>
      </c>
      <c r="L901" s="21">
        <v>1</v>
      </c>
      <c r="M901" s="21">
        <v>0.16</v>
      </c>
    </row>
    <row r="902" spans="1:35" s="21" customFormat="1" x14ac:dyDescent="0.2">
      <c r="A902" s="21">
        <f t="shared" si="208"/>
        <v>901</v>
      </c>
      <c r="B902" s="22"/>
      <c r="C902" s="36"/>
      <c r="J902" s="21" t="s">
        <v>352</v>
      </c>
      <c r="K902" s="21" t="s">
        <v>353</v>
      </c>
    </row>
    <row r="903" spans="1:35" s="21" customFormat="1" x14ac:dyDescent="0.2">
      <c r="A903" s="21">
        <f t="shared" si="208"/>
        <v>902</v>
      </c>
      <c r="B903" s="22"/>
      <c r="C903" s="36"/>
      <c r="J903" s="21" t="s">
        <v>160</v>
      </c>
    </row>
    <row r="904" spans="1:35" s="21" customFormat="1" x14ac:dyDescent="0.2">
      <c r="A904" s="21">
        <f t="shared" si="208"/>
        <v>903</v>
      </c>
      <c r="B904" s="22"/>
      <c r="C904" s="36"/>
      <c r="J904" s="21" t="s">
        <v>355</v>
      </c>
      <c r="K904" s="21" t="s">
        <v>356</v>
      </c>
      <c r="L904" s="21" t="s">
        <v>357</v>
      </c>
      <c r="M904" s="21" t="s">
        <v>358</v>
      </c>
      <c r="N904" s="21" t="s">
        <v>359</v>
      </c>
      <c r="O904" s="21" t="s">
        <v>360</v>
      </c>
      <c r="P904" s="21" t="s">
        <v>361</v>
      </c>
      <c r="Q904" s="21" t="s">
        <v>362</v>
      </c>
      <c r="R904" s="21" t="s">
        <v>363</v>
      </c>
      <c r="S904" s="21" t="s">
        <v>364</v>
      </c>
      <c r="T904" s="21" t="s">
        <v>365</v>
      </c>
      <c r="U904" s="21" t="s">
        <v>366</v>
      </c>
      <c r="V904" s="21" t="s">
        <v>367</v>
      </c>
      <c r="W904" s="21" t="s">
        <v>368</v>
      </c>
      <c r="X904" s="21" t="s">
        <v>369</v>
      </c>
      <c r="Y904" s="21" t="s">
        <v>370</v>
      </c>
      <c r="Z904" s="21" t="s">
        <v>371</v>
      </c>
      <c r="AA904" s="21" t="s">
        <v>372</v>
      </c>
      <c r="AB904" s="21" t="s">
        <v>373</v>
      </c>
      <c r="AC904" s="21" t="s">
        <v>374</v>
      </c>
      <c r="AD904" s="21" t="s">
        <v>375</v>
      </c>
      <c r="AE904" s="21" t="s">
        <v>376</v>
      </c>
      <c r="AF904" s="21" t="s">
        <v>377</v>
      </c>
      <c r="AG904" s="21" t="s">
        <v>378</v>
      </c>
      <c r="AH904" s="21" t="s">
        <v>379</v>
      </c>
      <c r="AI904" s="21" t="s">
        <v>380</v>
      </c>
    </row>
    <row r="905" spans="1:35" s="21" customFormat="1" x14ac:dyDescent="0.2">
      <c r="A905" s="21">
        <f t="shared" si="208"/>
        <v>904</v>
      </c>
      <c r="B905" s="22">
        <f>DATE(1998,7,(MID(J898,10,1)))</f>
        <v>35983</v>
      </c>
      <c r="C905" s="36">
        <f>TIME(MID(J898,17,2),MID(J898,20,2),MID(J898,23,2))</f>
        <v>0.54996527777777782</v>
      </c>
      <c r="D905" s="21" t="str">
        <f>IF(MID(J903,4,2)="ne"," NE","NU")</f>
        <v>NU</v>
      </c>
      <c r="E905" s="27" t="s">
        <v>433</v>
      </c>
      <c r="F905" s="21">
        <f>IF(MID(J903,FIND(".",J903,1)+1,4)="1200",1200,50)</f>
        <v>50</v>
      </c>
      <c r="G905" s="27" t="s">
        <v>51</v>
      </c>
      <c r="H905" s="21">
        <f>VALUE(LEFT(J903,FIND(":",J903,1)-1))</f>
        <v>4</v>
      </c>
      <c r="I905" s="21">
        <f>VALUE(RIGHT(J903,1))</f>
        <v>2</v>
      </c>
      <c r="J905" s="21">
        <v>1</v>
      </c>
      <c r="K905" s="21">
        <v>160.96</v>
      </c>
      <c r="L905" s="21">
        <v>1.02</v>
      </c>
      <c r="M905" s="21">
        <v>0.29299999999999998</v>
      </c>
      <c r="N905" s="21">
        <v>337</v>
      </c>
      <c r="O905" s="21">
        <v>3.22</v>
      </c>
      <c r="P905" s="21">
        <v>1.21</v>
      </c>
      <c r="Q905" s="21">
        <v>6</v>
      </c>
      <c r="R905" s="21">
        <v>0</v>
      </c>
      <c r="S905" s="21">
        <v>1.42</v>
      </c>
      <c r="T905" s="21">
        <v>26.85</v>
      </c>
      <c r="U905" s="21">
        <v>26.36</v>
      </c>
      <c r="V905" s="21">
        <v>26.1</v>
      </c>
      <c r="W905" s="21">
        <v>353.2</v>
      </c>
      <c r="X905" s="21">
        <v>350.6</v>
      </c>
      <c r="Y905" s="21">
        <v>20.11</v>
      </c>
      <c r="Z905" s="21">
        <v>23.88</v>
      </c>
      <c r="AA905" s="21">
        <v>53.2</v>
      </c>
      <c r="AB905" s="21">
        <v>63.17</v>
      </c>
      <c r="AC905" s="21">
        <v>500.2</v>
      </c>
      <c r="AD905" s="21">
        <v>50.66</v>
      </c>
      <c r="AE905" s="21">
        <v>0.372</v>
      </c>
      <c r="AF905" s="21">
        <v>93.86</v>
      </c>
      <c r="AG905" s="21">
        <v>3.1</v>
      </c>
      <c r="AH905" s="21">
        <v>0.7</v>
      </c>
      <c r="AI905" s="21">
        <v>111115</v>
      </c>
    </row>
    <row r="906" spans="1:35" s="21" customFormat="1" x14ac:dyDescent="0.2">
      <c r="A906" s="21">
        <f t="shared" ref="A906:A968" si="221">A905+1</f>
        <v>905</v>
      </c>
      <c r="B906" s="22">
        <f t="shared" ref="B906:I906" si="222">B905</f>
        <v>35983</v>
      </c>
      <c r="C906" s="36">
        <f t="shared" si="222"/>
        <v>0.54996527777777782</v>
      </c>
      <c r="D906" s="21" t="str">
        <f t="shared" si="222"/>
        <v>NU</v>
      </c>
      <c r="E906" s="21" t="str">
        <f t="shared" si="222"/>
        <v>seedling</v>
      </c>
      <c r="F906" s="21">
        <f t="shared" si="222"/>
        <v>50</v>
      </c>
      <c r="G906" s="21" t="str">
        <f t="shared" si="222"/>
        <v>POTR</v>
      </c>
      <c r="H906" s="21">
        <f t="shared" si="222"/>
        <v>4</v>
      </c>
      <c r="I906" s="21">
        <f t="shared" si="222"/>
        <v>2</v>
      </c>
      <c r="J906" s="21">
        <v>2</v>
      </c>
      <c r="K906" s="21">
        <v>175.96</v>
      </c>
      <c r="L906" s="21">
        <v>1.1299999999999999</v>
      </c>
      <c r="M906" s="21">
        <v>0.29599999999999999</v>
      </c>
      <c r="N906" s="21">
        <v>336</v>
      </c>
      <c r="O906" s="21">
        <v>3.21</v>
      </c>
      <c r="P906" s="21">
        <v>1.19</v>
      </c>
      <c r="Q906" s="21">
        <v>6</v>
      </c>
      <c r="R906" s="21">
        <v>0</v>
      </c>
      <c r="S906" s="21">
        <v>1.42</v>
      </c>
      <c r="T906" s="21">
        <v>26.75</v>
      </c>
      <c r="U906" s="21">
        <v>26.3</v>
      </c>
      <c r="V906" s="21">
        <v>25.85</v>
      </c>
      <c r="W906" s="21">
        <v>353.2</v>
      </c>
      <c r="X906" s="21">
        <v>350.5</v>
      </c>
      <c r="Y906" s="21">
        <v>20.100000000000001</v>
      </c>
      <c r="Z906" s="21">
        <v>23.86</v>
      </c>
      <c r="AA906" s="21">
        <v>53.48</v>
      </c>
      <c r="AB906" s="21">
        <v>63.49</v>
      </c>
      <c r="AC906" s="21">
        <v>500.5</v>
      </c>
      <c r="AD906" s="21">
        <v>50.83</v>
      </c>
      <c r="AE906" s="21">
        <v>0.20660000000000001</v>
      </c>
      <c r="AF906" s="21">
        <v>93.86</v>
      </c>
      <c r="AG906" s="21">
        <v>3.1</v>
      </c>
      <c r="AH906" s="21">
        <v>0.7</v>
      </c>
      <c r="AI906" s="21">
        <v>111115</v>
      </c>
    </row>
    <row r="907" spans="1:35" s="21" customFormat="1" x14ac:dyDescent="0.2">
      <c r="A907" s="21">
        <f t="shared" si="221"/>
        <v>906</v>
      </c>
      <c r="B907" s="22">
        <f t="shared" ref="B907:I907" si="223">B905</f>
        <v>35983</v>
      </c>
      <c r="C907" s="36">
        <f t="shared" si="223"/>
        <v>0.54996527777777782</v>
      </c>
      <c r="D907" s="21" t="str">
        <f t="shared" si="223"/>
        <v>NU</v>
      </c>
      <c r="E907" s="21" t="str">
        <f t="shared" si="223"/>
        <v>seedling</v>
      </c>
      <c r="F907" s="21">
        <f t="shared" si="223"/>
        <v>50</v>
      </c>
      <c r="G907" s="21" t="str">
        <f t="shared" si="223"/>
        <v>POTR</v>
      </c>
      <c r="H907" s="21">
        <f t="shared" si="223"/>
        <v>4</v>
      </c>
      <c r="I907" s="21">
        <f t="shared" si="223"/>
        <v>2</v>
      </c>
      <c r="J907" s="21" t="s">
        <v>344</v>
      </c>
    </row>
    <row r="908" spans="1:35" s="21" customFormat="1" x14ac:dyDescent="0.2">
      <c r="A908" s="21">
        <f t="shared" si="221"/>
        <v>907</v>
      </c>
      <c r="B908" s="22">
        <f t="shared" ref="B908:I908" si="224">B905</f>
        <v>35983</v>
      </c>
      <c r="C908" s="36">
        <f t="shared" si="224"/>
        <v>0.54996527777777782</v>
      </c>
      <c r="D908" s="21" t="str">
        <f t="shared" si="224"/>
        <v>NU</v>
      </c>
      <c r="E908" s="21" t="str">
        <f t="shared" si="224"/>
        <v>seedling</v>
      </c>
      <c r="F908" s="21">
        <f t="shared" si="224"/>
        <v>50</v>
      </c>
      <c r="G908" s="21" t="str">
        <f t="shared" si="224"/>
        <v>POTR</v>
      </c>
      <c r="H908" s="21">
        <f t="shared" si="224"/>
        <v>4</v>
      </c>
      <c r="I908" s="21">
        <f t="shared" si="224"/>
        <v>2</v>
      </c>
      <c r="J908" s="21" t="s">
        <v>161</v>
      </c>
    </row>
    <row r="909" spans="1:35" s="21" customFormat="1" x14ac:dyDescent="0.2">
      <c r="A909" s="21">
        <f t="shared" si="221"/>
        <v>908</v>
      </c>
      <c r="B909" s="22"/>
      <c r="C909" s="36"/>
      <c r="J909" s="21" t="s">
        <v>346</v>
      </c>
      <c r="K909" s="21" t="s">
        <v>347</v>
      </c>
    </row>
    <row r="910" spans="1:35" s="21" customFormat="1" x14ac:dyDescent="0.2">
      <c r="A910" s="21">
        <f t="shared" si="221"/>
        <v>909</v>
      </c>
      <c r="B910" s="22"/>
      <c r="C910" s="36"/>
      <c r="J910" s="21" t="s">
        <v>348</v>
      </c>
      <c r="K910" s="21" t="s">
        <v>349</v>
      </c>
    </row>
    <row r="911" spans="1:35" s="21" customFormat="1" x14ac:dyDescent="0.2">
      <c r="A911" s="21">
        <f t="shared" si="221"/>
        <v>910</v>
      </c>
      <c r="B911" s="22"/>
      <c r="C911" s="36"/>
      <c r="J911" s="21" t="s">
        <v>350</v>
      </c>
      <c r="K911" s="21" t="s">
        <v>351</v>
      </c>
      <c r="L911" s="21">
        <v>1</v>
      </c>
      <c r="M911" s="21">
        <v>0.16</v>
      </c>
    </row>
    <row r="912" spans="1:35" s="21" customFormat="1" x14ac:dyDescent="0.2">
      <c r="A912" s="21">
        <f t="shared" si="221"/>
        <v>911</v>
      </c>
      <c r="B912" s="22"/>
      <c r="C912" s="36"/>
      <c r="J912" s="21" t="s">
        <v>352</v>
      </c>
      <c r="K912" s="21" t="s">
        <v>353</v>
      </c>
    </row>
    <row r="913" spans="1:35" s="21" customFormat="1" x14ac:dyDescent="0.2">
      <c r="A913" s="21">
        <f t="shared" si="221"/>
        <v>912</v>
      </c>
      <c r="B913" s="22"/>
      <c r="C913" s="36"/>
      <c r="J913" s="21" t="s">
        <v>162</v>
      </c>
    </row>
    <row r="914" spans="1:35" s="21" customFormat="1" x14ac:dyDescent="0.2">
      <c r="A914" s="21">
        <f t="shared" si="221"/>
        <v>913</v>
      </c>
      <c r="B914" s="22"/>
      <c r="C914" s="36"/>
      <c r="J914" s="21" t="s">
        <v>355</v>
      </c>
      <c r="K914" s="21" t="s">
        <v>356</v>
      </c>
      <c r="L914" s="21" t="s">
        <v>357</v>
      </c>
      <c r="M914" s="21" t="s">
        <v>358</v>
      </c>
      <c r="N914" s="21" t="s">
        <v>359</v>
      </c>
      <c r="O914" s="21" t="s">
        <v>360</v>
      </c>
      <c r="P914" s="21" t="s">
        <v>361</v>
      </c>
      <c r="Q914" s="21" t="s">
        <v>362</v>
      </c>
      <c r="R914" s="21" t="s">
        <v>363</v>
      </c>
      <c r="S914" s="21" t="s">
        <v>364</v>
      </c>
      <c r="T914" s="21" t="s">
        <v>365</v>
      </c>
      <c r="U914" s="21" t="s">
        <v>366</v>
      </c>
      <c r="V914" s="21" t="s">
        <v>367</v>
      </c>
      <c r="W914" s="21" t="s">
        <v>368</v>
      </c>
      <c r="X914" s="21" t="s">
        <v>369</v>
      </c>
      <c r="Y914" s="21" t="s">
        <v>370</v>
      </c>
      <c r="Z914" s="21" t="s">
        <v>371</v>
      </c>
      <c r="AA914" s="21" t="s">
        <v>372</v>
      </c>
      <c r="AB914" s="21" t="s">
        <v>373</v>
      </c>
      <c r="AC914" s="21" t="s">
        <v>374</v>
      </c>
      <c r="AD914" s="21" t="s">
        <v>375</v>
      </c>
      <c r="AE914" s="21" t="s">
        <v>376</v>
      </c>
      <c r="AF914" s="21" t="s">
        <v>377</v>
      </c>
      <c r="AG914" s="21" t="s">
        <v>378</v>
      </c>
      <c r="AH914" s="21" t="s">
        <v>379</v>
      </c>
      <c r="AI914" s="21" t="s">
        <v>380</v>
      </c>
    </row>
    <row r="915" spans="1:35" s="21" customFormat="1" x14ac:dyDescent="0.2">
      <c r="A915" s="21">
        <f t="shared" si="221"/>
        <v>914</v>
      </c>
      <c r="B915" s="22">
        <f>DATE(1998,7,(MID(J908,10,1)))</f>
        <v>35983</v>
      </c>
      <c r="C915" s="36">
        <f>TIME(MID(J908,17,2),MID(J908,20,2),MID(J908,23,2))</f>
        <v>0.55353009259259256</v>
      </c>
      <c r="D915" s="21" t="str">
        <f>IF(MID(J913,4,2)="ne"," NE","NU")</f>
        <v>NU</v>
      </c>
      <c r="E915" s="27" t="s">
        <v>433</v>
      </c>
      <c r="F915" s="21">
        <f>IF(MID(J913,FIND(".",J913,1)+1,4)="1200",1200,50)</f>
        <v>50</v>
      </c>
      <c r="G915" s="27" t="s">
        <v>51</v>
      </c>
      <c r="H915" s="21">
        <f>VALUE(LEFT(J913,FIND(":",J913,1)-1))</f>
        <v>11</v>
      </c>
      <c r="I915" s="21">
        <f>VALUE(RIGHT(J913,1))</f>
        <v>3</v>
      </c>
      <c r="J915" s="21">
        <v>1</v>
      </c>
      <c r="K915" s="21">
        <v>80.2</v>
      </c>
      <c r="L915" s="21">
        <v>1.46</v>
      </c>
      <c r="M915" s="21">
        <v>0.41099999999999998</v>
      </c>
      <c r="N915" s="21">
        <v>336</v>
      </c>
      <c r="O915" s="21">
        <v>3.27</v>
      </c>
      <c r="P915" s="21">
        <v>0.93400000000000005</v>
      </c>
      <c r="Q915" s="21">
        <v>6</v>
      </c>
      <c r="R915" s="21">
        <v>0</v>
      </c>
      <c r="S915" s="21">
        <v>1.42</v>
      </c>
      <c r="T915" s="21">
        <v>26.46</v>
      </c>
      <c r="U915" s="21">
        <v>24.93</v>
      </c>
      <c r="V915" s="21">
        <v>27.48</v>
      </c>
      <c r="W915" s="21">
        <v>351.6</v>
      </c>
      <c r="X915" s="21">
        <v>348.5</v>
      </c>
      <c r="Y915" s="21">
        <v>19.96</v>
      </c>
      <c r="Z915" s="21">
        <v>23.79</v>
      </c>
      <c r="AA915" s="21">
        <v>54.04</v>
      </c>
      <c r="AB915" s="21">
        <v>64.39</v>
      </c>
      <c r="AC915" s="21">
        <v>500.4</v>
      </c>
      <c r="AD915" s="21">
        <v>48.97</v>
      </c>
      <c r="AE915" s="21">
        <v>0.6613</v>
      </c>
      <c r="AF915" s="21">
        <v>93.86</v>
      </c>
      <c r="AG915" s="21">
        <v>3.1</v>
      </c>
      <c r="AH915" s="21">
        <v>0.7</v>
      </c>
      <c r="AI915" s="21">
        <v>111115</v>
      </c>
    </row>
    <row r="916" spans="1:35" s="21" customFormat="1" x14ac:dyDescent="0.2">
      <c r="A916" s="21">
        <f t="shared" si="221"/>
        <v>915</v>
      </c>
      <c r="B916" s="22">
        <f t="shared" ref="B916:I916" si="225">B915</f>
        <v>35983</v>
      </c>
      <c r="C916" s="36">
        <f t="shared" si="225"/>
        <v>0.55353009259259256</v>
      </c>
      <c r="D916" s="21" t="str">
        <f t="shared" si="225"/>
        <v>NU</v>
      </c>
      <c r="E916" s="21" t="str">
        <f t="shared" si="225"/>
        <v>seedling</v>
      </c>
      <c r="F916" s="21">
        <f t="shared" si="225"/>
        <v>50</v>
      </c>
      <c r="G916" s="21" t="str">
        <f t="shared" si="225"/>
        <v>POTR</v>
      </c>
      <c r="H916" s="21">
        <f t="shared" si="225"/>
        <v>11</v>
      </c>
      <c r="I916" s="21">
        <f t="shared" si="225"/>
        <v>3</v>
      </c>
      <c r="J916" s="21">
        <v>2</v>
      </c>
      <c r="K916" s="21">
        <v>110.2</v>
      </c>
      <c r="L916" s="21">
        <v>1.51</v>
      </c>
      <c r="M916" s="21">
        <v>0.41199999999999998</v>
      </c>
      <c r="N916" s="21">
        <v>335</v>
      </c>
      <c r="O916" s="21">
        <v>3.34</v>
      </c>
      <c r="P916" s="21">
        <v>0.95399999999999996</v>
      </c>
      <c r="Q916" s="21">
        <v>6</v>
      </c>
      <c r="R916" s="21">
        <v>0</v>
      </c>
      <c r="S916" s="21">
        <v>1.42</v>
      </c>
      <c r="T916" s="21">
        <v>26.98</v>
      </c>
      <c r="U916" s="21">
        <v>25.05</v>
      </c>
      <c r="V916" s="21">
        <v>28.21</v>
      </c>
      <c r="W916" s="21">
        <v>351.5</v>
      </c>
      <c r="X916" s="21">
        <v>348.3</v>
      </c>
      <c r="Y916" s="21">
        <v>19.91</v>
      </c>
      <c r="Z916" s="21">
        <v>23.82</v>
      </c>
      <c r="AA916" s="21">
        <v>52.25</v>
      </c>
      <c r="AB916" s="21">
        <v>62.51</v>
      </c>
      <c r="AC916" s="21">
        <v>500.6</v>
      </c>
      <c r="AD916" s="21">
        <v>49.53</v>
      </c>
      <c r="AE916" s="21">
        <v>0.75760000000000005</v>
      </c>
      <c r="AF916" s="21">
        <v>93.86</v>
      </c>
      <c r="AG916" s="21">
        <v>3.1</v>
      </c>
      <c r="AH916" s="21">
        <v>0.7</v>
      </c>
      <c r="AI916" s="21">
        <v>111115</v>
      </c>
    </row>
    <row r="917" spans="1:35" s="21" customFormat="1" x14ac:dyDescent="0.2">
      <c r="A917" s="21">
        <f t="shared" si="221"/>
        <v>916</v>
      </c>
      <c r="B917" s="22"/>
      <c r="C917" s="36"/>
      <c r="J917" s="21" t="s">
        <v>344</v>
      </c>
    </row>
    <row r="918" spans="1:35" s="21" customFormat="1" x14ac:dyDescent="0.2">
      <c r="A918" s="21">
        <f t="shared" si="221"/>
        <v>917</v>
      </c>
      <c r="B918" s="22"/>
      <c r="C918" s="36"/>
      <c r="J918" s="21" t="s">
        <v>163</v>
      </c>
    </row>
    <row r="919" spans="1:35" s="21" customFormat="1" x14ac:dyDescent="0.2">
      <c r="A919" s="21">
        <f t="shared" si="221"/>
        <v>918</v>
      </c>
      <c r="B919" s="22"/>
      <c r="C919" s="36"/>
      <c r="J919" s="21" t="s">
        <v>346</v>
      </c>
      <c r="K919" s="21" t="s">
        <v>347</v>
      </c>
    </row>
    <row r="920" spans="1:35" s="21" customFormat="1" x14ac:dyDescent="0.2">
      <c r="A920" s="21">
        <f t="shared" si="221"/>
        <v>919</v>
      </c>
      <c r="B920" s="22"/>
      <c r="C920" s="36"/>
      <c r="J920" s="21" t="s">
        <v>348</v>
      </c>
      <c r="K920" s="21" t="s">
        <v>349</v>
      </c>
    </row>
    <row r="921" spans="1:35" s="21" customFormat="1" x14ac:dyDescent="0.2">
      <c r="A921" s="21">
        <f t="shared" si="221"/>
        <v>920</v>
      </c>
      <c r="B921" s="22"/>
      <c r="C921" s="36"/>
      <c r="J921" s="21" t="s">
        <v>350</v>
      </c>
      <c r="K921" s="21" t="s">
        <v>351</v>
      </c>
      <c r="L921" s="21">
        <v>1</v>
      </c>
      <c r="M921" s="21">
        <v>0.16</v>
      </c>
    </row>
    <row r="922" spans="1:35" s="21" customFormat="1" x14ac:dyDescent="0.2">
      <c r="A922" s="21">
        <f t="shared" si="221"/>
        <v>921</v>
      </c>
      <c r="B922" s="22"/>
      <c r="C922" s="36"/>
      <c r="J922" s="21" t="s">
        <v>352</v>
      </c>
      <c r="K922" s="21" t="s">
        <v>353</v>
      </c>
    </row>
    <row r="923" spans="1:35" s="21" customFormat="1" x14ac:dyDescent="0.2">
      <c r="A923" s="21">
        <f t="shared" si="221"/>
        <v>922</v>
      </c>
      <c r="B923" s="22"/>
      <c r="C923" s="36"/>
      <c r="J923" s="21" t="s">
        <v>164</v>
      </c>
    </row>
    <row r="924" spans="1:35" s="21" customFormat="1" x14ac:dyDescent="0.2">
      <c r="A924" s="21">
        <f t="shared" si="221"/>
        <v>923</v>
      </c>
      <c r="B924" s="22"/>
      <c r="C924" s="36"/>
      <c r="J924" s="21" t="s">
        <v>355</v>
      </c>
      <c r="K924" s="21" t="s">
        <v>356</v>
      </c>
      <c r="L924" s="21" t="s">
        <v>357</v>
      </c>
      <c r="M924" s="21" t="s">
        <v>358</v>
      </c>
      <c r="N924" s="21" t="s">
        <v>359</v>
      </c>
      <c r="O924" s="21" t="s">
        <v>360</v>
      </c>
      <c r="P924" s="21" t="s">
        <v>361</v>
      </c>
      <c r="Q924" s="21" t="s">
        <v>362</v>
      </c>
      <c r="R924" s="21" t="s">
        <v>363</v>
      </c>
      <c r="S924" s="21" t="s">
        <v>364</v>
      </c>
      <c r="T924" s="21" t="s">
        <v>365</v>
      </c>
      <c r="U924" s="21" t="s">
        <v>366</v>
      </c>
      <c r="V924" s="21" t="s">
        <v>367</v>
      </c>
      <c r="W924" s="21" t="s">
        <v>368</v>
      </c>
      <c r="X924" s="21" t="s">
        <v>369</v>
      </c>
      <c r="Y924" s="21" t="s">
        <v>370</v>
      </c>
      <c r="Z924" s="21" t="s">
        <v>371</v>
      </c>
      <c r="AA924" s="21" t="s">
        <v>372</v>
      </c>
      <c r="AB924" s="21" t="s">
        <v>373</v>
      </c>
      <c r="AC924" s="21" t="s">
        <v>374</v>
      </c>
      <c r="AD924" s="21" t="s">
        <v>375</v>
      </c>
      <c r="AE924" s="21" t="s">
        <v>376</v>
      </c>
      <c r="AF924" s="21" t="s">
        <v>377</v>
      </c>
      <c r="AG924" s="21" t="s">
        <v>378</v>
      </c>
      <c r="AH924" s="21" t="s">
        <v>379</v>
      </c>
      <c r="AI924" s="21" t="s">
        <v>380</v>
      </c>
    </row>
    <row r="925" spans="1:35" s="21" customFormat="1" x14ac:dyDescent="0.2">
      <c r="A925" s="21">
        <f t="shared" si="221"/>
        <v>924</v>
      </c>
      <c r="B925" s="22">
        <f>DATE(1998,7,(MID(J918,10,1)))</f>
        <v>35983</v>
      </c>
      <c r="C925" s="36">
        <f>TIME(MID(J918,17,2),MID(J918,20,2),MID(J918,23,2))</f>
        <v>0.55604166666666666</v>
      </c>
      <c r="D925" s="21" t="str">
        <f>IF(MID(J923,4,2)="ne"," NE","NU")</f>
        <v>NU</v>
      </c>
      <c r="E925" s="27" t="s">
        <v>433</v>
      </c>
      <c r="F925" s="21">
        <f>IF(MID(J923,FIND(".",J923,1)+1,4)="1200",1200,50)</f>
        <v>50</v>
      </c>
      <c r="G925" s="27" t="s">
        <v>51</v>
      </c>
      <c r="H925" s="21">
        <f>VALUE(LEFT(J923,FIND(":",J923,1)-1))</f>
        <v>11</v>
      </c>
      <c r="I925" s="21">
        <f>VALUE(RIGHT(J923,1))</f>
        <v>4</v>
      </c>
      <c r="J925" s="21">
        <v>1</v>
      </c>
      <c r="K925" s="21">
        <v>153.94999999999999</v>
      </c>
      <c r="L925" s="21">
        <v>0.73499999999999999</v>
      </c>
      <c r="M925" s="21">
        <v>0.314</v>
      </c>
      <c r="N925" s="21">
        <v>338</v>
      </c>
      <c r="O925" s="21">
        <v>3.33</v>
      </c>
      <c r="P925" s="21">
        <v>1.18</v>
      </c>
      <c r="Q925" s="21">
        <v>6</v>
      </c>
      <c r="R925" s="21">
        <v>0</v>
      </c>
      <c r="S925" s="21">
        <v>1.42</v>
      </c>
      <c r="T925" s="21">
        <v>27.86</v>
      </c>
      <c r="U925" s="21">
        <v>26.11</v>
      </c>
      <c r="V925" s="21">
        <v>28.05</v>
      </c>
      <c r="W925" s="21">
        <v>351.8</v>
      </c>
      <c r="X925" s="21">
        <v>349.6</v>
      </c>
      <c r="Y925" s="21">
        <v>19.73</v>
      </c>
      <c r="Z925" s="21">
        <v>23.63</v>
      </c>
      <c r="AA925" s="21">
        <v>49.2</v>
      </c>
      <c r="AB925" s="21">
        <v>58.93</v>
      </c>
      <c r="AC925" s="21">
        <v>500.5</v>
      </c>
      <c r="AD925" s="21">
        <v>49.34</v>
      </c>
      <c r="AE925" s="21">
        <v>0.68879999999999997</v>
      </c>
      <c r="AF925" s="21">
        <v>93.86</v>
      </c>
      <c r="AG925" s="21">
        <v>3.1</v>
      </c>
      <c r="AH925" s="21">
        <v>0.7</v>
      </c>
      <c r="AI925" s="21">
        <v>111115</v>
      </c>
    </row>
    <row r="926" spans="1:35" s="21" customFormat="1" x14ac:dyDescent="0.2">
      <c r="A926" s="21">
        <f t="shared" si="221"/>
        <v>925</v>
      </c>
      <c r="B926" s="22">
        <f t="shared" ref="B926:I926" si="226">B925</f>
        <v>35983</v>
      </c>
      <c r="C926" s="36">
        <f t="shared" si="226"/>
        <v>0.55604166666666666</v>
      </c>
      <c r="D926" s="21" t="str">
        <f t="shared" si="226"/>
        <v>NU</v>
      </c>
      <c r="E926" s="21" t="str">
        <f t="shared" si="226"/>
        <v>seedling</v>
      </c>
      <c r="F926" s="21">
        <f t="shared" si="226"/>
        <v>50</v>
      </c>
      <c r="G926" s="21" t="str">
        <f t="shared" si="226"/>
        <v>POTR</v>
      </c>
      <c r="H926" s="21">
        <f t="shared" si="226"/>
        <v>11</v>
      </c>
      <c r="I926" s="21">
        <f t="shared" si="226"/>
        <v>4</v>
      </c>
      <c r="J926" s="21">
        <v>2</v>
      </c>
      <c r="K926" s="21">
        <v>173.45</v>
      </c>
      <c r="L926" s="21">
        <v>0.82899999999999996</v>
      </c>
      <c r="M926" s="21">
        <v>0.313</v>
      </c>
      <c r="N926" s="21">
        <v>337</v>
      </c>
      <c r="O926" s="21">
        <v>3.33</v>
      </c>
      <c r="P926" s="21">
        <v>1.18</v>
      </c>
      <c r="Q926" s="21">
        <v>6</v>
      </c>
      <c r="R926" s="21">
        <v>0</v>
      </c>
      <c r="S926" s="21">
        <v>1.42</v>
      </c>
      <c r="T926" s="21">
        <v>27.85</v>
      </c>
      <c r="U926" s="21">
        <v>26.13</v>
      </c>
      <c r="V926" s="21">
        <v>28.06</v>
      </c>
      <c r="W926" s="21">
        <v>351.8</v>
      </c>
      <c r="X926" s="21">
        <v>349.4</v>
      </c>
      <c r="Y926" s="21">
        <v>19.739999999999998</v>
      </c>
      <c r="Z926" s="21">
        <v>23.63</v>
      </c>
      <c r="AA926" s="21">
        <v>49.25</v>
      </c>
      <c r="AB926" s="21">
        <v>58.97</v>
      </c>
      <c r="AC926" s="21">
        <v>500.5</v>
      </c>
      <c r="AD926" s="21">
        <v>49.06</v>
      </c>
      <c r="AE926" s="21">
        <v>0.60619999999999996</v>
      </c>
      <c r="AF926" s="21">
        <v>93.86</v>
      </c>
      <c r="AG926" s="21">
        <v>3.1</v>
      </c>
      <c r="AH926" s="21">
        <v>0.7</v>
      </c>
      <c r="AI926" s="21">
        <v>111115</v>
      </c>
    </row>
    <row r="927" spans="1:35" s="21" customFormat="1" x14ac:dyDescent="0.2">
      <c r="A927" s="21">
        <f t="shared" si="221"/>
        <v>926</v>
      </c>
      <c r="B927" s="22">
        <f t="shared" ref="B927:I927" si="227">B925</f>
        <v>35983</v>
      </c>
      <c r="C927" s="36">
        <f t="shared" si="227"/>
        <v>0.55604166666666666</v>
      </c>
      <c r="D927" s="21" t="str">
        <f t="shared" si="227"/>
        <v>NU</v>
      </c>
      <c r="E927" s="21" t="str">
        <f t="shared" si="227"/>
        <v>seedling</v>
      </c>
      <c r="F927" s="21">
        <f t="shared" si="227"/>
        <v>50</v>
      </c>
      <c r="G927" s="21" t="str">
        <f t="shared" si="227"/>
        <v>POTR</v>
      </c>
      <c r="H927" s="21">
        <f t="shared" si="227"/>
        <v>11</v>
      </c>
      <c r="I927" s="21">
        <f t="shared" si="227"/>
        <v>4</v>
      </c>
      <c r="J927" s="21" t="s">
        <v>344</v>
      </c>
    </row>
    <row r="928" spans="1:35" s="21" customFormat="1" x14ac:dyDescent="0.2">
      <c r="A928" s="21">
        <f t="shared" si="221"/>
        <v>927</v>
      </c>
      <c r="B928" s="22">
        <f t="shared" ref="B928:I928" si="228">B925</f>
        <v>35983</v>
      </c>
      <c r="C928" s="36">
        <f t="shared" si="228"/>
        <v>0.55604166666666666</v>
      </c>
      <c r="D928" s="21" t="str">
        <f t="shared" si="228"/>
        <v>NU</v>
      </c>
      <c r="E928" s="21" t="str">
        <f t="shared" si="228"/>
        <v>seedling</v>
      </c>
      <c r="F928" s="21">
        <f t="shared" si="228"/>
        <v>50</v>
      </c>
      <c r="G928" s="21" t="str">
        <f t="shared" si="228"/>
        <v>POTR</v>
      </c>
      <c r="H928" s="21">
        <f t="shared" si="228"/>
        <v>11</v>
      </c>
      <c r="I928" s="21">
        <f t="shared" si="228"/>
        <v>4</v>
      </c>
      <c r="J928" s="21" t="s">
        <v>165</v>
      </c>
    </row>
    <row r="929" spans="1:35" s="21" customFormat="1" x14ac:dyDescent="0.2">
      <c r="A929" s="21">
        <f t="shared" si="221"/>
        <v>928</v>
      </c>
      <c r="B929" s="22"/>
      <c r="C929" s="36"/>
      <c r="J929" s="21" t="s">
        <v>346</v>
      </c>
      <c r="K929" s="21" t="s">
        <v>347</v>
      </c>
    </row>
    <row r="930" spans="1:35" s="21" customFormat="1" x14ac:dyDescent="0.2">
      <c r="A930" s="21">
        <f t="shared" si="221"/>
        <v>929</v>
      </c>
      <c r="B930" s="22"/>
      <c r="C930" s="36"/>
      <c r="J930" s="21" t="s">
        <v>348</v>
      </c>
      <c r="K930" s="21" t="s">
        <v>349</v>
      </c>
    </row>
    <row r="931" spans="1:35" s="21" customFormat="1" x14ac:dyDescent="0.2">
      <c r="A931" s="21">
        <f t="shared" si="221"/>
        <v>930</v>
      </c>
      <c r="B931" s="22"/>
      <c r="C931" s="36"/>
      <c r="J931" s="21" t="s">
        <v>350</v>
      </c>
      <c r="K931" s="21" t="s">
        <v>351</v>
      </c>
      <c r="L931" s="21">
        <v>1</v>
      </c>
      <c r="M931" s="21">
        <v>0.16</v>
      </c>
    </row>
    <row r="932" spans="1:35" s="21" customFormat="1" x14ac:dyDescent="0.2">
      <c r="A932" s="21">
        <f t="shared" si="221"/>
        <v>931</v>
      </c>
      <c r="B932" s="22"/>
      <c r="C932" s="36"/>
      <c r="J932" s="21" t="s">
        <v>352</v>
      </c>
      <c r="K932" s="21" t="s">
        <v>353</v>
      </c>
    </row>
    <row r="933" spans="1:35" s="21" customFormat="1" x14ac:dyDescent="0.2">
      <c r="A933" s="21">
        <f t="shared" si="221"/>
        <v>932</v>
      </c>
      <c r="B933" s="22"/>
      <c r="C933" s="36"/>
      <c r="J933" s="21" t="s">
        <v>166</v>
      </c>
    </row>
    <row r="934" spans="1:35" s="21" customFormat="1" x14ac:dyDescent="0.2">
      <c r="A934" s="21">
        <f t="shared" si="221"/>
        <v>933</v>
      </c>
      <c r="B934" s="22"/>
      <c r="C934" s="36"/>
      <c r="J934" s="21" t="s">
        <v>355</v>
      </c>
      <c r="K934" s="21" t="s">
        <v>356</v>
      </c>
      <c r="L934" s="21" t="s">
        <v>357</v>
      </c>
      <c r="M934" s="21" t="s">
        <v>358</v>
      </c>
      <c r="N934" s="21" t="s">
        <v>359</v>
      </c>
      <c r="O934" s="21" t="s">
        <v>360</v>
      </c>
      <c r="P934" s="21" t="s">
        <v>361</v>
      </c>
      <c r="Q934" s="21" t="s">
        <v>362</v>
      </c>
      <c r="R934" s="21" t="s">
        <v>363</v>
      </c>
      <c r="S934" s="21" t="s">
        <v>364</v>
      </c>
      <c r="T934" s="21" t="s">
        <v>365</v>
      </c>
      <c r="U934" s="21" t="s">
        <v>366</v>
      </c>
      <c r="V934" s="21" t="s">
        <v>367</v>
      </c>
      <c r="W934" s="21" t="s">
        <v>368</v>
      </c>
      <c r="X934" s="21" t="s">
        <v>369</v>
      </c>
      <c r="Y934" s="21" t="s">
        <v>370</v>
      </c>
      <c r="Z934" s="21" t="s">
        <v>371</v>
      </c>
      <c r="AA934" s="21" t="s">
        <v>372</v>
      </c>
      <c r="AB934" s="21" t="s">
        <v>373</v>
      </c>
      <c r="AC934" s="21" t="s">
        <v>374</v>
      </c>
      <c r="AD934" s="21" t="s">
        <v>375</v>
      </c>
      <c r="AE934" s="21" t="s">
        <v>376</v>
      </c>
      <c r="AF934" s="21" t="s">
        <v>377</v>
      </c>
      <c r="AG934" s="21" t="s">
        <v>378</v>
      </c>
      <c r="AH934" s="21" t="s">
        <v>379</v>
      </c>
      <c r="AI934" s="21" t="s">
        <v>380</v>
      </c>
    </row>
    <row r="935" spans="1:35" s="21" customFormat="1" x14ac:dyDescent="0.2">
      <c r="A935" s="21">
        <f t="shared" si="221"/>
        <v>934</v>
      </c>
      <c r="B935" s="22">
        <f>DATE(1998,7,(MID(J928,10,1)))</f>
        <v>35983</v>
      </c>
      <c r="C935" s="36">
        <f>TIME(MID(J928,17,2),MID(J928,20,2),MID(J928,23,2))</f>
        <v>0.55922453703703701</v>
      </c>
      <c r="D935" s="21" t="str">
        <f>IF(MID(J933,4,2)="ne"," NE","NU")</f>
        <v>NU</v>
      </c>
      <c r="E935" s="27" t="s">
        <v>433</v>
      </c>
      <c r="F935" s="21">
        <f>IF(MID(J933,FIND(".",J933,1)+1,4)="1200",1200,50)</f>
        <v>50</v>
      </c>
      <c r="G935" s="27" t="s">
        <v>51</v>
      </c>
      <c r="H935" s="21">
        <f>VALUE(LEFT(J933,FIND(":",J933,1)-1))</f>
        <v>15</v>
      </c>
      <c r="I935" s="21">
        <f>VALUE(RIGHT(J933,1))</f>
        <v>5</v>
      </c>
      <c r="J935" s="21">
        <v>1</v>
      </c>
      <c r="K935" s="21">
        <v>233.94</v>
      </c>
      <c r="L935" s="21">
        <v>1.61</v>
      </c>
      <c r="M935" s="21">
        <v>0.108</v>
      </c>
      <c r="N935" s="21">
        <v>319</v>
      </c>
      <c r="O935" s="21">
        <v>1.44</v>
      </c>
      <c r="P935" s="21">
        <v>1.3</v>
      </c>
      <c r="Q935" s="21">
        <v>6</v>
      </c>
      <c r="R935" s="21">
        <v>0</v>
      </c>
      <c r="S935" s="21">
        <v>1.42</v>
      </c>
      <c r="T935" s="21">
        <v>26.28</v>
      </c>
      <c r="U935" s="21">
        <v>25.65</v>
      </c>
      <c r="V935" s="21">
        <v>26.4</v>
      </c>
      <c r="W935" s="21">
        <v>354</v>
      </c>
      <c r="X935" s="21">
        <v>351.5</v>
      </c>
      <c r="Y935" s="21">
        <v>19.64</v>
      </c>
      <c r="Z935" s="21">
        <v>21.32</v>
      </c>
      <c r="AA935" s="21">
        <v>53.72</v>
      </c>
      <c r="AB935" s="21">
        <v>58.32</v>
      </c>
      <c r="AC935" s="21">
        <v>500.6</v>
      </c>
      <c r="AD935" s="21">
        <v>48.94</v>
      </c>
      <c r="AE935" s="21">
        <v>0.4133</v>
      </c>
      <c r="AF935" s="21">
        <v>93.85</v>
      </c>
      <c r="AG935" s="21">
        <v>3.1</v>
      </c>
      <c r="AH935" s="21">
        <v>0.7</v>
      </c>
      <c r="AI935" s="21">
        <v>111115</v>
      </c>
    </row>
    <row r="936" spans="1:35" s="21" customFormat="1" x14ac:dyDescent="0.2">
      <c r="A936" s="21">
        <f t="shared" si="221"/>
        <v>935</v>
      </c>
      <c r="B936" s="22">
        <f t="shared" ref="B936:I936" si="229">B935</f>
        <v>35983</v>
      </c>
      <c r="C936" s="36">
        <f t="shared" si="229"/>
        <v>0.55922453703703701</v>
      </c>
      <c r="D936" s="21" t="str">
        <f t="shared" si="229"/>
        <v>NU</v>
      </c>
      <c r="E936" s="21" t="str">
        <f t="shared" si="229"/>
        <v>seedling</v>
      </c>
      <c r="F936" s="21">
        <f t="shared" si="229"/>
        <v>50</v>
      </c>
      <c r="G936" s="21" t="str">
        <f t="shared" si="229"/>
        <v>POTR</v>
      </c>
      <c r="H936" s="21">
        <f t="shared" si="229"/>
        <v>15</v>
      </c>
      <c r="I936" s="21">
        <f t="shared" si="229"/>
        <v>5</v>
      </c>
      <c r="J936" s="21">
        <v>2</v>
      </c>
      <c r="K936" s="21">
        <v>261.69</v>
      </c>
      <c r="L936" s="21">
        <v>1.56</v>
      </c>
      <c r="M936" s="21">
        <v>0.109</v>
      </c>
      <c r="N936" s="21">
        <v>318</v>
      </c>
      <c r="O936" s="21">
        <v>1.46</v>
      </c>
      <c r="P936" s="21">
        <v>1.31</v>
      </c>
      <c r="Q936" s="21">
        <v>6</v>
      </c>
      <c r="R936" s="21">
        <v>0</v>
      </c>
      <c r="S936" s="21">
        <v>1.42</v>
      </c>
      <c r="T936" s="21">
        <v>26.44</v>
      </c>
      <c r="U936" s="21">
        <v>25.69</v>
      </c>
      <c r="V936" s="21">
        <v>26.51</v>
      </c>
      <c r="W936" s="21">
        <v>352.5</v>
      </c>
      <c r="X936" s="21">
        <v>350</v>
      </c>
      <c r="Y936" s="21">
        <v>19.62</v>
      </c>
      <c r="Z936" s="21">
        <v>21.33</v>
      </c>
      <c r="AA936" s="21">
        <v>53.15</v>
      </c>
      <c r="AB936" s="21">
        <v>57.79</v>
      </c>
      <c r="AC936" s="21">
        <v>500.4</v>
      </c>
      <c r="AD936" s="21">
        <v>48.99</v>
      </c>
      <c r="AE936" s="21">
        <v>0.34439999999999998</v>
      </c>
      <c r="AF936" s="21">
        <v>93.86</v>
      </c>
      <c r="AG936" s="21">
        <v>3.1</v>
      </c>
      <c r="AH936" s="21">
        <v>0.7</v>
      </c>
      <c r="AI936" s="21">
        <v>111115</v>
      </c>
    </row>
    <row r="937" spans="1:35" s="21" customFormat="1" x14ac:dyDescent="0.2">
      <c r="A937" s="21">
        <f t="shared" si="221"/>
        <v>936</v>
      </c>
      <c r="B937" s="22"/>
      <c r="C937" s="36"/>
    </row>
    <row r="938" spans="1:35" s="16" customFormat="1" x14ac:dyDescent="0.2">
      <c r="A938" s="16">
        <f t="shared" si="221"/>
        <v>937</v>
      </c>
      <c r="B938" s="23"/>
      <c r="C938" s="37"/>
      <c r="J938" s="16" t="s">
        <v>167</v>
      </c>
    </row>
    <row r="939" spans="1:35" s="16" customFormat="1" x14ac:dyDescent="0.2">
      <c r="A939" s="16">
        <f t="shared" si="221"/>
        <v>938</v>
      </c>
      <c r="B939" s="23"/>
      <c r="C939" s="37"/>
      <c r="J939" s="16" t="s">
        <v>168</v>
      </c>
    </row>
    <row r="940" spans="1:35" s="16" customFormat="1" x14ac:dyDescent="0.2">
      <c r="A940" s="16">
        <f t="shared" si="221"/>
        <v>939</v>
      </c>
      <c r="B940" s="23"/>
      <c r="C940" s="37"/>
      <c r="J940" s="16" t="s">
        <v>169</v>
      </c>
    </row>
    <row r="941" spans="1:35" s="16" customFormat="1" x14ac:dyDescent="0.2">
      <c r="A941" s="16">
        <f t="shared" si="221"/>
        <v>940</v>
      </c>
      <c r="B941" s="23"/>
      <c r="C941" s="37"/>
      <c r="J941" s="16" t="s">
        <v>343</v>
      </c>
    </row>
    <row r="942" spans="1:35" s="16" customFormat="1" x14ac:dyDescent="0.2">
      <c r="A942" s="16">
        <f t="shared" si="221"/>
        <v>941</v>
      </c>
      <c r="B942" s="23"/>
      <c r="C942" s="37"/>
    </row>
    <row r="943" spans="1:35" s="16" customFormat="1" x14ac:dyDescent="0.2">
      <c r="A943" s="16">
        <f t="shared" si="221"/>
        <v>942</v>
      </c>
      <c r="B943" s="23"/>
      <c r="C943" s="37"/>
      <c r="J943" s="16" t="s">
        <v>344</v>
      </c>
    </row>
    <row r="944" spans="1:35" s="16" customFormat="1" x14ac:dyDescent="0.2">
      <c r="A944" s="16">
        <f t="shared" si="221"/>
        <v>943</v>
      </c>
      <c r="B944" s="23"/>
      <c r="C944" s="37"/>
      <c r="J944" s="16" t="s">
        <v>170</v>
      </c>
    </row>
    <row r="945" spans="1:35" s="16" customFormat="1" x14ac:dyDescent="0.2">
      <c r="A945" s="16">
        <f t="shared" si="221"/>
        <v>944</v>
      </c>
      <c r="B945" s="23"/>
      <c r="C945" s="37"/>
      <c r="J945" s="16" t="s">
        <v>346</v>
      </c>
      <c r="K945" s="16" t="s">
        <v>347</v>
      </c>
    </row>
    <row r="946" spans="1:35" s="16" customFormat="1" x14ac:dyDescent="0.2">
      <c r="A946" s="16">
        <f t="shared" si="221"/>
        <v>945</v>
      </c>
      <c r="B946" s="23"/>
      <c r="C946" s="37"/>
      <c r="J946" s="16" t="s">
        <v>348</v>
      </c>
      <c r="K946" s="16" t="s">
        <v>349</v>
      </c>
    </row>
    <row r="947" spans="1:35" s="16" customFormat="1" x14ac:dyDescent="0.2">
      <c r="A947" s="16">
        <f t="shared" si="221"/>
        <v>946</v>
      </c>
      <c r="B947" s="23"/>
      <c r="C947" s="37"/>
      <c r="J947" s="16" t="s">
        <v>350</v>
      </c>
      <c r="K947" s="16" t="s">
        <v>351</v>
      </c>
      <c r="L947" s="16">
        <v>1</v>
      </c>
      <c r="M947" s="16">
        <v>0.16</v>
      </c>
    </row>
    <row r="948" spans="1:35" s="16" customFormat="1" x14ac:dyDescent="0.2">
      <c r="A948" s="16">
        <f t="shared" si="221"/>
        <v>947</v>
      </c>
      <c r="B948" s="23"/>
      <c r="C948" s="37"/>
      <c r="J948" s="16" t="s">
        <v>352</v>
      </c>
      <c r="K948" s="16" t="s">
        <v>353</v>
      </c>
    </row>
    <row r="949" spans="1:35" s="16" customFormat="1" x14ac:dyDescent="0.2">
      <c r="A949" s="16">
        <f t="shared" si="221"/>
        <v>948</v>
      </c>
      <c r="B949" s="23"/>
      <c r="C949" s="37"/>
      <c r="J949" s="16" t="s">
        <v>171</v>
      </c>
    </row>
    <row r="950" spans="1:35" s="16" customFormat="1" x14ac:dyDescent="0.2">
      <c r="A950" s="16">
        <f t="shared" si="221"/>
        <v>949</v>
      </c>
      <c r="B950" s="23"/>
      <c r="C950" s="37"/>
      <c r="J950" s="16" t="s">
        <v>355</v>
      </c>
      <c r="K950" s="16" t="s">
        <v>356</v>
      </c>
      <c r="L950" s="16" t="s">
        <v>357</v>
      </c>
      <c r="M950" s="16" t="s">
        <v>358</v>
      </c>
      <c r="N950" s="16" t="s">
        <v>359</v>
      </c>
      <c r="O950" s="16" t="s">
        <v>360</v>
      </c>
      <c r="P950" s="16" t="s">
        <v>361</v>
      </c>
      <c r="Q950" s="16" t="s">
        <v>362</v>
      </c>
      <c r="R950" s="16" t="s">
        <v>363</v>
      </c>
      <c r="S950" s="16" t="s">
        <v>364</v>
      </c>
      <c r="T950" s="16" t="s">
        <v>365</v>
      </c>
      <c r="U950" s="16" t="s">
        <v>366</v>
      </c>
      <c r="V950" s="16" t="s">
        <v>367</v>
      </c>
      <c r="W950" s="16" t="s">
        <v>368</v>
      </c>
      <c r="X950" s="16" t="s">
        <v>369</v>
      </c>
      <c r="Y950" s="16" t="s">
        <v>370</v>
      </c>
      <c r="Z950" s="16" t="s">
        <v>371</v>
      </c>
      <c r="AA950" s="16" t="s">
        <v>372</v>
      </c>
      <c r="AB950" s="16" t="s">
        <v>373</v>
      </c>
      <c r="AC950" s="16" t="s">
        <v>374</v>
      </c>
      <c r="AD950" s="16" t="s">
        <v>375</v>
      </c>
      <c r="AE950" s="16" t="s">
        <v>376</v>
      </c>
      <c r="AF950" s="16" t="s">
        <v>377</v>
      </c>
      <c r="AG950" s="16" t="s">
        <v>378</v>
      </c>
      <c r="AH950" s="16" t="s">
        <v>379</v>
      </c>
      <c r="AI950" s="16" t="s">
        <v>380</v>
      </c>
    </row>
    <row r="951" spans="1:35" s="16" customFormat="1" x14ac:dyDescent="0.2">
      <c r="A951" s="16">
        <f t="shared" si="221"/>
        <v>950</v>
      </c>
      <c r="B951" s="23">
        <f>DATE(1998,7,(MID(J944,10,1)))</f>
        <v>35979</v>
      </c>
      <c r="C951" s="37">
        <f>TIME(MID(J944,17,2),MID(J944,20,2),MID(J944,23,2))</f>
        <v>0.59420138888888896</v>
      </c>
      <c r="D951" s="16" t="s">
        <v>427</v>
      </c>
      <c r="E951" s="28" t="s">
        <v>433</v>
      </c>
      <c r="F951" s="16">
        <f>IF(MID(J949,FIND(".",J949,4)+1,4)="1200",1200,50)</f>
        <v>1200</v>
      </c>
      <c r="G951" s="28" t="s">
        <v>51</v>
      </c>
      <c r="H951" s="16">
        <f>VALUE(LEFT(J949,FIND(":",J949,1)-1))</f>
        <v>12</v>
      </c>
      <c r="I951" s="16">
        <f>VALUE(RIGHT(J949,1))</f>
        <v>3</v>
      </c>
      <c r="J951" s="16">
        <v>1</v>
      </c>
      <c r="K951" s="16">
        <v>12.7</v>
      </c>
      <c r="L951" s="16">
        <v>21.6</v>
      </c>
      <c r="M951" s="16">
        <v>0.36899999999999999</v>
      </c>
      <c r="N951" s="16">
        <v>229</v>
      </c>
      <c r="O951" s="16">
        <v>3.82</v>
      </c>
      <c r="P951" s="16">
        <v>1.2</v>
      </c>
      <c r="Q951" s="16">
        <v>6</v>
      </c>
      <c r="R951" s="16">
        <v>0</v>
      </c>
      <c r="S951" s="16">
        <v>1.42</v>
      </c>
      <c r="T951" s="16">
        <v>26.31</v>
      </c>
      <c r="U951" s="16">
        <v>25.92</v>
      </c>
      <c r="V951" s="16">
        <v>26.7</v>
      </c>
      <c r="W951" s="16">
        <v>404.2</v>
      </c>
      <c r="X951" s="16">
        <v>349</v>
      </c>
      <c r="Y951" s="16">
        <v>13.89</v>
      </c>
      <c r="Z951" s="16">
        <v>22.86</v>
      </c>
      <c r="AA951" s="16">
        <v>38.22</v>
      </c>
      <c r="AB951" s="16">
        <v>62.91</v>
      </c>
      <c r="AC951" s="16">
        <v>249.8</v>
      </c>
      <c r="AD951" s="16">
        <v>1200</v>
      </c>
      <c r="AE951" s="16">
        <v>0.60619999999999996</v>
      </c>
      <c r="AF951" s="16">
        <v>94.54</v>
      </c>
      <c r="AG951" s="16">
        <v>0</v>
      </c>
      <c r="AH951" s="16">
        <v>0.08</v>
      </c>
      <c r="AI951" s="16">
        <v>111115</v>
      </c>
    </row>
    <row r="952" spans="1:35" s="16" customFormat="1" x14ac:dyDescent="0.2">
      <c r="A952" s="16">
        <f t="shared" si="221"/>
        <v>951</v>
      </c>
      <c r="B952" s="23">
        <f t="shared" ref="B952" si="230">B951</f>
        <v>35979</v>
      </c>
      <c r="C952" s="37">
        <f t="shared" ref="C952" si="231">C951</f>
        <v>0.59420138888888896</v>
      </c>
      <c r="D952" s="16" t="str">
        <f t="shared" ref="D952:I952" si="232">D951</f>
        <v>SE</v>
      </c>
      <c r="E952" s="16" t="str">
        <f t="shared" si="232"/>
        <v>seedling</v>
      </c>
      <c r="F952" s="16">
        <f t="shared" si="232"/>
        <v>1200</v>
      </c>
      <c r="G952" s="16" t="str">
        <f t="shared" si="232"/>
        <v>POTR</v>
      </c>
      <c r="H952" s="16">
        <f t="shared" si="232"/>
        <v>12</v>
      </c>
      <c r="I952" s="16">
        <f t="shared" si="232"/>
        <v>3</v>
      </c>
      <c r="J952" s="16">
        <v>2</v>
      </c>
      <c r="K952" s="16">
        <v>32.950000000000003</v>
      </c>
      <c r="L952" s="16">
        <v>21.9</v>
      </c>
      <c r="M952" s="16">
        <v>0.371</v>
      </c>
      <c r="N952" s="16">
        <v>227</v>
      </c>
      <c r="O952" s="16">
        <v>3.83</v>
      </c>
      <c r="P952" s="16">
        <v>1.2</v>
      </c>
      <c r="Q952" s="16">
        <v>6</v>
      </c>
      <c r="R952" s="16">
        <v>0</v>
      </c>
      <c r="S952" s="16">
        <v>1.42</v>
      </c>
      <c r="T952" s="16">
        <v>26.3</v>
      </c>
      <c r="U952" s="16">
        <v>25.91</v>
      </c>
      <c r="V952" s="16">
        <v>26.7</v>
      </c>
      <c r="W952" s="16">
        <v>404.1</v>
      </c>
      <c r="X952" s="16">
        <v>348.4</v>
      </c>
      <c r="Y952" s="16">
        <v>13.88</v>
      </c>
      <c r="Z952" s="16">
        <v>22.85</v>
      </c>
      <c r="AA952" s="16">
        <v>38.200000000000003</v>
      </c>
      <c r="AB952" s="16">
        <v>62.91</v>
      </c>
      <c r="AC952" s="16">
        <v>250.1</v>
      </c>
      <c r="AD952" s="16">
        <v>1199</v>
      </c>
      <c r="AE952" s="16">
        <v>0.42709999999999998</v>
      </c>
      <c r="AF952" s="16">
        <v>94.55</v>
      </c>
      <c r="AG952" s="16">
        <v>0</v>
      </c>
      <c r="AH952" s="16">
        <v>0.08</v>
      </c>
      <c r="AI952" s="16">
        <v>111115</v>
      </c>
    </row>
    <row r="953" spans="1:35" s="16" customFormat="1" x14ac:dyDescent="0.2">
      <c r="A953" s="16">
        <f t="shared" si="221"/>
        <v>952</v>
      </c>
      <c r="B953" s="23">
        <f t="shared" ref="B953:I953" si="233">B951</f>
        <v>35979</v>
      </c>
      <c r="C953" s="37">
        <f t="shared" si="233"/>
        <v>0.59420138888888896</v>
      </c>
      <c r="D953" s="16" t="str">
        <f t="shared" si="233"/>
        <v>SE</v>
      </c>
      <c r="E953" s="16" t="str">
        <f t="shared" si="233"/>
        <v>seedling</v>
      </c>
      <c r="F953" s="16">
        <f t="shared" si="233"/>
        <v>1200</v>
      </c>
      <c r="G953" s="16" t="str">
        <f t="shared" si="233"/>
        <v>POTR</v>
      </c>
      <c r="H953" s="16">
        <f t="shared" si="233"/>
        <v>12</v>
      </c>
      <c r="I953" s="16">
        <f t="shared" si="233"/>
        <v>3</v>
      </c>
      <c r="J953" s="16" t="s">
        <v>344</v>
      </c>
    </row>
    <row r="954" spans="1:35" s="16" customFormat="1" x14ac:dyDescent="0.2">
      <c r="A954" s="16">
        <f t="shared" si="221"/>
        <v>953</v>
      </c>
      <c r="B954" s="23">
        <f t="shared" ref="B954:I954" si="234">B951</f>
        <v>35979</v>
      </c>
      <c r="C954" s="37">
        <f t="shared" si="234"/>
        <v>0.59420138888888896</v>
      </c>
      <c r="D954" s="16" t="str">
        <f t="shared" si="234"/>
        <v>SE</v>
      </c>
      <c r="E954" s="16" t="str">
        <f t="shared" si="234"/>
        <v>seedling</v>
      </c>
      <c r="F954" s="16">
        <f t="shared" si="234"/>
        <v>1200</v>
      </c>
      <c r="G954" s="16" t="str">
        <f t="shared" si="234"/>
        <v>POTR</v>
      </c>
      <c r="H954" s="16">
        <f t="shared" si="234"/>
        <v>12</v>
      </c>
      <c r="I954" s="16">
        <f t="shared" si="234"/>
        <v>3</v>
      </c>
      <c r="J954" s="16" t="s">
        <v>172</v>
      </c>
    </row>
    <row r="955" spans="1:35" s="16" customFormat="1" x14ac:dyDescent="0.2">
      <c r="A955" s="16">
        <f t="shared" si="221"/>
        <v>954</v>
      </c>
      <c r="B955" s="23"/>
      <c r="C955" s="37"/>
      <c r="J955" s="16" t="s">
        <v>346</v>
      </c>
      <c r="K955" s="16" t="s">
        <v>347</v>
      </c>
    </row>
    <row r="956" spans="1:35" s="16" customFormat="1" x14ac:dyDescent="0.2">
      <c r="A956" s="16">
        <f t="shared" si="221"/>
        <v>955</v>
      </c>
      <c r="B956" s="23"/>
      <c r="C956" s="37"/>
      <c r="J956" s="16" t="s">
        <v>348</v>
      </c>
      <c r="K956" s="16" t="s">
        <v>349</v>
      </c>
    </row>
    <row r="957" spans="1:35" s="16" customFormat="1" x14ac:dyDescent="0.2">
      <c r="A957" s="16">
        <f t="shared" si="221"/>
        <v>956</v>
      </c>
      <c r="B957" s="23"/>
      <c r="C957" s="37"/>
      <c r="J957" s="16" t="s">
        <v>350</v>
      </c>
      <c r="K957" s="16" t="s">
        <v>351</v>
      </c>
      <c r="L957" s="16">
        <v>1</v>
      </c>
      <c r="M957" s="16">
        <v>0.16</v>
      </c>
    </row>
    <row r="958" spans="1:35" s="16" customFormat="1" x14ac:dyDescent="0.2">
      <c r="A958" s="16">
        <f t="shared" si="221"/>
        <v>957</v>
      </c>
      <c r="B958" s="23"/>
      <c r="C958" s="37"/>
      <c r="J958" s="16" t="s">
        <v>352</v>
      </c>
      <c r="K958" s="16" t="s">
        <v>353</v>
      </c>
    </row>
    <row r="959" spans="1:35" s="16" customFormat="1" x14ac:dyDescent="0.2">
      <c r="A959" s="16">
        <f t="shared" si="221"/>
        <v>958</v>
      </c>
      <c r="B959" s="23"/>
      <c r="C959" s="37"/>
      <c r="J959" s="16" t="s">
        <v>173</v>
      </c>
    </row>
    <row r="960" spans="1:35" s="16" customFormat="1" x14ac:dyDescent="0.2">
      <c r="A960" s="16">
        <f t="shared" si="221"/>
        <v>959</v>
      </c>
      <c r="B960" s="23"/>
      <c r="C960" s="37"/>
      <c r="J960" s="16" t="s">
        <v>355</v>
      </c>
      <c r="K960" s="16" t="s">
        <v>356</v>
      </c>
      <c r="L960" s="16" t="s">
        <v>357</v>
      </c>
      <c r="M960" s="16" t="s">
        <v>358</v>
      </c>
      <c r="N960" s="16" t="s">
        <v>359</v>
      </c>
      <c r="O960" s="16" t="s">
        <v>360</v>
      </c>
      <c r="P960" s="16" t="s">
        <v>361</v>
      </c>
      <c r="Q960" s="16" t="s">
        <v>362</v>
      </c>
      <c r="R960" s="16" t="s">
        <v>363</v>
      </c>
      <c r="S960" s="16" t="s">
        <v>364</v>
      </c>
      <c r="T960" s="16" t="s">
        <v>365</v>
      </c>
      <c r="U960" s="16" t="s">
        <v>366</v>
      </c>
      <c r="V960" s="16" t="s">
        <v>367</v>
      </c>
      <c r="W960" s="16" t="s">
        <v>368</v>
      </c>
      <c r="X960" s="16" t="s">
        <v>369</v>
      </c>
      <c r="Y960" s="16" t="s">
        <v>370</v>
      </c>
      <c r="Z960" s="16" t="s">
        <v>371</v>
      </c>
      <c r="AA960" s="16" t="s">
        <v>372</v>
      </c>
      <c r="AB960" s="16" t="s">
        <v>373</v>
      </c>
      <c r="AC960" s="16" t="s">
        <v>374</v>
      </c>
      <c r="AD960" s="16" t="s">
        <v>375</v>
      </c>
      <c r="AE960" s="16" t="s">
        <v>376</v>
      </c>
      <c r="AF960" s="16" t="s">
        <v>377</v>
      </c>
      <c r="AG960" s="16" t="s">
        <v>378</v>
      </c>
      <c r="AH960" s="16" t="s">
        <v>379</v>
      </c>
      <c r="AI960" s="16" t="s">
        <v>380</v>
      </c>
    </row>
    <row r="961" spans="1:35" s="16" customFormat="1" x14ac:dyDescent="0.2">
      <c r="A961" s="16">
        <f t="shared" si="221"/>
        <v>960</v>
      </c>
      <c r="B961" s="23">
        <f>DATE(1998,7,(MID(J954,10,1)))</f>
        <v>35979</v>
      </c>
      <c r="C961" s="37">
        <f>TIME(MID(J954,17,2),MID(J954,20,2),MID(J954,23,2))</f>
        <v>0.59671296296296295</v>
      </c>
      <c r="D961" s="16" t="s">
        <v>427</v>
      </c>
      <c r="E961" s="28" t="s">
        <v>433</v>
      </c>
      <c r="F961" s="16">
        <f>IF(MID(J959,FIND(".",J959,4)+1,4)="1200",1200,50)</f>
        <v>1200</v>
      </c>
      <c r="G961" s="28" t="s">
        <v>51</v>
      </c>
      <c r="H961" s="16">
        <f>VALUE(LEFT(J959,FIND(":",J959,1)-1))</f>
        <v>6</v>
      </c>
      <c r="I961" s="16">
        <f>VALUE(RIGHT(J959,1))</f>
        <v>2</v>
      </c>
      <c r="J961" s="16">
        <v>1</v>
      </c>
      <c r="K961" s="16">
        <v>6.44</v>
      </c>
      <c r="L961" s="16">
        <v>18.3</v>
      </c>
      <c r="M961" s="16">
        <v>0.27300000000000002</v>
      </c>
      <c r="N961" s="16">
        <v>214</v>
      </c>
      <c r="O961" s="16">
        <v>3.41</v>
      </c>
      <c r="P961" s="16">
        <v>1.37</v>
      </c>
      <c r="Q961" s="16">
        <v>6</v>
      </c>
      <c r="R961" s="16">
        <v>0</v>
      </c>
      <c r="S961" s="16">
        <v>1.42</v>
      </c>
      <c r="T961" s="16">
        <v>26.18</v>
      </c>
      <c r="U961" s="16">
        <v>26.31</v>
      </c>
      <c r="V961" s="16">
        <v>25.86</v>
      </c>
      <c r="W961" s="16">
        <v>392.2</v>
      </c>
      <c r="X961" s="16">
        <v>345.3</v>
      </c>
      <c r="Y961" s="16">
        <v>13.89</v>
      </c>
      <c r="Z961" s="16">
        <v>21.89</v>
      </c>
      <c r="AA961" s="16">
        <v>38.51</v>
      </c>
      <c r="AB961" s="16">
        <v>60.7</v>
      </c>
      <c r="AC961" s="16">
        <v>249.8</v>
      </c>
      <c r="AD961" s="16">
        <v>1201</v>
      </c>
      <c r="AE961" s="16">
        <v>0.124</v>
      </c>
      <c r="AF961" s="16">
        <v>94.55</v>
      </c>
      <c r="AG961" s="16">
        <v>0</v>
      </c>
      <c r="AH961" s="16">
        <v>0.08</v>
      </c>
      <c r="AI961" s="16">
        <v>111115</v>
      </c>
    </row>
    <row r="962" spans="1:35" s="16" customFormat="1" x14ac:dyDescent="0.2">
      <c r="A962" s="16">
        <f t="shared" si="221"/>
        <v>961</v>
      </c>
      <c r="B962" s="23">
        <f t="shared" ref="B962:C962" si="235">B961</f>
        <v>35979</v>
      </c>
      <c r="C962" s="37">
        <f t="shared" si="235"/>
        <v>0.59671296296296295</v>
      </c>
      <c r="D962" s="16" t="str">
        <f t="shared" ref="D962:I962" si="236">D961</f>
        <v>SE</v>
      </c>
      <c r="E962" s="16" t="str">
        <f t="shared" si="236"/>
        <v>seedling</v>
      </c>
      <c r="F962" s="16">
        <f t="shared" si="236"/>
        <v>1200</v>
      </c>
      <c r="G962" s="16" t="str">
        <f t="shared" si="236"/>
        <v>POTR</v>
      </c>
      <c r="H962" s="16">
        <f t="shared" si="236"/>
        <v>6</v>
      </c>
      <c r="I962" s="16">
        <f t="shared" si="236"/>
        <v>2</v>
      </c>
      <c r="J962" s="16">
        <v>2</v>
      </c>
      <c r="K962" s="16">
        <v>25.94</v>
      </c>
      <c r="L962" s="16">
        <v>19.3</v>
      </c>
      <c r="M962" s="16">
        <v>0.27600000000000002</v>
      </c>
      <c r="N962" s="16">
        <v>211</v>
      </c>
      <c r="O962" s="16">
        <v>3.38</v>
      </c>
      <c r="P962" s="16">
        <v>1.34</v>
      </c>
      <c r="Q962" s="16">
        <v>6</v>
      </c>
      <c r="R962" s="16">
        <v>0</v>
      </c>
      <c r="S962" s="16">
        <v>1.42</v>
      </c>
      <c r="T962" s="16">
        <v>25.97</v>
      </c>
      <c r="U962" s="16">
        <v>26.16</v>
      </c>
      <c r="V962" s="16">
        <v>25.64</v>
      </c>
      <c r="W962" s="16">
        <v>397.3</v>
      </c>
      <c r="X962" s="16">
        <v>348.1</v>
      </c>
      <c r="Y962" s="16">
        <v>13.88</v>
      </c>
      <c r="Z962" s="16">
        <v>21.82</v>
      </c>
      <c r="AA962" s="16">
        <v>38.950000000000003</v>
      </c>
      <c r="AB962" s="16">
        <v>61.22</v>
      </c>
      <c r="AC962" s="16">
        <v>250</v>
      </c>
      <c r="AD962" s="16">
        <v>1200</v>
      </c>
      <c r="AE962" s="16">
        <v>0.124</v>
      </c>
      <c r="AF962" s="16">
        <v>94.54</v>
      </c>
      <c r="AG962" s="16">
        <v>0</v>
      </c>
      <c r="AH962" s="16">
        <v>0.08</v>
      </c>
      <c r="AI962" s="16">
        <v>111115</v>
      </c>
    </row>
    <row r="963" spans="1:35" s="16" customFormat="1" x14ac:dyDescent="0.2">
      <c r="A963" s="16">
        <f t="shared" si="221"/>
        <v>962</v>
      </c>
      <c r="B963" s="23">
        <f t="shared" ref="B963:I963" si="237">B961</f>
        <v>35979</v>
      </c>
      <c r="C963" s="37">
        <f t="shared" si="237"/>
        <v>0.59671296296296295</v>
      </c>
      <c r="D963" s="16" t="str">
        <f t="shared" si="237"/>
        <v>SE</v>
      </c>
      <c r="E963" s="16" t="str">
        <f t="shared" si="237"/>
        <v>seedling</v>
      </c>
      <c r="F963" s="16">
        <f t="shared" si="237"/>
        <v>1200</v>
      </c>
      <c r="G963" s="16" t="str">
        <f t="shared" si="237"/>
        <v>POTR</v>
      </c>
      <c r="H963" s="16">
        <f t="shared" si="237"/>
        <v>6</v>
      </c>
      <c r="I963" s="16">
        <f t="shared" si="237"/>
        <v>2</v>
      </c>
      <c r="J963" s="16" t="s">
        <v>344</v>
      </c>
    </row>
    <row r="964" spans="1:35" s="16" customFormat="1" x14ac:dyDescent="0.2">
      <c r="A964" s="16">
        <f t="shared" si="221"/>
        <v>963</v>
      </c>
      <c r="B964" s="23">
        <f t="shared" ref="B964:I964" si="238">B961</f>
        <v>35979</v>
      </c>
      <c r="C964" s="37">
        <f t="shared" si="238"/>
        <v>0.59671296296296295</v>
      </c>
      <c r="D964" s="16" t="str">
        <f t="shared" si="238"/>
        <v>SE</v>
      </c>
      <c r="E964" s="16" t="str">
        <f t="shared" si="238"/>
        <v>seedling</v>
      </c>
      <c r="F964" s="16">
        <f t="shared" si="238"/>
        <v>1200</v>
      </c>
      <c r="G964" s="16" t="str">
        <f t="shared" si="238"/>
        <v>POTR</v>
      </c>
      <c r="H964" s="16">
        <f t="shared" si="238"/>
        <v>6</v>
      </c>
      <c r="I964" s="16">
        <f t="shared" si="238"/>
        <v>2</v>
      </c>
      <c r="J964" s="16" t="s">
        <v>174</v>
      </c>
    </row>
    <row r="965" spans="1:35" s="16" customFormat="1" x14ac:dyDescent="0.2">
      <c r="A965" s="16">
        <f t="shared" si="221"/>
        <v>964</v>
      </c>
      <c r="B965" s="23"/>
      <c r="C965" s="37"/>
      <c r="J965" s="16" t="s">
        <v>346</v>
      </c>
      <c r="K965" s="16" t="s">
        <v>347</v>
      </c>
    </row>
    <row r="966" spans="1:35" s="16" customFormat="1" x14ac:dyDescent="0.2">
      <c r="A966" s="16">
        <f t="shared" si="221"/>
        <v>965</v>
      </c>
      <c r="B966" s="23"/>
      <c r="C966" s="37"/>
      <c r="J966" s="16" t="s">
        <v>348</v>
      </c>
      <c r="K966" s="16" t="s">
        <v>349</v>
      </c>
    </row>
    <row r="967" spans="1:35" s="16" customFormat="1" x14ac:dyDescent="0.2">
      <c r="A967" s="16">
        <f t="shared" si="221"/>
        <v>966</v>
      </c>
      <c r="B967" s="23"/>
      <c r="C967" s="37"/>
      <c r="J967" s="16" t="s">
        <v>350</v>
      </c>
      <c r="K967" s="16" t="s">
        <v>351</v>
      </c>
      <c r="L967" s="16">
        <v>1</v>
      </c>
      <c r="M967" s="16">
        <v>0.16</v>
      </c>
    </row>
    <row r="968" spans="1:35" s="16" customFormat="1" x14ac:dyDescent="0.2">
      <c r="A968" s="16">
        <f t="shared" si="221"/>
        <v>967</v>
      </c>
      <c r="B968" s="23"/>
      <c r="C968" s="37"/>
      <c r="J968" s="16" t="s">
        <v>352</v>
      </c>
      <c r="K968" s="16" t="s">
        <v>353</v>
      </c>
    </row>
    <row r="969" spans="1:35" s="16" customFormat="1" x14ac:dyDescent="0.2">
      <c r="A969" s="16">
        <f t="shared" ref="A969:A1031" si="239">A968+1</f>
        <v>968</v>
      </c>
      <c r="B969" s="23"/>
      <c r="C969" s="37"/>
      <c r="J969" s="16" t="s">
        <v>175</v>
      </c>
    </row>
    <row r="970" spans="1:35" s="16" customFormat="1" x14ac:dyDescent="0.2">
      <c r="A970" s="16">
        <f t="shared" si="239"/>
        <v>969</v>
      </c>
      <c r="B970" s="23"/>
      <c r="C970" s="37"/>
      <c r="J970" s="16" t="s">
        <v>355</v>
      </c>
      <c r="K970" s="16" t="s">
        <v>356</v>
      </c>
      <c r="L970" s="16" t="s">
        <v>357</v>
      </c>
      <c r="M970" s="16" t="s">
        <v>358</v>
      </c>
      <c r="N970" s="16" t="s">
        <v>359</v>
      </c>
      <c r="O970" s="16" t="s">
        <v>360</v>
      </c>
      <c r="P970" s="16" t="s">
        <v>361</v>
      </c>
      <c r="Q970" s="16" t="s">
        <v>362</v>
      </c>
      <c r="R970" s="16" t="s">
        <v>363</v>
      </c>
      <c r="S970" s="16" t="s">
        <v>364</v>
      </c>
      <c r="T970" s="16" t="s">
        <v>365</v>
      </c>
      <c r="U970" s="16" t="s">
        <v>366</v>
      </c>
      <c r="V970" s="16" t="s">
        <v>367</v>
      </c>
      <c r="W970" s="16" t="s">
        <v>368</v>
      </c>
      <c r="X970" s="16" t="s">
        <v>369</v>
      </c>
      <c r="Y970" s="16" t="s">
        <v>370</v>
      </c>
      <c r="Z970" s="16" t="s">
        <v>371</v>
      </c>
      <c r="AA970" s="16" t="s">
        <v>372</v>
      </c>
      <c r="AB970" s="16" t="s">
        <v>373</v>
      </c>
      <c r="AC970" s="16" t="s">
        <v>374</v>
      </c>
      <c r="AD970" s="16" t="s">
        <v>375</v>
      </c>
      <c r="AE970" s="16" t="s">
        <v>376</v>
      </c>
      <c r="AF970" s="16" t="s">
        <v>377</v>
      </c>
      <c r="AG970" s="16" t="s">
        <v>378</v>
      </c>
      <c r="AH970" s="16" t="s">
        <v>379</v>
      </c>
      <c r="AI970" s="16" t="s">
        <v>380</v>
      </c>
    </row>
    <row r="971" spans="1:35" s="16" customFormat="1" x14ac:dyDescent="0.2">
      <c r="A971" s="16">
        <f t="shared" si="239"/>
        <v>970</v>
      </c>
      <c r="B971" s="23">
        <f>DATE(1998,7,(MID(J964,10,1)))</f>
        <v>35979</v>
      </c>
      <c r="C971" s="37">
        <f>TIME(MID(J964,17,2),MID(J964,20,2),MID(J964,23,2))</f>
        <v>0.59827546296296297</v>
      </c>
      <c r="D971" s="16" t="s">
        <v>427</v>
      </c>
      <c r="E971" s="28" t="s">
        <v>433</v>
      </c>
      <c r="F971" s="16">
        <f>IF(MID(J969,FIND(".",J969,4)+1,4)="1200",1200,50)</f>
        <v>1200</v>
      </c>
      <c r="G971" s="28" t="s">
        <v>51</v>
      </c>
      <c r="H971" s="16">
        <f>VALUE(LEFT(J969,FIND(":",J969,1)-1))</f>
        <v>4</v>
      </c>
      <c r="I971" s="16">
        <f>VALUE(RIGHT(J969,1))</f>
        <v>1</v>
      </c>
      <c r="J971" s="16">
        <v>1</v>
      </c>
      <c r="K971" s="16">
        <v>8.69</v>
      </c>
      <c r="L971" s="16">
        <v>18.600000000000001</v>
      </c>
      <c r="M971" s="16">
        <v>0.255</v>
      </c>
      <c r="N971" s="16">
        <v>206</v>
      </c>
      <c r="O971" s="16">
        <v>3.39</v>
      </c>
      <c r="P971" s="16">
        <v>1.44</v>
      </c>
      <c r="Q971" s="16">
        <v>6</v>
      </c>
      <c r="R971" s="16">
        <v>0</v>
      </c>
      <c r="S971" s="16">
        <v>1.42</v>
      </c>
      <c r="T971" s="16">
        <v>28.3</v>
      </c>
      <c r="U971" s="16">
        <v>26.59</v>
      </c>
      <c r="V971" s="16">
        <v>30.11</v>
      </c>
      <c r="W971" s="16">
        <v>394.8</v>
      </c>
      <c r="X971" s="16">
        <v>347.5</v>
      </c>
      <c r="Y971" s="16">
        <v>13.82</v>
      </c>
      <c r="Z971" s="16">
        <v>21.77</v>
      </c>
      <c r="AA971" s="16">
        <v>33.840000000000003</v>
      </c>
      <c r="AB971" s="16">
        <v>53.29</v>
      </c>
      <c r="AC971" s="16">
        <v>250.1</v>
      </c>
      <c r="AD971" s="16">
        <v>1200</v>
      </c>
      <c r="AE971" s="16">
        <v>0.17910000000000001</v>
      </c>
      <c r="AF971" s="16">
        <v>94.54</v>
      </c>
      <c r="AG971" s="16">
        <v>0</v>
      </c>
      <c r="AH971" s="16">
        <v>0.08</v>
      </c>
      <c r="AI971" s="16">
        <v>111115</v>
      </c>
    </row>
    <row r="972" spans="1:35" s="16" customFormat="1" x14ac:dyDescent="0.2">
      <c r="A972" s="16">
        <f t="shared" si="239"/>
        <v>971</v>
      </c>
      <c r="B972" s="23">
        <f t="shared" ref="B972:C972" si="240">B971</f>
        <v>35979</v>
      </c>
      <c r="C972" s="37">
        <f t="shared" si="240"/>
        <v>0.59827546296296297</v>
      </c>
      <c r="D972" s="16" t="str">
        <f t="shared" ref="D972:I972" si="241">D971</f>
        <v>SE</v>
      </c>
      <c r="E972" s="16" t="str">
        <f t="shared" si="241"/>
        <v>seedling</v>
      </c>
      <c r="F972" s="16">
        <f t="shared" si="241"/>
        <v>1200</v>
      </c>
      <c r="G972" s="16" t="str">
        <f t="shared" si="241"/>
        <v>POTR</v>
      </c>
      <c r="H972" s="16">
        <f t="shared" si="241"/>
        <v>4</v>
      </c>
      <c r="I972" s="16">
        <f t="shared" si="241"/>
        <v>1</v>
      </c>
      <c r="J972" s="16">
        <v>2</v>
      </c>
      <c r="K972" s="16">
        <v>32.69</v>
      </c>
      <c r="L972" s="16">
        <v>18.7</v>
      </c>
      <c r="M972" s="16">
        <v>0.27400000000000002</v>
      </c>
      <c r="N972" s="16">
        <v>215</v>
      </c>
      <c r="O972" s="16">
        <v>3.42</v>
      </c>
      <c r="P972" s="16">
        <v>1.37</v>
      </c>
      <c r="Q972" s="16">
        <v>6</v>
      </c>
      <c r="R972" s="16">
        <v>0</v>
      </c>
      <c r="S972" s="16">
        <v>1.42</v>
      </c>
      <c r="T972" s="16">
        <v>26.72</v>
      </c>
      <c r="U972" s="16">
        <v>26.27</v>
      </c>
      <c r="V972" s="16">
        <v>25.62</v>
      </c>
      <c r="W972" s="16">
        <v>396.3</v>
      </c>
      <c r="X972" s="16">
        <v>348.5</v>
      </c>
      <c r="Y972" s="16">
        <v>13.79</v>
      </c>
      <c r="Z972" s="16">
        <v>21.81</v>
      </c>
      <c r="AA972" s="16">
        <v>37.03</v>
      </c>
      <c r="AB972" s="16">
        <v>58.57</v>
      </c>
      <c r="AC972" s="16">
        <v>249.9</v>
      </c>
      <c r="AD972" s="16">
        <v>1199</v>
      </c>
      <c r="AE972" s="16">
        <v>0.30309999999999998</v>
      </c>
      <c r="AF972" s="16">
        <v>94.55</v>
      </c>
      <c r="AG972" s="16">
        <v>0</v>
      </c>
      <c r="AH972" s="16">
        <v>0.08</v>
      </c>
      <c r="AI972" s="16">
        <v>111115</v>
      </c>
    </row>
    <row r="973" spans="1:35" s="16" customFormat="1" x14ac:dyDescent="0.2">
      <c r="A973" s="16">
        <f t="shared" si="239"/>
        <v>972</v>
      </c>
      <c r="B973" s="23">
        <f t="shared" ref="B973:I973" si="242">B971</f>
        <v>35979</v>
      </c>
      <c r="C973" s="37">
        <f t="shared" si="242"/>
        <v>0.59827546296296297</v>
      </c>
      <c r="D973" s="16" t="str">
        <f t="shared" si="242"/>
        <v>SE</v>
      </c>
      <c r="E973" s="16" t="str">
        <f t="shared" si="242"/>
        <v>seedling</v>
      </c>
      <c r="F973" s="16">
        <f t="shared" si="242"/>
        <v>1200</v>
      </c>
      <c r="G973" s="16" t="str">
        <f t="shared" si="242"/>
        <v>POTR</v>
      </c>
      <c r="H973" s="16">
        <f t="shared" si="242"/>
        <v>4</v>
      </c>
      <c r="I973" s="16">
        <f t="shared" si="242"/>
        <v>1</v>
      </c>
      <c r="J973" s="16" t="s">
        <v>344</v>
      </c>
    </row>
    <row r="974" spans="1:35" s="16" customFormat="1" x14ac:dyDescent="0.2">
      <c r="A974" s="16">
        <f t="shared" si="239"/>
        <v>973</v>
      </c>
      <c r="B974" s="23">
        <f t="shared" ref="B974:I974" si="243">B971</f>
        <v>35979</v>
      </c>
      <c r="C974" s="37">
        <f t="shared" si="243"/>
        <v>0.59827546296296297</v>
      </c>
      <c r="D974" s="16" t="str">
        <f t="shared" si="243"/>
        <v>SE</v>
      </c>
      <c r="E974" s="16" t="str">
        <f t="shared" si="243"/>
        <v>seedling</v>
      </c>
      <c r="F974" s="16">
        <f t="shared" si="243"/>
        <v>1200</v>
      </c>
      <c r="G974" s="16" t="str">
        <f t="shared" si="243"/>
        <v>POTR</v>
      </c>
      <c r="H974" s="16">
        <f t="shared" si="243"/>
        <v>4</v>
      </c>
      <c r="I974" s="16">
        <f t="shared" si="243"/>
        <v>1</v>
      </c>
      <c r="J974" s="16" t="s">
        <v>176</v>
      </c>
    </row>
    <row r="975" spans="1:35" s="16" customFormat="1" x14ac:dyDescent="0.2">
      <c r="A975" s="16">
        <f t="shared" si="239"/>
        <v>974</v>
      </c>
      <c r="B975" s="23"/>
      <c r="C975" s="37"/>
      <c r="J975" s="16" t="s">
        <v>346</v>
      </c>
      <c r="K975" s="16" t="s">
        <v>347</v>
      </c>
    </row>
    <row r="976" spans="1:35" s="16" customFormat="1" x14ac:dyDescent="0.2">
      <c r="A976" s="16">
        <f t="shared" si="239"/>
        <v>975</v>
      </c>
      <c r="B976" s="23"/>
      <c r="C976" s="37"/>
      <c r="J976" s="16" t="s">
        <v>348</v>
      </c>
      <c r="K976" s="16" t="s">
        <v>349</v>
      </c>
    </row>
    <row r="977" spans="1:35" s="16" customFormat="1" x14ac:dyDescent="0.2">
      <c r="A977" s="16">
        <f t="shared" si="239"/>
        <v>976</v>
      </c>
      <c r="B977" s="23"/>
      <c r="C977" s="37"/>
      <c r="J977" s="16" t="s">
        <v>350</v>
      </c>
      <c r="K977" s="16" t="s">
        <v>351</v>
      </c>
      <c r="L977" s="16">
        <v>1</v>
      </c>
      <c r="M977" s="16">
        <v>0.16</v>
      </c>
    </row>
    <row r="978" spans="1:35" s="16" customFormat="1" x14ac:dyDescent="0.2">
      <c r="A978" s="16">
        <f t="shared" si="239"/>
        <v>977</v>
      </c>
      <c r="B978" s="23"/>
      <c r="C978" s="37"/>
      <c r="J978" s="16" t="s">
        <v>352</v>
      </c>
      <c r="K978" s="16" t="s">
        <v>353</v>
      </c>
    </row>
    <row r="979" spans="1:35" s="16" customFormat="1" x14ac:dyDescent="0.2">
      <c r="A979" s="16">
        <f t="shared" si="239"/>
        <v>978</v>
      </c>
      <c r="B979" s="23"/>
      <c r="C979" s="37"/>
      <c r="J979" s="16" t="s">
        <v>177</v>
      </c>
    </row>
    <row r="980" spans="1:35" s="16" customFormat="1" x14ac:dyDescent="0.2">
      <c r="A980" s="16">
        <f t="shared" si="239"/>
        <v>979</v>
      </c>
      <c r="B980" s="23"/>
      <c r="C980" s="37"/>
      <c r="J980" s="16" t="s">
        <v>355</v>
      </c>
      <c r="K980" s="16" t="s">
        <v>356</v>
      </c>
      <c r="L980" s="16" t="s">
        <v>357</v>
      </c>
      <c r="M980" s="16" t="s">
        <v>358</v>
      </c>
      <c r="N980" s="16" t="s">
        <v>359</v>
      </c>
      <c r="O980" s="16" t="s">
        <v>360</v>
      </c>
      <c r="P980" s="16" t="s">
        <v>361</v>
      </c>
      <c r="Q980" s="16" t="s">
        <v>362</v>
      </c>
      <c r="R980" s="16" t="s">
        <v>363</v>
      </c>
      <c r="S980" s="16" t="s">
        <v>364</v>
      </c>
      <c r="T980" s="16" t="s">
        <v>365</v>
      </c>
      <c r="U980" s="16" t="s">
        <v>366</v>
      </c>
      <c r="V980" s="16" t="s">
        <v>367</v>
      </c>
      <c r="W980" s="16" t="s">
        <v>368</v>
      </c>
      <c r="X980" s="16" t="s">
        <v>369</v>
      </c>
      <c r="Y980" s="16" t="s">
        <v>370</v>
      </c>
      <c r="Z980" s="16" t="s">
        <v>371</v>
      </c>
      <c r="AA980" s="16" t="s">
        <v>372</v>
      </c>
      <c r="AB980" s="16" t="s">
        <v>373</v>
      </c>
      <c r="AC980" s="16" t="s">
        <v>374</v>
      </c>
      <c r="AD980" s="16" t="s">
        <v>375</v>
      </c>
      <c r="AE980" s="16" t="s">
        <v>376</v>
      </c>
      <c r="AF980" s="16" t="s">
        <v>377</v>
      </c>
      <c r="AG980" s="16" t="s">
        <v>378</v>
      </c>
      <c r="AH980" s="16" t="s">
        <v>379</v>
      </c>
      <c r="AI980" s="16" t="s">
        <v>380</v>
      </c>
    </row>
    <row r="981" spans="1:35" s="16" customFormat="1" x14ac:dyDescent="0.2">
      <c r="A981" s="16">
        <f t="shared" si="239"/>
        <v>980</v>
      </c>
      <c r="B981" s="23">
        <f>DATE(1998,7,(MID(J974,10,1)))</f>
        <v>35979</v>
      </c>
      <c r="C981" s="37">
        <f>TIME(MID(J974,17,2),MID(J974,20,2),MID(J974,23,2))</f>
        <v>0.60090277777777779</v>
      </c>
      <c r="D981" s="16" t="s">
        <v>427</v>
      </c>
      <c r="E981" s="28" t="s">
        <v>433</v>
      </c>
      <c r="F981" s="16">
        <f>IF(MID(J979,FIND(".",J979,4)+1,4)="1200",1200,50)</f>
        <v>1200</v>
      </c>
      <c r="G981" s="28" t="s">
        <v>51</v>
      </c>
      <c r="H981" s="16">
        <f>VALUE(LEFT(J979,FIND(":",J979,1)-1))</f>
        <v>4</v>
      </c>
      <c r="I981" s="16">
        <f>VALUE(RIGHT(J979,1))</f>
        <v>4</v>
      </c>
      <c r="J981" s="16">
        <v>1</v>
      </c>
      <c r="K981" s="16">
        <v>62.19</v>
      </c>
      <c r="L981" s="16">
        <v>21.1</v>
      </c>
      <c r="M981" s="16">
        <v>0.34899999999999998</v>
      </c>
      <c r="N981" s="16">
        <v>225</v>
      </c>
      <c r="O981" s="16">
        <v>3.45</v>
      </c>
      <c r="P981" s="16">
        <v>1.1299999999999999</v>
      </c>
      <c r="Q981" s="16">
        <v>6</v>
      </c>
      <c r="R981" s="16">
        <v>0</v>
      </c>
      <c r="S981" s="16">
        <v>1.42</v>
      </c>
      <c r="T981" s="16">
        <v>25.89</v>
      </c>
      <c r="U981" s="16">
        <v>25.05</v>
      </c>
      <c r="V981" s="16">
        <v>26.89</v>
      </c>
      <c r="W981" s="16">
        <v>400.9</v>
      </c>
      <c r="X981" s="16">
        <v>347.4</v>
      </c>
      <c r="Y981" s="16">
        <v>13.65</v>
      </c>
      <c r="Z981" s="16">
        <v>21.75</v>
      </c>
      <c r="AA981" s="16">
        <v>38.49</v>
      </c>
      <c r="AB981" s="16">
        <v>61.33</v>
      </c>
      <c r="AC981" s="16">
        <v>250.1</v>
      </c>
      <c r="AD981" s="16">
        <v>1199</v>
      </c>
      <c r="AE981" s="16">
        <v>0.30309999999999998</v>
      </c>
      <c r="AF981" s="16">
        <v>94.54</v>
      </c>
      <c r="AG981" s="16">
        <v>0</v>
      </c>
      <c r="AH981" s="16">
        <v>0.08</v>
      </c>
      <c r="AI981" s="16">
        <v>111115</v>
      </c>
    </row>
    <row r="982" spans="1:35" s="16" customFormat="1" x14ac:dyDescent="0.2">
      <c r="A982" s="16">
        <f t="shared" si="239"/>
        <v>981</v>
      </c>
      <c r="B982" s="23">
        <f t="shared" ref="B982:C982" si="244">B981</f>
        <v>35979</v>
      </c>
      <c r="C982" s="37">
        <f t="shared" si="244"/>
        <v>0.60090277777777779</v>
      </c>
      <c r="D982" s="16" t="str">
        <f t="shared" ref="D982:I982" si="245">D981</f>
        <v>SE</v>
      </c>
      <c r="E982" s="16" t="str">
        <f t="shared" si="245"/>
        <v>seedling</v>
      </c>
      <c r="F982" s="16">
        <f t="shared" si="245"/>
        <v>1200</v>
      </c>
      <c r="G982" s="16" t="str">
        <f t="shared" si="245"/>
        <v>POTR</v>
      </c>
      <c r="H982" s="16">
        <f t="shared" si="245"/>
        <v>4</v>
      </c>
      <c r="I982" s="16">
        <f t="shared" si="245"/>
        <v>4</v>
      </c>
      <c r="J982" s="16">
        <v>2</v>
      </c>
      <c r="K982" s="16">
        <v>84.69</v>
      </c>
      <c r="L982" s="16">
        <v>20.8</v>
      </c>
      <c r="M982" s="16">
        <v>0.35299999999999998</v>
      </c>
      <c r="N982" s="16">
        <v>230</v>
      </c>
      <c r="O982" s="16">
        <v>3.51</v>
      </c>
      <c r="P982" s="16">
        <v>1.1399999999999999</v>
      </c>
      <c r="Q982" s="16">
        <v>6</v>
      </c>
      <c r="R982" s="16">
        <v>0</v>
      </c>
      <c r="S982" s="16">
        <v>1.42</v>
      </c>
      <c r="T982" s="16">
        <v>26.29</v>
      </c>
      <c r="U982" s="16">
        <v>25.17</v>
      </c>
      <c r="V982" s="16">
        <v>27.53</v>
      </c>
      <c r="W982" s="16">
        <v>402.7</v>
      </c>
      <c r="X982" s="16">
        <v>349.9</v>
      </c>
      <c r="Y982" s="16">
        <v>13.63</v>
      </c>
      <c r="Z982" s="16">
        <v>21.88</v>
      </c>
      <c r="AA982" s="16">
        <v>37.549999999999997</v>
      </c>
      <c r="AB982" s="16">
        <v>60.26</v>
      </c>
      <c r="AC982" s="16">
        <v>250</v>
      </c>
      <c r="AD982" s="16">
        <v>1199</v>
      </c>
      <c r="AE982" s="16">
        <v>0.77149999999999996</v>
      </c>
      <c r="AF982" s="16">
        <v>94.54</v>
      </c>
      <c r="AG982" s="16">
        <v>0</v>
      </c>
      <c r="AH982" s="16">
        <v>0.08</v>
      </c>
      <c r="AI982" s="16">
        <v>111115</v>
      </c>
    </row>
    <row r="983" spans="1:35" s="16" customFormat="1" x14ac:dyDescent="0.2">
      <c r="A983" s="16">
        <f t="shared" si="239"/>
        <v>982</v>
      </c>
      <c r="B983" s="23">
        <f t="shared" ref="B983:I983" si="246">B981</f>
        <v>35979</v>
      </c>
      <c r="C983" s="37">
        <f t="shared" si="246"/>
        <v>0.60090277777777779</v>
      </c>
      <c r="D983" s="16" t="str">
        <f t="shared" si="246"/>
        <v>SE</v>
      </c>
      <c r="E983" s="16" t="str">
        <f t="shared" si="246"/>
        <v>seedling</v>
      </c>
      <c r="F983" s="16">
        <f t="shared" si="246"/>
        <v>1200</v>
      </c>
      <c r="G983" s="16" t="str">
        <f t="shared" si="246"/>
        <v>POTR</v>
      </c>
      <c r="H983" s="16">
        <f t="shared" si="246"/>
        <v>4</v>
      </c>
      <c r="I983" s="16">
        <f t="shared" si="246"/>
        <v>4</v>
      </c>
      <c r="J983" s="16" t="s">
        <v>344</v>
      </c>
    </row>
    <row r="984" spans="1:35" s="16" customFormat="1" x14ac:dyDescent="0.2">
      <c r="A984" s="16">
        <f t="shared" si="239"/>
        <v>983</v>
      </c>
      <c r="B984" s="23">
        <f t="shared" ref="B984:I984" si="247">B981</f>
        <v>35979</v>
      </c>
      <c r="C984" s="37">
        <f t="shared" si="247"/>
        <v>0.60090277777777779</v>
      </c>
      <c r="D984" s="16" t="str">
        <f t="shared" si="247"/>
        <v>SE</v>
      </c>
      <c r="E984" s="16" t="str">
        <f t="shared" si="247"/>
        <v>seedling</v>
      </c>
      <c r="F984" s="16">
        <f t="shared" si="247"/>
        <v>1200</v>
      </c>
      <c r="G984" s="16" t="str">
        <f t="shared" si="247"/>
        <v>POTR</v>
      </c>
      <c r="H984" s="16">
        <f t="shared" si="247"/>
        <v>4</v>
      </c>
      <c r="I984" s="16">
        <f t="shared" si="247"/>
        <v>4</v>
      </c>
      <c r="J984" s="16" t="s">
        <v>178</v>
      </c>
    </row>
    <row r="985" spans="1:35" s="16" customFormat="1" x14ac:dyDescent="0.2">
      <c r="A985" s="16">
        <f t="shared" si="239"/>
        <v>984</v>
      </c>
      <c r="B985" s="23"/>
      <c r="C985" s="37"/>
      <c r="J985" s="16" t="s">
        <v>346</v>
      </c>
      <c r="K985" s="16" t="s">
        <v>347</v>
      </c>
    </row>
    <row r="986" spans="1:35" s="16" customFormat="1" x14ac:dyDescent="0.2">
      <c r="A986" s="16">
        <f t="shared" si="239"/>
        <v>985</v>
      </c>
      <c r="B986" s="23"/>
      <c r="C986" s="37"/>
      <c r="J986" s="16" t="s">
        <v>348</v>
      </c>
      <c r="K986" s="16" t="s">
        <v>349</v>
      </c>
    </row>
    <row r="987" spans="1:35" s="16" customFormat="1" x14ac:dyDescent="0.2">
      <c r="A987" s="16">
        <f t="shared" si="239"/>
        <v>986</v>
      </c>
      <c r="B987" s="23"/>
      <c r="C987" s="37"/>
      <c r="J987" s="16" t="s">
        <v>350</v>
      </c>
      <c r="K987" s="16" t="s">
        <v>351</v>
      </c>
      <c r="L987" s="16">
        <v>1</v>
      </c>
      <c r="M987" s="16">
        <v>0.16</v>
      </c>
    </row>
    <row r="988" spans="1:35" s="16" customFormat="1" x14ac:dyDescent="0.2">
      <c r="A988" s="16">
        <f t="shared" si="239"/>
        <v>987</v>
      </c>
      <c r="B988" s="23"/>
      <c r="C988" s="37"/>
      <c r="J988" s="16" t="s">
        <v>352</v>
      </c>
      <c r="K988" s="16" t="s">
        <v>353</v>
      </c>
    </row>
    <row r="989" spans="1:35" s="16" customFormat="1" x14ac:dyDescent="0.2">
      <c r="A989" s="16">
        <f t="shared" si="239"/>
        <v>988</v>
      </c>
      <c r="B989" s="23"/>
      <c r="C989" s="37"/>
      <c r="J989" s="16" t="s">
        <v>179</v>
      </c>
    </row>
    <row r="990" spans="1:35" s="16" customFormat="1" x14ac:dyDescent="0.2">
      <c r="A990" s="16">
        <f t="shared" si="239"/>
        <v>989</v>
      </c>
      <c r="B990" s="23"/>
      <c r="C990" s="37"/>
      <c r="J990" s="16" t="s">
        <v>355</v>
      </c>
      <c r="K990" s="16" t="s">
        <v>356</v>
      </c>
      <c r="L990" s="16" t="s">
        <v>357</v>
      </c>
      <c r="M990" s="16" t="s">
        <v>358</v>
      </c>
      <c r="N990" s="16" t="s">
        <v>359</v>
      </c>
      <c r="O990" s="16" t="s">
        <v>360</v>
      </c>
      <c r="P990" s="16" t="s">
        <v>361</v>
      </c>
      <c r="Q990" s="16" t="s">
        <v>362</v>
      </c>
      <c r="R990" s="16" t="s">
        <v>363</v>
      </c>
      <c r="S990" s="16" t="s">
        <v>364</v>
      </c>
      <c r="T990" s="16" t="s">
        <v>365</v>
      </c>
      <c r="U990" s="16" t="s">
        <v>366</v>
      </c>
      <c r="V990" s="16" t="s">
        <v>367</v>
      </c>
      <c r="W990" s="16" t="s">
        <v>368</v>
      </c>
      <c r="X990" s="16" t="s">
        <v>369</v>
      </c>
      <c r="Y990" s="16" t="s">
        <v>370</v>
      </c>
      <c r="Z990" s="16" t="s">
        <v>371</v>
      </c>
      <c r="AA990" s="16" t="s">
        <v>372</v>
      </c>
      <c r="AB990" s="16" t="s">
        <v>373</v>
      </c>
      <c r="AC990" s="16" t="s">
        <v>374</v>
      </c>
      <c r="AD990" s="16" t="s">
        <v>375</v>
      </c>
      <c r="AE990" s="16" t="s">
        <v>376</v>
      </c>
      <c r="AF990" s="16" t="s">
        <v>377</v>
      </c>
      <c r="AG990" s="16" t="s">
        <v>378</v>
      </c>
      <c r="AH990" s="16" t="s">
        <v>379</v>
      </c>
      <c r="AI990" s="16" t="s">
        <v>380</v>
      </c>
    </row>
    <row r="991" spans="1:35" s="16" customFormat="1" x14ac:dyDescent="0.2">
      <c r="A991" s="16">
        <f t="shared" si="239"/>
        <v>990</v>
      </c>
      <c r="B991" s="23">
        <f>DATE(1998,7,(MID(J984,10,1)))</f>
        <v>35979</v>
      </c>
      <c r="C991" s="37">
        <f>TIME(MID(J984,17,2),MID(J984,20,2),MID(J984,23,2))</f>
        <v>0.60480324074074077</v>
      </c>
      <c r="D991" s="16" t="s">
        <v>427</v>
      </c>
      <c r="E991" s="28" t="s">
        <v>433</v>
      </c>
      <c r="F991" s="16">
        <f>IF(MID(J989,FIND(".",J989,4)+1,4)="1200",1200,50)</f>
        <v>1200</v>
      </c>
      <c r="G991" s="28" t="s">
        <v>51</v>
      </c>
      <c r="H991" s="16">
        <f>VALUE(LEFT(J989,FIND(":",J989,1)-1))</f>
        <v>9</v>
      </c>
      <c r="I991" s="16">
        <f>VALUE(RIGHT(J989,1))</f>
        <v>5</v>
      </c>
      <c r="J991" s="16">
        <v>1</v>
      </c>
      <c r="K991" s="16">
        <v>134.22</v>
      </c>
      <c r="L991" s="16">
        <v>22.1</v>
      </c>
      <c r="M991" s="16">
        <v>0.32500000000000001</v>
      </c>
      <c r="N991" s="16">
        <v>215</v>
      </c>
      <c r="O991" s="16">
        <v>3.51</v>
      </c>
      <c r="P991" s="16">
        <v>1.22</v>
      </c>
      <c r="Q991" s="16">
        <v>6</v>
      </c>
      <c r="R991" s="16">
        <v>0</v>
      </c>
      <c r="S991" s="16">
        <v>1.42</v>
      </c>
      <c r="T991" s="16">
        <v>25.91</v>
      </c>
      <c r="U991" s="16">
        <v>25.55</v>
      </c>
      <c r="V991" s="16">
        <v>26.29</v>
      </c>
      <c r="W991" s="16">
        <v>406.8</v>
      </c>
      <c r="X991" s="16">
        <v>350.9</v>
      </c>
      <c r="Y991" s="16">
        <v>13.57</v>
      </c>
      <c r="Z991" s="16">
        <v>21.82</v>
      </c>
      <c r="AA991" s="16">
        <v>38.24</v>
      </c>
      <c r="AB991" s="16">
        <v>61.47</v>
      </c>
      <c r="AC991" s="16">
        <v>250.2</v>
      </c>
      <c r="AD991" s="16">
        <v>1200</v>
      </c>
      <c r="AE991" s="16">
        <v>0.4546</v>
      </c>
      <c r="AF991" s="16">
        <v>94.54</v>
      </c>
      <c r="AG991" s="16">
        <v>0</v>
      </c>
      <c r="AH991" s="16">
        <v>0.08</v>
      </c>
      <c r="AI991" s="16">
        <v>111115</v>
      </c>
    </row>
    <row r="992" spans="1:35" s="16" customFormat="1" x14ac:dyDescent="0.2">
      <c r="A992" s="16">
        <f t="shared" si="239"/>
        <v>991</v>
      </c>
      <c r="B992" s="23">
        <f t="shared" ref="B992:C992" si="248">B991</f>
        <v>35979</v>
      </c>
      <c r="C992" s="37">
        <f t="shared" si="248"/>
        <v>0.60480324074074077</v>
      </c>
      <c r="D992" s="16" t="str">
        <f t="shared" ref="D992:I992" si="249">D991</f>
        <v>SE</v>
      </c>
      <c r="E992" s="16" t="str">
        <f t="shared" si="249"/>
        <v>seedling</v>
      </c>
      <c r="F992" s="16">
        <f t="shared" si="249"/>
        <v>1200</v>
      </c>
      <c r="G992" s="16" t="str">
        <f t="shared" si="249"/>
        <v>POTR</v>
      </c>
      <c r="H992" s="16">
        <f t="shared" si="249"/>
        <v>9</v>
      </c>
      <c r="I992" s="16">
        <f t="shared" si="249"/>
        <v>5</v>
      </c>
      <c r="J992" s="16">
        <v>2</v>
      </c>
      <c r="K992" s="16">
        <v>146.22</v>
      </c>
      <c r="L992" s="16">
        <v>22</v>
      </c>
      <c r="M992" s="16">
        <v>0.32200000000000001</v>
      </c>
      <c r="N992" s="16">
        <v>214</v>
      </c>
      <c r="O992" s="16">
        <v>3.53</v>
      </c>
      <c r="P992" s="16">
        <v>1.23</v>
      </c>
      <c r="Q992" s="16">
        <v>6</v>
      </c>
      <c r="R992" s="16">
        <v>0</v>
      </c>
      <c r="S992" s="16">
        <v>1.42</v>
      </c>
      <c r="T992" s="16">
        <v>26.17</v>
      </c>
      <c r="U992" s="16">
        <v>25.63</v>
      </c>
      <c r="V992" s="16">
        <v>27.38</v>
      </c>
      <c r="W992" s="16">
        <v>406.8</v>
      </c>
      <c r="X992" s="16">
        <v>350.9</v>
      </c>
      <c r="Y992" s="16">
        <v>13.57</v>
      </c>
      <c r="Z992" s="16">
        <v>21.86</v>
      </c>
      <c r="AA992" s="16">
        <v>37.659999999999997</v>
      </c>
      <c r="AB992" s="16">
        <v>60.64</v>
      </c>
      <c r="AC992" s="16">
        <v>250</v>
      </c>
      <c r="AD992" s="16">
        <v>1200</v>
      </c>
      <c r="AE992" s="16">
        <v>0.64749999999999996</v>
      </c>
      <c r="AF992" s="16">
        <v>94.54</v>
      </c>
      <c r="AG992" s="16">
        <v>0</v>
      </c>
      <c r="AH992" s="16">
        <v>0.08</v>
      </c>
      <c r="AI992" s="16">
        <v>111115</v>
      </c>
    </row>
    <row r="993" spans="1:35" s="16" customFormat="1" x14ac:dyDescent="0.2">
      <c r="A993" s="16">
        <f t="shared" si="239"/>
        <v>992</v>
      </c>
      <c r="B993" s="23">
        <f t="shared" ref="B993:I993" si="250">B991</f>
        <v>35979</v>
      </c>
      <c r="C993" s="37">
        <f t="shared" si="250"/>
        <v>0.60480324074074077</v>
      </c>
      <c r="D993" s="16" t="str">
        <f t="shared" si="250"/>
        <v>SE</v>
      </c>
      <c r="E993" s="16" t="str">
        <f t="shared" si="250"/>
        <v>seedling</v>
      </c>
      <c r="F993" s="16">
        <f t="shared" si="250"/>
        <v>1200</v>
      </c>
      <c r="G993" s="16" t="str">
        <f t="shared" si="250"/>
        <v>POTR</v>
      </c>
      <c r="H993" s="16">
        <f t="shared" si="250"/>
        <v>9</v>
      </c>
      <c r="I993" s="16">
        <f t="shared" si="250"/>
        <v>5</v>
      </c>
      <c r="J993" s="16" t="s">
        <v>344</v>
      </c>
    </row>
    <row r="994" spans="1:35" s="16" customFormat="1" x14ac:dyDescent="0.2">
      <c r="A994" s="16">
        <f t="shared" si="239"/>
        <v>993</v>
      </c>
      <c r="B994" s="23">
        <f t="shared" ref="B994:I994" si="251">B991</f>
        <v>35979</v>
      </c>
      <c r="C994" s="37">
        <f t="shared" si="251"/>
        <v>0.60480324074074077</v>
      </c>
      <c r="D994" s="16" t="str">
        <f t="shared" si="251"/>
        <v>SE</v>
      </c>
      <c r="E994" s="16" t="str">
        <f t="shared" si="251"/>
        <v>seedling</v>
      </c>
      <c r="F994" s="16">
        <f t="shared" si="251"/>
        <v>1200</v>
      </c>
      <c r="G994" s="16" t="str">
        <f t="shared" si="251"/>
        <v>POTR</v>
      </c>
      <c r="H994" s="16">
        <f t="shared" si="251"/>
        <v>9</v>
      </c>
      <c r="I994" s="16">
        <f t="shared" si="251"/>
        <v>5</v>
      </c>
      <c r="J994" s="16" t="s">
        <v>180</v>
      </c>
    </row>
    <row r="995" spans="1:35" s="16" customFormat="1" x14ac:dyDescent="0.2">
      <c r="A995" s="16">
        <f t="shared" si="239"/>
        <v>994</v>
      </c>
      <c r="B995" s="23"/>
      <c r="C995" s="37"/>
      <c r="J995" s="16" t="s">
        <v>346</v>
      </c>
      <c r="K995" s="16" t="s">
        <v>347</v>
      </c>
    </row>
    <row r="996" spans="1:35" s="16" customFormat="1" x14ac:dyDescent="0.2">
      <c r="A996" s="16">
        <f t="shared" si="239"/>
        <v>995</v>
      </c>
      <c r="B996" s="23"/>
      <c r="C996" s="37"/>
      <c r="J996" s="16" t="s">
        <v>348</v>
      </c>
      <c r="K996" s="16" t="s">
        <v>349</v>
      </c>
    </row>
    <row r="997" spans="1:35" s="16" customFormat="1" x14ac:dyDescent="0.2">
      <c r="A997" s="16">
        <f t="shared" si="239"/>
        <v>996</v>
      </c>
      <c r="B997" s="23"/>
      <c r="C997" s="37"/>
      <c r="J997" s="16" t="s">
        <v>350</v>
      </c>
      <c r="K997" s="16" t="s">
        <v>351</v>
      </c>
      <c r="L997" s="16">
        <v>1</v>
      </c>
      <c r="M997" s="16">
        <v>0.16</v>
      </c>
    </row>
    <row r="998" spans="1:35" s="16" customFormat="1" x14ac:dyDescent="0.2">
      <c r="A998" s="16">
        <f t="shared" si="239"/>
        <v>997</v>
      </c>
      <c r="B998" s="23"/>
      <c r="C998" s="37"/>
      <c r="J998" s="16" t="s">
        <v>352</v>
      </c>
      <c r="K998" s="16" t="s">
        <v>353</v>
      </c>
    </row>
    <row r="999" spans="1:35" s="16" customFormat="1" x14ac:dyDescent="0.2">
      <c r="A999" s="16">
        <f t="shared" si="239"/>
        <v>998</v>
      </c>
      <c r="B999" s="23"/>
      <c r="C999" s="37"/>
      <c r="J999" s="16" t="s">
        <v>181</v>
      </c>
    </row>
    <row r="1000" spans="1:35" s="16" customFormat="1" x14ac:dyDescent="0.2">
      <c r="A1000" s="16">
        <f t="shared" si="239"/>
        <v>999</v>
      </c>
      <c r="B1000" s="23"/>
      <c r="C1000" s="37"/>
      <c r="J1000" s="16" t="s">
        <v>355</v>
      </c>
      <c r="K1000" s="16" t="s">
        <v>356</v>
      </c>
      <c r="L1000" s="16" t="s">
        <v>357</v>
      </c>
      <c r="M1000" s="16" t="s">
        <v>358</v>
      </c>
      <c r="N1000" s="16" t="s">
        <v>359</v>
      </c>
      <c r="O1000" s="16" t="s">
        <v>360</v>
      </c>
      <c r="P1000" s="16" t="s">
        <v>361</v>
      </c>
      <c r="Q1000" s="16" t="s">
        <v>362</v>
      </c>
      <c r="R1000" s="16" t="s">
        <v>363</v>
      </c>
      <c r="S1000" s="16" t="s">
        <v>364</v>
      </c>
      <c r="T1000" s="16" t="s">
        <v>365</v>
      </c>
      <c r="U1000" s="16" t="s">
        <v>366</v>
      </c>
      <c r="V1000" s="16" t="s">
        <v>367</v>
      </c>
      <c r="W1000" s="16" t="s">
        <v>368</v>
      </c>
      <c r="X1000" s="16" t="s">
        <v>369</v>
      </c>
      <c r="Y1000" s="16" t="s">
        <v>370</v>
      </c>
      <c r="Z1000" s="16" t="s">
        <v>371</v>
      </c>
      <c r="AA1000" s="16" t="s">
        <v>372</v>
      </c>
      <c r="AB1000" s="16" t="s">
        <v>373</v>
      </c>
      <c r="AC1000" s="16" t="s">
        <v>374</v>
      </c>
      <c r="AD1000" s="16" t="s">
        <v>375</v>
      </c>
      <c r="AE1000" s="16" t="s">
        <v>376</v>
      </c>
      <c r="AF1000" s="16" t="s">
        <v>377</v>
      </c>
      <c r="AG1000" s="16" t="s">
        <v>378</v>
      </c>
      <c r="AH1000" s="16" t="s">
        <v>379</v>
      </c>
      <c r="AI1000" s="16" t="s">
        <v>380</v>
      </c>
    </row>
    <row r="1001" spans="1:35" s="16" customFormat="1" x14ac:dyDescent="0.2">
      <c r="A1001" s="16">
        <f t="shared" si="239"/>
        <v>1000</v>
      </c>
      <c r="B1001" s="23">
        <f>DATE(1998,7,(MID(J994,10,1)))</f>
        <v>35979</v>
      </c>
      <c r="C1001" s="37">
        <f>TIME(MID(J994,17,2),MID(J994,20,2),MID(J994,23,2))</f>
        <v>0.60811342592592588</v>
      </c>
      <c r="D1001" s="16" t="s">
        <v>427</v>
      </c>
      <c r="E1001" s="28" t="s">
        <v>433</v>
      </c>
      <c r="F1001" s="16">
        <f>IF(MID(J999,FIND(".",J999,4)+1,4)="1200",1200,50)</f>
        <v>1200</v>
      </c>
      <c r="G1001" s="28" t="s">
        <v>51</v>
      </c>
      <c r="H1001" s="16">
        <f>VALUE(LEFT(J999,FIND(":",J999,1)-1))</f>
        <v>9</v>
      </c>
      <c r="I1001" s="16">
        <f>VALUE(RIGHT(J999,1))</f>
        <v>6</v>
      </c>
      <c r="J1001" s="16">
        <v>1</v>
      </c>
      <c r="K1001" s="16">
        <v>19.96</v>
      </c>
      <c r="L1001" s="16">
        <v>17.399999999999999</v>
      </c>
      <c r="M1001" s="16">
        <v>0.29899999999999999</v>
      </c>
      <c r="N1001" s="16">
        <v>233</v>
      </c>
      <c r="O1001" s="16">
        <v>3.43</v>
      </c>
      <c r="P1001" s="16">
        <v>1.27</v>
      </c>
      <c r="Q1001" s="16">
        <v>6</v>
      </c>
      <c r="R1001" s="16">
        <v>0</v>
      </c>
      <c r="S1001" s="16">
        <v>1.42</v>
      </c>
      <c r="T1001" s="16">
        <v>27.11</v>
      </c>
      <c r="U1001" s="16">
        <v>25.69</v>
      </c>
      <c r="V1001" s="16">
        <v>27.44</v>
      </c>
      <c r="W1001" s="16">
        <v>393.6</v>
      </c>
      <c r="X1001" s="16">
        <v>349</v>
      </c>
      <c r="Y1001" s="16">
        <v>13.51</v>
      </c>
      <c r="Z1001" s="16">
        <v>21.56</v>
      </c>
      <c r="AA1001" s="16">
        <v>35.450000000000003</v>
      </c>
      <c r="AB1001" s="16">
        <v>56.57</v>
      </c>
      <c r="AC1001" s="16">
        <v>250</v>
      </c>
      <c r="AD1001" s="16">
        <v>1200</v>
      </c>
      <c r="AE1001" s="16">
        <v>1.8460000000000001</v>
      </c>
      <c r="AF1001" s="16">
        <v>94.53</v>
      </c>
      <c r="AG1001" s="16">
        <v>0</v>
      </c>
      <c r="AH1001" s="16">
        <v>0.08</v>
      </c>
      <c r="AI1001" s="16">
        <v>111115</v>
      </c>
    </row>
    <row r="1002" spans="1:35" s="16" customFormat="1" x14ac:dyDescent="0.2">
      <c r="A1002" s="16">
        <f t="shared" si="239"/>
        <v>1001</v>
      </c>
      <c r="B1002" s="23">
        <f t="shared" ref="B1002:C1002" si="252">B1001</f>
        <v>35979</v>
      </c>
      <c r="C1002" s="37">
        <f t="shared" si="252"/>
        <v>0.60811342592592588</v>
      </c>
      <c r="D1002" s="16" t="str">
        <f t="shared" ref="D1002:I1002" si="253">D1001</f>
        <v>SE</v>
      </c>
      <c r="E1002" s="16" t="str">
        <f t="shared" si="253"/>
        <v>seedling</v>
      </c>
      <c r="F1002" s="16">
        <f t="shared" si="253"/>
        <v>1200</v>
      </c>
      <c r="G1002" s="16" t="str">
        <f t="shared" si="253"/>
        <v>POTR</v>
      </c>
      <c r="H1002" s="16">
        <f t="shared" si="253"/>
        <v>9</v>
      </c>
      <c r="I1002" s="16">
        <f t="shared" si="253"/>
        <v>6</v>
      </c>
      <c r="J1002" s="16">
        <v>2</v>
      </c>
      <c r="K1002" s="16">
        <v>35.71</v>
      </c>
      <c r="L1002" s="16">
        <v>19</v>
      </c>
      <c r="M1002" s="16">
        <v>0.29899999999999999</v>
      </c>
      <c r="N1002" s="16">
        <v>218</v>
      </c>
      <c r="O1002" s="16">
        <v>3.46</v>
      </c>
      <c r="P1002" s="16">
        <v>1.29</v>
      </c>
      <c r="Q1002" s="16">
        <v>6</v>
      </c>
      <c r="R1002" s="16">
        <v>0</v>
      </c>
      <c r="S1002" s="16">
        <v>1.42</v>
      </c>
      <c r="T1002" s="16">
        <v>26.79</v>
      </c>
      <c r="U1002" s="16">
        <v>25.79</v>
      </c>
      <c r="V1002" s="16">
        <v>27.72</v>
      </c>
      <c r="W1002" s="16">
        <v>393.1</v>
      </c>
      <c r="X1002" s="16">
        <v>344.6</v>
      </c>
      <c r="Y1002" s="16">
        <v>13.52</v>
      </c>
      <c r="Z1002" s="16">
        <v>21.64</v>
      </c>
      <c r="AA1002" s="16">
        <v>36.15</v>
      </c>
      <c r="AB1002" s="16">
        <v>57.87</v>
      </c>
      <c r="AC1002" s="16">
        <v>250.2</v>
      </c>
      <c r="AD1002" s="16">
        <v>1200</v>
      </c>
      <c r="AE1002" s="16">
        <v>4.1329999999999999E-2</v>
      </c>
      <c r="AF1002" s="16">
        <v>94.53</v>
      </c>
      <c r="AG1002" s="16">
        <v>0</v>
      </c>
      <c r="AH1002" s="16">
        <v>0.08</v>
      </c>
      <c r="AI1002" s="16">
        <v>111115</v>
      </c>
    </row>
    <row r="1003" spans="1:35" s="16" customFormat="1" x14ac:dyDescent="0.2">
      <c r="A1003" s="16">
        <f t="shared" si="239"/>
        <v>1002</v>
      </c>
      <c r="B1003" s="23"/>
      <c r="C1003" s="37"/>
    </row>
    <row r="1004" spans="1:35" s="16" customFormat="1" x14ac:dyDescent="0.2">
      <c r="A1004" s="16">
        <f t="shared" si="239"/>
        <v>1003</v>
      </c>
      <c r="B1004" s="23"/>
      <c r="C1004" s="37"/>
      <c r="J1004" s="16" t="s">
        <v>182</v>
      </c>
    </row>
    <row r="1005" spans="1:35" s="16" customFormat="1" x14ac:dyDescent="0.2">
      <c r="A1005" s="16">
        <f t="shared" si="239"/>
        <v>1004</v>
      </c>
      <c r="B1005" s="23"/>
      <c r="C1005" s="37"/>
      <c r="J1005" s="16" t="s">
        <v>183</v>
      </c>
    </row>
    <row r="1006" spans="1:35" s="16" customFormat="1" x14ac:dyDescent="0.2">
      <c r="A1006" s="16">
        <f t="shared" si="239"/>
        <v>1005</v>
      </c>
      <c r="B1006" s="23"/>
      <c r="C1006" s="37"/>
      <c r="J1006" s="16" t="s">
        <v>184</v>
      </c>
    </row>
    <row r="1007" spans="1:35" s="16" customFormat="1" x14ac:dyDescent="0.2">
      <c r="A1007" s="16">
        <f t="shared" si="239"/>
        <v>1006</v>
      </c>
      <c r="B1007" s="23"/>
      <c r="C1007" s="37"/>
      <c r="J1007" s="16" t="s">
        <v>343</v>
      </c>
    </row>
    <row r="1008" spans="1:35" s="16" customFormat="1" x14ac:dyDescent="0.2">
      <c r="A1008" s="16">
        <f t="shared" si="239"/>
        <v>1007</v>
      </c>
      <c r="B1008" s="23"/>
      <c r="C1008" s="37"/>
    </row>
    <row r="1009" spans="1:35" s="16" customFormat="1" x14ac:dyDescent="0.2">
      <c r="A1009" s="16">
        <f t="shared" si="239"/>
        <v>1008</v>
      </c>
      <c r="B1009" s="23"/>
      <c r="C1009" s="37"/>
      <c r="J1009" s="16" t="s">
        <v>344</v>
      </c>
    </row>
    <row r="1010" spans="1:35" s="16" customFormat="1" x14ac:dyDescent="0.2">
      <c r="A1010" s="16">
        <f t="shared" si="239"/>
        <v>1009</v>
      </c>
      <c r="B1010" s="23"/>
      <c r="C1010" s="37"/>
      <c r="J1010" s="16" t="s">
        <v>185</v>
      </c>
    </row>
    <row r="1011" spans="1:35" s="16" customFormat="1" x14ac:dyDescent="0.2">
      <c r="A1011" s="16">
        <f t="shared" si="239"/>
        <v>1010</v>
      </c>
      <c r="B1011" s="23"/>
      <c r="C1011" s="37"/>
      <c r="J1011" s="16" t="s">
        <v>346</v>
      </c>
      <c r="K1011" s="16" t="s">
        <v>347</v>
      </c>
    </row>
    <row r="1012" spans="1:35" s="16" customFormat="1" x14ac:dyDescent="0.2">
      <c r="A1012" s="16">
        <f t="shared" si="239"/>
        <v>1011</v>
      </c>
      <c r="B1012" s="23"/>
      <c r="C1012" s="37"/>
      <c r="J1012" s="16" t="s">
        <v>348</v>
      </c>
      <c r="K1012" s="16" t="s">
        <v>349</v>
      </c>
    </row>
    <row r="1013" spans="1:35" s="16" customFormat="1" x14ac:dyDescent="0.2">
      <c r="A1013" s="16">
        <f t="shared" si="239"/>
        <v>1012</v>
      </c>
      <c r="B1013" s="23"/>
      <c r="C1013" s="37"/>
      <c r="J1013" s="16" t="s">
        <v>350</v>
      </c>
      <c r="K1013" s="16" t="s">
        <v>351</v>
      </c>
      <c r="L1013" s="16">
        <v>1</v>
      </c>
      <c r="M1013" s="16">
        <v>0.16</v>
      </c>
    </row>
    <row r="1014" spans="1:35" s="16" customFormat="1" x14ac:dyDescent="0.2">
      <c r="A1014" s="16">
        <f t="shared" si="239"/>
        <v>1013</v>
      </c>
      <c r="B1014" s="23"/>
      <c r="C1014" s="37"/>
      <c r="J1014" s="16" t="s">
        <v>352</v>
      </c>
      <c r="K1014" s="16" t="s">
        <v>353</v>
      </c>
    </row>
    <row r="1015" spans="1:35" s="16" customFormat="1" x14ac:dyDescent="0.2">
      <c r="A1015" s="16">
        <f t="shared" si="239"/>
        <v>1014</v>
      </c>
      <c r="B1015" s="23"/>
      <c r="C1015" s="37"/>
      <c r="J1015" s="16" t="s">
        <v>186</v>
      </c>
    </row>
    <row r="1016" spans="1:35" s="16" customFormat="1" x14ac:dyDescent="0.2">
      <c r="A1016" s="16">
        <f t="shared" si="239"/>
        <v>1015</v>
      </c>
      <c r="B1016" s="23"/>
      <c r="C1016" s="37"/>
      <c r="J1016" s="16" t="s">
        <v>355</v>
      </c>
      <c r="K1016" s="16" t="s">
        <v>356</v>
      </c>
      <c r="L1016" s="16" t="s">
        <v>357</v>
      </c>
      <c r="M1016" s="16" t="s">
        <v>358</v>
      </c>
      <c r="N1016" s="16" t="s">
        <v>359</v>
      </c>
      <c r="O1016" s="16" t="s">
        <v>360</v>
      </c>
      <c r="P1016" s="16" t="s">
        <v>361</v>
      </c>
      <c r="Q1016" s="16" t="s">
        <v>362</v>
      </c>
      <c r="R1016" s="16" t="s">
        <v>363</v>
      </c>
      <c r="S1016" s="16" t="s">
        <v>364</v>
      </c>
      <c r="T1016" s="16" t="s">
        <v>365</v>
      </c>
      <c r="U1016" s="16" t="s">
        <v>366</v>
      </c>
      <c r="V1016" s="16" t="s">
        <v>367</v>
      </c>
      <c r="W1016" s="16" t="s">
        <v>368</v>
      </c>
      <c r="X1016" s="16" t="s">
        <v>369</v>
      </c>
      <c r="Y1016" s="16" t="s">
        <v>370</v>
      </c>
      <c r="Z1016" s="16" t="s">
        <v>371</v>
      </c>
      <c r="AA1016" s="16" t="s">
        <v>372</v>
      </c>
      <c r="AB1016" s="16" t="s">
        <v>373</v>
      </c>
      <c r="AC1016" s="16" t="s">
        <v>374</v>
      </c>
      <c r="AD1016" s="16" t="s">
        <v>375</v>
      </c>
      <c r="AE1016" s="16" t="s">
        <v>376</v>
      </c>
      <c r="AF1016" s="16" t="s">
        <v>377</v>
      </c>
      <c r="AG1016" s="16" t="s">
        <v>378</v>
      </c>
      <c r="AH1016" s="16" t="s">
        <v>379</v>
      </c>
      <c r="AI1016" s="16" t="s">
        <v>380</v>
      </c>
    </row>
    <row r="1017" spans="1:35" s="16" customFormat="1" x14ac:dyDescent="0.2">
      <c r="A1017" s="16">
        <f t="shared" si="239"/>
        <v>1016</v>
      </c>
      <c r="B1017" s="23">
        <f>DATE(1998,7,(MID(J1010,10,1)))</f>
        <v>35979</v>
      </c>
      <c r="C1017" s="37">
        <f>TIME(MID(J1010,17,2),MID(J1010,20,2),MID(J1010,23,2))</f>
        <v>0.56785879629629632</v>
      </c>
      <c r="D1017" s="16" t="s">
        <v>427</v>
      </c>
      <c r="E1017" s="16" t="s">
        <v>433</v>
      </c>
      <c r="F1017" s="16">
        <f>IF(MID(J1015,FIND(".",J1015,4)+1,4)="1200",1200,50)</f>
        <v>50</v>
      </c>
      <c r="G1017" s="16" t="s">
        <v>51</v>
      </c>
      <c r="H1017" s="16">
        <f>VALUE(LEFT(J1015,FIND(":",J1015,1)-1))</f>
        <v>24</v>
      </c>
      <c r="I1017" s="16">
        <f>VALUE(RIGHT(J1015,1))</f>
        <v>5</v>
      </c>
      <c r="J1017" s="16">
        <v>1</v>
      </c>
      <c r="K1017" s="16">
        <v>217.46</v>
      </c>
      <c r="L1017" s="16">
        <v>2.4700000000000002</v>
      </c>
      <c r="M1017" s="16">
        <v>0.25600000000000001</v>
      </c>
      <c r="N1017" s="16">
        <v>321</v>
      </c>
      <c r="O1017" s="16">
        <v>3.8</v>
      </c>
      <c r="P1017" s="16">
        <v>1.62</v>
      </c>
      <c r="Q1017" s="16">
        <v>6</v>
      </c>
      <c r="R1017" s="16">
        <v>0</v>
      </c>
      <c r="S1017" s="16">
        <v>1.42</v>
      </c>
      <c r="T1017" s="16">
        <v>28.79</v>
      </c>
      <c r="U1017" s="16">
        <v>25.96</v>
      </c>
      <c r="V1017" s="16">
        <v>30.23</v>
      </c>
      <c r="W1017" s="16">
        <v>352.3</v>
      </c>
      <c r="X1017" s="16">
        <v>347.8</v>
      </c>
      <c r="Y1017" s="16">
        <v>14.02</v>
      </c>
      <c r="Z1017" s="16">
        <v>18.5</v>
      </c>
      <c r="AA1017" s="16">
        <v>33.380000000000003</v>
      </c>
      <c r="AB1017" s="16">
        <v>44.04</v>
      </c>
      <c r="AC1017" s="16">
        <v>500.5</v>
      </c>
      <c r="AD1017" s="16">
        <v>50.19</v>
      </c>
      <c r="AE1017" s="16">
        <v>0.3306</v>
      </c>
      <c r="AF1017" s="16">
        <v>94.58</v>
      </c>
      <c r="AG1017" s="16">
        <v>0</v>
      </c>
      <c r="AH1017" s="16">
        <v>0.08</v>
      </c>
      <c r="AI1017" s="16">
        <v>111115</v>
      </c>
    </row>
    <row r="1018" spans="1:35" s="16" customFormat="1" x14ac:dyDescent="0.2">
      <c r="A1018" s="16">
        <f t="shared" si="239"/>
        <v>1017</v>
      </c>
      <c r="B1018" s="23">
        <f t="shared" ref="B1018:C1018" si="254">B1017</f>
        <v>35979</v>
      </c>
      <c r="C1018" s="37">
        <f t="shared" si="254"/>
        <v>0.56785879629629632</v>
      </c>
      <c r="D1018" s="16" t="str">
        <f t="shared" ref="D1018:I1018" si="255">D1017</f>
        <v>SE</v>
      </c>
      <c r="E1018" s="16" t="str">
        <f t="shared" si="255"/>
        <v>seedling</v>
      </c>
      <c r="F1018" s="16">
        <f t="shared" si="255"/>
        <v>50</v>
      </c>
      <c r="G1018" s="16" t="str">
        <f t="shared" si="255"/>
        <v>POTR</v>
      </c>
      <c r="H1018" s="16">
        <f t="shared" si="255"/>
        <v>24</v>
      </c>
      <c r="I1018" s="16">
        <f t="shared" si="255"/>
        <v>5</v>
      </c>
      <c r="J1018" s="16">
        <v>2</v>
      </c>
      <c r="K1018" s="16">
        <v>239.21</v>
      </c>
      <c r="L1018" s="16">
        <v>4.18</v>
      </c>
      <c r="M1018" s="16">
        <v>0.28000000000000003</v>
      </c>
      <c r="N1018" s="16">
        <v>315</v>
      </c>
      <c r="O1018" s="16">
        <v>4.09</v>
      </c>
      <c r="P1018" s="16">
        <v>1.61</v>
      </c>
      <c r="Q1018" s="16">
        <v>6</v>
      </c>
      <c r="R1018" s="16">
        <v>0</v>
      </c>
      <c r="S1018" s="16">
        <v>1.42</v>
      </c>
      <c r="T1018" s="16">
        <v>28.81</v>
      </c>
      <c r="U1018" s="16">
        <v>25.96</v>
      </c>
      <c r="V1018" s="16">
        <v>30.22</v>
      </c>
      <c r="W1018" s="16">
        <v>359.2</v>
      </c>
      <c r="X1018" s="16">
        <v>352.5</v>
      </c>
      <c r="Y1018" s="16">
        <v>13.77</v>
      </c>
      <c r="Z1018" s="16">
        <v>18.579999999999998</v>
      </c>
      <c r="AA1018" s="16">
        <v>32.75</v>
      </c>
      <c r="AB1018" s="16">
        <v>44.18</v>
      </c>
      <c r="AC1018" s="16">
        <v>500.5</v>
      </c>
      <c r="AD1018" s="16">
        <v>50.25</v>
      </c>
      <c r="AE1018" s="16">
        <v>4.1329999999999999E-2</v>
      </c>
      <c r="AF1018" s="16">
        <v>94.57</v>
      </c>
      <c r="AG1018" s="16">
        <v>0</v>
      </c>
      <c r="AH1018" s="16">
        <v>0.08</v>
      </c>
      <c r="AI1018" s="16">
        <v>111115</v>
      </c>
    </row>
    <row r="1019" spans="1:35" s="16" customFormat="1" x14ac:dyDescent="0.2">
      <c r="A1019" s="16">
        <f t="shared" si="239"/>
        <v>1018</v>
      </c>
      <c r="B1019" s="23">
        <f t="shared" ref="B1019:I1019" si="256">B1017</f>
        <v>35979</v>
      </c>
      <c r="C1019" s="37">
        <f t="shared" si="256"/>
        <v>0.56785879629629632</v>
      </c>
      <c r="D1019" s="16" t="str">
        <f t="shared" si="256"/>
        <v>SE</v>
      </c>
      <c r="E1019" s="16" t="str">
        <f t="shared" si="256"/>
        <v>seedling</v>
      </c>
      <c r="F1019" s="16">
        <f t="shared" si="256"/>
        <v>50</v>
      </c>
      <c r="G1019" s="16" t="str">
        <f t="shared" si="256"/>
        <v>POTR</v>
      </c>
      <c r="H1019" s="16">
        <f t="shared" si="256"/>
        <v>24</v>
      </c>
      <c r="I1019" s="16">
        <f t="shared" si="256"/>
        <v>5</v>
      </c>
      <c r="J1019" s="16" t="s">
        <v>344</v>
      </c>
    </row>
    <row r="1020" spans="1:35" s="16" customFormat="1" x14ac:dyDescent="0.2">
      <c r="A1020" s="16">
        <f t="shared" si="239"/>
        <v>1019</v>
      </c>
      <c r="B1020" s="23">
        <f t="shared" ref="B1020:I1020" si="257">B1017</f>
        <v>35979</v>
      </c>
      <c r="C1020" s="37">
        <f t="shared" si="257"/>
        <v>0.56785879629629632</v>
      </c>
      <c r="D1020" s="16" t="str">
        <f t="shared" si="257"/>
        <v>SE</v>
      </c>
      <c r="E1020" s="16" t="str">
        <f t="shared" si="257"/>
        <v>seedling</v>
      </c>
      <c r="F1020" s="16">
        <f t="shared" si="257"/>
        <v>50</v>
      </c>
      <c r="G1020" s="16" t="str">
        <f t="shared" si="257"/>
        <v>POTR</v>
      </c>
      <c r="H1020" s="16">
        <f t="shared" si="257"/>
        <v>24</v>
      </c>
      <c r="I1020" s="16">
        <f t="shared" si="257"/>
        <v>5</v>
      </c>
      <c r="J1020" s="16" t="s">
        <v>187</v>
      </c>
    </row>
    <row r="1021" spans="1:35" s="16" customFormat="1" x14ac:dyDescent="0.2">
      <c r="A1021" s="16">
        <f t="shared" si="239"/>
        <v>1020</v>
      </c>
      <c r="B1021" s="23"/>
      <c r="C1021" s="37"/>
      <c r="J1021" s="16" t="s">
        <v>346</v>
      </c>
      <c r="K1021" s="16" t="s">
        <v>347</v>
      </c>
    </row>
    <row r="1022" spans="1:35" s="16" customFormat="1" x14ac:dyDescent="0.2">
      <c r="A1022" s="16">
        <f t="shared" si="239"/>
        <v>1021</v>
      </c>
      <c r="B1022" s="23"/>
      <c r="C1022" s="37"/>
      <c r="J1022" s="16" t="s">
        <v>348</v>
      </c>
      <c r="K1022" s="16" t="s">
        <v>349</v>
      </c>
    </row>
    <row r="1023" spans="1:35" s="16" customFormat="1" x14ac:dyDescent="0.2">
      <c r="A1023" s="16">
        <f t="shared" si="239"/>
        <v>1022</v>
      </c>
      <c r="B1023" s="23"/>
      <c r="C1023" s="37"/>
      <c r="J1023" s="16" t="s">
        <v>350</v>
      </c>
      <c r="K1023" s="16" t="s">
        <v>351</v>
      </c>
      <c r="L1023" s="16">
        <v>1</v>
      </c>
      <c r="M1023" s="16">
        <v>0.16</v>
      </c>
    </row>
    <row r="1024" spans="1:35" s="16" customFormat="1" x14ac:dyDescent="0.2">
      <c r="A1024" s="16">
        <f t="shared" si="239"/>
        <v>1023</v>
      </c>
      <c r="B1024" s="23"/>
      <c r="C1024" s="37"/>
      <c r="J1024" s="16" t="s">
        <v>352</v>
      </c>
      <c r="K1024" s="16" t="s">
        <v>353</v>
      </c>
    </row>
    <row r="1025" spans="1:35" s="16" customFormat="1" x14ac:dyDescent="0.2">
      <c r="A1025" s="16">
        <f t="shared" si="239"/>
        <v>1024</v>
      </c>
      <c r="B1025" s="23"/>
      <c r="C1025" s="37"/>
      <c r="J1025" s="16" t="s">
        <v>188</v>
      </c>
    </row>
    <row r="1026" spans="1:35" s="16" customFormat="1" x14ac:dyDescent="0.2">
      <c r="A1026" s="16">
        <f t="shared" si="239"/>
        <v>1025</v>
      </c>
      <c r="B1026" s="23"/>
      <c r="C1026" s="37"/>
      <c r="J1026" s="16" t="s">
        <v>355</v>
      </c>
      <c r="K1026" s="16" t="s">
        <v>356</v>
      </c>
      <c r="L1026" s="16" t="s">
        <v>357</v>
      </c>
      <c r="M1026" s="16" t="s">
        <v>358</v>
      </c>
      <c r="N1026" s="16" t="s">
        <v>359</v>
      </c>
      <c r="O1026" s="16" t="s">
        <v>360</v>
      </c>
      <c r="P1026" s="16" t="s">
        <v>361</v>
      </c>
      <c r="Q1026" s="16" t="s">
        <v>362</v>
      </c>
      <c r="R1026" s="16" t="s">
        <v>363</v>
      </c>
      <c r="S1026" s="16" t="s">
        <v>364</v>
      </c>
      <c r="T1026" s="16" t="s">
        <v>365</v>
      </c>
      <c r="U1026" s="16" t="s">
        <v>366</v>
      </c>
      <c r="V1026" s="16" t="s">
        <v>367</v>
      </c>
      <c r="W1026" s="16" t="s">
        <v>368</v>
      </c>
      <c r="X1026" s="16" t="s">
        <v>369</v>
      </c>
      <c r="Y1026" s="16" t="s">
        <v>370</v>
      </c>
      <c r="Z1026" s="16" t="s">
        <v>371</v>
      </c>
      <c r="AA1026" s="16" t="s">
        <v>372</v>
      </c>
      <c r="AB1026" s="16" t="s">
        <v>373</v>
      </c>
      <c r="AC1026" s="16" t="s">
        <v>374</v>
      </c>
      <c r="AD1026" s="16" t="s">
        <v>375</v>
      </c>
      <c r="AE1026" s="16" t="s">
        <v>376</v>
      </c>
      <c r="AF1026" s="16" t="s">
        <v>377</v>
      </c>
      <c r="AG1026" s="16" t="s">
        <v>378</v>
      </c>
      <c r="AH1026" s="16" t="s">
        <v>379</v>
      </c>
      <c r="AI1026" s="16" t="s">
        <v>380</v>
      </c>
    </row>
    <row r="1027" spans="1:35" s="16" customFormat="1" x14ac:dyDescent="0.2">
      <c r="A1027" s="16">
        <f t="shared" si="239"/>
        <v>1026</v>
      </c>
      <c r="B1027" s="23">
        <f>DATE(1998,7,(MID(J1020,10,1)))</f>
        <v>35979</v>
      </c>
      <c r="C1027" s="37">
        <f>TIME(MID(J1020,17,2),MID(J1020,20,2),MID(J1020,23,2))</f>
        <v>0.57302083333333331</v>
      </c>
      <c r="D1027" s="16" t="s">
        <v>427</v>
      </c>
      <c r="E1027" s="16" t="s">
        <v>433</v>
      </c>
      <c r="F1027" s="16">
        <f>IF(MID(J1025,FIND(".",J1025,4)+1,4)="1200",1200,50)</f>
        <v>50</v>
      </c>
      <c r="G1027" s="16" t="s">
        <v>51</v>
      </c>
      <c r="H1027" s="16">
        <f>VALUE(LEFT(J1025,FIND(":",J1025,1)-1))</f>
        <v>6</v>
      </c>
      <c r="I1027" s="16">
        <f>VALUE(RIGHT(J1025,1))</f>
        <v>6</v>
      </c>
      <c r="J1027" s="16">
        <v>2</v>
      </c>
      <c r="K1027" s="16">
        <v>664.22</v>
      </c>
      <c r="L1027" s="16">
        <v>2.1</v>
      </c>
      <c r="M1027" s="16">
        <v>0.248</v>
      </c>
      <c r="N1027" s="16">
        <v>328</v>
      </c>
      <c r="O1027" s="16">
        <v>3.02</v>
      </c>
      <c r="P1027" s="16">
        <v>1.31</v>
      </c>
      <c r="Q1027" s="16">
        <v>6</v>
      </c>
      <c r="R1027" s="16">
        <v>0</v>
      </c>
      <c r="S1027" s="16">
        <v>1.42</v>
      </c>
      <c r="T1027" s="16">
        <v>28.2</v>
      </c>
      <c r="U1027" s="16">
        <v>26.02</v>
      </c>
      <c r="V1027" s="16">
        <v>29.04</v>
      </c>
      <c r="W1027" s="16">
        <v>358.4</v>
      </c>
      <c r="X1027" s="16">
        <v>350.9</v>
      </c>
      <c r="Y1027" s="16">
        <v>14.76</v>
      </c>
      <c r="Z1027" s="16">
        <v>21.84</v>
      </c>
      <c r="AA1027" s="16">
        <v>36.369999999999997</v>
      </c>
      <c r="AB1027" s="16">
        <v>53.81</v>
      </c>
      <c r="AC1027" s="16">
        <v>250</v>
      </c>
      <c r="AD1027" s="16">
        <v>51.11</v>
      </c>
      <c r="AE1027" s="16">
        <v>0.1515</v>
      </c>
      <c r="AF1027" s="16">
        <v>94.56</v>
      </c>
      <c r="AG1027" s="16">
        <v>0</v>
      </c>
      <c r="AH1027" s="16">
        <v>0.08</v>
      </c>
      <c r="AI1027" s="16">
        <v>111115</v>
      </c>
    </row>
    <row r="1028" spans="1:35" s="16" customFormat="1" x14ac:dyDescent="0.2">
      <c r="A1028" s="16">
        <f t="shared" si="239"/>
        <v>1027</v>
      </c>
      <c r="B1028" s="23">
        <f t="shared" ref="B1028:C1028" si="258">B1027</f>
        <v>35979</v>
      </c>
      <c r="C1028" s="37">
        <f t="shared" si="258"/>
        <v>0.57302083333333331</v>
      </c>
      <c r="D1028" s="16" t="str">
        <f t="shared" ref="D1028:I1028" si="259">D1027</f>
        <v>SE</v>
      </c>
      <c r="E1028" s="16" t="str">
        <f t="shared" si="259"/>
        <v>seedling</v>
      </c>
      <c r="F1028" s="16">
        <f t="shared" si="259"/>
        <v>50</v>
      </c>
      <c r="G1028" s="16" t="str">
        <f t="shared" si="259"/>
        <v>POTR</v>
      </c>
      <c r="H1028" s="16">
        <f t="shared" si="259"/>
        <v>6</v>
      </c>
      <c r="I1028" s="16">
        <f t="shared" si="259"/>
        <v>6</v>
      </c>
      <c r="J1028" s="16">
        <v>3</v>
      </c>
      <c r="K1028" s="16">
        <v>674.72</v>
      </c>
      <c r="L1028" s="16">
        <v>2.0699999999999998</v>
      </c>
      <c r="M1028" s="16">
        <v>0.249</v>
      </c>
      <c r="N1028" s="16">
        <v>328</v>
      </c>
      <c r="O1028" s="16">
        <v>3.02</v>
      </c>
      <c r="P1028" s="16">
        <v>1.31</v>
      </c>
      <c r="Q1028" s="16">
        <v>6</v>
      </c>
      <c r="R1028" s="16">
        <v>0</v>
      </c>
      <c r="S1028" s="16">
        <v>1.42</v>
      </c>
      <c r="T1028" s="16">
        <v>28.21</v>
      </c>
      <c r="U1028" s="16">
        <v>26.03</v>
      </c>
      <c r="V1028" s="16">
        <v>29.04</v>
      </c>
      <c r="W1028" s="16">
        <v>358.2</v>
      </c>
      <c r="X1028" s="16">
        <v>350.7</v>
      </c>
      <c r="Y1028" s="16">
        <v>14.8</v>
      </c>
      <c r="Z1028" s="16">
        <v>21.9</v>
      </c>
      <c r="AA1028" s="16">
        <v>36.44</v>
      </c>
      <c r="AB1028" s="16">
        <v>53.91</v>
      </c>
      <c r="AC1028" s="16">
        <v>249.9</v>
      </c>
      <c r="AD1028" s="16">
        <v>50.87</v>
      </c>
      <c r="AE1028" s="16">
        <v>0.38569999999999999</v>
      </c>
      <c r="AF1028" s="16">
        <v>94.56</v>
      </c>
      <c r="AG1028" s="16">
        <v>0</v>
      </c>
      <c r="AH1028" s="16">
        <v>0.08</v>
      </c>
      <c r="AI1028" s="16">
        <v>111115</v>
      </c>
    </row>
    <row r="1029" spans="1:35" s="16" customFormat="1" x14ac:dyDescent="0.2">
      <c r="A1029" s="16">
        <f t="shared" si="239"/>
        <v>1028</v>
      </c>
      <c r="B1029" s="23"/>
      <c r="C1029" s="37"/>
      <c r="J1029" s="16" t="s">
        <v>344</v>
      </c>
    </row>
    <row r="1030" spans="1:35" s="16" customFormat="1" x14ac:dyDescent="0.2">
      <c r="A1030" s="16">
        <f t="shared" si="239"/>
        <v>1029</v>
      </c>
      <c r="B1030" s="23"/>
      <c r="C1030" s="37"/>
      <c r="J1030" s="16" t="s">
        <v>189</v>
      </c>
    </row>
    <row r="1031" spans="1:35" s="16" customFormat="1" x14ac:dyDescent="0.2">
      <c r="A1031" s="16">
        <f t="shared" si="239"/>
        <v>1030</v>
      </c>
      <c r="B1031" s="23"/>
      <c r="C1031" s="37"/>
      <c r="J1031" s="16" t="s">
        <v>346</v>
      </c>
      <c r="K1031" s="16" t="s">
        <v>347</v>
      </c>
    </row>
    <row r="1032" spans="1:35" s="16" customFormat="1" x14ac:dyDescent="0.2">
      <c r="A1032" s="16">
        <f t="shared" ref="A1032:A1095" si="260">A1031+1</f>
        <v>1031</v>
      </c>
      <c r="B1032" s="23"/>
      <c r="C1032" s="37"/>
      <c r="J1032" s="16" t="s">
        <v>348</v>
      </c>
      <c r="K1032" s="16" t="s">
        <v>349</v>
      </c>
    </row>
    <row r="1033" spans="1:35" s="16" customFormat="1" x14ac:dyDescent="0.2">
      <c r="A1033" s="16">
        <f t="shared" si="260"/>
        <v>1032</v>
      </c>
      <c r="B1033" s="23"/>
      <c r="C1033" s="37"/>
      <c r="J1033" s="16" t="s">
        <v>350</v>
      </c>
      <c r="K1033" s="16" t="s">
        <v>351</v>
      </c>
      <c r="L1033" s="16">
        <v>1</v>
      </c>
      <c r="M1033" s="16">
        <v>0.16</v>
      </c>
    </row>
    <row r="1034" spans="1:35" s="16" customFormat="1" x14ac:dyDescent="0.2">
      <c r="A1034" s="16">
        <f t="shared" si="260"/>
        <v>1033</v>
      </c>
      <c r="B1034" s="23"/>
      <c r="C1034" s="37"/>
      <c r="J1034" s="16" t="s">
        <v>352</v>
      </c>
      <c r="K1034" s="16" t="s">
        <v>353</v>
      </c>
    </row>
    <row r="1035" spans="1:35" s="16" customFormat="1" x14ac:dyDescent="0.2">
      <c r="A1035" s="16">
        <f t="shared" si="260"/>
        <v>1034</v>
      </c>
      <c r="B1035" s="23"/>
      <c r="C1035" s="37"/>
      <c r="J1035" s="16" t="s">
        <v>190</v>
      </c>
    </row>
    <row r="1036" spans="1:35" s="16" customFormat="1" x14ac:dyDescent="0.2">
      <c r="A1036" s="16">
        <f t="shared" si="260"/>
        <v>1035</v>
      </c>
      <c r="B1036" s="23"/>
      <c r="C1036" s="37"/>
      <c r="J1036" s="16" t="s">
        <v>355</v>
      </c>
      <c r="K1036" s="16" t="s">
        <v>356</v>
      </c>
      <c r="L1036" s="16" t="s">
        <v>357</v>
      </c>
      <c r="M1036" s="16" t="s">
        <v>358</v>
      </c>
      <c r="N1036" s="16" t="s">
        <v>359</v>
      </c>
      <c r="O1036" s="16" t="s">
        <v>360</v>
      </c>
      <c r="P1036" s="16" t="s">
        <v>361</v>
      </c>
      <c r="Q1036" s="16" t="s">
        <v>362</v>
      </c>
      <c r="R1036" s="16" t="s">
        <v>363</v>
      </c>
      <c r="S1036" s="16" t="s">
        <v>364</v>
      </c>
      <c r="T1036" s="16" t="s">
        <v>365</v>
      </c>
      <c r="U1036" s="16" t="s">
        <v>366</v>
      </c>
      <c r="V1036" s="16" t="s">
        <v>367</v>
      </c>
      <c r="W1036" s="16" t="s">
        <v>368</v>
      </c>
      <c r="X1036" s="16" t="s">
        <v>369</v>
      </c>
      <c r="Y1036" s="16" t="s">
        <v>370</v>
      </c>
      <c r="Z1036" s="16" t="s">
        <v>371</v>
      </c>
      <c r="AA1036" s="16" t="s">
        <v>372</v>
      </c>
      <c r="AB1036" s="16" t="s">
        <v>373</v>
      </c>
      <c r="AC1036" s="16" t="s">
        <v>374</v>
      </c>
      <c r="AD1036" s="16" t="s">
        <v>375</v>
      </c>
      <c r="AE1036" s="16" t="s">
        <v>376</v>
      </c>
      <c r="AF1036" s="16" t="s">
        <v>377</v>
      </c>
      <c r="AG1036" s="16" t="s">
        <v>378</v>
      </c>
      <c r="AH1036" s="16" t="s">
        <v>379</v>
      </c>
      <c r="AI1036" s="16" t="s">
        <v>380</v>
      </c>
    </row>
    <row r="1037" spans="1:35" s="16" customFormat="1" x14ac:dyDescent="0.2">
      <c r="A1037" s="16">
        <f t="shared" si="260"/>
        <v>1036</v>
      </c>
      <c r="B1037" s="23">
        <f>DATE(1998,7,(MID(J1030,10,1)))</f>
        <v>35979</v>
      </c>
      <c r="C1037" s="37">
        <f>TIME(MID(J1030,17,2),MID(J1030,20,2),MID(J1030,23,2))</f>
        <v>0.58224537037037039</v>
      </c>
      <c r="D1037" s="16" t="s">
        <v>427</v>
      </c>
      <c r="E1037" s="16" t="s">
        <v>433</v>
      </c>
      <c r="F1037" s="16">
        <f>IF(MID(J1035,FIND(".",J1035,4)+1,4)="1200",1200,50)</f>
        <v>50</v>
      </c>
      <c r="G1037" s="16" t="s">
        <v>51</v>
      </c>
      <c r="H1037" s="16">
        <f>VALUE(LEFT(J1035,FIND(":",J1035,1)-1))</f>
        <v>7</v>
      </c>
      <c r="I1037" s="16">
        <f>VALUE(RIGHT(J1035,1))</f>
        <v>4</v>
      </c>
      <c r="J1037" s="16">
        <v>1</v>
      </c>
      <c r="K1037" s="16">
        <v>42.21</v>
      </c>
      <c r="L1037" s="16">
        <v>3</v>
      </c>
      <c r="M1037" s="16">
        <v>0.27800000000000002</v>
      </c>
      <c r="N1037" s="16">
        <v>324</v>
      </c>
      <c r="O1037" s="16">
        <v>3.12</v>
      </c>
      <c r="P1037" s="16">
        <v>1.23</v>
      </c>
      <c r="Q1037" s="16">
        <v>6</v>
      </c>
      <c r="R1037" s="16">
        <v>0</v>
      </c>
      <c r="S1037" s="16">
        <v>1.42</v>
      </c>
      <c r="T1037" s="16">
        <v>29.12</v>
      </c>
      <c r="U1037" s="16">
        <v>25.92</v>
      </c>
      <c r="V1037" s="16">
        <v>31.4</v>
      </c>
      <c r="W1037" s="16">
        <v>361.1</v>
      </c>
      <c r="X1037" s="16">
        <v>351.3</v>
      </c>
      <c r="Y1037" s="16">
        <v>15.16</v>
      </c>
      <c r="Z1037" s="16">
        <v>22.48</v>
      </c>
      <c r="AA1037" s="16">
        <v>35.4</v>
      </c>
      <c r="AB1037" s="16">
        <v>52.49</v>
      </c>
      <c r="AC1037" s="16">
        <v>250</v>
      </c>
      <c r="AD1037" s="16">
        <v>50.31</v>
      </c>
      <c r="AE1037" s="16">
        <v>0.23419999999999999</v>
      </c>
      <c r="AF1037" s="16">
        <v>94.56</v>
      </c>
      <c r="AG1037" s="16">
        <v>0</v>
      </c>
      <c r="AH1037" s="16">
        <v>0.08</v>
      </c>
      <c r="AI1037" s="16">
        <v>111115</v>
      </c>
    </row>
    <row r="1038" spans="1:35" s="16" customFormat="1" x14ac:dyDescent="0.2">
      <c r="A1038" s="16">
        <f t="shared" si="260"/>
        <v>1037</v>
      </c>
      <c r="B1038" s="23">
        <f t="shared" ref="B1038:C1038" si="261">B1037</f>
        <v>35979</v>
      </c>
      <c r="C1038" s="37">
        <f t="shared" si="261"/>
        <v>0.58224537037037039</v>
      </c>
      <c r="D1038" s="16" t="str">
        <f t="shared" ref="D1038:I1038" si="262">D1037</f>
        <v>SE</v>
      </c>
      <c r="E1038" s="16" t="str">
        <f t="shared" si="262"/>
        <v>seedling</v>
      </c>
      <c r="F1038" s="16">
        <f t="shared" si="262"/>
        <v>50</v>
      </c>
      <c r="G1038" s="16" t="str">
        <f t="shared" si="262"/>
        <v>POTR</v>
      </c>
      <c r="H1038" s="16">
        <f t="shared" si="262"/>
        <v>7</v>
      </c>
      <c r="I1038" s="16">
        <f t="shared" si="262"/>
        <v>4</v>
      </c>
      <c r="J1038" s="16">
        <v>2</v>
      </c>
      <c r="K1038" s="16">
        <v>74.459999999999994</v>
      </c>
      <c r="L1038" s="16">
        <v>2.1</v>
      </c>
      <c r="M1038" s="16">
        <v>0.29499999999999998</v>
      </c>
      <c r="N1038" s="16">
        <v>331</v>
      </c>
      <c r="O1038" s="16">
        <v>3.09</v>
      </c>
      <c r="P1038" s="16">
        <v>1.1599999999999999</v>
      </c>
      <c r="Q1038" s="16">
        <v>6</v>
      </c>
      <c r="R1038" s="16">
        <v>0</v>
      </c>
      <c r="S1038" s="16">
        <v>1.42</v>
      </c>
      <c r="T1038" s="16">
        <v>27.55</v>
      </c>
      <c r="U1038" s="16">
        <v>25.52</v>
      </c>
      <c r="V1038" s="16">
        <v>26.61</v>
      </c>
      <c r="W1038" s="16">
        <v>359.3</v>
      </c>
      <c r="X1038" s="16">
        <v>351.6</v>
      </c>
      <c r="Y1038" s="16">
        <v>15.16</v>
      </c>
      <c r="Z1038" s="16">
        <v>22.4</v>
      </c>
      <c r="AA1038" s="16">
        <v>38.76</v>
      </c>
      <c r="AB1038" s="16">
        <v>57.3</v>
      </c>
      <c r="AC1038" s="16">
        <v>249.8</v>
      </c>
      <c r="AD1038" s="16">
        <v>50.21</v>
      </c>
      <c r="AE1038" s="16">
        <v>0.56489999999999996</v>
      </c>
      <c r="AF1038" s="16">
        <v>94.56</v>
      </c>
      <c r="AG1038" s="16">
        <v>0</v>
      </c>
      <c r="AH1038" s="16">
        <v>0.08</v>
      </c>
      <c r="AI1038" s="16">
        <v>111115</v>
      </c>
    </row>
    <row r="1039" spans="1:35" s="16" customFormat="1" x14ac:dyDescent="0.2">
      <c r="A1039" s="16">
        <f t="shared" si="260"/>
        <v>1038</v>
      </c>
      <c r="B1039" s="23">
        <f t="shared" ref="B1039:I1039" si="263">B1037</f>
        <v>35979</v>
      </c>
      <c r="C1039" s="37">
        <f t="shared" si="263"/>
        <v>0.58224537037037039</v>
      </c>
      <c r="D1039" s="16" t="str">
        <f t="shared" si="263"/>
        <v>SE</v>
      </c>
      <c r="E1039" s="16" t="str">
        <f t="shared" si="263"/>
        <v>seedling</v>
      </c>
      <c r="F1039" s="16">
        <f t="shared" si="263"/>
        <v>50</v>
      </c>
      <c r="G1039" s="16" t="str">
        <f t="shared" si="263"/>
        <v>POTR</v>
      </c>
      <c r="H1039" s="16">
        <f t="shared" si="263"/>
        <v>7</v>
      </c>
      <c r="I1039" s="16">
        <f t="shared" si="263"/>
        <v>4</v>
      </c>
      <c r="J1039" s="16" t="s">
        <v>344</v>
      </c>
    </row>
    <row r="1040" spans="1:35" s="16" customFormat="1" x14ac:dyDescent="0.2">
      <c r="A1040" s="16">
        <f t="shared" si="260"/>
        <v>1039</v>
      </c>
      <c r="B1040" s="23">
        <f t="shared" ref="B1040:I1040" si="264">B1037</f>
        <v>35979</v>
      </c>
      <c r="C1040" s="37">
        <f t="shared" si="264"/>
        <v>0.58224537037037039</v>
      </c>
      <c r="D1040" s="16" t="str">
        <f t="shared" si="264"/>
        <v>SE</v>
      </c>
      <c r="E1040" s="16" t="str">
        <f t="shared" si="264"/>
        <v>seedling</v>
      </c>
      <c r="F1040" s="16">
        <f t="shared" si="264"/>
        <v>50</v>
      </c>
      <c r="G1040" s="16" t="str">
        <f t="shared" si="264"/>
        <v>POTR</v>
      </c>
      <c r="H1040" s="16">
        <f t="shared" si="264"/>
        <v>7</v>
      </c>
      <c r="I1040" s="16">
        <f t="shared" si="264"/>
        <v>4</v>
      </c>
      <c r="J1040" s="16" t="s">
        <v>191</v>
      </c>
    </row>
    <row r="1041" spans="1:35" s="16" customFormat="1" x14ac:dyDescent="0.2">
      <c r="A1041" s="16">
        <f t="shared" si="260"/>
        <v>1040</v>
      </c>
      <c r="B1041" s="23"/>
      <c r="C1041" s="37"/>
      <c r="J1041" s="16" t="s">
        <v>346</v>
      </c>
      <c r="K1041" s="16" t="s">
        <v>347</v>
      </c>
    </row>
    <row r="1042" spans="1:35" s="16" customFormat="1" x14ac:dyDescent="0.2">
      <c r="A1042" s="16">
        <f t="shared" si="260"/>
        <v>1041</v>
      </c>
      <c r="B1042" s="23"/>
      <c r="C1042" s="37"/>
      <c r="J1042" s="16" t="s">
        <v>348</v>
      </c>
      <c r="K1042" s="16" t="s">
        <v>349</v>
      </c>
    </row>
    <row r="1043" spans="1:35" s="16" customFormat="1" x14ac:dyDescent="0.2">
      <c r="A1043" s="16">
        <f t="shared" si="260"/>
        <v>1042</v>
      </c>
      <c r="B1043" s="23"/>
      <c r="C1043" s="37"/>
      <c r="J1043" s="16" t="s">
        <v>350</v>
      </c>
      <c r="K1043" s="16" t="s">
        <v>351</v>
      </c>
      <c r="L1043" s="16">
        <v>1</v>
      </c>
      <c r="M1043" s="16">
        <v>0.16</v>
      </c>
    </row>
    <row r="1044" spans="1:35" s="16" customFormat="1" x14ac:dyDescent="0.2">
      <c r="A1044" s="16">
        <f t="shared" si="260"/>
        <v>1043</v>
      </c>
      <c r="B1044" s="23"/>
      <c r="C1044" s="37"/>
      <c r="J1044" s="16" t="s">
        <v>352</v>
      </c>
      <c r="K1044" s="16" t="s">
        <v>353</v>
      </c>
    </row>
    <row r="1045" spans="1:35" s="16" customFormat="1" x14ac:dyDescent="0.2">
      <c r="A1045" s="16">
        <f t="shared" si="260"/>
        <v>1044</v>
      </c>
      <c r="B1045" s="23"/>
      <c r="C1045" s="37"/>
      <c r="J1045" s="16" t="s">
        <v>192</v>
      </c>
    </row>
    <row r="1046" spans="1:35" s="16" customFormat="1" x14ac:dyDescent="0.2">
      <c r="A1046" s="16">
        <f t="shared" si="260"/>
        <v>1045</v>
      </c>
      <c r="B1046" s="23"/>
      <c r="C1046" s="37"/>
      <c r="J1046" s="16" t="s">
        <v>355</v>
      </c>
      <c r="K1046" s="16" t="s">
        <v>356</v>
      </c>
      <c r="L1046" s="16" t="s">
        <v>357</v>
      </c>
      <c r="M1046" s="16" t="s">
        <v>358</v>
      </c>
      <c r="N1046" s="16" t="s">
        <v>359</v>
      </c>
      <c r="O1046" s="16" t="s">
        <v>360</v>
      </c>
      <c r="P1046" s="16" t="s">
        <v>361</v>
      </c>
      <c r="Q1046" s="16" t="s">
        <v>362</v>
      </c>
      <c r="R1046" s="16" t="s">
        <v>363</v>
      </c>
      <c r="S1046" s="16" t="s">
        <v>364</v>
      </c>
      <c r="T1046" s="16" t="s">
        <v>365</v>
      </c>
      <c r="U1046" s="16" t="s">
        <v>366</v>
      </c>
      <c r="V1046" s="16" t="s">
        <v>367</v>
      </c>
      <c r="W1046" s="16" t="s">
        <v>368</v>
      </c>
      <c r="X1046" s="16" t="s">
        <v>369</v>
      </c>
      <c r="Y1046" s="16" t="s">
        <v>370</v>
      </c>
      <c r="Z1046" s="16" t="s">
        <v>371</v>
      </c>
      <c r="AA1046" s="16" t="s">
        <v>372</v>
      </c>
      <c r="AB1046" s="16" t="s">
        <v>373</v>
      </c>
      <c r="AC1046" s="16" t="s">
        <v>374</v>
      </c>
      <c r="AD1046" s="16" t="s">
        <v>375</v>
      </c>
      <c r="AE1046" s="16" t="s">
        <v>376</v>
      </c>
      <c r="AF1046" s="16" t="s">
        <v>377</v>
      </c>
      <c r="AG1046" s="16" t="s">
        <v>378</v>
      </c>
      <c r="AH1046" s="16" t="s">
        <v>379</v>
      </c>
      <c r="AI1046" s="16" t="s">
        <v>380</v>
      </c>
    </row>
    <row r="1047" spans="1:35" s="16" customFormat="1" x14ac:dyDescent="0.2">
      <c r="A1047" s="16">
        <f t="shared" si="260"/>
        <v>1046</v>
      </c>
      <c r="B1047" s="23">
        <f>DATE(1998,7,(MID(J1040,10,1)))</f>
        <v>35979</v>
      </c>
      <c r="C1047" s="37">
        <f>TIME(MID(J1040,17,2),MID(J1040,20,2),MID(J1040,23,2))</f>
        <v>0.58438657407407402</v>
      </c>
      <c r="D1047" s="16" t="s">
        <v>427</v>
      </c>
      <c r="E1047" s="16" t="s">
        <v>433</v>
      </c>
      <c r="F1047" s="16">
        <f>IF(MID(J1045,FIND(".",J1045,4)+1,4)="1200",1200,50)</f>
        <v>50</v>
      </c>
      <c r="G1047" s="16" t="s">
        <v>51</v>
      </c>
      <c r="H1047" s="16">
        <f>VALUE(LEFT(J1045,FIND(":",J1045,1)-1))</f>
        <v>4</v>
      </c>
      <c r="I1047" s="16">
        <f>VALUE(RIGHT(J1045,1))</f>
        <v>1</v>
      </c>
      <c r="J1047" s="16">
        <v>1</v>
      </c>
      <c r="K1047" s="16">
        <v>58.96</v>
      </c>
      <c r="L1047" s="16">
        <v>2.56</v>
      </c>
      <c r="M1047" s="16">
        <v>0.222</v>
      </c>
      <c r="N1047" s="16">
        <v>321</v>
      </c>
      <c r="O1047" s="16">
        <v>2.64</v>
      </c>
      <c r="P1047" s="16">
        <v>1.26</v>
      </c>
      <c r="Q1047" s="16">
        <v>6</v>
      </c>
      <c r="R1047" s="16">
        <v>0</v>
      </c>
      <c r="S1047" s="16">
        <v>1.42</v>
      </c>
      <c r="T1047" s="16">
        <v>27.32</v>
      </c>
      <c r="U1047" s="16">
        <v>25.57</v>
      </c>
      <c r="V1047" s="16">
        <v>28.3</v>
      </c>
      <c r="W1047" s="16">
        <v>357.3</v>
      </c>
      <c r="X1047" s="16">
        <v>348.9</v>
      </c>
      <c r="Y1047" s="16">
        <v>15.23</v>
      </c>
      <c r="Z1047" s="16">
        <v>21.43</v>
      </c>
      <c r="AA1047" s="16">
        <v>39.49</v>
      </c>
      <c r="AB1047" s="16">
        <v>55.57</v>
      </c>
      <c r="AC1047" s="16">
        <v>250</v>
      </c>
      <c r="AD1047" s="16">
        <v>49.11</v>
      </c>
      <c r="AE1047" s="16">
        <v>0</v>
      </c>
      <c r="AF1047" s="16">
        <v>94.56</v>
      </c>
      <c r="AG1047" s="16">
        <v>0</v>
      </c>
      <c r="AH1047" s="16">
        <v>0.08</v>
      </c>
      <c r="AI1047" s="16">
        <v>111115</v>
      </c>
    </row>
    <row r="1048" spans="1:35" s="16" customFormat="1" x14ac:dyDescent="0.2">
      <c r="A1048" s="16">
        <f t="shared" si="260"/>
        <v>1047</v>
      </c>
      <c r="B1048" s="23">
        <f t="shared" ref="B1048:C1048" si="265">B1047</f>
        <v>35979</v>
      </c>
      <c r="C1048" s="37">
        <f t="shared" si="265"/>
        <v>0.58438657407407402</v>
      </c>
      <c r="D1048" s="16" t="str">
        <f t="shared" ref="D1048:I1048" si="266">D1047</f>
        <v>SE</v>
      </c>
      <c r="E1048" s="16" t="str">
        <f t="shared" si="266"/>
        <v>seedling</v>
      </c>
      <c r="F1048" s="16">
        <f t="shared" si="266"/>
        <v>50</v>
      </c>
      <c r="G1048" s="16" t="str">
        <f t="shared" si="266"/>
        <v>POTR</v>
      </c>
      <c r="H1048" s="16">
        <f t="shared" si="266"/>
        <v>4</v>
      </c>
      <c r="I1048" s="16">
        <f t="shared" si="266"/>
        <v>1</v>
      </c>
      <c r="J1048" s="16">
        <v>2</v>
      </c>
      <c r="K1048" s="16">
        <v>80.709999999999994</v>
      </c>
      <c r="L1048" s="16">
        <v>2.4</v>
      </c>
      <c r="M1048" s="16">
        <v>0.224</v>
      </c>
      <c r="N1048" s="16">
        <v>323</v>
      </c>
      <c r="O1048" s="16">
        <v>2.66</v>
      </c>
      <c r="P1048" s="16">
        <v>1.26</v>
      </c>
      <c r="Q1048" s="16">
        <v>6</v>
      </c>
      <c r="R1048" s="16">
        <v>0</v>
      </c>
      <c r="S1048" s="16">
        <v>1.42</v>
      </c>
      <c r="T1048" s="16">
        <v>27.41</v>
      </c>
      <c r="U1048" s="16">
        <v>25.6</v>
      </c>
      <c r="V1048" s="16">
        <v>28.6</v>
      </c>
      <c r="W1048" s="16">
        <v>357.3</v>
      </c>
      <c r="X1048" s="16">
        <v>349.3</v>
      </c>
      <c r="Y1048" s="16">
        <v>15.21</v>
      </c>
      <c r="Z1048" s="16">
        <v>21.46</v>
      </c>
      <c r="AA1048" s="16">
        <v>39.229999999999997</v>
      </c>
      <c r="AB1048" s="16">
        <v>55.37</v>
      </c>
      <c r="AC1048" s="16">
        <v>249.9</v>
      </c>
      <c r="AD1048" s="16">
        <v>49.34</v>
      </c>
      <c r="AE1048" s="16">
        <v>0.26179999999999998</v>
      </c>
      <c r="AF1048" s="16">
        <v>94.56</v>
      </c>
      <c r="AG1048" s="16">
        <v>0</v>
      </c>
      <c r="AH1048" s="16">
        <v>0.08</v>
      </c>
      <c r="AI1048" s="16">
        <v>111115</v>
      </c>
    </row>
    <row r="1049" spans="1:35" s="16" customFormat="1" x14ac:dyDescent="0.2">
      <c r="A1049" s="16">
        <f t="shared" si="260"/>
        <v>1048</v>
      </c>
      <c r="B1049" s="23">
        <f t="shared" ref="B1049:I1049" si="267">B1047</f>
        <v>35979</v>
      </c>
      <c r="C1049" s="37">
        <f t="shared" si="267"/>
        <v>0.58438657407407402</v>
      </c>
      <c r="D1049" s="16" t="str">
        <f t="shared" si="267"/>
        <v>SE</v>
      </c>
      <c r="E1049" s="16" t="str">
        <f t="shared" si="267"/>
        <v>seedling</v>
      </c>
      <c r="F1049" s="16">
        <f t="shared" si="267"/>
        <v>50</v>
      </c>
      <c r="G1049" s="16" t="str">
        <f t="shared" si="267"/>
        <v>POTR</v>
      </c>
      <c r="H1049" s="16">
        <f t="shared" si="267"/>
        <v>4</v>
      </c>
      <c r="I1049" s="16">
        <f t="shared" si="267"/>
        <v>1</v>
      </c>
      <c r="J1049" s="16" t="s">
        <v>344</v>
      </c>
    </row>
    <row r="1050" spans="1:35" s="16" customFormat="1" x14ac:dyDescent="0.2">
      <c r="A1050" s="16">
        <f t="shared" si="260"/>
        <v>1049</v>
      </c>
      <c r="B1050" s="23">
        <f t="shared" ref="B1050:I1050" si="268">B1047</f>
        <v>35979</v>
      </c>
      <c r="C1050" s="37">
        <f t="shared" si="268"/>
        <v>0.58438657407407402</v>
      </c>
      <c r="D1050" s="16" t="str">
        <f t="shared" si="268"/>
        <v>SE</v>
      </c>
      <c r="E1050" s="16" t="str">
        <f t="shared" si="268"/>
        <v>seedling</v>
      </c>
      <c r="F1050" s="16">
        <f t="shared" si="268"/>
        <v>50</v>
      </c>
      <c r="G1050" s="16" t="str">
        <f t="shared" si="268"/>
        <v>POTR</v>
      </c>
      <c r="H1050" s="16">
        <f t="shared" si="268"/>
        <v>4</v>
      </c>
      <c r="I1050" s="16">
        <f t="shared" si="268"/>
        <v>1</v>
      </c>
      <c r="J1050" s="16" t="s">
        <v>193</v>
      </c>
    </row>
    <row r="1051" spans="1:35" s="16" customFormat="1" x14ac:dyDescent="0.2">
      <c r="A1051" s="16">
        <f t="shared" si="260"/>
        <v>1050</v>
      </c>
      <c r="B1051" s="23"/>
      <c r="C1051" s="37"/>
      <c r="J1051" s="16" t="s">
        <v>346</v>
      </c>
      <c r="K1051" s="16" t="s">
        <v>347</v>
      </c>
    </row>
    <row r="1052" spans="1:35" s="16" customFormat="1" x14ac:dyDescent="0.2">
      <c r="A1052" s="16">
        <f t="shared" si="260"/>
        <v>1051</v>
      </c>
      <c r="B1052" s="23"/>
      <c r="C1052" s="37"/>
      <c r="J1052" s="16" t="s">
        <v>348</v>
      </c>
      <c r="K1052" s="16" t="s">
        <v>349</v>
      </c>
    </row>
    <row r="1053" spans="1:35" s="16" customFormat="1" x14ac:dyDescent="0.2">
      <c r="A1053" s="16">
        <f t="shared" si="260"/>
        <v>1052</v>
      </c>
      <c r="B1053" s="23"/>
      <c r="C1053" s="37"/>
      <c r="J1053" s="16" t="s">
        <v>350</v>
      </c>
      <c r="K1053" s="16" t="s">
        <v>351</v>
      </c>
      <c r="L1053" s="16">
        <v>1</v>
      </c>
      <c r="M1053" s="16">
        <v>0.16</v>
      </c>
    </row>
    <row r="1054" spans="1:35" s="16" customFormat="1" x14ac:dyDescent="0.2">
      <c r="A1054" s="16">
        <f t="shared" si="260"/>
        <v>1053</v>
      </c>
      <c r="B1054" s="23"/>
      <c r="C1054" s="37"/>
      <c r="J1054" s="16" t="s">
        <v>352</v>
      </c>
      <c r="K1054" s="16" t="s">
        <v>353</v>
      </c>
    </row>
    <row r="1055" spans="1:35" s="16" customFormat="1" x14ac:dyDescent="0.2">
      <c r="A1055" s="16">
        <f t="shared" si="260"/>
        <v>1054</v>
      </c>
      <c r="B1055" s="23"/>
      <c r="C1055" s="37"/>
      <c r="J1055" s="16" t="s">
        <v>194</v>
      </c>
    </row>
    <row r="1056" spans="1:35" s="16" customFormat="1" x14ac:dyDescent="0.2">
      <c r="A1056" s="16">
        <f t="shared" si="260"/>
        <v>1055</v>
      </c>
      <c r="B1056" s="23"/>
      <c r="C1056" s="37"/>
      <c r="J1056" s="16" t="s">
        <v>355</v>
      </c>
      <c r="K1056" s="16" t="s">
        <v>356</v>
      </c>
      <c r="L1056" s="16" t="s">
        <v>357</v>
      </c>
      <c r="M1056" s="16" t="s">
        <v>358</v>
      </c>
      <c r="N1056" s="16" t="s">
        <v>359</v>
      </c>
      <c r="O1056" s="16" t="s">
        <v>360</v>
      </c>
      <c r="P1056" s="16" t="s">
        <v>361</v>
      </c>
      <c r="Q1056" s="16" t="s">
        <v>362</v>
      </c>
      <c r="R1056" s="16" t="s">
        <v>363</v>
      </c>
      <c r="S1056" s="16" t="s">
        <v>364</v>
      </c>
      <c r="T1056" s="16" t="s">
        <v>365</v>
      </c>
      <c r="U1056" s="16" t="s">
        <v>366</v>
      </c>
      <c r="V1056" s="16" t="s">
        <v>367</v>
      </c>
      <c r="W1056" s="16" t="s">
        <v>368</v>
      </c>
      <c r="X1056" s="16" t="s">
        <v>369</v>
      </c>
      <c r="Y1056" s="16" t="s">
        <v>370</v>
      </c>
      <c r="Z1056" s="16" t="s">
        <v>371</v>
      </c>
      <c r="AA1056" s="16" t="s">
        <v>372</v>
      </c>
      <c r="AB1056" s="16" t="s">
        <v>373</v>
      </c>
      <c r="AC1056" s="16" t="s">
        <v>374</v>
      </c>
      <c r="AD1056" s="16" t="s">
        <v>375</v>
      </c>
      <c r="AE1056" s="16" t="s">
        <v>376</v>
      </c>
      <c r="AF1056" s="16" t="s">
        <v>377</v>
      </c>
      <c r="AG1056" s="16" t="s">
        <v>378</v>
      </c>
      <c r="AH1056" s="16" t="s">
        <v>379</v>
      </c>
      <c r="AI1056" s="16" t="s">
        <v>380</v>
      </c>
    </row>
    <row r="1057" spans="1:35" s="16" customFormat="1" x14ac:dyDescent="0.2">
      <c r="A1057" s="16">
        <f t="shared" si="260"/>
        <v>1056</v>
      </c>
      <c r="B1057" s="23">
        <f>DATE(1998,7,(MID(J1050,10,1)))</f>
        <v>35979</v>
      </c>
      <c r="C1057" s="37">
        <f>TIME(MID(J1050,17,2),MID(J1050,20,2),MID(J1050,23,2))</f>
        <v>0.58702546296296299</v>
      </c>
      <c r="D1057" s="16" t="s">
        <v>427</v>
      </c>
      <c r="E1057" s="16" t="s">
        <v>433</v>
      </c>
      <c r="F1057" s="16">
        <f>IF(MID(J1055,FIND(".",J1055,4)+1,4)="1200",1200,50)</f>
        <v>50</v>
      </c>
      <c r="G1057" s="16" t="s">
        <v>51</v>
      </c>
      <c r="H1057" s="16">
        <f>VALUE(LEFT(J1055,FIND(":",J1055,1)-1))</f>
        <v>4</v>
      </c>
      <c r="I1057" s="16">
        <f>VALUE(RIGHT(J1055,1))</f>
        <v>2</v>
      </c>
      <c r="J1057" s="16">
        <v>1</v>
      </c>
      <c r="K1057" s="16">
        <v>59.71</v>
      </c>
      <c r="L1057" s="16">
        <v>2.64</v>
      </c>
      <c r="M1057" s="16">
        <v>0.23899999999999999</v>
      </c>
      <c r="N1057" s="16">
        <v>323</v>
      </c>
      <c r="O1057" s="16">
        <v>2.7</v>
      </c>
      <c r="P1057" s="16">
        <v>1.21</v>
      </c>
      <c r="Q1057" s="16">
        <v>6</v>
      </c>
      <c r="R1057" s="16">
        <v>0</v>
      </c>
      <c r="S1057" s="16">
        <v>1.42</v>
      </c>
      <c r="T1057" s="16">
        <v>27.94</v>
      </c>
      <c r="U1057" s="16">
        <v>25.18</v>
      </c>
      <c r="V1057" s="16">
        <v>29.22</v>
      </c>
      <c r="W1057" s="16">
        <v>358.6</v>
      </c>
      <c r="X1057" s="16">
        <v>350</v>
      </c>
      <c r="Y1057" s="16">
        <v>14.8</v>
      </c>
      <c r="Z1057" s="16">
        <v>21.14</v>
      </c>
      <c r="AA1057" s="16">
        <v>37.01</v>
      </c>
      <c r="AB1057" s="16">
        <v>52.86</v>
      </c>
      <c r="AC1057" s="16">
        <v>250</v>
      </c>
      <c r="AD1057" s="16">
        <v>49.54</v>
      </c>
      <c r="AE1057" s="16">
        <v>0.30309999999999998</v>
      </c>
      <c r="AF1057" s="16">
        <v>94.55</v>
      </c>
      <c r="AG1057" s="16">
        <v>0</v>
      </c>
      <c r="AH1057" s="16">
        <v>0.08</v>
      </c>
      <c r="AI1057" s="16">
        <v>111115</v>
      </c>
    </row>
    <row r="1058" spans="1:35" s="16" customFormat="1" x14ac:dyDescent="0.2">
      <c r="A1058" s="16">
        <f t="shared" si="260"/>
        <v>1057</v>
      </c>
      <c r="B1058" s="23">
        <f t="shared" ref="B1058:C1058" si="269">B1057</f>
        <v>35979</v>
      </c>
      <c r="C1058" s="37">
        <f t="shared" si="269"/>
        <v>0.58702546296296299</v>
      </c>
      <c r="D1058" s="16" t="str">
        <f t="shared" ref="D1058:I1058" si="270">D1057</f>
        <v>SE</v>
      </c>
      <c r="E1058" s="16" t="str">
        <f t="shared" si="270"/>
        <v>seedling</v>
      </c>
      <c r="F1058" s="16">
        <f t="shared" si="270"/>
        <v>50</v>
      </c>
      <c r="G1058" s="16" t="str">
        <f t="shared" si="270"/>
        <v>POTR</v>
      </c>
      <c r="H1058" s="16">
        <f t="shared" si="270"/>
        <v>4</v>
      </c>
      <c r="I1058" s="16">
        <f t="shared" si="270"/>
        <v>2</v>
      </c>
      <c r="J1058" s="16">
        <v>2</v>
      </c>
      <c r="K1058" s="16">
        <v>82.96</v>
      </c>
      <c r="L1058" s="16">
        <v>2.61</v>
      </c>
      <c r="M1058" s="16">
        <v>0.24299999999999999</v>
      </c>
      <c r="N1058" s="16">
        <v>323</v>
      </c>
      <c r="O1058" s="16">
        <v>2.74</v>
      </c>
      <c r="P1058" s="16">
        <v>1.22</v>
      </c>
      <c r="Q1058" s="16">
        <v>6</v>
      </c>
      <c r="R1058" s="16">
        <v>0</v>
      </c>
      <c r="S1058" s="16">
        <v>1.42</v>
      </c>
      <c r="T1058" s="16">
        <v>28.25</v>
      </c>
      <c r="U1058" s="16">
        <v>25.21</v>
      </c>
      <c r="V1058" s="16">
        <v>30.21</v>
      </c>
      <c r="W1058" s="16">
        <v>358.6</v>
      </c>
      <c r="X1058" s="16">
        <v>350</v>
      </c>
      <c r="Y1058" s="16">
        <v>14.74</v>
      </c>
      <c r="Z1058" s="16">
        <v>21.19</v>
      </c>
      <c r="AA1058" s="16">
        <v>36.22</v>
      </c>
      <c r="AB1058" s="16">
        <v>52.03</v>
      </c>
      <c r="AC1058" s="16">
        <v>249.9</v>
      </c>
      <c r="AD1058" s="16">
        <v>49.59</v>
      </c>
      <c r="AE1058" s="16">
        <v>1.323</v>
      </c>
      <c r="AF1058" s="16">
        <v>94.56</v>
      </c>
      <c r="AG1058" s="16">
        <v>0</v>
      </c>
      <c r="AH1058" s="16">
        <v>0.08</v>
      </c>
      <c r="AI1058" s="16">
        <v>111115</v>
      </c>
    </row>
    <row r="1059" spans="1:35" s="16" customFormat="1" x14ac:dyDescent="0.2">
      <c r="A1059" s="16">
        <f t="shared" si="260"/>
        <v>1058</v>
      </c>
      <c r="B1059" s="23">
        <f t="shared" ref="B1059:I1059" si="271">B1057</f>
        <v>35979</v>
      </c>
      <c r="C1059" s="37">
        <f t="shared" si="271"/>
        <v>0.58702546296296299</v>
      </c>
      <c r="D1059" s="16" t="str">
        <f t="shared" si="271"/>
        <v>SE</v>
      </c>
      <c r="E1059" s="16" t="str">
        <f t="shared" si="271"/>
        <v>seedling</v>
      </c>
      <c r="F1059" s="16">
        <f t="shared" si="271"/>
        <v>50</v>
      </c>
      <c r="G1059" s="16" t="str">
        <f t="shared" si="271"/>
        <v>POTR</v>
      </c>
      <c r="H1059" s="16">
        <f t="shared" si="271"/>
        <v>4</v>
      </c>
      <c r="I1059" s="16">
        <f t="shared" si="271"/>
        <v>2</v>
      </c>
      <c r="J1059" s="16" t="s">
        <v>344</v>
      </c>
    </row>
    <row r="1060" spans="1:35" s="16" customFormat="1" x14ac:dyDescent="0.2">
      <c r="A1060" s="16">
        <f t="shared" si="260"/>
        <v>1059</v>
      </c>
      <c r="B1060" s="23">
        <f t="shared" ref="B1060:I1060" si="272">B1057</f>
        <v>35979</v>
      </c>
      <c r="C1060" s="37">
        <f t="shared" si="272"/>
        <v>0.58702546296296299</v>
      </c>
      <c r="D1060" s="16" t="str">
        <f t="shared" si="272"/>
        <v>SE</v>
      </c>
      <c r="E1060" s="16" t="str">
        <f t="shared" si="272"/>
        <v>seedling</v>
      </c>
      <c r="F1060" s="16">
        <f t="shared" si="272"/>
        <v>50</v>
      </c>
      <c r="G1060" s="16" t="str">
        <f t="shared" si="272"/>
        <v>POTR</v>
      </c>
      <c r="H1060" s="16">
        <f t="shared" si="272"/>
        <v>4</v>
      </c>
      <c r="I1060" s="16">
        <f t="shared" si="272"/>
        <v>2</v>
      </c>
      <c r="J1060" s="16" t="s">
        <v>195</v>
      </c>
    </row>
    <row r="1061" spans="1:35" s="16" customFormat="1" x14ac:dyDescent="0.2">
      <c r="A1061" s="16">
        <f t="shared" si="260"/>
        <v>1060</v>
      </c>
      <c r="B1061" s="23"/>
      <c r="C1061" s="37"/>
      <c r="J1061" s="16" t="s">
        <v>346</v>
      </c>
      <c r="K1061" s="16" t="s">
        <v>347</v>
      </c>
    </row>
    <row r="1062" spans="1:35" s="16" customFormat="1" x14ac:dyDescent="0.2">
      <c r="A1062" s="16">
        <f t="shared" si="260"/>
        <v>1061</v>
      </c>
      <c r="B1062" s="23"/>
      <c r="C1062" s="37"/>
      <c r="J1062" s="16" t="s">
        <v>348</v>
      </c>
      <c r="K1062" s="16" t="s">
        <v>349</v>
      </c>
    </row>
    <row r="1063" spans="1:35" s="16" customFormat="1" x14ac:dyDescent="0.2">
      <c r="A1063" s="16">
        <f t="shared" si="260"/>
        <v>1062</v>
      </c>
      <c r="B1063" s="23"/>
      <c r="C1063" s="37"/>
      <c r="J1063" s="16" t="s">
        <v>350</v>
      </c>
      <c r="K1063" s="16" t="s">
        <v>351</v>
      </c>
      <c r="L1063" s="16">
        <v>1</v>
      </c>
      <c r="M1063" s="16">
        <v>0.16</v>
      </c>
    </row>
    <row r="1064" spans="1:35" s="16" customFormat="1" x14ac:dyDescent="0.2">
      <c r="A1064" s="16">
        <f t="shared" si="260"/>
        <v>1063</v>
      </c>
      <c r="B1064" s="23"/>
      <c r="C1064" s="37"/>
      <c r="J1064" s="16" t="s">
        <v>352</v>
      </c>
      <c r="K1064" s="16" t="s">
        <v>353</v>
      </c>
    </row>
    <row r="1065" spans="1:35" s="16" customFormat="1" x14ac:dyDescent="0.2">
      <c r="A1065" s="16">
        <f t="shared" si="260"/>
        <v>1064</v>
      </c>
      <c r="B1065" s="23"/>
      <c r="C1065" s="37"/>
      <c r="J1065" s="16" t="s">
        <v>196</v>
      </c>
    </row>
    <row r="1066" spans="1:35" s="16" customFormat="1" x14ac:dyDescent="0.2">
      <c r="A1066" s="16">
        <f t="shared" si="260"/>
        <v>1065</v>
      </c>
      <c r="B1066" s="23"/>
      <c r="C1066" s="37"/>
      <c r="J1066" s="16" t="s">
        <v>355</v>
      </c>
      <c r="K1066" s="16" t="s">
        <v>356</v>
      </c>
      <c r="L1066" s="16" t="s">
        <v>357</v>
      </c>
      <c r="M1066" s="16" t="s">
        <v>358</v>
      </c>
      <c r="N1066" s="16" t="s">
        <v>359</v>
      </c>
      <c r="O1066" s="16" t="s">
        <v>360</v>
      </c>
      <c r="P1066" s="16" t="s">
        <v>361</v>
      </c>
      <c r="Q1066" s="16" t="s">
        <v>362</v>
      </c>
      <c r="R1066" s="16" t="s">
        <v>363</v>
      </c>
      <c r="S1066" s="16" t="s">
        <v>364</v>
      </c>
      <c r="T1066" s="16" t="s">
        <v>365</v>
      </c>
      <c r="U1066" s="16" t="s">
        <v>366</v>
      </c>
      <c r="V1066" s="16" t="s">
        <v>367</v>
      </c>
      <c r="W1066" s="16" t="s">
        <v>368</v>
      </c>
      <c r="X1066" s="16" t="s">
        <v>369</v>
      </c>
      <c r="Y1066" s="16" t="s">
        <v>370</v>
      </c>
      <c r="Z1066" s="16" t="s">
        <v>371</v>
      </c>
      <c r="AA1066" s="16" t="s">
        <v>372</v>
      </c>
      <c r="AB1066" s="16" t="s">
        <v>373</v>
      </c>
      <c r="AC1066" s="16" t="s">
        <v>374</v>
      </c>
      <c r="AD1066" s="16" t="s">
        <v>375</v>
      </c>
      <c r="AE1066" s="16" t="s">
        <v>376</v>
      </c>
      <c r="AF1066" s="16" t="s">
        <v>377</v>
      </c>
      <c r="AG1066" s="16" t="s">
        <v>378</v>
      </c>
      <c r="AH1066" s="16" t="s">
        <v>379</v>
      </c>
      <c r="AI1066" s="16" t="s">
        <v>380</v>
      </c>
    </row>
    <row r="1067" spans="1:35" s="16" customFormat="1" x14ac:dyDescent="0.2">
      <c r="A1067" s="16">
        <f t="shared" si="260"/>
        <v>1066</v>
      </c>
      <c r="B1067" s="23">
        <f>DATE(1998,7,(MID(J1060,10,1)))</f>
        <v>35979</v>
      </c>
      <c r="C1067" s="37">
        <f>TIME(MID(J1060,17,2),MID(J1060,20,2),MID(J1060,23,2))</f>
        <v>0.59116898148148145</v>
      </c>
      <c r="D1067" s="16" t="s">
        <v>427</v>
      </c>
      <c r="E1067" s="16" t="s">
        <v>433</v>
      </c>
      <c r="F1067" s="16">
        <f>IF(MID(J1065,FIND(".",J1065,4)+1,4)="1200",1200,50)</f>
        <v>50</v>
      </c>
      <c r="G1067" s="16" t="s">
        <v>51</v>
      </c>
      <c r="H1067" s="16">
        <f>VALUE(LEFT(J1065,FIND(":",J1065,1)-1))</f>
        <v>17</v>
      </c>
      <c r="I1067" s="16">
        <f>VALUE(RIGHT(J1065,1))</f>
        <v>3</v>
      </c>
      <c r="J1067" s="16">
        <v>1</v>
      </c>
      <c r="K1067" s="16">
        <v>23.45</v>
      </c>
      <c r="L1067" s="16">
        <v>2.36</v>
      </c>
      <c r="M1067" s="16">
        <v>0.28299999999999997</v>
      </c>
      <c r="N1067" s="16">
        <v>326</v>
      </c>
      <c r="O1067" s="16">
        <v>3.09</v>
      </c>
      <c r="P1067" s="16">
        <v>1.2</v>
      </c>
      <c r="Q1067" s="16">
        <v>6</v>
      </c>
      <c r="R1067" s="16">
        <v>0</v>
      </c>
      <c r="S1067" s="16">
        <v>1.42</v>
      </c>
      <c r="T1067" s="16">
        <v>27.16</v>
      </c>
      <c r="U1067" s="16">
        <v>25.23</v>
      </c>
      <c r="V1067" s="16">
        <v>28.58</v>
      </c>
      <c r="W1067" s="16">
        <v>356.6</v>
      </c>
      <c r="X1067" s="16">
        <v>348.3</v>
      </c>
      <c r="Y1067" s="16">
        <v>14.12</v>
      </c>
      <c r="Z1067" s="16">
        <v>21.38</v>
      </c>
      <c r="AA1067" s="16">
        <v>36.950000000000003</v>
      </c>
      <c r="AB1067" s="16">
        <v>55.94</v>
      </c>
      <c r="AC1067" s="16">
        <v>250</v>
      </c>
      <c r="AD1067" s="16">
        <v>50.6</v>
      </c>
      <c r="AE1067" s="16">
        <v>0.19289999999999999</v>
      </c>
      <c r="AF1067" s="16">
        <v>94.55</v>
      </c>
      <c r="AG1067" s="16">
        <v>0</v>
      </c>
      <c r="AH1067" s="16">
        <v>0.08</v>
      </c>
      <c r="AI1067" s="16">
        <v>111115</v>
      </c>
    </row>
    <row r="1068" spans="1:35" s="16" customFormat="1" x14ac:dyDescent="0.2">
      <c r="A1068" s="16">
        <f t="shared" si="260"/>
        <v>1067</v>
      </c>
      <c r="B1068" s="23">
        <f t="shared" ref="B1068:I1068" si="273">B1067</f>
        <v>35979</v>
      </c>
      <c r="C1068" s="37">
        <f t="shared" si="273"/>
        <v>0.59116898148148145</v>
      </c>
      <c r="D1068" s="16" t="str">
        <f t="shared" si="273"/>
        <v>SE</v>
      </c>
      <c r="E1068" s="16" t="str">
        <f t="shared" si="273"/>
        <v>seedling</v>
      </c>
      <c r="F1068" s="16">
        <f t="shared" si="273"/>
        <v>50</v>
      </c>
      <c r="G1068" s="16" t="str">
        <f t="shared" si="273"/>
        <v>POTR</v>
      </c>
      <c r="H1068" s="16">
        <f t="shared" si="273"/>
        <v>17</v>
      </c>
      <c r="I1068" s="16">
        <f t="shared" si="273"/>
        <v>3</v>
      </c>
      <c r="J1068" s="16">
        <v>2</v>
      </c>
      <c r="K1068" s="16">
        <v>42.2</v>
      </c>
      <c r="L1068" s="16">
        <v>2.67</v>
      </c>
      <c r="M1068" s="16">
        <v>0.28899999999999998</v>
      </c>
      <c r="N1068" s="16">
        <v>325</v>
      </c>
      <c r="O1068" s="16">
        <v>3.13</v>
      </c>
      <c r="P1068" s="16">
        <v>1.2</v>
      </c>
      <c r="Q1068" s="16">
        <v>6</v>
      </c>
      <c r="R1068" s="16">
        <v>0</v>
      </c>
      <c r="S1068" s="16">
        <v>1.42</v>
      </c>
      <c r="T1068" s="16">
        <v>27.41</v>
      </c>
      <c r="U1068" s="16">
        <v>25.23</v>
      </c>
      <c r="V1068" s="16">
        <v>28.65</v>
      </c>
      <c r="W1068" s="16">
        <v>358.3</v>
      </c>
      <c r="X1068" s="16">
        <v>349.3</v>
      </c>
      <c r="Y1068" s="16">
        <v>14.09</v>
      </c>
      <c r="Z1068" s="16">
        <v>21.43</v>
      </c>
      <c r="AA1068" s="16">
        <v>36.33</v>
      </c>
      <c r="AB1068" s="16">
        <v>55.26</v>
      </c>
      <c r="AC1068" s="16">
        <v>250</v>
      </c>
      <c r="AD1068" s="16">
        <v>50.26</v>
      </c>
      <c r="AE1068" s="16">
        <v>0.4133</v>
      </c>
      <c r="AF1068" s="16">
        <v>94.56</v>
      </c>
      <c r="AG1068" s="16">
        <v>0</v>
      </c>
      <c r="AH1068" s="16">
        <v>0.08</v>
      </c>
      <c r="AI1068" s="16">
        <v>111115</v>
      </c>
    </row>
    <row r="1069" spans="1:35" s="16" customFormat="1" x14ac:dyDescent="0.2">
      <c r="A1069" s="16">
        <f t="shared" si="260"/>
        <v>1068</v>
      </c>
      <c r="B1069" s="23"/>
      <c r="C1069" s="37"/>
    </row>
    <row r="1070" spans="1:35" s="7" customFormat="1" x14ac:dyDescent="0.2">
      <c r="A1070" s="5">
        <f t="shared" si="260"/>
        <v>1069</v>
      </c>
      <c r="B1070" s="29"/>
      <c r="C1070" s="30"/>
      <c r="J1070" s="7" t="s">
        <v>197</v>
      </c>
    </row>
    <row r="1071" spans="1:35" s="7" customFormat="1" x14ac:dyDescent="0.2">
      <c r="A1071" s="5">
        <f t="shared" si="260"/>
        <v>1070</v>
      </c>
      <c r="B1071" s="29"/>
      <c r="C1071" s="30"/>
      <c r="J1071" s="7" t="s">
        <v>198</v>
      </c>
    </row>
    <row r="1072" spans="1:35" s="7" customFormat="1" x14ac:dyDescent="0.2">
      <c r="A1072" s="5">
        <f t="shared" si="260"/>
        <v>1071</v>
      </c>
      <c r="B1072" s="29"/>
      <c r="C1072" s="30"/>
      <c r="J1072" s="7" t="s">
        <v>57</v>
      </c>
    </row>
    <row r="1073" spans="1:35" s="7" customFormat="1" x14ac:dyDescent="0.2">
      <c r="A1073" s="5">
        <f t="shared" si="260"/>
        <v>1072</v>
      </c>
      <c r="B1073" s="29"/>
      <c r="C1073" s="30"/>
      <c r="J1073" s="7" t="s">
        <v>343</v>
      </c>
    </row>
    <row r="1074" spans="1:35" s="7" customFormat="1" x14ac:dyDescent="0.2">
      <c r="A1074" s="5">
        <f t="shared" si="260"/>
        <v>1073</v>
      </c>
      <c r="B1074" s="29"/>
      <c r="C1074" s="30"/>
    </row>
    <row r="1075" spans="1:35" s="7" customFormat="1" x14ac:dyDescent="0.2">
      <c r="A1075" s="5">
        <f t="shared" si="260"/>
        <v>1074</v>
      </c>
      <c r="B1075" s="29"/>
      <c r="C1075" s="30"/>
      <c r="J1075" s="7" t="s">
        <v>344</v>
      </c>
    </row>
    <row r="1076" spans="1:35" s="7" customFormat="1" x14ac:dyDescent="0.2">
      <c r="A1076" s="5">
        <f t="shared" si="260"/>
        <v>1075</v>
      </c>
      <c r="B1076" s="29"/>
      <c r="C1076" s="30"/>
      <c r="J1076" s="7" t="s">
        <v>58</v>
      </c>
    </row>
    <row r="1077" spans="1:35" s="7" customFormat="1" x14ac:dyDescent="0.2">
      <c r="A1077" s="5">
        <f t="shared" si="260"/>
        <v>1076</v>
      </c>
      <c r="B1077" s="29"/>
      <c r="C1077" s="30"/>
      <c r="J1077" s="7" t="s">
        <v>346</v>
      </c>
      <c r="K1077" s="7" t="s">
        <v>347</v>
      </c>
    </row>
    <row r="1078" spans="1:35" s="7" customFormat="1" x14ac:dyDescent="0.2">
      <c r="A1078" s="5">
        <f t="shared" si="260"/>
        <v>1077</v>
      </c>
      <c r="B1078" s="29"/>
      <c r="C1078" s="30"/>
      <c r="J1078" s="7" t="s">
        <v>348</v>
      </c>
      <c r="K1078" s="7" t="s">
        <v>349</v>
      </c>
    </row>
    <row r="1079" spans="1:35" s="7" customFormat="1" x14ac:dyDescent="0.2">
      <c r="A1079" s="5">
        <f t="shared" si="260"/>
        <v>1078</v>
      </c>
      <c r="B1079" s="29"/>
      <c r="C1079" s="30"/>
      <c r="J1079" s="7" t="s">
        <v>350</v>
      </c>
      <c r="K1079" s="7" t="s">
        <v>351</v>
      </c>
      <c r="L1079" s="7">
        <v>1</v>
      </c>
      <c r="M1079" s="7">
        <v>0.16</v>
      </c>
    </row>
    <row r="1080" spans="1:35" s="7" customFormat="1" x14ac:dyDescent="0.2">
      <c r="A1080" s="5">
        <f t="shared" si="260"/>
        <v>1079</v>
      </c>
      <c r="B1080" s="29"/>
      <c r="C1080" s="30"/>
      <c r="J1080" s="7" t="s">
        <v>352</v>
      </c>
      <c r="K1080" s="7" t="s">
        <v>353</v>
      </c>
    </row>
    <row r="1081" spans="1:35" s="7" customFormat="1" x14ac:dyDescent="0.2">
      <c r="A1081" s="5">
        <f t="shared" si="260"/>
        <v>1080</v>
      </c>
      <c r="B1081" s="29"/>
      <c r="C1081" s="30"/>
      <c r="J1081" s="7" t="s">
        <v>59</v>
      </c>
    </row>
    <row r="1082" spans="1:35" s="7" customFormat="1" x14ac:dyDescent="0.2">
      <c r="A1082" s="5">
        <f t="shared" si="260"/>
        <v>1081</v>
      </c>
      <c r="B1082" s="29"/>
      <c r="C1082" s="30"/>
      <c r="J1082" s="7" t="s">
        <v>355</v>
      </c>
      <c r="K1082" s="7" t="s">
        <v>356</v>
      </c>
      <c r="L1082" s="7" t="s">
        <v>357</v>
      </c>
      <c r="M1082" s="7" t="s">
        <v>358</v>
      </c>
      <c r="N1082" s="7" t="s">
        <v>359</v>
      </c>
      <c r="O1082" s="7" t="s">
        <v>360</v>
      </c>
      <c r="P1082" s="7" t="s">
        <v>361</v>
      </c>
      <c r="Q1082" s="7" t="s">
        <v>362</v>
      </c>
      <c r="R1082" s="7" t="s">
        <v>363</v>
      </c>
      <c r="S1082" s="7" t="s">
        <v>364</v>
      </c>
      <c r="T1082" s="7" t="s">
        <v>365</v>
      </c>
      <c r="U1082" s="7" t="s">
        <v>366</v>
      </c>
      <c r="V1082" s="7" t="s">
        <v>367</v>
      </c>
      <c r="W1082" s="7" t="s">
        <v>368</v>
      </c>
      <c r="X1082" s="7" t="s">
        <v>369</v>
      </c>
      <c r="Y1082" s="7" t="s">
        <v>370</v>
      </c>
      <c r="Z1082" s="7" t="s">
        <v>371</v>
      </c>
      <c r="AA1082" s="7" t="s">
        <v>372</v>
      </c>
      <c r="AB1082" s="7" t="s">
        <v>373</v>
      </c>
      <c r="AC1082" s="7" t="s">
        <v>374</v>
      </c>
      <c r="AD1082" s="7" t="s">
        <v>375</v>
      </c>
      <c r="AE1082" s="7" t="s">
        <v>376</v>
      </c>
      <c r="AF1082" s="7" t="s">
        <v>377</v>
      </c>
      <c r="AG1082" s="7" t="s">
        <v>378</v>
      </c>
      <c r="AH1082" s="7" t="s">
        <v>379</v>
      </c>
      <c r="AI1082" s="7" t="s">
        <v>380</v>
      </c>
    </row>
    <row r="1083" spans="1:35" s="7" customFormat="1" x14ac:dyDescent="0.2">
      <c r="A1083" s="5">
        <f t="shared" si="260"/>
        <v>1082</v>
      </c>
      <c r="B1083" s="29">
        <f>DATE(1998,7,(MID(J1076,10,1)))</f>
        <v>35978</v>
      </c>
      <c r="C1083" s="30">
        <f>TIME(MID(J1076,17,2),MID(J1076,20,2),MID(J1076,23,2))</f>
        <v>0.6398611111111111</v>
      </c>
      <c r="D1083" s="43" t="s">
        <v>434</v>
      </c>
      <c r="E1083" s="7" t="s">
        <v>433</v>
      </c>
      <c r="F1083" s="7">
        <v>1200</v>
      </c>
      <c r="G1083" s="7" t="s">
        <v>51</v>
      </c>
      <c r="H1083" s="7">
        <f>VALUE(LEFT(J1081,FIND(":",J1081,1)-1))</f>
        <v>2</v>
      </c>
      <c r="I1083" s="7">
        <f>VALUE(RIGHT(J1081,1))</f>
        <v>6</v>
      </c>
      <c r="J1083" s="7">
        <v>1</v>
      </c>
      <c r="K1083" s="7">
        <v>4.1900000000000004</v>
      </c>
      <c r="L1083" s="7">
        <v>11.6</v>
      </c>
      <c r="M1083" s="7">
        <v>0.26200000000000001</v>
      </c>
      <c r="N1083" s="7">
        <v>263</v>
      </c>
      <c r="O1083" s="7">
        <v>2.27</v>
      </c>
      <c r="P1083" s="7">
        <v>0.95199999999999996</v>
      </c>
      <c r="Q1083" s="7">
        <v>6</v>
      </c>
      <c r="R1083" s="7">
        <v>0</v>
      </c>
      <c r="S1083" s="7">
        <v>1.42</v>
      </c>
      <c r="T1083" s="7">
        <v>18.059999999999999</v>
      </c>
      <c r="U1083" s="7">
        <v>19.66</v>
      </c>
      <c r="V1083" s="7">
        <v>17.13</v>
      </c>
      <c r="W1083" s="7">
        <v>364.3</v>
      </c>
      <c r="X1083" s="7">
        <v>349.5</v>
      </c>
      <c r="Y1083" s="7">
        <v>11.57</v>
      </c>
      <c r="Z1083" s="7">
        <v>14.26</v>
      </c>
      <c r="AA1083" s="7">
        <v>52.52</v>
      </c>
      <c r="AB1083" s="7">
        <v>64.73</v>
      </c>
      <c r="AC1083" s="7">
        <v>500.2</v>
      </c>
      <c r="AD1083" s="7">
        <v>1201</v>
      </c>
      <c r="AE1083" s="7">
        <v>0.19289999999999999</v>
      </c>
      <c r="AF1083" s="7">
        <v>94.4</v>
      </c>
      <c r="AG1083" s="7">
        <v>2.5</v>
      </c>
      <c r="AH1083" s="7">
        <v>0.55000000000000004</v>
      </c>
      <c r="AI1083" s="7">
        <v>111115</v>
      </c>
    </row>
    <row r="1084" spans="1:35" s="7" customFormat="1" x14ac:dyDescent="0.2">
      <c r="A1084" s="5">
        <f t="shared" si="260"/>
        <v>1083</v>
      </c>
      <c r="B1084" s="29">
        <f t="shared" ref="B1084:I1084" si="274">B1083</f>
        <v>35978</v>
      </c>
      <c r="C1084" s="30">
        <f t="shared" si="274"/>
        <v>0.6398611111111111</v>
      </c>
      <c r="D1084" s="7" t="str">
        <f t="shared" si="274"/>
        <v>SU</v>
      </c>
      <c r="E1084" s="7" t="str">
        <f t="shared" si="274"/>
        <v>seedling</v>
      </c>
      <c r="F1084" s="7">
        <f t="shared" si="274"/>
        <v>1200</v>
      </c>
      <c r="G1084" s="7" t="str">
        <f t="shared" si="274"/>
        <v>POTR</v>
      </c>
      <c r="H1084" s="7">
        <f t="shared" si="274"/>
        <v>2</v>
      </c>
      <c r="I1084" s="7">
        <f t="shared" si="274"/>
        <v>6</v>
      </c>
      <c r="J1084" s="7">
        <v>2</v>
      </c>
      <c r="K1084" s="7">
        <v>34.19</v>
      </c>
      <c r="L1084" s="7">
        <v>11.7</v>
      </c>
      <c r="M1084" s="7">
        <v>0.26200000000000001</v>
      </c>
      <c r="N1084" s="7">
        <v>262</v>
      </c>
      <c r="O1084" s="7">
        <v>2.27</v>
      </c>
      <c r="P1084" s="7">
        <v>0.95099999999999996</v>
      </c>
      <c r="Q1084" s="7">
        <v>6</v>
      </c>
      <c r="R1084" s="7">
        <v>0</v>
      </c>
      <c r="S1084" s="7">
        <v>1.42</v>
      </c>
      <c r="T1084" s="7">
        <v>18.100000000000001</v>
      </c>
      <c r="U1084" s="7">
        <v>19.68</v>
      </c>
      <c r="V1084" s="7">
        <v>17.13</v>
      </c>
      <c r="W1084" s="7">
        <v>364.3</v>
      </c>
      <c r="X1084" s="7">
        <v>349.3</v>
      </c>
      <c r="Y1084" s="7">
        <v>11.61</v>
      </c>
      <c r="Z1084" s="7">
        <v>14.29</v>
      </c>
      <c r="AA1084" s="7">
        <v>52.57</v>
      </c>
      <c r="AB1084" s="7">
        <v>64.75</v>
      </c>
      <c r="AC1084" s="7">
        <v>500.4</v>
      </c>
      <c r="AD1084" s="7">
        <v>1201</v>
      </c>
      <c r="AE1084" s="7">
        <v>0.30309999999999998</v>
      </c>
      <c r="AF1084" s="7">
        <v>94.4</v>
      </c>
      <c r="AG1084" s="7">
        <v>2.5</v>
      </c>
      <c r="AH1084" s="7">
        <v>0.55000000000000004</v>
      </c>
      <c r="AI1084" s="7">
        <v>111115</v>
      </c>
    </row>
    <row r="1085" spans="1:35" s="7" customFormat="1" x14ac:dyDescent="0.2">
      <c r="A1085" s="5">
        <f t="shared" si="260"/>
        <v>1084</v>
      </c>
      <c r="B1085" s="29"/>
      <c r="C1085" s="30"/>
      <c r="J1085" s="7" t="s">
        <v>344</v>
      </c>
    </row>
    <row r="1086" spans="1:35" s="7" customFormat="1" x14ac:dyDescent="0.2">
      <c r="A1086" s="5">
        <f t="shared" si="260"/>
        <v>1085</v>
      </c>
      <c r="B1086" s="29"/>
      <c r="C1086" s="30"/>
      <c r="J1086" s="7" t="s">
        <v>60</v>
      </c>
    </row>
    <row r="1087" spans="1:35" s="7" customFormat="1" x14ac:dyDescent="0.2">
      <c r="A1087" s="5">
        <f t="shared" si="260"/>
        <v>1086</v>
      </c>
      <c r="B1087" s="29"/>
      <c r="C1087" s="30"/>
      <c r="J1087" s="7" t="s">
        <v>346</v>
      </c>
      <c r="K1087" s="7" t="s">
        <v>347</v>
      </c>
    </row>
    <row r="1088" spans="1:35" s="7" customFormat="1" x14ac:dyDescent="0.2">
      <c r="A1088" s="5">
        <f t="shared" si="260"/>
        <v>1087</v>
      </c>
      <c r="B1088" s="29"/>
      <c r="C1088" s="30"/>
      <c r="J1088" s="7" t="s">
        <v>348</v>
      </c>
      <c r="K1088" s="7" t="s">
        <v>349</v>
      </c>
    </row>
    <row r="1089" spans="1:35" s="7" customFormat="1" x14ac:dyDescent="0.2">
      <c r="A1089" s="5">
        <f t="shared" si="260"/>
        <v>1088</v>
      </c>
      <c r="B1089" s="29"/>
      <c r="C1089" s="30"/>
      <c r="J1089" s="7" t="s">
        <v>350</v>
      </c>
      <c r="K1089" s="7" t="s">
        <v>351</v>
      </c>
      <c r="L1089" s="7">
        <v>1</v>
      </c>
      <c r="M1089" s="7">
        <v>0.16</v>
      </c>
    </row>
    <row r="1090" spans="1:35" s="7" customFormat="1" x14ac:dyDescent="0.2">
      <c r="A1090" s="5">
        <f t="shared" si="260"/>
        <v>1089</v>
      </c>
      <c r="B1090" s="29"/>
      <c r="C1090" s="30"/>
      <c r="J1090" s="7" t="s">
        <v>352</v>
      </c>
      <c r="K1090" s="7" t="s">
        <v>353</v>
      </c>
    </row>
    <row r="1091" spans="1:35" s="7" customFormat="1" x14ac:dyDescent="0.2">
      <c r="A1091" s="5">
        <f t="shared" si="260"/>
        <v>1090</v>
      </c>
      <c r="B1091" s="29"/>
      <c r="C1091" s="30"/>
      <c r="J1091" s="7" t="s">
        <v>61</v>
      </c>
    </row>
    <row r="1092" spans="1:35" s="7" customFormat="1" x14ac:dyDescent="0.2">
      <c r="A1092" s="5">
        <f t="shared" si="260"/>
        <v>1091</v>
      </c>
      <c r="B1092" s="29"/>
      <c r="C1092" s="30"/>
      <c r="J1092" s="7" t="s">
        <v>355</v>
      </c>
      <c r="K1092" s="7" t="s">
        <v>356</v>
      </c>
      <c r="L1092" s="7" t="s">
        <v>357</v>
      </c>
      <c r="M1092" s="7" t="s">
        <v>358</v>
      </c>
      <c r="N1092" s="7" t="s">
        <v>359</v>
      </c>
      <c r="O1092" s="7" t="s">
        <v>360</v>
      </c>
      <c r="P1092" s="7" t="s">
        <v>361</v>
      </c>
      <c r="Q1092" s="7" t="s">
        <v>362</v>
      </c>
      <c r="R1092" s="7" t="s">
        <v>363</v>
      </c>
      <c r="S1092" s="7" t="s">
        <v>364</v>
      </c>
      <c r="T1092" s="7" t="s">
        <v>365</v>
      </c>
      <c r="U1092" s="7" t="s">
        <v>366</v>
      </c>
      <c r="V1092" s="7" t="s">
        <v>367</v>
      </c>
      <c r="W1092" s="7" t="s">
        <v>368</v>
      </c>
      <c r="X1092" s="7" t="s">
        <v>369</v>
      </c>
      <c r="Y1092" s="7" t="s">
        <v>370</v>
      </c>
      <c r="Z1092" s="7" t="s">
        <v>371</v>
      </c>
      <c r="AA1092" s="7" t="s">
        <v>372</v>
      </c>
      <c r="AB1092" s="7" t="s">
        <v>373</v>
      </c>
      <c r="AC1092" s="7" t="s">
        <v>374</v>
      </c>
      <c r="AD1092" s="7" t="s">
        <v>375</v>
      </c>
      <c r="AE1092" s="7" t="s">
        <v>376</v>
      </c>
      <c r="AF1092" s="7" t="s">
        <v>377</v>
      </c>
      <c r="AG1092" s="7" t="s">
        <v>378</v>
      </c>
      <c r="AH1092" s="7" t="s">
        <v>379</v>
      </c>
      <c r="AI1092" s="7" t="s">
        <v>380</v>
      </c>
    </row>
    <row r="1093" spans="1:35" s="7" customFormat="1" x14ac:dyDescent="0.2">
      <c r="A1093" s="5">
        <f t="shared" si="260"/>
        <v>1092</v>
      </c>
      <c r="B1093" s="29">
        <f>DATE(1998,7,(MID(J1086,10,1)))</f>
        <v>35978</v>
      </c>
      <c r="C1093" s="30">
        <f>TIME(MID(J1086,17,2),MID(J1086,20,2),MID(J1086,23,2))</f>
        <v>0.64152777777777781</v>
      </c>
      <c r="D1093" s="43" t="s">
        <v>434</v>
      </c>
      <c r="E1093" s="7" t="s">
        <v>433</v>
      </c>
      <c r="F1093" s="7">
        <v>1200</v>
      </c>
      <c r="G1093" s="7" t="s">
        <v>51</v>
      </c>
      <c r="H1093" s="7">
        <f>VALUE(LEFT(J1091,FIND(":",J1091,1)-1))</f>
        <v>5</v>
      </c>
      <c r="I1093" s="7">
        <f>VALUE(RIGHT(J1091,1))</f>
        <v>2</v>
      </c>
      <c r="J1093" s="7">
        <v>1</v>
      </c>
      <c r="K1093" s="7">
        <v>98.94</v>
      </c>
      <c r="L1093" s="7">
        <v>16.5</v>
      </c>
      <c r="M1093" s="7">
        <v>0.26100000000000001</v>
      </c>
      <c r="N1093" s="7">
        <v>228</v>
      </c>
      <c r="O1093" s="7">
        <v>2.4300000000000002</v>
      </c>
      <c r="P1093" s="7">
        <v>1.02</v>
      </c>
      <c r="Q1093" s="7">
        <v>6</v>
      </c>
      <c r="R1093" s="7">
        <v>0</v>
      </c>
      <c r="S1093" s="7">
        <v>1.42</v>
      </c>
      <c r="T1093" s="7">
        <v>18.649999999999999</v>
      </c>
      <c r="U1093" s="7">
        <v>20.39</v>
      </c>
      <c r="V1093" s="7">
        <v>17.29</v>
      </c>
      <c r="W1093" s="7">
        <v>371.4</v>
      </c>
      <c r="X1093" s="7">
        <v>350.6</v>
      </c>
      <c r="Y1093" s="7">
        <v>11.8</v>
      </c>
      <c r="Z1093" s="7">
        <v>14.67</v>
      </c>
      <c r="AA1093" s="7">
        <v>51.64</v>
      </c>
      <c r="AB1093" s="7">
        <v>64.19</v>
      </c>
      <c r="AC1093" s="7">
        <v>500.5</v>
      </c>
      <c r="AD1093" s="7">
        <v>1201</v>
      </c>
      <c r="AE1093" s="7">
        <v>0.44080000000000003</v>
      </c>
      <c r="AF1093" s="7">
        <v>94.4</v>
      </c>
      <c r="AG1093" s="7">
        <v>2.5</v>
      </c>
      <c r="AH1093" s="7">
        <v>0.55000000000000004</v>
      </c>
      <c r="AI1093" s="7">
        <v>111115</v>
      </c>
    </row>
    <row r="1094" spans="1:35" s="7" customFormat="1" x14ac:dyDescent="0.2">
      <c r="A1094" s="5">
        <f t="shared" si="260"/>
        <v>1093</v>
      </c>
      <c r="B1094" s="29">
        <f t="shared" ref="B1094:I1094" si="275">B1093</f>
        <v>35978</v>
      </c>
      <c r="C1094" s="30">
        <f t="shared" si="275"/>
        <v>0.64152777777777781</v>
      </c>
      <c r="D1094" s="7" t="str">
        <f t="shared" si="275"/>
        <v>SU</v>
      </c>
      <c r="E1094" s="7" t="str">
        <f t="shared" si="275"/>
        <v>seedling</v>
      </c>
      <c r="F1094" s="7">
        <f t="shared" si="275"/>
        <v>1200</v>
      </c>
      <c r="G1094" s="7" t="str">
        <f t="shared" si="275"/>
        <v>POTR</v>
      </c>
      <c r="H1094" s="7">
        <f t="shared" si="275"/>
        <v>5</v>
      </c>
      <c r="I1094" s="7">
        <f t="shared" si="275"/>
        <v>2</v>
      </c>
      <c r="J1094" s="7">
        <v>2</v>
      </c>
      <c r="K1094" s="7">
        <v>132.69</v>
      </c>
      <c r="L1094" s="7">
        <v>15.9</v>
      </c>
      <c r="M1094" s="7">
        <v>0.25700000000000001</v>
      </c>
      <c r="N1094" s="7">
        <v>232</v>
      </c>
      <c r="O1094" s="7">
        <v>2.38</v>
      </c>
      <c r="P1094" s="7">
        <v>1.01</v>
      </c>
      <c r="Q1094" s="7">
        <v>6</v>
      </c>
      <c r="R1094" s="7">
        <v>0</v>
      </c>
      <c r="S1094" s="7">
        <v>1.42</v>
      </c>
      <c r="T1094" s="7">
        <v>18.54</v>
      </c>
      <c r="U1094" s="7">
        <v>20.28</v>
      </c>
      <c r="V1094" s="7">
        <v>17.29</v>
      </c>
      <c r="W1094" s="7">
        <v>371.3</v>
      </c>
      <c r="X1094" s="7">
        <v>351.2</v>
      </c>
      <c r="Y1094" s="7">
        <v>11.78</v>
      </c>
      <c r="Z1094" s="7">
        <v>14.59</v>
      </c>
      <c r="AA1094" s="7">
        <v>51.9</v>
      </c>
      <c r="AB1094" s="7">
        <v>64.28</v>
      </c>
      <c r="AC1094" s="7">
        <v>500.2</v>
      </c>
      <c r="AD1094" s="7">
        <v>1201</v>
      </c>
      <c r="AE1094" s="7">
        <v>0.34439999999999998</v>
      </c>
      <c r="AF1094" s="7">
        <v>94.4</v>
      </c>
      <c r="AG1094" s="7">
        <v>2.5</v>
      </c>
      <c r="AH1094" s="7">
        <v>0.55000000000000004</v>
      </c>
      <c r="AI1094" s="7">
        <v>111115</v>
      </c>
    </row>
    <row r="1095" spans="1:35" s="7" customFormat="1" x14ac:dyDescent="0.2">
      <c r="A1095" s="5">
        <f t="shared" si="260"/>
        <v>1094</v>
      </c>
      <c r="B1095" s="29"/>
      <c r="C1095" s="30"/>
      <c r="J1095" s="7" t="s">
        <v>344</v>
      </c>
    </row>
    <row r="1096" spans="1:35" s="7" customFormat="1" x14ac:dyDescent="0.2">
      <c r="A1096" s="5">
        <f t="shared" ref="A1096:A1159" si="276">A1095+1</f>
        <v>1095</v>
      </c>
      <c r="B1096" s="29"/>
      <c r="C1096" s="30"/>
      <c r="J1096" s="7" t="s">
        <v>62</v>
      </c>
    </row>
    <row r="1097" spans="1:35" s="7" customFormat="1" x14ac:dyDescent="0.2">
      <c r="A1097" s="5">
        <f t="shared" si="276"/>
        <v>1096</v>
      </c>
      <c r="B1097" s="29"/>
      <c r="C1097" s="30"/>
      <c r="J1097" s="7" t="s">
        <v>346</v>
      </c>
      <c r="K1097" s="7" t="s">
        <v>347</v>
      </c>
    </row>
    <row r="1098" spans="1:35" s="7" customFormat="1" x14ac:dyDescent="0.2">
      <c r="A1098" s="5">
        <f t="shared" si="276"/>
        <v>1097</v>
      </c>
      <c r="B1098" s="29"/>
      <c r="C1098" s="30"/>
      <c r="J1098" s="7" t="s">
        <v>348</v>
      </c>
      <c r="K1098" s="7" t="s">
        <v>349</v>
      </c>
    </row>
    <row r="1099" spans="1:35" s="7" customFormat="1" x14ac:dyDescent="0.2">
      <c r="A1099" s="5">
        <f t="shared" si="276"/>
        <v>1098</v>
      </c>
      <c r="B1099" s="29"/>
      <c r="C1099" s="30"/>
      <c r="J1099" s="7" t="s">
        <v>350</v>
      </c>
      <c r="K1099" s="7" t="s">
        <v>351</v>
      </c>
      <c r="L1099" s="7">
        <v>1</v>
      </c>
      <c r="M1099" s="7">
        <v>0.16</v>
      </c>
    </row>
    <row r="1100" spans="1:35" s="7" customFormat="1" x14ac:dyDescent="0.2">
      <c r="A1100" s="5">
        <f t="shared" si="276"/>
        <v>1099</v>
      </c>
      <c r="B1100" s="29"/>
      <c r="C1100" s="30"/>
      <c r="J1100" s="7" t="s">
        <v>352</v>
      </c>
      <c r="K1100" s="7" t="s">
        <v>353</v>
      </c>
    </row>
    <row r="1101" spans="1:35" s="7" customFormat="1" x14ac:dyDescent="0.2">
      <c r="A1101" s="5">
        <f t="shared" si="276"/>
        <v>1100</v>
      </c>
      <c r="B1101" s="29"/>
      <c r="C1101" s="30"/>
      <c r="J1101" s="7" t="s">
        <v>63</v>
      </c>
    </row>
    <row r="1102" spans="1:35" s="7" customFormat="1" x14ac:dyDescent="0.2">
      <c r="A1102" s="5">
        <f t="shared" si="276"/>
        <v>1101</v>
      </c>
      <c r="B1102" s="29"/>
      <c r="C1102" s="30"/>
      <c r="J1102" s="7" t="s">
        <v>355</v>
      </c>
      <c r="K1102" s="7" t="s">
        <v>356</v>
      </c>
      <c r="L1102" s="7" t="s">
        <v>357</v>
      </c>
      <c r="M1102" s="7" t="s">
        <v>358</v>
      </c>
      <c r="N1102" s="7" t="s">
        <v>359</v>
      </c>
      <c r="O1102" s="7" t="s">
        <v>360</v>
      </c>
      <c r="P1102" s="7" t="s">
        <v>361</v>
      </c>
      <c r="Q1102" s="7" t="s">
        <v>362</v>
      </c>
      <c r="R1102" s="7" t="s">
        <v>363</v>
      </c>
      <c r="S1102" s="7" t="s">
        <v>364</v>
      </c>
      <c r="T1102" s="7" t="s">
        <v>365</v>
      </c>
      <c r="U1102" s="7" t="s">
        <v>366</v>
      </c>
      <c r="V1102" s="7" t="s">
        <v>367</v>
      </c>
      <c r="W1102" s="7" t="s">
        <v>368</v>
      </c>
      <c r="X1102" s="7" t="s">
        <v>369</v>
      </c>
      <c r="Y1102" s="7" t="s">
        <v>370</v>
      </c>
      <c r="Z1102" s="7" t="s">
        <v>371</v>
      </c>
      <c r="AA1102" s="7" t="s">
        <v>372</v>
      </c>
      <c r="AB1102" s="7" t="s">
        <v>373</v>
      </c>
      <c r="AC1102" s="7" t="s">
        <v>374</v>
      </c>
      <c r="AD1102" s="7" t="s">
        <v>375</v>
      </c>
      <c r="AE1102" s="7" t="s">
        <v>376</v>
      </c>
      <c r="AF1102" s="7" t="s">
        <v>377</v>
      </c>
      <c r="AG1102" s="7" t="s">
        <v>378</v>
      </c>
      <c r="AH1102" s="7" t="s">
        <v>379</v>
      </c>
      <c r="AI1102" s="7" t="s">
        <v>380</v>
      </c>
    </row>
    <row r="1103" spans="1:35" s="7" customFormat="1" x14ac:dyDescent="0.2">
      <c r="A1103" s="5">
        <f t="shared" si="276"/>
        <v>1102</v>
      </c>
      <c r="B1103" s="29">
        <f>DATE(1998,7,(MID(J1096,10,1)))</f>
        <v>35978</v>
      </c>
      <c r="C1103" s="30">
        <f>TIME(MID(J1096,17,2),MID(J1096,20,2),MID(J1096,23,2))</f>
        <v>0.64445601851851853</v>
      </c>
      <c r="D1103" s="43" t="s">
        <v>434</v>
      </c>
      <c r="E1103" s="7" t="s">
        <v>433</v>
      </c>
      <c r="F1103" s="7">
        <v>1200</v>
      </c>
      <c r="G1103" s="7" t="s">
        <v>51</v>
      </c>
      <c r="H1103" s="7">
        <f>VALUE(LEFT(J1101,FIND(":",J1101,1)-1))</f>
        <v>4</v>
      </c>
      <c r="I1103" s="7">
        <f>VALUE(RIGHT(J1101,1))</f>
        <v>3</v>
      </c>
      <c r="J1103" s="7">
        <v>1</v>
      </c>
      <c r="K1103" s="7">
        <v>39.44</v>
      </c>
      <c r="L1103" s="7">
        <v>16.399999999999999</v>
      </c>
      <c r="M1103" s="7">
        <v>0.24399999999999999</v>
      </c>
      <c r="N1103" s="7">
        <v>220</v>
      </c>
      <c r="O1103" s="7">
        <v>2.39</v>
      </c>
      <c r="P1103" s="7">
        <v>1.06</v>
      </c>
      <c r="Q1103" s="7">
        <v>6</v>
      </c>
      <c r="R1103" s="7">
        <v>0</v>
      </c>
      <c r="S1103" s="7">
        <v>1.42</v>
      </c>
      <c r="T1103" s="7">
        <v>19.32</v>
      </c>
      <c r="U1103" s="7">
        <v>20.58</v>
      </c>
      <c r="V1103" s="7">
        <v>18.45</v>
      </c>
      <c r="W1103" s="7">
        <v>370.1</v>
      </c>
      <c r="X1103" s="7">
        <v>349.4</v>
      </c>
      <c r="Y1103" s="7">
        <v>11.68</v>
      </c>
      <c r="Z1103" s="7">
        <v>14.5</v>
      </c>
      <c r="AA1103" s="7">
        <v>49.01</v>
      </c>
      <c r="AB1103" s="7">
        <v>60.85</v>
      </c>
      <c r="AC1103" s="7">
        <v>500.4</v>
      </c>
      <c r="AD1103" s="7">
        <v>1201</v>
      </c>
      <c r="AE1103" s="7">
        <v>6.8879999999999997E-2</v>
      </c>
      <c r="AF1103" s="7">
        <v>94.4</v>
      </c>
      <c r="AG1103" s="7">
        <v>2.5</v>
      </c>
      <c r="AH1103" s="7">
        <v>0.55000000000000004</v>
      </c>
      <c r="AI1103" s="7">
        <v>111115</v>
      </c>
    </row>
    <row r="1104" spans="1:35" s="7" customFormat="1" x14ac:dyDescent="0.2">
      <c r="A1104" s="5">
        <f t="shared" si="276"/>
        <v>1103</v>
      </c>
      <c r="B1104" s="29">
        <f t="shared" ref="B1104:I1104" si="277">B1103</f>
        <v>35978</v>
      </c>
      <c r="C1104" s="30">
        <f t="shared" si="277"/>
        <v>0.64445601851851853</v>
      </c>
      <c r="D1104" s="7" t="str">
        <f t="shared" si="277"/>
        <v>SU</v>
      </c>
      <c r="E1104" s="7" t="str">
        <f t="shared" si="277"/>
        <v>seedling</v>
      </c>
      <c r="F1104" s="7">
        <f t="shared" si="277"/>
        <v>1200</v>
      </c>
      <c r="G1104" s="7" t="str">
        <f t="shared" si="277"/>
        <v>POTR</v>
      </c>
      <c r="H1104" s="7">
        <f t="shared" si="277"/>
        <v>4</v>
      </c>
      <c r="I1104" s="7">
        <f t="shared" si="277"/>
        <v>3</v>
      </c>
      <c r="J1104" s="7">
        <v>2</v>
      </c>
      <c r="K1104" s="7">
        <v>62.69</v>
      </c>
      <c r="L1104" s="7">
        <v>16.7</v>
      </c>
      <c r="M1104" s="7">
        <v>0.246</v>
      </c>
      <c r="N1104" s="7">
        <v>219</v>
      </c>
      <c r="O1104" s="7">
        <v>2.37</v>
      </c>
      <c r="P1104" s="7">
        <v>1.05</v>
      </c>
      <c r="Q1104" s="7">
        <v>6</v>
      </c>
      <c r="R1104" s="7">
        <v>0</v>
      </c>
      <c r="S1104" s="7">
        <v>1.42</v>
      </c>
      <c r="T1104" s="7">
        <v>19.239999999999998</v>
      </c>
      <c r="U1104" s="7">
        <v>20.46</v>
      </c>
      <c r="V1104" s="7">
        <v>18.47</v>
      </c>
      <c r="W1104" s="7">
        <v>370.3</v>
      </c>
      <c r="X1104" s="7">
        <v>349.3</v>
      </c>
      <c r="Y1104" s="7">
        <v>11.65</v>
      </c>
      <c r="Z1104" s="7">
        <v>14.45</v>
      </c>
      <c r="AA1104" s="7">
        <v>49.11</v>
      </c>
      <c r="AB1104" s="7">
        <v>60.95</v>
      </c>
      <c r="AC1104" s="7">
        <v>500.4</v>
      </c>
      <c r="AD1104" s="7">
        <v>1200</v>
      </c>
      <c r="AE1104" s="7">
        <v>0.38569999999999999</v>
      </c>
      <c r="AF1104" s="7">
        <v>94.41</v>
      </c>
      <c r="AG1104" s="7">
        <v>2.5</v>
      </c>
      <c r="AH1104" s="7">
        <v>0.55000000000000004</v>
      </c>
      <c r="AI1104" s="7">
        <v>111115</v>
      </c>
    </row>
    <row r="1105" spans="1:35" s="7" customFormat="1" x14ac:dyDescent="0.2">
      <c r="A1105" s="5">
        <f t="shared" si="276"/>
        <v>1104</v>
      </c>
      <c r="B1105" s="29"/>
      <c r="C1105" s="30"/>
      <c r="J1105" s="7" t="s">
        <v>344</v>
      </c>
    </row>
    <row r="1106" spans="1:35" s="7" customFormat="1" x14ac:dyDescent="0.2">
      <c r="A1106" s="5">
        <f t="shared" si="276"/>
        <v>1105</v>
      </c>
      <c r="B1106" s="29"/>
      <c r="C1106" s="30"/>
      <c r="J1106" s="7" t="s">
        <v>64</v>
      </c>
    </row>
    <row r="1107" spans="1:35" s="7" customFormat="1" x14ac:dyDescent="0.2">
      <c r="A1107" s="5">
        <f t="shared" si="276"/>
        <v>1106</v>
      </c>
      <c r="B1107" s="29"/>
      <c r="C1107" s="30"/>
      <c r="J1107" s="7" t="s">
        <v>346</v>
      </c>
      <c r="K1107" s="7" t="s">
        <v>347</v>
      </c>
    </row>
    <row r="1108" spans="1:35" s="7" customFormat="1" x14ac:dyDescent="0.2">
      <c r="A1108" s="5">
        <f t="shared" si="276"/>
        <v>1107</v>
      </c>
      <c r="B1108" s="29"/>
      <c r="C1108" s="30"/>
      <c r="J1108" s="7" t="s">
        <v>348</v>
      </c>
      <c r="K1108" s="7" t="s">
        <v>349</v>
      </c>
    </row>
    <row r="1109" spans="1:35" s="7" customFormat="1" x14ac:dyDescent="0.2">
      <c r="A1109" s="5">
        <f t="shared" si="276"/>
        <v>1108</v>
      </c>
      <c r="B1109" s="29"/>
      <c r="C1109" s="30"/>
      <c r="J1109" s="7" t="s">
        <v>350</v>
      </c>
      <c r="K1109" s="7" t="s">
        <v>351</v>
      </c>
      <c r="L1109" s="7">
        <v>1</v>
      </c>
      <c r="M1109" s="7">
        <v>0.16</v>
      </c>
    </row>
    <row r="1110" spans="1:35" s="7" customFormat="1" x14ac:dyDescent="0.2">
      <c r="A1110" s="5">
        <f t="shared" si="276"/>
        <v>1109</v>
      </c>
      <c r="B1110" s="29"/>
      <c r="C1110" s="30"/>
      <c r="J1110" s="7" t="s">
        <v>352</v>
      </c>
      <c r="K1110" s="7" t="s">
        <v>353</v>
      </c>
    </row>
    <row r="1111" spans="1:35" s="7" customFormat="1" x14ac:dyDescent="0.2">
      <c r="A1111" s="5">
        <f t="shared" si="276"/>
        <v>1110</v>
      </c>
      <c r="B1111" s="29"/>
      <c r="C1111" s="30"/>
      <c r="J1111" s="7" t="s">
        <v>65</v>
      </c>
    </row>
    <row r="1112" spans="1:35" s="7" customFormat="1" x14ac:dyDescent="0.2">
      <c r="A1112" s="5">
        <f t="shared" si="276"/>
        <v>1111</v>
      </c>
      <c r="B1112" s="29"/>
      <c r="C1112" s="30"/>
      <c r="J1112" s="7" t="s">
        <v>355</v>
      </c>
      <c r="K1112" s="7" t="s">
        <v>356</v>
      </c>
      <c r="L1112" s="7" t="s">
        <v>357</v>
      </c>
      <c r="M1112" s="7" t="s">
        <v>358</v>
      </c>
      <c r="N1112" s="7" t="s">
        <v>359</v>
      </c>
      <c r="O1112" s="7" t="s">
        <v>360</v>
      </c>
      <c r="P1112" s="7" t="s">
        <v>361</v>
      </c>
      <c r="Q1112" s="7" t="s">
        <v>362</v>
      </c>
      <c r="R1112" s="7" t="s">
        <v>363</v>
      </c>
      <c r="S1112" s="7" t="s">
        <v>364</v>
      </c>
      <c r="T1112" s="7" t="s">
        <v>365</v>
      </c>
      <c r="U1112" s="7" t="s">
        <v>366</v>
      </c>
      <c r="V1112" s="7" t="s">
        <v>367</v>
      </c>
      <c r="W1112" s="7" t="s">
        <v>368</v>
      </c>
      <c r="X1112" s="7" t="s">
        <v>369</v>
      </c>
      <c r="Y1112" s="7" t="s">
        <v>370</v>
      </c>
      <c r="Z1112" s="7" t="s">
        <v>371</v>
      </c>
      <c r="AA1112" s="7" t="s">
        <v>372</v>
      </c>
      <c r="AB1112" s="7" t="s">
        <v>373</v>
      </c>
      <c r="AC1112" s="7" t="s">
        <v>374</v>
      </c>
      <c r="AD1112" s="7" t="s">
        <v>375</v>
      </c>
      <c r="AE1112" s="7" t="s">
        <v>376</v>
      </c>
      <c r="AF1112" s="7" t="s">
        <v>377</v>
      </c>
      <c r="AG1112" s="7" t="s">
        <v>378</v>
      </c>
      <c r="AH1112" s="7" t="s">
        <v>379</v>
      </c>
      <c r="AI1112" s="7" t="s">
        <v>380</v>
      </c>
    </row>
    <row r="1113" spans="1:35" s="7" customFormat="1" x14ac:dyDescent="0.2">
      <c r="A1113" s="5">
        <f t="shared" si="276"/>
        <v>1112</v>
      </c>
      <c r="B1113" s="29">
        <f>DATE(1998,7,(MID(J1106,10,1)))</f>
        <v>35978</v>
      </c>
      <c r="C1113" s="30">
        <f>TIME(MID(J1106,17,2),MID(J1106,20,2),MID(J1106,23,2))</f>
        <v>0.64611111111111108</v>
      </c>
      <c r="D1113" s="43" t="s">
        <v>434</v>
      </c>
      <c r="E1113" s="7" t="s">
        <v>433</v>
      </c>
      <c r="F1113" s="7">
        <v>1200</v>
      </c>
      <c r="G1113" s="7" t="s">
        <v>51</v>
      </c>
      <c r="H1113" s="7">
        <f>VALUE(LEFT(J1111,FIND(":",J1111,1)-1))</f>
        <v>5</v>
      </c>
      <c r="I1113" s="7">
        <f>VALUE(RIGHT(J1111,1))</f>
        <v>1</v>
      </c>
      <c r="J1113" s="7">
        <v>1</v>
      </c>
      <c r="K1113" s="7">
        <v>128.93</v>
      </c>
      <c r="L1113" s="7">
        <v>12.2</v>
      </c>
      <c r="M1113" s="7">
        <v>0.14699999999999999</v>
      </c>
      <c r="N1113" s="7">
        <v>200</v>
      </c>
      <c r="O1113" s="7">
        <v>1.69</v>
      </c>
      <c r="P1113" s="7">
        <v>1.17</v>
      </c>
      <c r="Q1113" s="7">
        <v>6</v>
      </c>
      <c r="R1113" s="7">
        <v>0</v>
      </c>
      <c r="S1113" s="7">
        <v>1.42</v>
      </c>
      <c r="T1113" s="7">
        <v>19.03</v>
      </c>
      <c r="U1113" s="7">
        <v>20.56</v>
      </c>
      <c r="V1113" s="7">
        <v>18.05</v>
      </c>
      <c r="W1113" s="7">
        <v>365.5</v>
      </c>
      <c r="X1113" s="7">
        <v>350.1</v>
      </c>
      <c r="Y1113" s="7">
        <v>11.31</v>
      </c>
      <c r="Z1113" s="7">
        <v>13.32</v>
      </c>
      <c r="AA1113" s="7">
        <v>48.34</v>
      </c>
      <c r="AB1113" s="7">
        <v>56.89</v>
      </c>
      <c r="AC1113" s="7">
        <v>500.4</v>
      </c>
      <c r="AD1113" s="7">
        <v>1200</v>
      </c>
      <c r="AE1113" s="7">
        <v>0.4546</v>
      </c>
      <c r="AF1113" s="7">
        <v>94.41</v>
      </c>
      <c r="AG1113" s="7">
        <v>2.5</v>
      </c>
      <c r="AH1113" s="7">
        <v>0.55000000000000004</v>
      </c>
      <c r="AI1113" s="7">
        <v>111115</v>
      </c>
    </row>
    <row r="1114" spans="1:35" s="7" customFormat="1" x14ac:dyDescent="0.2">
      <c r="A1114" s="5">
        <f t="shared" si="276"/>
        <v>1113</v>
      </c>
      <c r="B1114" s="29">
        <f t="shared" ref="B1114:I1114" si="278">B1113</f>
        <v>35978</v>
      </c>
      <c r="C1114" s="30">
        <f t="shared" si="278"/>
        <v>0.64611111111111108</v>
      </c>
      <c r="D1114" s="7" t="str">
        <f t="shared" si="278"/>
        <v>SU</v>
      </c>
      <c r="E1114" s="7" t="str">
        <f t="shared" si="278"/>
        <v>seedling</v>
      </c>
      <c r="F1114" s="7">
        <f t="shared" si="278"/>
        <v>1200</v>
      </c>
      <c r="G1114" s="7" t="str">
        <f t="shared" si="278"/>
        <v>POTR</v>
      </c>
      <c r="H1114" s="7">
        <f t="shared" si="278"/>
        <v>5</v>
      </c>
      <c r="I1114" s="7">
        <f t="shared" si="278"/>
        <v>1</v>
      </c>
      <c r="J1114" s="7">
        <v>2</v>
      </c>
      <c r="K1114" s="7">
        <v>158.93</v>
      </c>
      <c r="L1114" s="7">
        <v>12.3</v>
      </c>
      <c r="M1114" s="7">
        <v>0.14699999999999999</v>
      </c>
      <c r="N1114" s="7">
        <v>199</v>
      </c>
      <c r="O1114" s="7">
        <v>1.67</v>
      </c>
      <c r="P1114" s="7">
        <v>1.1599999999999999</v>
      </c>
      <c r="Q1114" s="7">
        <v>6</v>
      </c>
      <c r="R1114" s="7">
        <v>0</v>
      </c>
      <c r="S1114" s="7">
        <v>1.42</v>
      </c>
      <c r="T1114" s="7">
        <v>18.93</v>
      </c>
      <c r="U1114" s="7">
        <v>20.43</v>
      </c>
      <c r="V1114" s="7">
        <v>18.079999999999998</v>
      </c>
      <c r="W1114" s="7">
        <v>365.5</v>
      </c>
      <c r="X1114" s="7">
        <v>350.1</v>
      </c>
      <c r="Y1114" s="7">
        <v>11.27</v>
      </c>
      <c r="Z1114" s="7">
        <v>13.24</v>
      </c>
      <c r="AA1114" s="7">
        <v>48.45</v>
      </c>
      <c r="AB1114" s="7">
        <v>56.94</v>
      </c>
      <c r="AC1114" s="7">
        <v>500.4</v>
      </c>
      <c r="AD1114" s="7">
        <v>1200</v>
      </c>
      <c r="AE1114" s="7">
        <v>1.391</v>
      </c>
      <c r="AF1114" s="7">
        <v>94.41</v>
      </c>
      <c r="AG1114" s="7">
        <v>2.5</v>
      </c>
      <c r="AH1114" s="7">
        <v>0.55000000000000004</v>
      </c>
      <c r="AI1114" s="7">
        <v>111115</v>
      </c>
    </row>
    <row r="1115" spans="1:35" s="7" customFormat="1" x14ac:dyDescent="0.2">
      <c r="A1115" s="5">
        <f t="shared" si="276"/>
        <v>1114</v>
      </c>
      <c r="B1115" s="29"/>
      <c r="C1115" s="30"/>
      <c r="J1115" s="7" t="s">
        <v>344</v>
      </c>
    </row>
    <row r="1116" spans="1:35" s="7" customFormat="1" x14ac:dyDescent="0.2">
      <c r="A1116" s="5">
        <f t="shared" si="276"/>
        <v>1115</v>
      </c>
      <c r="B1116" s="29"/>
      <c r="C1116" s="30"/>
      <c r="J1116" s="7" t="s">
        <v>66</v>
      </c>
    </row>
    <row r="1117" spans="1:35" s="7" customFormat="1" x14ac:dyDescent="0.2">
      <c r="A1117" s="5">
        <f t="shared" si="276"/>
        <v>1116</v>
      </c>
      <c r="B1117" s="29"/>
      <c r="C1117" s="30"/>
      <c r="J1117" s="7" t="s">
        <v>346</v>
      </c>
      <c r="K1117" s="7" t="s">
        <v>347</v>
      </c>
    </row>
    <row r="1118" spans="1:35" s="7" customFormat="1" x14ac:dyDescent="0.2">
      <c r="A1118" s="5">
        <f t="shared" si="276"/>
        <v>1117</v>
      </c>
      <c r="B1118" s="29"/>
      <c r="C1118" s="30"/>
      <c r="J1118" s="7" t="s">
        <v>348</v>
      </c>
      <c r="K1118" s="7" t="s">
        <v>349</v>
      </c>
    </row>
    <row r="1119" spans="1:35" s="7" customFormat="1" x14ac:dyDescent="0.2">
      <c r="A1119" s="5">
        <f t="shared" si="276"/>
        <v>1118</v>
      </c>
      <c r="B1119" s="29"/>
      <c r="C1119" s="30"/>
      <c r="J1119" s="7" t="s">
        <v>350</v>
      </c>
      <c r="K1119" s="7" t="s">
        <v>351</v>
      </c>
      <c r="L1119" s="7">
        <v>1</v>
      </c>
      <c r="M1119" s="7">
        <v>0.16</v>
      </c>
    </row>
    <row r="1120" spans="1:35" s="7" customFormat="1" x14ac:dyDescent="0.2">
      <c r="A1120" s="5">
        <f t="shared" si="276"/>
        <v>1119</v>
      </c>
      <c r="B1120" s="29"/>
      <c r="C1120" s="30"/>
      <c r="J1120" s="7" t="s">
        <v>352</v>
      </c>
      <c r="K1120" s="7" t="s">
        <v>353</v>
      </c>
    </row>
    <row r="1121" spans="1:35" s="7" customFormat="1" x14ac:dyDescent="0.2">
      <c r="A1121" s="5">
        <f t="shared" si="276"/>
        <v>1120</v>
      </c>
      <c r="B1121" s="29"/>
      <c r="C1121" s="30"/>
      <c r="J1121" s="7" t="s">
        <v>67</v>
      </c>
    </row>
    <row r="1122" spans="1:35" s="7" customFormat="1" x14ac:dyDescent="0.2">
      <c r="A1122" s="5">
        <f t="shared" si="276"/>
        <v>1121</v>
      </c>
      <c r="B1122" s="29"/>
      <c r="C1122" s="30"/>
      <c r="J1122" s="7" t="s">
        <v>355</v>
      </c>
      <c r="K1122" s="7" t="s">
        <v>356</v>
      </c>
      <c r="L1122" s="7" t="s">
        <v>357</v>
      </c>
      <c r="M1122" s="7" t="s">
        <v>358</v>
      </c>
      <c r="N1122" s="7" t="s">
        <v>359</v>
      </c>
      <c r="O1122" s="7" t="s">
        <v>360</v>
      </c>
      <c r="P1122" s="7" t="s">
        <v>361</v>
      </c>
      <c r="Q1122" s="7" t="s">
        <v>362</v>
      </c>
      <c r="R1122" s="7" t="s">
        <v>363</v>
      </c>
      <c r="S1122" s="7" t="s">
        <v>364</v>
      </c>
      <c r="T1122" s="7" t="s">
        <v>365</v>
      </c>
      <c r="U1122" s="7" t="s">
        <v>366</v>
      </c>
      <c r="V1122" s="7" t="s">
        <v>367</v>
      </c>
      <c r="W1122" s="7" t="s">
        <v>368</v>
      </c>
      <c r="X1122" s="7" t="s">
        <v>369</v>
      </c>
      <c r="Y1122" s="7" t="s">
        <v>370</v>
      </c>
      <c r="Z1122" s="7" t="s">
        <v>371</v>
      </c>
      <c r="AA1122" s="7" t="s">
        <v>372</v>
      </c>
      <c r="AB1122" s="7" t="s">
        <v>373</v>
      </c>
      <c r="AC1122" s="7" t="s">
        <v>374</v>
      </c>
      <c r="AD1122" s="7" t="s">
        <v>375</v>
      </c>
      <c r="AE1122" s="7" t="s">
        <v>376</v>
      </c>
      <c r="AF1122" s="7" t="s">
        <v>377</v>
      </c>
      <c r="AG1122" s="7" t="s">
        <v>378</v>
      </c>
      <c r="AH1122" s="7" t="s">
        <v>379</v>
      </c>
      <c r="AI1122" s="7" t="s">
        <v>380</v>
      </c>
    </row>
    <row r="1123" spans="1:35" s="7" customFormat="1" x14ac:dyDescent="0.2">
      <c r="A1123" s="5">
        <f t="shared" si="276"/>
        <v>1122</v>
      </c>
      <c r="B1123" s="29">
        <f>DATE(1998,7,(MID(J1116,10,1)))</f>
        <v>35978</v>
      </c>
      <c r="C1123" s="30">
        <f>TIME(MID(J1116,17,2),MID(J1116,20,2),MID(J1116,23,2))</f>
        <v>0.64885416666666662</v>
      </c>
      <c r="D1123" s="43" t="s">
        <v>434</v>
      </c>
      <c r="E1123" s="7" t="s">
        <v>433</v>
      </c>
      <c r="F1123" s="7">
        <v>1200</v>
      </c>
      <c r="G1123" s="7" t="s">
        <v>51</v>
      </c>
      <c r="H1123" s="7">
        <f>VALUE(LEFT(J1121,FIND(":",J1121,1)-1))</f>
        <v>6</v>
      </c>
      <c r="I1123" s="7">
        <f>VALUE(RIGHT(J1121,1))</f>
        <v>5</v>
      </c>
      <c r="J1123" s="7">
        <v>1</v>
      </c>
      <c r="K1123" s="7">
        <v>92.68</v>
      </c>
      <c r="L1123" s="7">
        <v>15.2</v>
      </c>
      <c r="M1123" s="7">
        <v>0.28299999999999997</v>
      </c>
      <c r="N1123" s="7">
        <v>243</v>
      </c>
      <c r="O1123" s="7">
        <v>2.63</v>
      </c>
      <c r="P1123" s="7">
        <v>1.03</v>
      </c>
      <c r="Q1123" s="7">
        <v>6</v>
      </c>
      <c r="R1123" s="7">
        <v>0</v>
      </c>
      <c r="S1123" s="7">
        <v>1.42</v>
      </c>
      <c r="T1123" s="7">
        <v>18.559999999999999</v>
      </c>
      <c r="U1123" s="7">
        <v>20.27</v>
      </c>
      <c r="V1123" s="7">
        <v>17.25</v>
      </c>
      <c r="W1123" s="7">
        <v>367.9</v>
      </c>
      <c r="X1123" s="7">
        <v>348.5</v>
      </c>
      <c r="Y1123" s="7">
        <v>11.26</v>
      </c>
      <c r="Z1123" s="7">
        <v>14.37</v>
      </c>
      <c r="AA1123" s="7">
        <v>49.54</v>
      </c>
      <c r="AB1123" s="7">
        <v>63.22</v>
      </c>
      <c r="AC1123" s="7">
        <v>500.3</v>
      </c>
      <c r="AD1123" s="7">
        <v>1200</v>
      </c>
      <c r="AE1123" s="7">
        <v>0.23419999999999999</v>
      </c>
      <c r="AF1123" s="7">
        <v>94.41</v>
      </c>
      <c r="AG1123" s="7">
        <v>2.5</v>
      </c>
      <c r="AH1123" s="7">
        <v>0.55000000000000004</v>
      </c>
      <c r="AI1123" s="7">
        <v>111115</v>
      </c>
    </row>
    <row r="1124" spans="1:35" s="7" customFormat="1" x14ac:dyDescent="0.2">
      <c r="A1124" s="5">
        <f t="shared" si="276"/>
        <v>1123</v>
      </c>
      <c r="B1124" s="29">
        <f t="shared" ref="B1124:I1124" si="279">B1123</f>
        <v>35978</v>
      </c>
      <c r="C1124" s="30">
        <f t="shared" si="279"/>
        <v>0.64885416666666662</v>
      </c>
      <c r="D1124" s="7" t="str">
        <f t="shared" si="279"/>
        <v>SU</v>
      </c>
      <c r="E1124" s="7" t="str">
        <f t="shared" si="279"/>
        <v>seedling</v>
      </c>
      <c r="F1124" s="7">
        <f t="shared" si="279"/>
        <v>1200</v>
      </c>
      <c r="G1124" s="7" t="str">
        <f t="shared" si="279"/>
        <v>POTR</v>
      </c>
      <c r="H1124" s="7">
        <f t="shared" si="279"/>
        <v>6</v>
      </c>
      <c r="I1124" s="7">
        <f t="shared" si="279"/>
        <v>5</v>
      </c>
      <c r="J1124" s="7">
        <v>2</v>
      </c>
      <c r="K1124" s="7">
        <v>147.43</v>
      </c>
      <c r="L1124" s="7">
        <v>15.5</v>
      </c>
      <c r="M1124" s="7">
        <v>0.29099999999999998</v>
      </c>
      <c r="N1124" s="7">
        <v>245</v>
      </c>
      <c r="O1124" s="7">
        <v>2.64</v>
      </c>
      <c r="P1124" s="7">
        <v>1.01</v>
      </c>
      <c r="Q1124" s="7">
        <v>6</v>
      </c>
      <c r="R1124" s="7">
        <v>0</v>
      </c>
      <c r="S1124" s="7">
        <v>1.42</v>
      </c>
      <c r="T1124" s="7">
        <v>18.39</v>
      </c>
      <c r="U1124" s="7">
        <v>20.190000000000001</v>
      </c>
      <c r="V1124" s="7">
        <v>17.12</v>
      </c>
      <c r="W1124" s="7">
        <v>369.7</v>
      </c>
      <c r="X1124" s="7">
        <v>350</v>
      </c>
      <c r="Y1124" s="7">
        <v>11.34</v>
      </c>
      <c r="Z1124" s="7">
        <v>14.46</v>
      </c>
      <c r="AA1124" s="7">
        <v>50.47</v>
      </c>
      <c r="AB1124" s="7">
        <v>64.33</v>
      </c>
      <c r="AC1124" s="7">
        <v>500.3</v>
      </c>
      <c r="AD1124" s="7">
        <v>1200</v>
      </c>
      <c r="AE1124" s="7">
        <v>0.1653</v>
      </c>
      <c r="AF1124" s="7">
        <v>94.4</v>
      </c>
      <c r="AG1124" s="7">
        <v>2.5</v>
      </c>
      <c r="AH1124" s="7">
        <v>0.55000000000000004</v>
      </c>
      <c r="AI1124" s="7">
        <v>111115</v>
      </c>
    </row>
    <row r="1125" spans="1:35" s="7" customFormat="1" x14ac:dyDescent="0.2">
      <c r="A1125" s="5">
        <f t="shared" si="276"/>
        <v>1124</v>
      </c>
      <c r="B1125" s="29"/>
      <c r="C1125" s="30"/>
      <c r="J1125" s="7" t="s">
        <v>344</v>
      </c>
    </row>
    <row r="1126" spans="1:35" s="7" customFormat="1" x14ac:dyDescent="0.2">
      <c r="A1126" s="5">
        <f t="shared" si="276"/>
        <v>1125</v>
      </c>
      <c r="B1126" s="29"/>
      <c r="C1126" s="30"/>
      <c r="J1126" s="7" t="s">
        <v>68</v>
      </c>
    </row>
    <row r="1127" spans="1:35" s="7" customFormat="1" x14ac:dyDescent="0.2">
      <c r="A1127" s="5">
        <f t="shared" si="276"/>
        <v>1126</v>
      </c>
      <c r="B1127" s="29"/>
      <c r="C1127" s="30"/>
      <c r="J1127" s="7" t="s">
        <v>346</v>
      </c>
      <c r="K1127" s="7" t="s">
        <v>347</v>
      </c>
    </row>
    <row r="1128" spans="1:35" s="7" customFormat="1" x14ac:dyDescent="0.2">
      <c r="A1128" s="5">
        <f t="shared" si="276"/>
        <v>1127</v>
      </c>
      <c r="B1128" s="29"/>
      <c r="C1128" s="30"/>
      <c r="J1128" s="7" t="s">
        <v>348</v>
      </c>
      <c r="K1128" s="7" t="s">
        <v>349</v>
      </c>
    </row>
    <row r="1129" spans="1:35" s="7" customFormat="1" x14ac:dyDescent="0.2">
      <c r="A1129" s="5">
        <f t="shared" si="276"/>
        <v>1128</v>
      </c>
      <c r="B1129" s="29"/>
      <c r="C1129" s="30"/>
      <c r="J1129" s="7" t="s">
        <v>350</v>
      </c>
      <c r="K1129" s="7" t="s">
        <v>351</v>
      </c>
      <c r="L1129" s="7">
        <v>1</v>
      </c>
      <c r="M1129" s="7">
        <v>0.16</v>
      </c>
    </row>
    <row r="1130" spans="1:35" s="7" customFormat="1" x14ac:dyDescent="0.2">
      <c r="A1130" s="5">
        <f t="shared" si="276"/>
        <v>1129</v>
      </c>
      <c r="B1130" s="29"/>
      <c r="C1130" s="30"/>
      <c r="J1130" s="7" t="s">
        <v>352</v>
      </c>
      <c r="K1130" s="7" t="s">
        <v>353</v>
      </c>
    </row>
    <row r="1131" spans="1:35" s="7" customFormat="1" x14ac:dyDescent="0.2">
      <c r="A1131" s="5">
        <f t="shared" si="276"/>
        <v>1130</v>
      </c>
      <c r="B1131" s="29"/>
      <c r="C1131" s="30"/>
      <c r="J1131" s="7" t="s">
        <v>69</v>
      </c>
    </row>
    <row r="1132" spans="1:35" s="7" customFormat="1" x14ac:dyDescent="0.2">
      <c r="A1132" s="5">
        <f t="shared" si="276"/>
        <v>1131</v>
      </c>
      <c r="B1132" s="29"/>
      <c r="C1132" s="30"/>
      <c r="J1132" s="7" t="s">
        <v>355</v>
      </c>
      <c r="K1132" s="7" t="s">
        <v>356</v>
      </c>
      <c r="L1132" s="7" t="s">
        <v>357</v>
      </c>
      <c r="M1132" s="7" t="s">
        <v>358</v>
      </c>
      <c r="N1132" s="7" t="s">
        <v>359</v>
      </c>
      <c r="O1132" s="7" t="s">
        <v>360</v>
      </c>
      <c r="P1132" s="7" t="s">
        <v>361</v>
      </c>
      <c r="Q1132" s="7" t="s">
        <v>362</v>
      </c>
      <c r="R1132" s="7" t="s">
        <v>363</v>
      </c>
      <c r="S1132" s="7" t="s">
        <v>364</v>
      </c>
      <c r="T1132" s="7" t="s">
        <v>365</v>
      </c>
      <c r="U1132" s="7" t="s">
        <v>366</v>
      </c>
      <c r="V1132" s="7" t="s">
        <v>367</v>
      </c>
      <c r="W1132" s="7" t="s">
        <v>368</v>
      </c>
      <c r="X1132" s="7" t="s">
        <v>369</v>
      </c>
      <c r="Y1132" s="7" t="s">
        <v>370</v>
      </c>
      <c r="Z1132" s="7" t="s">
        <v>371</v>
      </c>
      <c r="AA1132" s="7" t="s">
        <v>372</v>
      </c>
      <c r="AB1132" s="7" t="s">
        <v>373</v>
      </c>
      <c r="AC1132" s="7" t="s">
        <v>374</v>
      </c>
      <c r="AD1132" s="7" t="s">
        <v>375</v>
      </c>
      <c r="AE1132" s="7" t="s">
        <v>376</v>
      </c>
      <c r="AF1132" s="7" t="s">
        <v>377</v>
      </c>
      <c r="AG1132" s="7" t="s">
        <v>378</v>
      </c>
      <c r="AH1132" s="7" t="s">
        <v>379</v>
      </c>
      <c r="AI1132" s="7" t="s">
        <v>380</v>
      </c>
    </row>
    <row r="1133" spans="1:35" s="7" customFormat="1" x14ac:dyDescent="0.2">
      <c r="A1133" s="5">
        <f t="shared" si="276"/>
        <v>1132</v>
      </c>
      <c r="B1133" s="29">
        <f>DATE(1998,7,(MID(J1126,10,1)))</f>
        <v>35978</v>
      </c>
      <c r="C1133" s="30">
        <f>TIME(MID(J1126,17,2),MID(J1126,20,2),MID(J1126,23,2))</f>
        <v>0.65178240740740734</v>
      </c>
      <c r="D1133" s="43" t="s">
        <v>434</v>
      </c>
      <c r="E1133" s="7" t="s">
        <v>433</v>
      </c>
      <c r="F1133" s="7">
        <v>1200</v>
      </c>
      <c r="G1133" s="7" t="s">
        <v>51</v>
      </c>
      <c r="H1133" s="7">
        <f>VALUE(LEFT(J1131,FIND(":",J1131,1)-1))</f>
        <v>7</v>
      </c>
      <c r="I1133" s="7">
        <f>VALUE(RIGHT(J1131,1))</f>
        <v>4</v>
      </c>
      <c r="J1133" s="7">
        <v>1</v>
      </c>
      <c r="K1133" s="7">
        <v>94.93</v>
      </c>
      <c r="L1133" s="7">
        <v>15.7</v>
      </c>
      <c r="M1133" s="7">
        <v>0.21299999999999999</v>
      </c>
      <c r="N1133" s="7">
        <v>211</v>
      </c>
      <c r="O1133" s="7">
        <v>2.21</v>
      </c>
      <c r="P1133" s="7">
        <v>1.1100000000000001</v>
      </c>
      <c r="Q1133" s="7">
        <v>6</v>
      </c>
      <c r="R1133" s="7">
        <v>0</v>
      </c>
      <c r="S1133" s="7">
        <v>1.42</v>
      </c>
      <c r="T1133" s="7">
        <v>19.48</v>
      </c>
      <c r="U1133" s="7">
        <v>20.73</v>
      </c>
      <c r="V1133" s="7">
        <v>18.2</v>
      </c>
      <c r="W1133" s="7">
        <v>368</v>
      </c>
      <c r="X1133" s="7">
        <v>348.4</v>
      </c>
      <c r="Y1133" s="7">
        <v>11.69</v>
      </c>
      <c r="Z1133" s="7">
        <v>14.3</v>
      </c>
      <c r="AA1133" s="7">
        <v>48.57</v>
      </c>
      <c r="AB1133" s="7">
        <v>59.44</v>
      </c>
      <c r="AC1133" s="7">
        <v>500.5</v>
      </c>
      <c r="AD1133" s="7">
        <v>1201</v>
      </c>
      <c r="AE1133" s="7">
        <v>1.171</v>
      </c>
      <c r="AF1133" s="7">
        <v>94.4</v>
      </c>
      <c r="AG1133" s="7">
        <v>2.5</v>
      </c>
      <c r="AH1133" s="7">
        <v>0.55000000000000004</v>
      </c>
      <c r="AI1133" s="7">
        <v>111115</v>
      </c>
    </row>
    <row r="1134" spans="1:35" s="7" customFormat="1" x14ac:dyDescent="0.2">
      <c r="A1134" s="5">
        <f t="shared" si="276"/>
        <v>1133</v>
      </c>
      <c r="B1134" s="29">
        <f t="shared" ref="B1134:I1134" si="280">B1133</f>
        <v>35978</v>
      </c>
      <c r="C1134" s="30">
        <f t="shared" si="280"/>
        <v>0.65178240740740734</v>
      </c>
      <c r="D1134" s="7" t="str">
        <f t="shared" si="280"/>
        <v>SU</v>
      </c>
      <c r="E1134" s="7" t="str">
        <f t="shared" si="280"/>
        <v>seedling</v>
      </c>
      <c r="F1134" s="7">
        <f t="shared" si="280"/>
        <v>1200</v>
      </c>
      <c r="G1134" s="7" t="str">
        <f t="shared" si="280"/>
        <v>POTR</v>
      </c>
      <c r="H1134" s="7">
        <f t="shared" si="280"/>
        <v>7</v>
      </c>
      <c r="I1134" s="7">
        <f t="shared" si="280"/>
        <v>4</v>
      </c>
      <c r="J1134" s="7">
        <v>2</v>
      </c>
      <c r="K1134" s="7">
        <v>129.43</v>
      </c>
      <c r="L1134" s="7">
        <v>15.1</v>
      </c>
      <c r="M1134" s="7">
        <v>0.21099999999999999</v>
      </c>
      <c r="N1134" s="7">
        <v>217</v>
      </c>
      <c r="O1134" s="7">
        <v>2.17</v>
      </c>
      <c r="P1134" s="7">
        <v>1.0900000000000001</v>
      </c>
      <c r="Q1134" s="7">
        <v>6</v>
      </c>
      <c r="R1134" s="7">
        <v>0</v>
      </c>
      <c r="S1134" s="7">
        <v>1.42</v>
      </c>
      <c r="T1134" s="7">
        <v>19.190000000000001</v>
      </c>
      <c r="U1134" s="7">
        <v>20.64</v>
      </c>
      <c r="V1134" s="7">
        <v>17.87</v>
      </c>
      <c r="W1134" s="7">
        <v>369.9</v>
      </c>
      <c r="X1134" s="7">
        <v>350.9</v>
      </c>
      <c r="Y1134" s="7">
        <v>11.74</v>
      </c>
      <c r="Z1134" s="7">
        <v>14.31</v>
      </c>
      <c r="AA1134" s="7">
        <v>49.69</v>
      </c>
      <c r="AB1134" s="7">
        <v>60.54</v>
      </c>
      <c r="AC1134" s="7">
        <v>500.3</v>
      </c>
      <c r="AD1134" s="7">
        <v>1200</v>
      </c>
      <c r="AE1134" s="7">
        <v>0.11020000000000001</v>
      </c>
      <c r="AF1134" s="7">
        <v>94.4</v>
      </c>
      <c r="AG1134" s="7">
        <v>2.5</v>
      </c>
      <c r="AH1134" s="7">
        <v>0.55000000000000004</v>
      </c>
      <c r="AI1134" s="7">
        <v>111115</v>
      </c>
    </row>
    <row r="1135" spans="1:35" s="7" customFormat="1" x14ac:dyDescent="0.2">
      <c r="A1135" s="5">
        <f t="shared" si="276"/>
        <v>1134</v>
      </c>
      <c r="B1135" s="29"/>
      <c r="C1135" s="30"/>
    </row>
    <row r="1136" spans="1:35" s="8" customFormat="1" x14ac:dyDescent="0.2">
      <c r="A1136" s="5">
        <f t="shared" si="276"/>
        <v>1135</v>
      </c>
      <c r="B1136" s="41"/>
      <c r="C1136" s="38"/>
      <c r="J1136" s="8" t="s">
        <v>70</v>
      </c>
    </row>
    <row r="1137" spans="1:35" s="8" customFormat="1" x14ac:dyDescent="0.2">
      <c r="A1137" s="5">
        <f t="shared" si="276"/>
        <v>1136</v>
      </c>
      <c r="B1137" s="41"/>
      <c r="C1137" s="38"/>
      <c r="J1137" s="8" t="s">
        <v>71</v>
      </c>
    </row>
    <row r="1138" spans="1:35" s="8" customFormat="1" x14ac:dyDescent="0.2">
      <c r="A1138" s="5">
        <f t="shared" si="276"/>
        <v>1137</v>
      </c>
      <c r="B1138" s="41"/>
      <c r="C1138" s="38"/>
      <c r="J1138" s="8" t="s">
        <v>72</v>
      </c>
    </row>
    <row r="1139" spans="1:35" s="8" customFormat="1" x14ac:dyDescent="0.2">
      <c r="A1139" s="5">
        <f t="shared" si="276"/>
        <v>1138</v>
      </c>
      <c r="B1139" s="41"/>
      <c r="C1139" s="38"/>
      <c r="J1139" s="8" t="s">
        <v>343</v>
      </c>
    </row>
    <row r="1140" spans="1:35" s="8" customFormat="1" x14ac:dyDescent="0.2">
      <c r="A1140" s="5">
        <f t="shared" si="276"/>
        <v>1139</v>
      </c>
      <c r="B1140" s="41"/>
      <c r="C1140" s="38"/>
    </row>
    <row r="1141" spans="1:35" s="8" customFormat="1" x14ac:dyDescent="0.2">
      <c r="A1141" s="5">
        <f t="shared" si="276"/>
        <v>1140</v>
      </c>
      <c r="B1141" s="41"/>
      <c r="C1141" s="38"/>
      <c r="J1141" s="8" t="s">
        <v>344</v>
      </c>
    </row>
    <row r="1142" spans="1:35" s="8" customFormat="1" x14ac:dyDescent="0.2">
      <c r="A1142" s="5">
        <f t="shared" si="276"/>
        <v>1141</v>
      </c>
      <c r="B1142" s="41"/>
      <c r="C1142" s="38"/>
      <c r="J1142" s="8" t="s">
        <v>73</v>
      </c>
    </row>
    <row r="1143" spans="1:35" s="8" customFormat="1" x14ac:dyDescent="0.2">
      <c r="A1143" s="5">
        <f t="shared" si="276"/>
        <v>1142</v>
      </c>
      <c r="B1143" s="41"/>
      <c r="C1143" s="38"/>
      <c r="J1143" s="8" t="s">
        <v>346</v>
      </c>
      <c r="K1143" s="8" t="s">
        <v>347</v>
      </c>
    </row>
    <row r="1144" spans="1:35" s="8" customFormat="1" x14ac:dyDescent="0.2">
      <c r="A1144" s="5">
        <f t="shared" si="276"/>
        <v>1143</v>
      </c>
      <c r="B1144" s="41"/>
      <c r="C1144" s="38"/>
      <c r="J1144" s="8" t="s">
        <v>348</v>
      </c>
      <c r="K1144" s="8" t="s">
        <v>349</v>
      </c>
    </row>
    <row r="1145" spans="1:35" s="8" customFormat="1" x14ac:dyDescent="0.2">
      <c r="A1145" s="5">
        <f t="shared" si="276"/>
        <v>1144</v>
      </c>
      <c r="B1145" s="41"/>
      <c r="C1145" s="38"/>
      <c r="J1145" s="8" t="s">
        <v>350</v>
      </c>
      <c r="K1145" s="8" t="s">
        <v>351</v>
      </c>
      <c r="L1145" s="8">
        <v>1</v>
      </c>
      <c r="M1145" s="8">
        <v>0.16</v>
      </c>
    </row>
    <row r="1146" spans="1:35" s="8" customFormat="1" x14ac:dyDescent="0.2">
      <c r="A1146" s="5">
        <f t="shared" si="276"/>
        <v>1145</v>
      </c>
      <c r="B1146" s="41"/>
      <c r="C1146" s="38"/>
      <c r="J1146" s="8" t="s">
        <v>352</v>
      </c>
      <c r="K1146" s="8" t="s">
        <v>353</v>
      </c>
    </row>
    <row r="1147" spans="1:35" s="8" customFormat="1" x14ac:dyDescent="0.2">
      <c r="A1147" s="5">
        <f t="shared" si="276"/>
        <v>1146</v>
      </c>
      <c r="B1147" s="41"/>
      <c r="C1147" s="38"/>
      <c r="J1147" s="8" t="s">
        <v>74</v>
      </c>
    </row>
    <row r="1148" spans="1:35" s="8" customFormat="1" x14ac:dyDescent="0.2">
      <c r="A1148" s="5">
        <f t="shared" si="276"/>
        <v>1147</v>
      </c>
      <c r="B1148" s="41"/>
      <c r="C1148" s="38"/>
      <c r="J1148" s="8" t="s">
        <v>355</v>
      </c>
      <c r="K1148" s="8" t="s">
        <v>356</v>
      </c>
      <c r="L1148" s="8" t="s">
        <v>357</v>
      </c>
      <c r="M1148" s="8" t="s">
        <v>358</v>
      </c>
      <c r="N1148" s="8" t="s">
        <v>359</v>
      </c>
      <c r="O1148" s="8" t="s">
        <v>360</v>
      </c>
      <c r="P1148" s="8" t="s">
        <v>361</v>
      </c>
      <c r="Q1148" s="8" t="s">
        <v>362</v>
      </c>
      <c r="R1148" s="8" t="s">
        <v>363</v>
      </c>
      <c r="S1148" s="8" t="s">
        <v>364</v>
      </c>
      <c r="T1148" s="8" t="s">
        <v>365</v>
      </c>
      <c r="U1148" s="8" t="s">
        <v>366</v>
      </c>
      <c r="V1148" s="8" t="s">
        <v>367</v>
      </c>
      <c r="W1148" s="8" t="s">
        <v>368</v>
      </c>
      <c r="X1148" s="8" t="s">
        <v>369</v>
      </c>
      <c r="Y1148" s="8" t="s">
        <v>370</v>
      </c>
      <c r="Z1148" s="8" t="s">
        <v>371</v>
      </c>
      <c r="AA1148" s="8" t="s">
        <v>372</v>
      </c>
      <c r="AB1148" s="8" t="s">
        <v>373</v>
      </c>
      <c r="AC1148" s="8" t="s">
        <v>374</v>
      </c>
      <c r="AD1148" s="8" t="s">
        <v>375</v>
      </c>
      <c r="AE1148" s="8" t="s">
        <v>376</v>
      </c>
      <c r="AF1148" s="8" t="s">
        <v>377</v>
      </c>
      <c r="AG1148" s="8" t="s">
        <v>378</v>
      </c>
      <c r="AH1148" s="8" t="s">
        <v>379</v>
      </c>
      <c r="AI1148" s="8" t="s">
        <v>380</v>
      </c>
    </row>
    <row r="1149" spans="1:35" s="8" customFormat="1" x14ac:dyDescent="0.2">
      <c r="A1149" s="5">
        <f t="shared" si="276"/>
        <v>1148</v>
      </c>
      <c r="B1149" s="41">
        <f>DATE(1998,7,(MID(J1142,10,1)))</f>
        <v>35978</v>
      </c>
      <c r="C1149" s="38">
        <f>TIME(MID(J1142,17,2),MID(J1142,20,2),MID(J1142,23,2))</f>
        <v>0.65584490740740742</v>
      </c>
      <c r="D1149" s="44" t="s">
        <v>434</v>
      </c>
      <c r="E1149" s="44" t="s">
        <v>433</v>
      </c>
      <c r="F1149" s="8">
        <v>1200</v>
      </c>
      <c r="G1149" s="44" t="s">
        <v>431</v>
      </c>
      <c r="H1149" s="8">
        <f>VALUE(LEFT(J1147,FIND(":",J1147,1)-1))</f>
        <v>15</v>
      </c>
      <c r="I1149" s="8">
        <f>VALUE(RIGHT(J1147,1))</f>
        <v>1</v>
      </c>
      <c r="J1149" s="8">
        <v>1</v>
      </c>
      <c r="K1149" s="8">
        <v>109.92</v>
      </c>
      <c r="L1149" s="8">
        <v>12.3</v>
      </c>
      <c r="M1149" s="8">
        <v>0.14499999999999999</v>
      </c>
      <c r="N1149" s="8">
        <v>197</v>
      </c>
      <c r="O1149" s="8">
        <v>1.58</v>
      </c>
      <c r="P1149" s="8">
        <v>1.1100000000000001</v>
      </c>
      <c r="Q1149" s="8">
        <v>6</v>
      </c>
      <c r="R1149" s="8">
        <v>0</v>
      </c>
      <c r="S1149" s="8">
        <v>1.42</v>
      </c>
      <c r="T1149" s="8">
        <v>18.47</v>
      </c>
      <c r="U1149" s="8">
        <v>20.61</v>
      </c>
      <c r="V1149" s="8">
        <v>16.88</v>
      </c>
      <c r="W1149" s="8">
        <v>365.9</v>
      </c>
      <c r="X1149" s="8">
        <v>350.5</v>
      </c>
      <c r="Y1149" s="8">
        <v>12.19</v>
      </c>
      <c r="Z1149" s="8">
        <v>14.05</v>
      </c>
      <c r="AA1149" s="8">
        <v>53.94</v>
      </c>
      <c r="AB1149" s="8">
        <v>62.19</v>
      </c>
      <c r="AC1149" s="8">
        <v>500.5</v>
      </c>
      <c r="AD1149" s="8">
        <v>1200</v>
      </c>
      <c r="AE1149" s="8">
        <v>0.59240000000000004</v>
      </c>
      <c r="AF1149" s="8">
        <v>94.4</v>
      </c>
      <c r="AG1149" s="8">
        <v>2.5</v>
      </c>
      <c r="AH1149" s="8">
        <v>0.55000000000000004</v>
      </c>
      <c r="AI1149" s="8">
        <v>111115</v>
      </c>
    </row>
    <row r="1150" spans="1:35" s="8" customFormat="1" x14ac:dyDescent="0.2">
      <c r="A1150" s="5">
        <f t="shared" si="276"/>
        <v>1149</v>
      </c>
      <c r="B1150" s="41">
        <f t="shared" ref="B1150:I1150" si="281">B1149</f>
        <v>35978</v>
      </c>
      <c r="C1150" s="38">
        <f t="shared" si="281"/>
        <v>0.65584490740740742</v>
      </c>
      <c r="D1150" s="8" t="str">
        <f t="shared" si="281"/>
        <v>SU</v>
      </c>
      <c r="E1150" s="8" t="str">
        <f t="shared" si="281"/>
        <v>seedling</v>
      </c>
      <c r="F1150" s="8">
        <f t="shared" si="281"/>
        <v>1200</v>
      </c>
      <c r="G1150" s="8" t="str">
        <f t="shared" si="281"/>
        <v>ALIN</v>
      </c>
      <c r="H1150" s="8">
        <f t="shared" si="281"/>
        <v>15</v>
      </c>
      <c r="I1150" s="8">
        <f t="shared" si="281"/>
        <v>1</v>
      </c>
      <c r="J1150" s="8">
        <v>2</v>
      </c>
      <c r="K1150" s="8">
        <v>146.66999999999999</v>
      </c>
      <c r="L1150" s="8">
        <v>12.6</v>
      </c>
      <c r="M1150" s="8">
        <v>0.14499999999999999</v>
      </c>
      <c r="N1150" s="8">
        <v>195</v>
      </c>
      <c r="O1150" s="8">
        <v>1.54</v>
      </c>
      <c r="P1150" s="8">
        <v>1.08</v>
      </c>
      <c r="Q1150" s="8">
        <v>6</v>
      </c>
      <c r="R1150" s="8">
        <v>0</v>
      </c>
      <c r="S1150" s="8">
        <v>1.42</v>
      </c>
      <c r="T1150" s="8">
        <v>18.170000000000002</v>
      </c>
      <c r="U1150" s="8">
        <v>20.43</v>
      </c>
      <c r="V1150" s="8">
        <v>16.350000000000001</v>
      </c>
      <c r="W1150" s="8">
        <v>365.9</v>
      </c>
      <c r="X1150" s="8">
        <v>350.2</v>
      </c>
      <c r="Y1150" s="8">
        <v>12.24</v>
      </c>
      <c r="Z1150" s="8">
        <v>14.06</v>
      </c>
      <c r="AA1150" s="8">
        <v>55.18</v>
      </c>
      <c r="AB1150" s="8">
        <v>63.4</v>
      </c>
      <c r="AC1150" s="8">
        <v>500.3</v>
      </c>
      <c r="AD1150" s="8">
        <v>1200</v>
      </c>
      <c r="AE1150" s="8">
        <v>0.4546</v>
      </c>
      <c r="AF1150" s="8">
        <v>94.4</v>
      </c>
      <c r="AG1150" s="8">
        <v>2.5</v>
      </c>
      <c r="AH1150" s="8">
        <v>0.55000000000000004</v>
      </c>
      <c r="AI1150" s="8">
        <v>111115</v>
      </c>
    </row>
    <row r="1151" spans="1:35" s="8" customFormat="1" x14ac:dyDescent="0.2">
      <c r="A1151" s="5">
        <f t="shared" si="276"/>
        <v>1150</v>
      </c>
      <c r="B1151" s="41"/>
      <c r="C1151" s="38"/>
      <c r="J1151" s="8" t="s">
        <v>344</v>
      </c>
    </row>
    <row r="1152" spans="1:35" s="8" customFormat="1" x14ac:dyDescent="0.2">
      <c r="A1152" s="5">
        <f t="shared" si="276"/>
        <v>1151</v>
      </c>
      <c r="B1152" s="41"/>
      <c r="C1152" s="38"/>
      <c r="J1152" s="8" t="s">
        <v>75</v>
      </c>
    </row>
    <row r="1153" spans="1:35" s="8" customFormat="1" x14ac:dyDescent="0.2">
      <c r="A1153" s="5">
        <f t="shared" si="276"/>
        <v>1152</v>
      </c>
      <c r="B1153" s="41"/>
      <c r="C1153" s="38"/>
      <c r="J1153" s="8" t="s">
        <v>346</v>
      </c>
      <c r="K1153" s="8" t="s">
        <v>347</v>
      </c>
    </row>
    <row r="1154" spans="1:35" s="8" customFormat="1" x14ac:dyDescent="0.2">
      <c r="A1154" s="5">
        <f t="shared" si="276"/>
        <v>1153</v>
      </c>
      <c r="B1154" s="41"/>
      <c r="C1154" s="38"/>
      <c r="J1154" s="8" t="s">
        <v>348</v>
      </c>
      <c r="K1154" s="8" t="s">
        <v>349</v>
      </c>
    </row>
    <row r="1155" spans="1:35" s="8" customFormat="1" x14ac:dyDescent="0.2">
      <c r="A1155" s="5">
        <f t="shared" si="276"/>
        <v>1154</v>
      </c>
      <c r="B1155" s="41"/>
      <c r="C1155" s="38"/>
      <c r="J1155" s="8" t="s">
        <v>350</v>
      </c>
      <c r="K1155" s="8" t="s">
        <v>351</v>
      </c>
      <c r="L1155" s="8">
        <v>1</v>
      </c>
      <c r="M1155" s="8">
        <v>0.16</v>
      </c>
    </row>
    <row r="1156" spans="1:35" s="8" customFormat="1" x14ac:dyDescent="0.2">
      <c r="A1156" s="5">
        <f t="shared" si="276"/>
        <v>1155</v>
      </c>
      <c r="B1156" s="41"/>
      <c r="C1156" s="38"/>
      <c r="J1156" s="8" t="s">
        <v>352</v>
      </c>
      <c r="K1156" s="8" t="s">
        <v>353</v>
      </c>
    </row>
    <row r="1157" spans="1:35" s="8" customFormat="1" x14ac:dyDescent="0.2">
      <c r="A1157" s="5">
        <f t="shared" si="276"/>
        <v>1156</v>
      </c>
      <c r="B1157" s="41"/>
      <c r="C1157" s="38"/>
      <c r="J1157" s="8" t="s">
        <v>76</v>
      </c>
    </row>
    <row r="1158" spans="1:35" s="8" customFormat="1" x14ac:dyDescent="0.2">
      <c r="A1158" s="5">
        <f t="shared" si="276"/>
        <v>1157</v>
      </c>
      <c r="B1158" s="41"/>
      <c r="C1158" s="38"/>
      <c r="J1158" s="8" t="s">
        <v>355</v>
      </c>
      <c r="K1158" s="8" t="s">
        <v>356</v>
      </c>
      <c r="L1158" s="8" t="s">
        <v>357</v>
      </c>
      <c r="M1158" s="8" t="s">
        <v>358</v>
      </c>
      <c r="N1158" s="8" t="s">
        <v>359</v>
      </c>
      <c r="O1158" s="8" t="s">
        <v>360</v>
      </c>
      <c r="P1158" s="8" t="s">
        <v>361</v>
      </c>
      <c r="Q1158" s="8" t="s">
        <v>362</v>
      </c>
      <c r="R1158" s="8" t="s">
        <v>363</v>
      </c>
      <c r="S1158" s="8" t="s">
        <v>364</v>
      </c>
      <c r="T1158" s="8" t="s">
        <v>365</v>
      </c>
      <c r="U1158" s="8" t="s">
        <v>366</v>
      </c>
      <c r="V1158" s="8" t="s">
        <v>367</v>
      </c>
      <c r="W1158" s="8" t="s">
        <v>368</v>
      </c>
      <c r="X1158" s="8" t="s">
        <v>369</v>
      </c>
      <c r="Y1158" s="8" t="s">
        <v>370</v>
      </c>
      <c r="Z1158" s="8" t="s">
        <v>371</v>
      </c>
      <c r="AA1158" s="8" t="s">
        <v>372</v>
      </c>
      <c r="AB1158" s="8" t="s">
        <v>373</v>
      </c>
      <c r="AC1158" s="8" t="s">
        <v>374</v>
      </c>
      <c r="AD1158" s="8" t="s">
        <v>375</v>
      </c>
      <c r="AE1158" s="8" t="s">
        <v>376</v>
      </c>
      <c r="AF1158" s="8" t="s">
        <v>377</v>
      </c>
      <c r="AG1158" s="8" t="s">
        <v>378</v>
      </c>
      <c r="AH1158" s="8" t="s">
        <v>379</v>
      </c>
      <c r="AI1158" s="8" t="s">
        <v>380</v>
      </c>
    </row>
    <row r="1159" spans="1:35" s="8" customFormat="1" x14ac:dyDescent="0.2">
      <c r="A1159" s="5">
        <f t="shared" si="276"/>
        <v>1158</v>
      </c>
      <c r="B1159" s="41">
        <f>DATE(1998,7,(MID(J1152,10,1)))</f>
        <v>35978</v>
      </c>
      <c r="C1159" s="38">
        <f>TIME(MID(J1152,17,2),MID(J1152,20,2),MID(J1152,23,2))</f>
        <v>0.65890046296296301</v>
      </c>
      <c r="D1159" s="44" t="s">
        <v>434</v>
      </c>
      <c r="E1159" s="44" t="s">
        <v>433</v>
      </c>
      <c r="F1159" s="8">
        <v>1200</v>
      </c>
      <c r="G1159" s="44" t="s">
        <v>431</v>
      </c>
      <c r="H1159" s="8">
        <f>VALUE(LEFT(J1157,FIND(":",J1157,1)-1))</f>
        <v>4</v>
      </c>
      <c r="I1159" s="8">
        <f>VALUE(RIGHT(J1157,1))</f>
        <v>2</v>
      </c>
      <c r="J1159" s="8">
        <v>1</v>
      </c>
      <c r="K1159" s="8">
        <v>55.92</v>
      </c>
      <c r="L1159" s="8">
        <v>9.59</v>
      </c>
      <c r="M1159" s="8">
        <v>8.6400000000000005E-2</v>
      </c>
      <c r="N1159" s="8">
        <v>156</v>
      </c>
      <c r="O1159" s="8">
        <v>1.1499999999999999</v>
      </c>
      <c r="P1159" s="8">
        <v>1.31</v>
      </c>
      <c r="Q1159" s="8">
        <v>6</v>
      </c>
      <c r="R1159" s="8">
        <v>0</v>
      </c>
      <c r="S1159" s="8">
        <v>1.42</v>
      </c>
      <c r="T1159" s="8">
        <v>19.87</v>
      </c>
      <c r="U1159" s="8">
        <v>21.64</v>
      </c>
      <c r="V1159" s="8">
        <v>18.34</v>
      </c>
      <c r="W1159" s="8">
        <v>360.6</v>
      </c>
      <c r="X1159" s="8">
        <v>348.6</v>
      </c>
      <c r="Y1159" s="8">
        <v>12.29</v>
      </c>
      <c r="Z1159" s="8">
        <v>13.65</v>
      </c>
      <c r="AA1159" s="8">
        <v>49.85</v>
      </c>
      <c r="AB1159" s="8">
        <v>55.38</v>
      </c>
      <c r="AC1159" s="8">
        <v>500.5</v>
      </c>
      <c r="AD1159" s="8">
        <v>1201</v>
      </c>
      <c r="AE1159" s="8">
        <v>0.17910000000000001</v>
      </c>
      <c r="AF1159" s="8">
        <v>94.4</v>
      </c>
      <c r="AG1159" s="8">
        <v>2.5</v>
      </c>
      <c r="AH1159" s="8">
        <v>0.55000000000000004</v>
      </c>
      <c r="AI1159" s="8">
        <v>111115</v>
      </c>
    </row>
    <row r="1160" spans="1:35" s="8" customFormat="1" x14ac:dyDescent="0.2">
      <c r="A1160" s="5">
        <f t="shared" ref="A1160:A1222" si="282">A1159+1</f>
        <v>1159</v>
      </c>
      <c r="B1160" s="41">
        <f t="shared" ref="B1160:I1160" si="283">B1159</f>
        <v>35978</v>
      </c>
      <c r="C1160" s="38">
        <f t="shared" si="283"/>
        <v>0.65890046296296301</v>
      </c>
      <c r="D1160" s="8" t="str">
        <f t="shared" si="283"/>
        <v>SU</v>
      </c>
      <c r="E1160" s="8" t="str">
        <f t="shared" si="283"/>
        <v>seedling</v>
      </c>
      <c r="F1160" s="8">
        <f t="shared" si="283"/>
        <v>1200</v>
      </c>
      <c r="G1160" s="8" t="str">
        <f t="shared" si="283"/>
        <v>ALIN</v>
      </c>
      <c r="H1160" s="8">
        <f t="shared" si="283"/>
        <v>4</v>
      </c>
      <c r="I1160" s="8">
        <f t="shared" si="283"/>
        <v>2</v>
      </c>
      <c r="J1160" s="8">
        <v>2</v>
      </c>
      <c r="K1160" s="8">
        <v>88.92</v>
      </c>
      <c r="L1160" s="8">
        <v>9</v>
      </c>
      <c r="M1160" s="8">
        <v>8.5099999999999995E-2</v>
      </c>
      <c r="N1160" s="8">
        <v>166</v>
      </c>
      <c r="O1160" s="8">
        <v>1.1000000000000001</v>
      </c>
      <c r="P1160" s="8">
        <v>1.27</v>
      </c>
      <c r="Q1160" s="8">
        <v>6</v>
      </c>
      <c r="R1160" s="8">
        <v>0</v>
      </c>
      <c r="S1160" s="8">
        <v>1.42</v>
      </c>
      <c r="T1160" s="8">
        <v>19.100000000000001</v>
      </c>
      <c r="U1160" s="8">
        <v>21.37</v>
      </c>
      <c r="V1160" s="8">
        <v>17.45</v>
      </c>
      <c r="W1160" s="8">
        <v>360.8</v>
      </c>
      <c r="X1160" s="8">
        <v>349.6</v>
      </c>
      <c r="Y1160" s="8">
        <v>12.28</v>
      </c>
      <c r="Z1160" s="8">
        <v>13.58</v>
      </c>
      <c r="AA1160" s="8">
        <v>52.23</v>
      </c>
      <c r="AB1160" s="8">
        <v>57.78</v>
      </c>
      <c r="AC1160" s="8">
        <v>500.4</v>
      </c>
      <c r="AD1160" s="8">
        <v>1200</v>
      </c>
      <c r="AE1160" s="8">
        <v>0.5373</v>
      </c>
      <c r="AF1160" s="8">
        <v>94.41</v>
      </c>
      <c r="AG1160" s="8">
        <v>2.5</v>
      </c>
      <c r="AH1160" s="8">
        <v>0.55000000000000004</v>
      </c>
      <c r="AI1160" s="8">
        <v>111115</v>
      </c>
    </row>
    <row r="1161" spans="1:35" s="8" customFormat="1" x14ac:dyDescent="0.2">
      <c r="A1161" s="5">
        <f t="shared" si="282"/>
        <v>1160</v>
      </c>
      <c r="B1161" s="41"/>
      <c r="C1161" s="38"/>
      <c r="J1161" s="8" t="s">
        <v>344</v>
      </c>
    </row>
    <row r="1162" spans="1:35" s="8" customFormat="1" x14ac:dyDescent="0.2">
      <c r="A1162" s="5">
        <f t="shared" si="282"/>
        <v>1161</v>
      </c>
      <c r="B1162" s="41"/>
      <c r="C1162" s="38"/>
      <c r="J1162" s="8" t="s">
        <v>77</v>
      </c>
    </row>
    <row r="1163" spans="1:35" s="8" customFormat="1" x14ac:dyDescent="0.2">
      <c r="A1163" s="5">
        <f t="shared" si="282"/>
        <v>1162</v>
      </c>
      <c r="B1163" s="41"/>
      <c r="C1163" s="38"/>
      <c r="J1163" s="8" t="s">
        <v>346</v>
      </c>
      <c r="K1163" s="8" t="s">
        <v>347</v>
      </c>
    </row>
    <row r="1164" spans="1:35" s="8" customFormat="1" x14ac:dyDescent="0.2">
      <c r="A1164" s="5">
        <f t="shared" si="282"/>
        <v>1163</v>
      </c>
      <c r="B1164" s="41"/>
      <c r="C1164" s="38"/>
      <c r="J1164" s="8" t="s">
        <v>348</v>
      </c>
      <c r="K1164" s="8" t="s">
        <v>349</v>
      </c>
    </row>
    <row r="1165" spans="1:35" s="8" customFormat="1" x14ac:dyDescent="0.2">
      <c r="A1165" s="5">
        <f t="shared" si="282"/>
        <v>1164</v>
      </c>
      <c r="B1165" s="41"/>
      <c r="C1165" s="38"/>
      <c r="J1165" s="8" t="s">
        <v>350</v>
      </c>
      <c r="K1165" s="8" t="s">
        <v>351</v>
      </c>
      <c r="L1165" s="8">
        <v>1</v>
      </c>
      <c r="M1165" s="8">
        <v>0.16</v>
      </c>
    </row>
    <row r="1166" spans="1:35" s="8" customFormat="1" x14ac:dyDescent="0.2">
      <c r="A1166" s="5">
        <f t="shared" si="282"/>
        <v>1165</v>
      </c>
      <c r="B1166" s="41"/>
      <c r="C1166" s="38"/>
      <c r="J1166" s="8" t="s">
        <v>352</v>
      </c>
      <c r="K1166" s="8" t="s">
        <v>353</v>
      </c>
    </row>
    <row r="1167" spans="1:35" s="8" customFormat="1" x14ac:dyDescent="0.2">
      <c r="A1167" s="5">
        <f t="shared" si="282"/>
        <v>1166</v>
      </c>
      <c r="B1167" s="41"/>
      <c r="C1167" s="38"/>
      <c r="J1167" s="8" t="s">
        <v>78</v>
      </c>
    </row>
    <row r="1168" spans="1:35" s="8" customFormat="1" x14ac:dyDescent="0.2">
      <c r="A1168" s="5">
        <f t="shared" si="282"/>
        <v>1167</v>
      </c>
      <c r="B1168" s="41"/>
      <c r="C1168" s="38"/>
      <c r="J1168" s="8" t="s">
        <v>355</v>
      </c>
      <c r="K1168" s="8" t="s">
        <v>356</v>
      </c>
      <c r="L1168" s="8" t="s">
        <v>357</v>
      </c>
      <c r="M1168" s="8" t="s">
        <v>358</v>
      </c>
      <c r="N1168" s="8" t="s">
        <v>359</v>
      </c>
      <c r="O1168" s="8" t="s">
        <v>360</v>
      </c>
      <c r="P1168" s="8" t="s">
        <v>361</v>
      </c>
      <c r="Q1168" s="8" t="s">
        <v>362</v>
      </c>
      <c r="R1168" s="8" t="s">
        <v>363</v>
      </c>
      <c r="S1168" s="8" t="s">
        <v>364</v>
      </c>
      <c r="T1168" s="8" t="s">
        <v>365</v>
      </c>
      <c r="U1168" s="8" t="s">
        <v>366</v>
      </c>
      <c r="V1168" s="8" t="s">
        <v>367</v>
      </c>
      <c r="W1168" s="8" t="s">
        <v>368</v>
      </c>
      <c r="X1168" s="8" t="s">
        <v>369</v>
      </c>
      <c r="Y1168" s="8" t="s">
        <v>370</v>
      </c>
      <c r="Z1168" s="8" t="s">
        <v>371</v>
      </c>
      <c r="AA1168" s="8" t="s">
        <v>372</v>
      </c>
      <c r="AB1168" s="8" t="s">
        <v>373</v>
      </c>
      <c r="AC1168" s="8" t="s">
        <v>374</v>
      </c>
      <c r="AD1168" s="8" t="s">
        <v>375</v>
      </c>
      <c r="AE1168" s="8" t="s">
        <v>376</v>
      </c>
      <c r="AF1168" s="8" t="s">
        <v>377</v>
      </c>
      <c r="AG1168" s="8" t="s">
        <v>378</v>
      </c>
      <c r="AH1168" s="8" t="s">
        <v>379</v>
      </c>
      <c r="AI1168" s="8" t="s">
        <v>380</v>
      </c>
    </row>
    <row r="1169" spans="1:35" s="8" customFormat="1" x14ac:dyDescent="0.2">
      <c r="A1169" s="5">
        <f t="shared" si="282"/>
        <v>1168</v>
      </c>
      <c r="B1169" s="41">
        <f>DATE(1998,7,(MID(J1162,10,1)))</f>
        <v>35978</v>
      </c>
      <c r="C1169" s="38">
        <f>TIME(MID(J1162,17,2),MID(J1162,20,2),MID(J1162,23,2))</f>
        <v>0.66131944444444446</v>
      </c>
      <c r="D1169" s="44" t="s">
        <v>434</v>
      </c>
      <c r="E1169" s="44" t="s">
        <v>433</v>
      </c>
      <c r="F1169" s="8">
        <v>1200</v>
      </c>
      <c r="G1169" s="44" t="s">
        <v>431</v>
      </c>
      <c r="H1169" s="8">
        <f>VALUE(LEFT(J1167,FIND(":",J1167,1)-1))</f>
        <v>6</v>
      </c>
      <c r="I1169" s="8">
        <f>VALUE(RIGHT(J1167,1))</f>
        <v>3</v>
      </c>
      <c r="J1169" s="8">
        <v>1</v>
      </c>
      <c r="K1169" s="8">
        <v>86.91</v>
      </c>
      <c r="L1169" s="8">
        <v>7.56</v>
      </c>
      <c r="M1169" s="8">
        <v>9.7299999999999998E-2</v>
      </c>
      <c r="N1169" s="8">
        <v>213</v>
      </c>
      <c r="O1169" s="8">
        <v>1.25</v>
      </c>
      <c r="P1169" s="8">
        <v>1.27</v>
      </c>
      <c r="Q1169" s="8">
        <v>6</v>
      </c>
      <c r="R1169" s="8">
        <v>0</v>
      </c>
      <c r="S1169" s="8">
        <v>1.42</v>
      </c>
      <c r="T1169" s="8">
        <v>19.43</v>
      </c>
      <c r="U1169" s="8">
        <v>21.43</v>
      </c>
      <c r="V1169" s="8">
        <v>17.760000000000002</v>
      </c>
      <c r="W1169" s="8">
        <v>360.4</v>
      </c>
      <c r="X1169" s="8">
        <v>350.8</v>
      </c>
      <c r="Y1169" s="8">
        <v>12.17</v>
      </c>
      <c r="Z1169" s="8">
        <v>13.65</v>
      </c>
      <c r="AA1169" s="8">
        <v>50.71</v>
      </c>
      <c r="AB1169" s="8">
        <v>56.9</v>
      </c>
      <c r="AC1169" s="8">
        <v>500.3</v>
      </c>
      <c r="AD1169" s="8">
        <v>1200</v>
      </c>
      <c r="AE1169" s="8">
        <v>1.5149999999999999</v>
      </c>
      <c r="AF1169" s="8">
        <v>94.41</v>
      </c>
      <c r="AG1169" s="8">
        <v>2.5</v>
      </c>
      <c r="AH1169" s="8">
        <v>0.55000000000000004</v>
      </c>
      <c r="AI1169" s="8">
        <v>111115</v>
      </c>
    </row>
    <row r="1170" spans="1:35" s="8" customFormat="1" x14ac:dyDescent="0.2">
      <c r="A1170" s="5">
        <f t="shared" si="282"/>
        <v>1169</v>
      </c>
      <c r="B1170" s="41">
        <f t="shared" ref="B1170:I1170" si="284">B1169</f>
        <v>35978</v>
      </c>
      <c r="C1170" s="38">
        <f t="shared" si="284"/>
        <v>0.66131944444444446</v>
      </c>
      <c r="D1170" s="8" t="str">
        <f t="shared" si="284"/>
        <v>SU</v>
      </c>
      <c r="E1170" s="8" t="str">
        <f t="shared" si="284"/>
        <v>seedling</v>
      </c>
      <c r="F1170" s="8">
        <f t="shared" si="284"/>
        <v>1200</v>
      </c>
      <c r="G1170" s="8" t="str">
        <f t="shared" si="284"/>
        <v>ALIN</v>
      </c>
      <c r="H1170" s="8">
        <f t="shared" si="284"/>
        <v>6</v>
      </c>
      <c r="I1170" s="8">
        <f t="shared" si="284"/>
        <v>3</v>
      </c>
      <c r="J1170" s="8">
        <v>2</v>
      </c>
      <c r="K1170" s="8">
        <v>125.16</v>
      </c>
      <c r="L1170" s="8">
        <v>7.91</v>
      </c>
      <c r="M1170" s="8">
        <v>9.7600000000000006E-2</v>
      </c>
      <c r="N1170" s="8">
        <v>207</v>
      </c>
      <c r="O1170" s="8">
        <v>1.2</v>
      </c>
      <c r="P1170" s="8">
        <v>1.22</v>
      </c>
      <c r="Q1170" s="8">
        <v>6</v>
      </c>
      <c r="R1170" s="8">
        <v>0</v>
      </c>
      <c r="S1170" s="8">
        <v>1.42</v>
      </c>
      <c r="T1170" s="8">
        <v>18.75</v>
      </c>
      <c r="U1170" s="8">
        <v>20.99</v>
      </c>
      <c r="V1170" s="8">
        <v>16.98</v>
      </c>
      <c r="W1170" s="8">
        <v>360.1</v>
      </c>
      <c r="X1170" s="8">
        <v>350.2</v>
      </c>
      <c r="Y1170" s="8">
        <v>12.12</v>
      </c>
      <c r="Z1170" s="8">
        <v>13.54</v>
      </c>
      <c r="AA1170" s="8">
        <v>52.71</v>
      </c>
      <c r="AB1170" s="8">
        <v>58.89</v>
      </c>
      <c r="AC1170" s="8">
        <v>500.4</v>
      </c>
      <c r="AD1170" s="8">
        <v>1201</v>
      </c>
      <c r="AE1170" s="8">
        <v>0.11020000000000001</v>
      </c>
      <c r="AF1170" s="8">
        <v>94.41</v>
      </c>
      <c r="AG1170" s="8">
        <v>2.5</v>
      </c>
      <c r="AH1170" s="8">
        <v>0.55000000000000004</v>
      </c>
      <c r="AI1170" s="8">
        <v>111115</v>
      </c>
    </row>
    <row r="1171" spans="1:35" s="8" customFormat="1" x14ac:dyDescent="0.2">
      <c r="A1171" s="5">
        <f t="shared" si="282"/>
        <v>1170</v>
      </c>
      <c r="B1171" s="41"/>
      <c r="C1171" s="38"/>
    </row>
    <row r="1172" spans="1:35" s="8" customFormat="1" x14ac:dyDescent="0.2">
      <c r="A1172" s="5">
        <f t="shared" si="282"/>
        <v>1171</v>
      </c>
      <c r="B1172" s="41"/>
      <c r="C1172" s="38"/>
      <c r="J1172" s="8" t="s">
        <v>79</v>
      </c>
    </row>
    <row r="1173" spans="1:35" s="8" customFormat="1" x14ac:dyDescent="0.2">
      <c r="A1173" s="5">
        <f t="shared" si="282"/>
        <v>1172</v>
      </c>
      <c r="B1173" s="41"/>
      <c r="C1173" s="38"/>
      <c r="J1173" s="8" t="s">
        <v>80</v>
      </c>
    </row>
    <row r="1174" spans="1:35" s="8" customFormat="1" x14ac:dyDescent="0.2">
      <c r="A1174" s="5">
        <f t="shared" si="282"/>
        <v>1173</v>
      </c>
      <c r="B1174" s="41"/>
      <c r="C1174" s="38"/>
      <c r="J1174" s="8" t="s">
        <v>81</v>
      </c>
    </row>
    <row r="1175" spans="1:35" s="8" customFormat="1" x14ac:dyDescent="0.2">
      <c r="A1175" s="5">
        <f t="shared" si="282"/>
        <v>1174</v>
      </c>
      <c r="B1175" s="41"/>
      <c r="C1175" s="38"/>
      <c r="J1175" s="8" t="s">
        <v>343</v>
      </c>
    </row>
    <row r="1176" spans="1:35" s="8" customFormat="1" x14ac:dyDescent="0.2">
      <c r="A1176" s="5">
        <f t="shared" si="282"/>
        <v>1175</v>
      </c>
      <c r="B1176" s="41"/>
      <c r="C1176" s="38"/>
    </row>
    <row r="1177" spans="1:35" s="8" customFormat="1" x14ac:dyDescent="0.2">
      <c r="A1177" s="5">
        <f t="shared" si="282"/>
        <v>1176</v>
      </c>
      <c r="B1177" s="41"/>
      <c r="C1177" s="38"/>
      <c r="J1177" s="8" t="s">
        <v>344</v>
      </c>
    </row>
    <row r="1178" spans="1:35" s="8" customFormat="1" x14ac:dyDescent="0.2">
      <c r="A1178" s="5">
        <f t="shared" si="282"/>
        <v>1177</v>
      </c>
      <c r="B1178" s="41"/>
      <c r="C1178" s="38"/>
      <c r="J1178" s="8" t="s">
        <v>82</v>
      </c>
    </row>
    <row r="1179" spans="1:35" s="8" customFormat="1" x14ac:dyDescent="0.2">
      <c r="A1179" s="5">
        <f t="shared" si="282"/>
        <v>1178</v>
      </c>
      <c r="B1179" s="41"/>
      <c r="C1179" s="38"/>
      <c r="J1179" s="8" t="s">
        <v>346</v>
      </c>
      <c r="K1179" s="8" t="s">
        <v>347</v>
      </c>
    </row>
    <row r="1180" spans="1:35" s="8" customFormat="1" x14ac:dyDescent="0.2">
      <c r="A1180" s="5">
        <f t="shared" si="282"/>
        <v>1179</v>
      </c>
      <c r="B1180" s="41"/>
      <c r="C1180" s="38"/>
      <c r="J1180" s="8" t="s">
        <v>348</v>
      </c>
      <c r="K1180" s="8" t="s">
        <v>349</v>
      </c>
    </row>
    <row r="1181" spans="1:35" s="8" customFormat="1" x14ac:dyDescent="0.2">
      <c r="A1181" s="5">
        <f t="shared" si="282"/>
        <v>1180</v>
      </c>
      <c r="B1181" s="41"/>
      <c r="C1181" s="38"/>
      <c r="J1181" s="8" t="s">
        <v>350</v>
      </c>
      <c r="K1181" s="8" t="s">
        <v>351</v>
      </c>
      <c r="L1181" s="8">
        <v>1</v>
      </c>
      <c r="M1181" s="8">
        <v>0.16</v>
      </c>
    </row>
    <row r="1182" spans="1:35" s="8" customFormat="1" x14ac:dyDescent="0.2">
      <c r="A1182" s="5">
        <f t="shared" si="282"/>
        <v>1181</v>
      </c>
      <c r="B1182" s="41"/>
      <c r="C1182" s="38"/>
      <c r="J1182" s="8" t="s">
        <v>352</v>
      </c>
      <c r="K1182" s="8" t="s">
        <v>353</v>
      </c>
    </row>
    <row r="1183" spans="1:35" s="8" customFormat="1" x14ac:dyDescent="0.2">
      <c r="A1183" s="5">
        <f t="shared" si="282"/>
        <v>1182</v>
      </c>
      <c r="B1183" s="41"/>
      <c r="C1183" s="38"/>
      <c r="J1183" s="8" t="s">
        <v>83</v>
      </c>
    </row>
    <row r="1184" spans="1:35" s="8" customFormat="1" x14ac:dyDescent="0.2">
      <c r="A1184" s="5">
        <f t="shared" si="282"/>
        <v>1183</v>
      </c>
      <c r="B1184" s="41"/>
      <c r="C1184" s="38"/>
      <c r="J1184" s="8" t="s">
        <v>355</v>
      </c>
      <c r="K1184" s="8" t="s">
        <v>356</v>
      </c>
      <c r="L1184" s="8" t="s">
        <v>357</v>
      </c>
      <c r="M1184" s="8" t="s">
        <v>358</v>
      </c>
      <c r="N1184" s="8" t="s">
        <v>359</v>
      </c>
      <c r="O1184" s="8" t="s">
        <v>360</v>
      </c>
      <c r="P1184" s="8" t="s">
        <v>361</v>
      </c>
      <c r="Q1184" s="8" t="s">
        <v>362</v>
      </c>
      <c r="R1184" s="8" t="s">
        <v>363</v>
      </c>
      <c r="S1184" s="8" t="s">
        <v>364</v>
      </c>
      <c r="T1184" s="8" t="s">
        <v>365</v>
      </c>
      <c r="U1184" s="8" t="s">
        <v>366</v>
      </c>
      <c r="V1184" s="8" t="s">
        <v>367</v>
      </c>
      <c r="W1184" s="8" t="s">
        <v>368</v>
      </c>
      <c r="X1184" s="8" t="s">
        <v>369</v>
      </c>
      <c r="Y1184" s="8" t="s">
        <v>370</v>
      </c>
      <c r="Z1184" s="8" t="s">
        <v>371</v>
      </c>
      <c r="AA1184" s="8" t="s">
        <v>372</v>
      </c>
      <c r="AB1184" s="8" t="s">
        <v>373</v>
      </c>
      <c r="AC1184" s="8" t="s">
        <v>374</v>
      </c>
      <c r="AD1184" s="8" t="s">
        <v>375</v>
      </c>
      <c r="AE1184" s="8" t="s">
        <v>376</v>
      </c>
      <c r="AF1184" s="8" t="s">
        <v>377</v>
      </c>
      <c r="AG1184" s="8" t="s">
        <v>378</v>
      </c>
      <c r="AH1184" s="8" t="s">
        <v>379</v>
      </c>
      <c r="AI1184" s="8" t="s">
        <v>380</v>
      </c>
    </row>
    <row r="1185" spans="1:35" s="8" customFormat="1" x14ac:dyDescent="0.2">
      <c r="A1185" s="5">
        <f t="shared" si="282"/>
        <v>1184</v>
      </c>
      <c r="B1185" s="41">
        <f>DATE(1998,7,(MID(J1178,10,1)))</f>
        <v>35978</v>
      </c>
      <c r="C1185" s="38">
        <f>TIME(MID(J1178,17,2),MID(J1178,20,2),MID(J1178,23,2))</f>
        <v>0.61763888888888896</v>
      </c>
      <c r="D1185" s="44" t="s">
        <v>434</v>
      </c>
      <c r="E1185" s="44" t="s">
        <v>433</v>
      </c>
      <c r="F1185" s="8">
        <v>1200</v>
      </c>
      <c r="G1185" s="44" t="s">
        <v>51</v>
      </c>
      <c r="H1185" s="8">
        <f>VALUE(LEFT(J1183,FIND(":",J1183,1)-1))</f>
        <v>14</v>
      </c>
      <c r="I1185" s="8">
        <f>VALUE(RIGHT(J1183,1))</f>
        <v>4</v>
      </c>
      <c r="J1185" s="8">
        <v>1</v>
      </c>
      <c r="K1185" s="8">
        <v>99.67</v>
      </c>
      <c r="L1185" s="8">
        <v>3.46</v>
      </c>
      <c r="M1185" s="8">
        <v>0.2</v>
      </c>
      <c r="N1185" s="8">
        <v>312</v>
      </c>
      <c r="O1185" s="8">
        <v>1.62</v>
      </c>
      <c r="P1185" s="8">
        <v>0.85699999999999998</v>
      </c>
      <c r="Q1185" s="8">
        <v>6</v>
      </c>
      <c r="R1185" s="8">
        <v>0</v>
      </c>
      <c r="S1185" s="8">
        <v>1.42</v>
      </c>
      <c r="T1185" s="8">
        <v>18.600000000000001</v>
      </c>
      <c r="U1185" s="8">
        <v>17.7</v>
      </c>
      <c r="V1185" s="8">
        <v>18.690000000000001</v>
      </c>
      <c r="W1185" s="8">
        <v>352.8</v>
      </c>
      <c r="X1185" s="8">
        <v>348</v>
      </c>
      <c r="Y1185" s="8">
        <v>10.54</v>
      </c>
      <c r="Z1185" s="8">
        <v>12.45</v>
      </c>
      <c r="AA1185" s="8">
        <v>46.28</v>
      </c>
      <c r="AB1185" s="8">
        <v>54.68</v>
      </c>
      <c r="AC1185" s="8">
        <v>500.5</v>
      </c>
      <c r="AD1185" s="8">
        <v>49.22</v>
      </c>
      <c r="AE1185" s="8">
        <v>0.11020000000000001</v>
      </c>
      <c r="AF1185" s="8">
        <v>94.41</v>
      </c>
      <c r="AG1185" s="8">
        <v>2.5</v>
      </c>
      <c r="AH1185" s="8">
        <v>0.55000000000000004</v>
      </c>
      <c r="AI1185" s="8">
        <v>111115</v>
      </c>
    </row>
    <row r="1186" spans="1:35" s="8" customFormat="1" x14ac:dyDescent="0.2">
      <c r="A1186" s="5">
        <f t="shared" si="282"/>
        <v>1185</v>
      </c>
      <c r="B1186" s="41">
        <f t="shared" ref="B1186:I1186" si="285">B1185</f>
        <v>35978</v>
      </c>
      <c r="C1186" s="38">
        <f t="shared" si="285"/>
        <v>0.61763888888888896</v>
      </c>
      <c r="D1186" s="8" t="str">
        <f t="shared" si="285"/>
        <v>SU</v>
      </c>
      <c r="E1186" s="8" t="str">
        <f t="shared" si="285"/>
        <v>seedling</v>
      </c>
      <c r="F1186" s="8">
        <f t="shared" si="285"/>
        <v>1200</v>
      </c>
      <c r="G1186" s="8" t="str">
        <f t="shared" si="285"/>
        <v>POTR</v>
      </c>
      <c r="H1186" s="8">
        <f t="shared" si="285"/>
        <v>14</v>
      </c>
      <c r="I1186" s="8">
        <f t="shared" si="285"/>
        <v>4</v>
      </c>
      <c r="J1186" s="8">
        <v>2</v>
      </c>
      <c r="K1186" s="8">
        <v>152.16</v>
      </c>
      <c r="L1186" s="8">
        <v>3.18</v>
      </c>
      <c r="M1186" s="8">
        <v>0.20100000000000001</v>
      </c>
      <c r="N1186" s="8">
        <v>316</v>
      </c>
      <c r="O1186" s="8">
        <v>1.65</v>
      </c>
      <c r="P1186" s="8">
        <v>0.871</v>
      </c>
      <c r="Q1186" s="8">
        <v>6</v>
      </c>
      <c r="R1186" s="8">
        <v>0</v>
      </c>
      <c r="S1186" s="8">
        <v>1.42</v>
      </c>
      <c r="T1186" s="8">
        <v>18.84</v>
      </c>
      <c r="U1186" s="8">
        <v>17.82</v>
      </c>
      <c r="V1186" s="8">
        <v>19.13</v>
      </c>
      <c r="W1186" s="8">
        <v>354.2</v>
      </c>
      <c r="X1186" s="8">
        <v>349.7</v>
      </c>
      <c r="Y1186" s="8">
        <v>10.5</v>
      </c>
      <c r="Z1186" s="8">
        <v>12.46</v>
      </c>
      <c r="AA1186" s="8">
        <v>45.41</v>
      </c>
      <c r="AB1186" s="8">
        <v>53.88</v>
      </c>
      <c r="AC1186" s="8">
        <v>500.3</v>
      </c>
      <c r="AD1186" s="8">
        <v>49.42</v>
      </c>
      <c r="AE1186" s="8">
        <v>0.2893</v>
      </c>
      <c r="AF1186" s="8">
        <v>94.41</v>
      </c>
      <c r="AG1186" s="8">
        <v>2.5</v>
      </c>
      <c r="AH1186" s="8">
        <v>0.55000000000000004</v>
      </c>
      <c r="AI1186" s="8">
        <v>111115</v>
      </c>
    </row>
    <row r="1187" spans="1:35" s="8" customFormat="1" x14ac:dyDescent="0.2">
      <c r="A1187" s="5">
        <f t="shared" si="282"/>
        <v>1186</v>
      </c>
      <c r="B1187" s="41"/>
      <c r="C1187" s="38"/>
      <c r="J1187" s="8" t="s">
        <v>344</v>
      </c>
    </row>
    <row r="1188" spans="1:35" s="8" customFormat="1" x14ac:dyDescent="0.2">
      <c r="A1188" s="5">
        <f t="shared" si="282"/>
        <v>1187</v>
      </c>
      <c r="B1188" s="41"/>
      <c r="C1188" s="38"/>
      <c r="J1188" s="8" t="s">
        <v>84</v>
      </c>
    </row>
    <row r="1189" spans="1:35" s="8" customFormat="1" x14ac:dyDescent="0.2">
      <c r="A1189" s="5">
        <f t="shared" si="282"/>
        <v>1188</v>
      </c>
      <c r="B1189" s="41"/>
      <c r="C1189" s="38"/>
      <c r="J1189" s="8" t="s">
        <v>346</v>
      </c>
      <c r="K1189" s="8" t="s">
        <v>347</v>
      </c>
    </row>
    <row r="1190" spans="1:35" s="8" customFormat="1" x14ac:dyDescent="0.2">
      <c r="A1190" s="5">
        <f t="shared" si="282"/>
        <v>1189</v>
      </c>
      <c r="B1190" s="41"/>
      <c r="C1190" s="38"/>
      <c r="J1190" s="8" t="s">
        <v>348</v>
      </c>
      <c r="K1190" s="8" t="s">
        <v>349</v>
      </c>
    </row>
    <row r="1191" spans="1:35" s="8" customFormat="1" x14ac:dyDescent="0.2">
      <c r="A1191" s="5">
        <f t="shared" si="282"/>
        <v>1190</v>
      </c>
      <c r="B1191" s="41"/>
      <c r="C1191" s="38"/>
      <c r="J1191" s="8" t="s">
        <v>350</v>
      </c>
      <c r="K1191" s="8" t="s">
        <v>351</v>
      </c>
      <c r="L1191" s="8">
        <v>1</v>
      </c>
      <c r="M1191" s="8">
        <v>0.16</v>
      </c>
    </row>
    <row r="1192" spans="1:35" s="8" customFormat="1" x14ac:dyDescent="0.2">
      <c r="A1192" s="5">
        <f t="shared" si="282"/>
        <v>1191</v>
      </c>
      <c r="B1192" s="41"/>
      <c r="C1192" s="38"/>
      <c r="J1192" s="8" t="s">
        <v>352</v>
      </c>
      <c r="K1192" s="8" t="s">
        <v>353</v>
      </c>
    </row>
    <row r="1193" spans="1:35" s="8" customFormat="1" x14ac:dyDescent="0.2">
      <c r="A1193" s="5">
        <f t="shared" si="282"/>
        <v>1192</v>
      </c>
      <c r="B1193" s="41"/>
      <c r="C1193" s="38"/>
      <c r="J1193" s="8" t="s">
        <v>85</v>
      </c>
    </row>
    <row r="1194" spans="1:35" s="8" customFormat="1" x14ac:dyDescent="0.2">
      <c r="A1194" s="5">
        <f t="shared" si="282"/>
        <v>1193</v>
      </c>
      <c r="B1194" s="41"/>
      <c r="C1194" s="38"/>
      <c r="J1194" s="8" t="s">
        <v>355</v>
      </c>
      <c r="K1194" s="8" t="s">
        <v>356</v>
      </c>
      <c r="L1194" s="8" t="s">
        <v>357</v>
      </c>
      <c r="M1194" s="8" t="s">
        <v>358</v>
      </c>
      <c r="N1194" s="8" t="s">
        <v>359</v>
      </c>
      <c r="O1194" s="8" t="s">
        <v>360</v>
      </c>
      <c r="P1194" s="8" t="s">
        <v>361</v>
      </c>
      <c r="Q1194" s="8" t="s">
        <v>362</v>
      </c>
      <c r="R1194" s="8" t="s">
        <v>363</v>
      </c>
      <c r="S1194" s="8" t="s">
        <v>364</v>
      </c>
      <c r="T1194" s="8" t="s">
        <v>365</v>
      </c>
      <c r="U1194" s="8" t="s">
        <v>366</v>
      </c>
      <c r="V1194" s="8" t="s">
        <v>367</v>
      </c>
      <c r="W1194" s="8" t="s">
        <v>368</v>
      </c>
      <c r="X1194" s="8" t="s">
        <v>369</v>
      </c>
      <c r="Y1194" s="8" t="s">
        <v>370</v>
      </c>
      <c r="Z1194" s="8" t="s">
        <v>371</v>
      </c>
      <c r="AA1194" s="8" t="s">
        <v>372</v>
      </c>
      <c r="AB1194" s="8" t="s">
        <v>373</v>
      </c>
      <c r="AC1194" s="8" t="s">
        <v>374</v>
      </c>
      <c r="AD1194" s="8" t="s">
        <v>375</v>
      </c>
      <c r="AE1194" s="8" t="s">
        <v>376</v>
      </c>
      <c r="AF1194" s="8" t="s">
        <v>377</v>
      </c>
      <c r="AG1194" s="8" t="s">
        <v>378</v>
      </c>
      <c r="AH1194" s="8" t="s">
        <v>379</v>
      </c>
      <c r="AI1194" s="8" t="s">
        <v>380</v>
      </c>
    </row>
    <row r="1195" spans="1:35" s="8" customFormat="1" x14ac:dyDescent="0.2">
      <c r="A1195" s="5">
        <f t="shared" si="282"/>
        <v>1194</v>
      </c>
      <c r="B1195" s="41">
        <f>DATE(1998,7,(MID(J1188,10,1)))</f>
        <v>35978</v>
      </c>
      <c r="C1195" s="38">
        <f>TIME(MID(J1188,17,2),MID(J1188,20,2),MID(J1188,23,2))</f>
        <v>0.62290509259259264</v>
      </c>
      <c r="D1195" s="44" t="s">
        <v>434</v>
      </c>
      <c r="E1195" s="44" t="s">
        <v>433</v>
      </c>
      <c r="F1195" s="8">
        <v>1200</v>
      </c>
      <c r="G1195" s="44" t="s">
        <v>51</v>
      </c>
      <c r="H1195" s="8">
        <f>VALUE(LEFT(J1193,FIND(":",J1193,1)-1))</f>
        <v>8</v>
      </c>
      <c r="I1195" s="8">
        <f>VALUE(RIGHT(J1193,1))</f>
        <v>2</v>
      </c>
      <c r="J1195" s="8">
        <v>1</v>
      </c>
      <c r="K1195" s="8">
        <v>108.22</v>
      </c>
      <c r="L1195" s="8">
        <v>3.12</v>
      </c>
      <c r="M1195" s="8">
        <v>0.21</v>
      </c>
      <c r="N1195" s="8">
        <v>318</v>
      </c>
      <c r="O1195" s="8">
        <v>1.84</v>
      </c>
      <c r="P1195" s="8">
        <v>0.93200000000000005</v>
      </c>
      <c r="Q1195" s="8">
        <v>6</v>
      </c>
      <c r="R1195" s="8">
        <v>0</v>
      </c>
      <c r="S1195" s="8">
        <v>1.42</v>
      </c>
      <c r="T1195" s="8">
        <v>19.29</v>
      </c>
      <c r="U1195" s="8">
        <v>18.2</v>
      </c>
      <c r="V1195" s="8">
        <v>19.18</v>
      </c>
      <c r="W1195" s="8">
        <v>354.2</v>
      </c>
      <c r="X1195" s="8">
        <v>349.7</v>
      </c>
      <c r="Y1195" s="8">
        <v>10.18</v>
      </c>
      <c r="Z1195" s="8">
        <v>12.35</v>
      </c>
      <c r="AA1195" s="8">
        <v>42.78</v>
      </c>
      <c r="AB1195" s="8">
        <v>51.92</v>
      </c>
      <c r="AC1195" s="8">
        <v>500.4</v>
      </c>
      <c r="AD1195" s="8">
        <v>49.61</v>
      </c>
      <c r="AE1195" s="8">
        <v>0.64739999999999998</v>
      </c>
      <c r="AF1195" s="8">
        <v>94.4</v>
      </c>
      <c r="AG1195" s="8">
        <v>2.5</v>
      </c>
      <c r="AH1195" s="8">
        <v>0.55000000000000004</v>
      </c>
      <c r="AI1195" s="8">
        <v>111115</v>
      </c>
    </row>
    <row r="1196" spans="1:35" s="8" customFormat="1" x14ac:dyDescent="0.2">
      <c r="A1196" s="5">
        <f t="shared" si="282"/>
        <v>1195</v>
      </c>
      <c r="B1196" s="41">
        <f t="shared" ref="B1196:I1196" si="286">B1195</f>
        <v>35978</v>
      </c>
      <c r="C1196" s="38">
        <f t="shared" si="286"/>
        <v>0.62290509259259264</v>
      </c>
      <c r="D1196" s="8" t="str">
        <f t="shared" si="286"/>
        <v>SU</v>
      </c>
      <c r="E1196" s="8" t="str">
        <f t="shared" si="286"/>
        <v>seedling</v>
      </c>
      <c r="F1196" s="8">
        <f t="shared" si="286"/>
        <v>1200</v>
      </c>
      <c r="G1196" s="8" t="str">
        <f t="shared" si="286"/>
        <v>POTR</v>
      </c>
      <c r="H1196" s="8">
        <f t="shared" si="286"/>
        <v>8</v>
      </c>
      <c r="I1196" s="8">
        <f t="shared" si="286"/>
        <v>2</v>
      </c>
      <c r="J1196" s="8">
        <v>2</v>
      </c>
      <c r="K1196" s="8">
        <v>156.96</v>
      </c>
      <c r="L1196" s="8">
        <v>2.71</v>
      </c>
      <c r="M1196" s="8">
        <v>0.20899999999999999</v>
      </c>
      <c r="N1196" s="8">
        <v>321</v>
      </c>
      <c r="O1196" s="8">
        <v>1.84</v>
      </c>
      <c r="P1196" s="8">
        <v>0.93500000000000005</v>
      </c>
      <c r="Q1196" s="8">
        <v>6</v>
      </c>
      <c r="R1196" s="8">
        <v>0</v>
      </c>
      <c r="S1196" s="8">
        <v>1.42</v>
      </c>
      <c r="T1196" s="8">
        <v>19.18</v>
      </c>
      <c r="U1196" s="8">
        <v>18.21</v>
      </c>
      <c r="V1196" s="8">
        <v>19.079999999999998</v>
      </c>
      <c r="W1196" s="8">
        <v>354.1</v>
      </c>
      <c r="X1196" s="8">
        <v>350</v>
      </c>
      <c r="Y1196" s="8">
        <v>10.15</v>
      </c>
      <c r="Z1196" s="8">
        <v>12.32</v>
      </c>
      <c r="AA1196" s="8">
        <v>42.96</v>
      </c>
      <c r="AB1196" s="8">
        <v>52.15</v>
      </c>
      <c r="AC1196" s="8">
        <v>500.4</v>
      </c>
      <c r="AD1196" s="8">
        <v>49.96</v>
      </c>
      <c r="AE1196" s="8">
        <v>0.52349999999999997</v>
      </c>
      <c r="AF1196" s="8">
        <v>94.41</v>
      </c>
      <c r="AG1196" s="8">
        <v>2.5</v>
      </c>
      <c r="AH1196" s="8">
        <v>0.55000000000000004</v>
      </c>
      <c r="AI1196" s="8">
        <v>111115</v>
      </c>
    </row>
    <row r="1197" spans="1:35" s="8" customFormat="1" x14ac:dyDescent="0.2">
      <c r="A1197" s="5">
        <f t="shared" si="282"/>
        <v>1196</v>
      </c>
      <c r="B1197" s="41"/>
      <c r="C1197" s="38"/>
      <c r="J1197" s="8" t="s">
        <v>344</v>
      </c>
    </row>
    <row r="1198" spans="1:35" s="8" customFormat="1" x14ac:dyDescent="0.2">
      <c r="A1198" s="5">
        <f t="shared" si="282"/>
        <v>1197</v>
      </c>
      <c r="B1198" s="41"/>
      <c r="C1198" s="38"/>
      <c r="J1198" s="8" t="s">
        <v>86</v>
      </c>
    </row>
    <row r="1199" spans="1:35" s="8" customFormat="1" x14ac:dyDescent="0.2">
      <c r="A1199" s="5">
        <f t="shared" si="282"/>
        <v>1198</v>
      </c>
      <c r="B1199" s="41"/>
      <c r="C1199" s="38"/>
      <c r="J1199" s="8" t="s">
        <v>346</v>
      </c>
      <c r="K1199" s="8" t="s">
        <v>347</v>
      </c>
    </row>
    <row r="1200" spans="1:35" s="8" customFormat="1" x14ac:dyDescent="0.2">
      <c r="A1200" s="5">
        <f t="shared" si="282"/>
        <v>1199</v>
      </c>
      <c r="B1200" s="41"/>
      <c r="C1200" s="38"/>
      <c r="J1200" s="8" t="s">
        <v>348</v>
      </c>
      <c r="K1200" s="8" t="s">
        <v>349</v>
      </c>
    </row>
    <row r="1201" spans="1:35" s="8" customFormat="1" x14ac:dyDescent="0.2">
      <c r="A1201" s="5">
        <f t="shared" si="282"/>
        <v>1200</v>
      </c>
      <c r="B1201" s="41"/>
      <c r="C1201" s="38"/>
      <c r="J1201" s="8" t="s">
        <v>350</v>
      </c>
      <c r="K1201" s="8" t="s">
        <v>351</v>
      </c>
      <c r="L1201" s="8">
        <v>1</v>
      </c>
      <c r="M1201" s="8">
        <v>0.16</v>
      </c>
    </row>
    <row r="1202" spans="1:35" s="8" customFormat="1" x14ac:dyDescent="0.2">
      <c r="A1202" s="5">
        <f t="shared" si="282"/>
        <v>1201</v>
      </c>
      <c r="B1202" s="41"/>
      <c r="C1202" s="38"/>
      <c r="J1202" s="8" t="s">
        <v>352</v>
      </c>
      <c r="K1202" s="8" t="s">
        <v>353</v>
      </c>
    </row>
    <row r="1203" spans="1:35" s="8" customFormat="1" x14ac:dyDescent="0.2">
      <c r="A1203" s="5">
        <f t="shared" si="282"/>
        <v>1202</v>
      </c>
      <c r="B1203" s="41"/>
      <c r="C1203" s="38"/>
      <c r="J1203" s="8" t="s">
        <v>87</v>
      </c>
    </row>
    <row r="1204" spans="1:35" s="8" customFormat="1" x14ac:dyDescent="0.2">
      <c r="A1204" s="5">
        <f t="shared" si="282"/>
        <v>1203</v>
      </c>
      <c r="B1204" s="41"/>
      <c r="C1204" s="38"/>
      <c r="J1204" s="8" t="s">
        <v>355</v>
      </c>
      <c r="K1204" s="8" t="s">
        <v>356</v>
      </c>
      <c r="L1204" s="8" t="s">
        <v>357</v>
      </c>
      <c r="M1204" s="8" t="s">
        <v>358</v>
      </c>
      <c r="N1204" s="8" t="s">
        <v>359</v>
      </c>
      <c r="O1204" s="8" t="s">
        <v>360</v>
      </c>
      <c r="P1204" s="8" t="s">
        <v>361</v>
      </c>
      <c r="Q1204" s="8" t="s">
        <v>362</v>
      </c>
      <c r="R1204" s="8" t="s">
        <v>363</v>
      </c>
      <c r="S1204" s="8" t="s">
        <v>364</v>
      </c>
      <c r="T1204" s="8" t="s">
        <v>365</v>
      </c>
      <c r="U1204" s="8" t="s">
        <v>366</v>
      </c>
      <c r="V1204" s="8" t="s">
        <v>367</v>
      </c>
      <c r="W1204" s="8" t="s">
        <v>368</v>
      </c>
      <c r="X1204" s="8" t="s">
        <v>369</v>
      </c>
      <c r="Y1204" s="8" t="s">
        <v>370</v>
      </c>
      <c r="Z1204" s="8" t="s">
        <v>371</v>
      </c>
      <c r="AA1204" s="8" t="s">
        <v>372</v>
      </c>
      <c r="AB1204" s="8" t="s">
        <v>373</v>
      </c>
      <c r="AC1204" s="8" t="s">
        <v>374</v>
      </c>
      <c r="AD1204" s="8" t="s">
        <v>375</v>
      </c>
      <c r="AE1204" s="8" t="s">
        <v>376</v>
      </c>
      <c r="AF1204" s="8" t="s">
        <v>377</v>
      </c>
      <c r="AG1204" s="8" t="s">
        <v>378</v>
      </c>
      <c r="AH1204" s="8" t="s">
        <v>379</v>
      </c>
      <c r="AI1204" s="8" t="s">
        <v>380</v>
      </c>
    </row>
    <row r="1205" spans="1:35" s="8" customFormat="1" x14ac:dyDescent="0.2">
      <c r="A1205" s="5">
        <f>A1204+1</f>
        <v>1204</v>
      </c>
      <c r="B1205" s="41">
        <f>DATE(1998,7,(MID(J1198,10,1)))</f>
        <v>35978</v>
      </c>
      <c r="C1205" s="38">
        <f>TIME(MID(J1198,17,2),MID(J1198,20,2),MID(J1198,23,2))</f>
        <v>0.62643518518518515</v>
      </c>
      <c r="D1205" s="44" t="s">
        <v>434</v>
      </c>
      <c r="E1205" s="44" t="s">
        <v>433</v>
      </c>
      <c r="F1205" s="8">
        <v>1200</v>
      </c>
      <c r="G1205" s="44" t="s">
        <v>51</v>
      </c>
      <c r="H1205" s="8">
        <f>VALUE(LEFT(J1203,FIND(":",J1203,1)-1))</f>
        <v>12</v>
      </c>
      <c r="I1205" s="8">
        <f>VALUE(RIGHT(J1203,1))</f>
        <v>3</v>
      </c>
      <c r="J1205" s="8">
        <v>1</v>
      </c>
      <c r="K1205" s="8">
        <v>83.71</v>
      </c>
      <c r="L1205" s="8">
        <v>3.53</v>
      </c>
      <c r="M1205" s="8">
        <v>0.251</v>
      </c>
      <c r="N1205" s="8">
        <v>321</v>
      </c>
      <c r="O1205" s="8">
        <v>2.0499999999999998</v>
      </c>
      <c r="P1205" s="8">
        <v>0.88900000000000001</v>
      </c>
      <c r="Q1205" s="8">
        <v>6</v>
      </c>
      <c r="R1205" s="8">
        <v>0</v>
      </c>
      <c r="S1205" s="8">
        <v>1.42</v>
      </c>
      <c r="T1205" s="8">
        <v>18.78</v>
      </c>
      <c r="U1205" s="8">
        <v>18.18</v>
      </c>
      <c r="V1205" s="8">
        <v>18.3</v>
      </c>
      <c r="W1205" s="8">
        <v>357.3</v>
      </c>
      <c r="X1205" s="8">
        <v>352.2</v>
      </c>
      <c r="Y1205" s="8">
        <v>10.36</v>
      </c>
      <c r="Z1205" s="8">
        <v>12.78</v>
      </c>
      <c r="AA1205" s="8">
        <v>44.95</v>
      </c>
      <c r="AB1205" s="8">
        <v>55.47</v>
      </c>
      <c r="AC1205" s="8">
        <v>500.3</v>
      </c>
      <c r="AD1205" s="8">
        <v>50.4</v>
      </c>
      <c r="AE1205" s="8">
        <v>5.5100000000000003E-2</v>
      </c>
      <c r="AF1205" s="8">
        <v>94.4</v>
      </c>
      <c r="AG1205" s="8">
        <v>2.5</v>
      </c>
      <c r="AH1205" s="8">
        <v>0.55000000000000004</v>
      </c>
      <c r="AI1205" s="8">
        <v>111115</v>
      </c>
    </row>
    <row r="1206" spans="1:35" s="8" customFormat="1" x14ac:dyDescent="0.2">
      <c r="A1206" s="5">
        <f t="shared" si="282"/>
        <v>1205</v>
      </c>
      <c r="B1206" s="41">
        <f t="shared" ref="B1206:I1206" si="287">B1205</f>
        <v>35978</v>
      </c>
      <c r="C1206" s="38">
        <f t="shared" si="287"/>
        <v>0.62643518518518515</v>
      </c>
      <c r="D1206" s="8" t="str">
        <f t="shared" si="287"/>
        <v>SU</v>
      </c>
      <c r="E1206" s="8" t="str">
        <f t="shared" si="287"/>
        <v>seedling</v>
      </c>
      <c r="F1206" s="8">
        <f t="shared" si="287"/>
        <v>1200</v>
      </c>
      <c r="G1206" s="8" t="str">
        <f t="shared" si="287"/>
        <v>POTR</v>
      </c>
      <c r="H1206" s="8">
        <f t="shared" si="287"/>
        <v>12</v>
      </c>
      <c r="I1206" s="8">
        <f t="shared" si="287"/>
        <v>3</v>
      </c>
      <c r="J1206" s="8">
        <v>2</v>
      </c>
      <c r="K1206" s="8">
        <v>120.46</v>
      </c>
      <c r="L1206" s="8">
        <v>3</v>
      </c>
      <c r="M1206" s="8">
        <v>0.25</v>
      </c>
      <c r="N1206" s="8">
        <v>321</v>
      </c>
      <c r="O1206" s="8">
        <v>2.0299999999999998</v>
      </c>
      <c r="P1206" s="8">
        <v>0.88600000000000001</v>
      </c>
      <c r="Q1206" s="8">
        <v>6</v>
      </c>
      <c r="R1206" s="8">
        <v>0</v>
      </c>
      <c r="S1206" s="8">
        <v>1.42</v>
      </c>
      <c r="T1206" s="8">
        <v>18.73</v>
      </c>
      <c r="U1206" s="8">
        <v>18.2</v>
      </c>
      <c r="V1206" s="8">
        <v>18.04</v>
      </c>
      <c r="W1206" s="8">
        <v>353</v>
      </c>
      <c r="X1206" s="8">
        <v>348.5</v>
      </c>
      <c r="Y1206" s="8">
        <v>10.43</v>
      </c>
      <c r="Z1206" s="8">
        <v>12.83</v>
      </c>
      <c r="AA1206" s="8">
        <v>45.41</v>
      </c>
      <c r="AB1206" s="8">
        <v>55.88</v>
      </c>
      <c r="AC1206" s="8">
        <v>500.3</v>
      </c>
      <c r="AD1206" s="8">
        <v>49.49</v>
      </c>
      <c r="AE1206" s="8">
        <v>0.23419999999999999</v>
      </c>
      <c r="AF1206" s="8">
        <v>94.4</v>
      </c>
      <c r="AG1206" s="8">
        <v>2.5</v>
      </c>
      <c r="AH1206" s="8">
        <v>0.55000000000000004</v>
      </c>
      <c r="AI1206" s="8">
        <v>111115</v>
      </c>
    </row>
    <row r="1207" spans="1:35" s="8" customFormat="1" x14ac:dyDescent="0.2">
      <c r="A1207" s="5">
        <f t="shared" si="282"/>
        <v>1206</v>
      </c>
      <c r="B1207" s="41"/>
      <c r="C1207" s="38"/>
      <c r="J1207" s="8" t="s">
        <v>344</v>
      </c>
    </row>
    <row r="1208" spans="1:35" s="8" customFormat="1" x14ac:dyDescent="0.2">
      <c r="A1208" s="5">
        <f t="shared" si="282"/>
        <v>1207</v>
      </c>
      <c r="B1208" s="41"/>
      <c r="C1208" s="38"/>
      <c r="J1208" s="8" t="s">
        <v>88</v>
      </c>
    </row>
    <row r="1209" spans="1:35" s="8" customFormat="1" x14ac:dyDescent="0.2">
      <c r="A1209" s="5">
        <f t="shared" si="282"/>
        <v>1208</v>
      </c>
      <c r="B1209" s="41"/>
      <c r="C1209" s="38"/>
      <c r="J1209" s="8" t="s">
        <v>346</v>
      </c>
      <c r="K1209" s="8" t="s">
        <v>347</v>
      </c>
    </row>
    <row r="1210" spans="1:35" s="8" customFormat="1" x14ac:dyDescent="0.2">
      <c r="A1210" s="5">
        <f t="shared" si="282"/>
        <v>1209</v>
      </c>
      <c r="B1210" s="41"/>
      <c r="C1210" s="38"/>
      <c r="J1210" s="8" t="s">
        <v>348</v>
      </c>
      <c r="K1210" s="8" t="s">
        <v>349</v>
      </c>
    </row>
    <row r="1211" spans="1:35" s="8" customFormat="1" x14ac:dyDescent="0.2">
      <c r="A1211" s="5">
        <f t="shared" si="282"/>
        <v>1210</v>
      </c>
      <c r="B1211" s="41"/>
      <c r="C1211" s="38"/>
      <c r="J1211" s="8" t="s">
        <v>350</v>
      </c>
      <c r="K1211" s="8" t="s">
        <v>351</v>
      </c>
      <c r="L1211" s="8">
        <v>1</v>
      </c>
      <c r="M1211" s="8">
        <v>0.16</v>
      </c>
    </row>
    <row r="1212" spans="1:35" s="8" customFormat="1" x14ac:dyDescent="0.2">
      <c r="A1212" s="5">
        <f t="shared" si="282"/>
        <v>1211</v>
      </c>
      <c r="B1212" s="41"/>
      <c r="C1212" s="38"/>
      <c r="J1212" s="8" t="s">
        <v>352</v>
      </c>
      <c r="K1212" s="8" t="s">
        <v>353</v>
      </c>
    </row>
    <row r="1213" spans="1:35" s="8" customFormat="1" x14ac:dyDescent="0.2">
      <c r="A1213" s="5">
        <f t="shared" si="282"/>
        <v>1212</v>
      </c>
      <c r="B1213" s="41"/>
      <c r="C1213" s="38"/>
      <c r="J1213" s="8" t="s">
        <v>65</v>
      </c>
    </row>
    <row r="1214" spans="1:35" s="8" customFormat="1" x14ac:dyDescent="0.2">
      <c r="A1214" s="5">
        <f t="shared" si="282"/>
        <v>1213</v>
      </c>
      <c r="B1214" s="41"/>
      <c r="C1214" s="38"/>
      <c r="J1214" s="8" t="s">
        <v>355</v>
      </c>
      <c r="K1214" s="8" t="s">
        <v>356</v>
      </c>
      <c r="L1214" s="8" t="s">
        <v>357</v>
      </c>
      <c r="M1214" s="8" t="s">
        <v>358</v>
      </c>
      <c r="N1214" s="8" t="s">
        <v>359</v>
      </c>
      <c r="O1214" s="8" t="s">
        <v>360</v>
      </c>
      <c r="P1214" s="8" t="s">
        <v>361</v>
      </c>
      <c r="Q1214" s="8" t="s">
        <v>362</v>
      </c>
      <c r="R1214" s="8" t="s">
        <v>363</v>
      </c>
      <c r="S1214" s="8" t="s">
        <v>364</v>
      </c>
      <c r="T1214" s="8" t="s">
        <v>365</v>
      </c>
      <c r="U1214" s="8" t="s">
        <v>366</v>
      </c>
      <c r="V1214" s="8" t="s">
        <v>367</v>
      </c>
      <c r="W1214" s="8" t="s">
        <v>368</v>
      </c>
      <c r="X1214" s="8" t="s">
        <v>369</v>
      </c>
      <c r="Y1214" s="8" t="s">
        <v>370</v>
      </c>
      <c r="Z1214" s="8" t="s">
        <v>371</v>
      </c>
      <c r="AA1214" s="8" t="s">
        <v>372</v>
      </c>
      <c r="AB1214" s="8" t="s">
        <v>373</v>
      </c>
      <c r="AC1214" s="8" t="s">
        <v>374</v>
      </c>
      <c r="AD1214" s="8" t="s">
        <v>375</v>
      </c>
      <c r="AE1214" s="8" t="s">
        <v>376</v>
      </c>
      <c r="AF1214" s="8" t="s">
        <v>377</v>
      </c>
      <c r="AG1214" s="8" t="s">
        <v>378</v>
      </c>
      <c r="AH1214" s="8" t="s">
        <v>379</v>
      </c>
      <c r="AI1214" s="8" t="s">
        <v>380</v>
      </c>
    </row>
    <row r="1215" spans="1:35" s="8" customFormat="1" x14ac:dyDescent="0.2">
      <c r="A1215" s="5">
        <f t="shared" si="282"/>
        <v>1214</v>
      </c>
      <c r="B1215" s="41">
        <f>DATE(1998,7,(MID(J1208,10,1)))</f>
        <v>35978</v>
      </c>
      <c r="C1215" s="38">
        <f>TIME(MID(J1208,17,2),MID(J1208,20,2),MID(J1208,23,2))</f>
        <v>0.6290162037037037</v>
      </c>
      <c r="D1215" s="44" t="s">
        <v>434</v>
      </c>
      <c r="E1215" s="44" t="s">
        <v>433</v>
      </c>
      <c r="F1215" s="8">
        <v>1200</v>
      </c>
      <c r="G1215" s="44" t="s">
        <v>51</v>
      </c>
      <c r="H1215" s="8">
        <f>VALUE(LEFT(J1213,FIND(":",J1213,1)-1))</f>
        <v>5</v>
      </c>
      <c r="I1215" s="8">
        <f>VALUE(RIGHT(J1213,1))</f>
        <v>1</v>
      </c>
      <c r="J1215" s="8">
        <v>1</v>
      </c>
      <c r="K1215" s="8">
        <v>42.96</v>
      </c>
      <c r="L1215" s="8">
        <v>2.56</v>
      </c>
      <c r="M1215" s="8">
        <v>0.14000000000000001</v>
      </c>
      <c r="N1215" s="8">
        <v>313</v>
      </c>
      <c r="O1215" s="8">
        <v>1.38</v>
      </c>
      <c r="P1215" s="8">
        <v>1</v>
      </c>
      <c r="Q1215" s="8">
        <v>6</v>
      </c>
      <c r="R1215" s="8">
        <v>0</v>
      </c>
      <c r="S1215" s="8">
        <v>1.42</v>
      </c>
      <c r="T1215" s="8">
        <v>19.309999999999999</v>
      </c>
      <c r="U1215" s="8">
        <v>18.649999999999999</v>
      </c>
      <c r="V1215" s="8">
        <v>18.68</v>
      </c>
      <c r="W1215" s="8">
        <v>353.9</v>
      </c>
      <c r="X1215" s="8">
        <v>350.3</v>
      </c>
      <c r="Y1215" s="8">
        <v>10.62</v>
      </c>
      <c r="Z1215" s="8">
        <v>12.25</v>
      </c>
      <c r="AA1215" s="8">
        <v>44.6</v>
      </c>
      <c r="AB1215" s="8">
        <v>51.45</v>
      </c>
      <c r="AC1215" s="8">
        <v>500.4</v>
      </c>
      <c r="AD1215" s="8">
        <v>49.14</v>
      </c>
      <c r="AE1215" s="8">
        <v>0.1515</v>
      </c>
      <c r="AF1215" s="8">
        <v>94.41</v>
      </c>
      <c r="AG1215" s="8">
        <v>2.5</v>
      </c>
      <c r="AH1215" s="8">
        <v>0.55000000000000004</v>
      </c>
      <c r="AI1215" s="8">
        <v>111115</v>
      </c>
    </row>
    <row r="1216" spans="1:35" s="8" customFormat="1" x14ac:dyDescent="0.2">
      <c r="A1216" s="5">
        <f t="shared" si="282"/>
        <v>1215</v>
      </c>
      <c r="B1216" s="41">
        <f t="shared" ref="B1216:I1216" si="288">B1215</f>
        <v>35978</v>
      </c>
      <c r="C1216" s="38">
        <f t="shared" si="288"/>
        <v>0.6290162037037037</v>
      </c>
      <c r="D1216" s="8" t="str">
        <f t="shared" si="288"/>
        <v>SU</v>
      </c>
      <c r="E1216" s="8" t="str">
        <f t="shared" si="288"/>
        <v>seedling</v>
      </c>
      <c r="F1216" s="8">
        <f t="shared" si="288"/>
        <v>1200</v>
      </c>
      <c r="G1216" s="8" t="str">
        <f t="shared" si="288"/>
        <v>POTR</v>
      </c>
      <c r="H1216" s="8">
        <f t="shared" si="288"/>
        <v>5</v>
      </c>
      <c r="I1216" s="8">
        <f t="shared" si="288"/>
        <v>1</v>
      </c>
      <c r="J1216" s="8">
        <v>2</v>
      </c>
      <c r="K1216" s="8">
        <v>75.959999999999994</v>
      </c>
      <c r="L1216" s="8">
        <v>2.82</v>
      </c>
      <c r="M1216" s="8">
        <v>0.13600000000000001</v>
      </c>
      <c r="N1216" s="8">
        <v>308</v>
      </c>
      <c r="O1216" s="8">
        <v>1.33</v>
      </c>
      <c r="P1216" s="8">
        <v>0.99099999999999999</v>
      </c>
      <c r="Q1216" s="8">
        <v>6</v>
      </c>
      <c r="R1216" s="8">
        <v>0</v>
      </c>
      <c r="S1216" s="8">
        <v>1.42</v>
      </c>
      <c r="T1216" s="8">
        <v>18.88</v>
      </c>
      <c r="U1216" s="8">
        <v>18.559999999999999</v>
      </c>
      <c r="V1216" s="8">
        <v>17.93</v>
      </c>
      <c r="W1216" s="8">
        <v>353.8</v>
      </c>
      <c r="X1216" s="8">
        <v>349.8</v>
      </c>
      <c r="Y1216" s="8">
        <v>10.66</v>
      </c>
      <c r="Z1216" s="8">
        <v>12.23</v>
      </c>
      <c r="AA1216" s="8">
        <v>45.97</v>
      </c>
      <c r="AB1216" s="8">
        <v>52.74</v>
      </c>
      <c r="AC1216" s="8">
        <v>500.4</v>
      </c>
      <c r="AD1216" s="8">
        <v>49.15</v>
      </c>
      <c r="AE1216" s="8">
        <v>1.0329999999999999</v>
      </c>
      <c r="AF1216" s="8">
        <v>94.41</v>
      </c>
      <c r="AG1216" s="8">
        <v>2.5</v>
      </c>
      <c r="AH1216" s="8">
        <v>0.55000000000000004</v>
      </c>
      <c r="AI1216" s="8">
        <v>111115</v>
      </c>
    </row>
    <row r="1217" spans="1:35" s="8" customFormat="1" x14ac:dyDescent="0.2">
      <c r="A1217" s="5">
        <f t="shared" si="282"/>
        <v>1216</v>
      </c>
      <c r="B1217" s="41"/>
      <c r="C1217" s="38"/>
      <c r="J1217" s="8" t="s">
        <v>344</v>
      </c>
    </row>
    <row r="1218" spans="1:35" s="8" customFormat="1" x14ac:dyDescent="0.2">
      <c r="A1218" s="5">
        <f t="shared" si="282"/>
        <v>1217</v>
      </c>
      <c r="B1218" s="41"/>
      <c r="C1218" s="38"/>
      <c r="J1218" s="8" t="s">
        <v>89</v>
      </c>
    </row>
    <row r="1219" spans="1:35" s="8" customFormat="1" x14ac:dyDescent="0.2">
      <c r="A1219" s="5">
        <f t="shared" si="282"/>
        <v>1218</v>
      </c>
      <c r="B1219" s="41"/>
      <c r="C1219" s="38"/>
      <c r="J1219" s="8" t="s">
        <v>346</v>
      </c>
      <c r="K1219" s="8" t="s">
        <v>347</v>
      </c>
    </row>
    <row r="1220" spans="1:35" s="8" customFormat="1" x14ac:dyDescent="0.2">
      <c r="A1220" s="5">
        <f t="shared" si="282"/>
        <v>1219</v>
      </c>
      <c r="B1220" s="41"/>
      <c r="C1220" s="38"/>
      <c r="J1220" s="8" t="s">
        <v>348</v>
      </c>
      <c r="K1220" s="8" t="s">
        <v>349</v>
      </c>
    </row>
    <row r="1221" spans="1:35" s="8" customFormat="1" x14ac:dyDescent="0.2">
      <c r="A1221" s="5">
        <f t="shared" si="282"/>
        <v>1220</v>
      </c>
      <c r="B1221" s="41"/>
      <c r="C1221" s="38"/>
      <c r="J1221" s="8" t="s">
        <v>350</v>
      </c>
      <c r="K1221" s="8" t="s">
        <v>351</v>
      </c>
      <c r="L1221" s="8">
        <v>1</v>
      </c>
      <c r="M1221" s="8">
        <v>0.16</v>
      </c>
    </row>
    <row r="1222" spans="1:35" s="8" customFormat="1" x14ac:dyDescent="0.2">
      <c r="A1222" s="5">
        <f t="shared" si="282"/>
        <v>1221</v>
      </c>
      <c r="B1222" s="41"/>
      <c r="C1222" s="38"/>
      <c r="J1222" s="8" t="s">
        <v>352</v>
      </c>
      <c r="K1222" s="8" t="s">
        <v>353</v>
      </c>
    </row>
    <row r="1223" spans="1:35" s="8" customFormat="1" x14ac:dyDescent="0.2">
      <c r="A1223" s="5">
        <f t="shared" ref="A1223:A1286" si="289">A1222+1</f>
        <v>1222</v>
      </c>
      <c r="B1223" s="41"/>
      <c r="C1223" s="38"/>
      <c r="J1223" s="8" t="s">
        <v>90</v>
      </c>
    </row>
    <row r="1224" spans="1:35" s="8" customFormat="1" x14ac:dyDescent="0.2">
      <c r="A1224" s="5">
        <f t="shared" si="289"/>
        <v>1223</v>
      </c>
      <c r="B1224" s="41"/>
      <c r="C1224" s="38"/>
      <c r="J1224" s="8" t="s">
        <v>355</v>
      </c>
      <c r="K1224" s="8" t="s">
        <v>356</v>
      </c>
      <c r="L1224" s="8" t="s">
        <v>357</v>
      </c>
      <c r="M1224" s="8" t="s">
        <v>358</v>
      </c>
      <c r="N1224" s="8" t="s">
        <v>359</v>
      </c>
      <c r="O1224" s="8" t="s">
        <v>360</v>
      </c>
      <c r="P1224" s="8" t="s">
        <v>361</v>
      </c>
      <c r="Q1224" s="8" t="s">
        <v>362</v>
      </c>
      <c r="R1224" s="8" t="s">
        <v>363</v>
      </c>
      <c r="S1224" s="8" t="s">
        <v>364</v>
      </c>
      <c r="T1224" s="8" t="s">
        <v>365</v>
      </c>
      <c r="U1224" s="8" t="s">
        <v>366</v>
      </c>
      <c r="V1224" s="8" t="s">
        <v>367</v>
      </c>
      <c r="W1224" s="8" t="s">
        <v>368</v>
      </c>
      <c r="X1224" s="8" t="s">
        <v>369</v>
      </c>
      <c r="Y1224" s="8" t="s">
        <v>370</v>
      </c>
      <c r="Z1224" s="8" t="s">
        <v>371</v>
      </c>
      <c r="AA1224" s="8" t="s">
        <v>372</v>
      </c>
      <c r="AB1224" s="8" t="s">
        <v>373</v>
      </c>
      <c r="AC1224" s="8" t="s">
        <v>374</v>
      </c>
      <c r="AD1224" s="8" t="s">
        <v>375</v>
      </c>
      <c r="AE1224" s="8" t="s">
        <v>376</v>
      </c>
      <c r="AF1224" s="8" t="s">
        <v>377</v>
      </c>
      <c r="AG1224" s="8" t="s">
        <v>378</v>
      </c>
      <c r="AH1224" s="8" t="s">
        <v>379</v>
      </c>
      <c r="AI1224" s="8" t="s">
        <v>380</v>
      </c>
    </row>
    <row r="1225" spans="1:35" s="8" customFormat="1" x14ac:dyDescent="0.2">
      <c r="A1225" s="5">
        <f t="shared" si="289"/>
        <v>1224</v>
      </c>
      <c r="B1225" s="41">
        <f>DATE(1998,7,(MID(J1218,10,1)))</f>
        <v>35978</v>
      </c>
      <c r="C1225" s="38">
        <f>TIME(MID(J1218,17,2),MID(J1218,20,2),MID(J1218,23,2))</f>
        <v>0.63157407407407407</v>
      </c>
      <c r="D1225" s="44" t="s">
        <v>434</v>
      </c>
      <c r="E1225" s="44" t="s">
        <v>433</v>
      </c>
      <c r="F1225" s="8">
        <v>1200</v>
      </c>
      <c r="G1225" s="44" t="s">
        <v>51</v>
      </c>
      <c r="H1225" s="8">
        <f>VALUE(LEFT(J1223,FIND(":",J1223,1)-1))</f>
        <v>3</v>
      </c>
      <c r="I1225" s="8">
        <f>VALUE(RIGHT(J1223,1))</f>
        <v>5</v>
      </c>
      <c r="J1225" s="8">
        <v>1</v>
      </c>
      <c r="K1225" s="8">
        <v>127.95</v>
      </c>
      <c r="L1225" s="8">
        <v>3.51</v>
      </c>
      <c r="M1225" s="8">
        <v>0.28000000000000003</v>
      </c>
      <c r="N1225" s="8">
        <v>323</v>
      </c>
      <c r="O1225" s="8">
        <v>2.09</v>
      </c>
      <c r="P1225" s="8">
        <v>0.82899999999999996</v>
      </c>
      <c r="Q1225" s="8">
        <v>6</v>
      </c>
      <c r="R1225" s="8">
        <v>0</v>
      </c>
      <c r="S1225" s="8">
        <v>1.42</v>
      </c>
      <c r="T1225" s="8">
        <v>18.170000000000002</v>
      </c>
      <c r="U1225" s="8">
        <v>18.190000000000001</v>
      </c>
      <c r="V1225" s="8">
        <v>17.13</v>
      </c>
      <c r="W1225" s="8">
        <v>356.3</v>
      </c>
      <c r="X1225" s="8">
        <v>351.2</v>
      </c>
      <c r="Y1225" s="8">
        <v>10.94</v>
      </c>
      <c r="Z1225" s="8">
        <v>13.41</v>
      </c>
      <c r="AA1225" s="8">
        <v>49.32</v>
      </c>
      <c r="AB1225" s="8">
        <v>60.48</v>
      </c>
      <c r="AC1225" s="8">
        <v>500.4</v>
      </c>
      <c r="AD1225" s="8">
        <v>49.16</v>
      </c>
      <c r="AE1225" s="8">
        <v>0.31690000000000002</v>
      </c>
      <c r="AF1225" s="8">
        <v>94.4</v>
      </c>
      <c r="AG1225" s="8">
        <v>2.5</v>
      </c>
      <c r="AH1225" s="8">
        <v>0.55000000000000004</v>
      </c>
      <c r="AI1225" s="8">
        <v>111115</v>
      </c>
    </row>
    <row r="1226" spans="1:35" s="8" customFormat="1" x14ac:dyDescent="0.2">
      <c r="A1226" s="5">
        <f t="shared" si="289"/>
        <v>1225</v>
      </c>
      <c r="B1226" s="41">
        <f t="shared" ref="B1226:I1226" si="290">B1225</f>
        <v>35978</v>
      </c>
      <c r="C1226" s="38">
        <f t="shared" si="290"/>
        <v>0.63157407407407407</v>
      </c>
      <c r="D1226" s="8" t="str">
        <f t="shared" si="290"/>
        <v>SU</v>
      </c>
      <c r="E1226" s="8" t="str">
        <f t="shared" si="290"/>
        <v>seedling</v>
      </c>
      <c r="F1226" s="8">
        <f t="shared" si="290"/>
        <v>1200</v>
      </c>
      <c r="G1226" s="8" t="str">
        <f t="shared" si="290"/>
        <v>POTR</v>
      </c>
      <c r="H1226" s="8">
        <f t="shared" si="290"/>
        <v>3</v>
      </c>
      <c r="I1226" s="8">
        <f t="shared" si="290"/>
        <v>5</v>
      </c>
      <c r="J1226" s="8">
        <v>2</v>
      </c>
      <c r="K1226" s="8">
        <v>223.2</v>
      </c>
      <c r="L1226" s="8">
        <v>3.49</v>
      </c>
      <c r="M1226" s="8">
        <v>0.28299999999999997</v>
      </c>
      <c r="N1226" s="8">
        <v>323</v>
      </c>
      <c r="O1226" s="8">
        <v>2.08</v>
      </c>
      <c r="P1226" s="8">
        <v>0.81699999999999995</v>
      </c>
      <c r="Q1226" s="8">
        <v>6</v>
      </c>
      <c r="R1226" s="8">
        <v>0</v>
      </c>
      <c r="S1226" s="8">
        <v>1.42</v>
      </c>
      <c r="T1226" s="8">
        <v>17.88</v>
      </c>
      <c r="U1226" s="8">
        <v>18.2</v>
      </c>
      <c r="V1226" s="8">
        <v>16.53</v>
      </c>
      <c r="W1226" s="8">
        <v>356.2</v>
      </c>
      <c r="X1226" s="8">
        <v>351.1</v>
      </c>
      <c r="Y1226" s="8">
        <v>11.1</v>
      </c>
      <c r="Z1226" s="8">
        <v>13.56</v>
      </c>
      <c r="AA1226" s="8">
        <v>50.95</v>
      </c>
      <c r="AB1226" s="8">
        <v>62.24</v>
      </c>
      <c r="AC1226" s="8">
        <v>500.3</v>
      </c>
      <c r="AD1226" s="8">
        <v>48.87</v>
      </c>
      <c r="AE1226" s="8">
        <v>0.44080000000000003</v>
      </c>
      <c r="AF1226" s="8">
        <v>94.39</v>
      </c>
      <c r="AG1226" s="8">
        <v>2.5</v>
      </c>
      <c r="AH1226" s="8">
        <v>0.55000000000000004</v>
      </c>
      <c r="AI1226" s="8">
        <v>111115</v>
      </c>
    </row>
    <row r="1227" spans="1:35" s="8" customFormat="1" x14ac:dyDescent="0.2">
      <c r="A1227" s="5">
        <f t="shared" si="289"/>
        <v>1226</v>
      </c>
      <c r="B1227" s="41"/>
      <c r="C1227" s="38"/>
      <c r="J1227" s="8" t="s">
        <v>344</v>
      </c>
    </row>
    <row r="1228" spans="1:35" s="8" customFormat="1" x14ac:dyDescent="0.2">
      <c r="A1228" s="5">
        <f t="shared" si="289"/>
        <v>1227</v>
      </c>
      <c r="B1228" s="41"/>
      <c r="C1228" s="38"/>
      <c r="J1228" s="8" t="s">
        <v>91</v>
      </c>
    </row>
    <row r="1229" spans="1:35" s="8" customFormat="1" x14ac:dyDescent="0.2">
      <c r="A1229" s="5">
        <f t="shared" si="289"/>
        <v>1228</v>
      </c>
      <c r="B1229" s="41"/>
      <c r="C1229" s="38"/>
      <c r="J1229" s="8" t="s">
        <v>346</v>
      </c>
      <c r="K1229" s="8" t="s">
        <v>347</v>
      </c>
    </row>
    <row r="1230" spans="1:35" s="8" customFormat="1" x14ac:dyDescent="0.2">
      <c r="A1230" s="5">
        <f t="shared" si="289"/>
        <v>1229</v>
      </c>
      <c r="B1230" s="41"/>
      <c r="C1230" s="38"/>
      <c r="J1230" s="8" t="s">
        <v>348</v>
      </c>
      <c r="K1230" s="8" t="s">
        <v>349</v>
      </c>
    </row>
    <row r="1231" spans="1:35" s="8" customFormat="1" x14ac:dyDescent="0.2">
      <c r="A1231" s="5">
        <f t="shared" si="289"/>
        <v>1230</v>
      </c>
      <c r="B1231" s="41"/>
      <c r="C1231" s="38"/>
      <c r="J1231" s="8" t="s">
        <v>350</v>
      </c>
      <c r="K1231" s="8" t="s">
        <v>351</v>
      </c>
      <c r="L1231" s="8">
        <v>1</v>
      </c>
      <c r="M1231" s="8">
        <v>0.16</v>
      </c>
    </row>
    <row r="1232" spans="1:35" s="8" customFormat="1" x14ac:dyDescent="0.2">
      <c r="A1232" s="5">
        <f t="shared" si="289"/>
        <v>1231</v>
      </c>
      <c r="B1232" s="41"/>
      <c r="C1232" s="38"/>
      <c r="J1232" s="8" t="s">
        <v>352</v>
      </c>
      <c r="K1232" s="8" t="s">
        <v>353</v>
      </c>
    </row>
    <row r="1233" spans="1:35" s="8" customFormat="1" x14ac:dyDescent="0.2">
      <c r="A1233" s="5">
        <f t="shared" si="289"/>
        <v>1232</v>
      </c>
      <c r="B1233" s="41"/>
      <c r="C1233" s="38"/>
      <c r="J1233" s="8" t="s">
        <v>92</v>
      </c>
    </row>
    <row r="1234" spans="1:35" s="8" customFormat="1" x14ac:dyDescent="0.2">
      <c r="A1234" s="5">
        <f t="shared" si="289"/>
        <v>1233</v>
      </c>
      <c r="B1234" s="41"/>
      <c r="C1234" s="38"/>
      <c r="J1234" s="8" t="s">
        <v>355</v>
      </c>
      <c r="K1234" s="8" t="s">
        <v>356</v>
      </c>
      <c r="L1234" s="8" t="s">
        <v>357</v>
      </c>
      <c r="M1234" s="8" t="s">
        <v>358</v>
      </c>
      <c r="N1234" s="8" t="s">
        <v>359</v>
      </c>
      <c r="O1234" s="8" t="s">
        <v>360</v>
      </c>
      <c r="P1234" s="8" t="s">
        <v>361</v>
      </c>
      <c r="Q1234" s="8" t="s">
        <v>362</v>
      </c>
      <c r="R1234" s="8" t="s">
        <v>363</v>
      </c>
      <c r="S1234" s="8" t="s">
        <v>364</v>
      </c>
      <c r="T1234" s="8" t="s">
        <v>365</v>
      </c>
      <c r="U1234" s="8" t="s">
        <v>366</v>
      </c>
      <c r="V1234" s="8" t="s">
        <v>367</v>
      </c>
      <c r="W1234" s="8" t="s">
        <v>368</v>
      </c>
      <c r="X1234" s="8" t="s">
        <v>369</v>
      </c>
      <c r="Y1234" s="8" t="s">
        <v>370</v>
      </c>
      <c r="Z1234" s="8" t="s">
        <v>371</v>
      </c>
      <c r="AA1234" s="8" t="s">
        <v>372</v>
      </c>
      <c r="AB1234" s="8" t="s">
        <v>373</v>
      </c>
      <c r="AC1234" s="8" t="s">
        <v>374</v>
      </c>
      <c r="AD1234" s="8" t="s">
        <v>375</v>
      </c>
      <c r="AE1234" s="8" t="s">
        <v>376</v>
      </c>
      <c r="AF1234" s="8" t="s">
        <v>377</v>
      </c>
      <c r="AG1234" s="8" t="s">
        <v>378</v>
      </c>
      <c r="AH1234" s="8" t="s">
        <v>379</v>
      </c>
      <c r="AI1234" s="8" t="s">
        <v>380</v>
      </c>
    </row>
    <row r="1235" spans="1:35" s="8" customFormat="1" x14ac:dyDescent="0.2">
      <c r="A1235" s="5">
        <f t="shared" si="289"/>
        <v>1234</v>
      </c>
      <c r="B1235" s="41">
        <f>DATE(1998,7,(MID(J1228,10,1)))</f>
        <v>35978</v>
      </c>
      <c r="C1235" s="38">
        <f>TIME(MID(J1228,17,2),MID(J1228,20,2),MID(J1228,23,2))</f>
        <v>0.63552083333333331</v>
      </c>
      <c r="D1235" s="44" t="s">
        <v>434</v>
      </c>
      <c r="E1235" s="44" t="s">
        <v>433</v>
      </c>
      <c r="F1235" s="8">
        <v>1200</v>
      </c>
      <c r="G1235" s="44" t="s">
        <v>51</v>
      </c>
      <c r="H1235" s="8">
        <f>VALUE(LEFT(J1233,FIND(":",J1233,1)-1))</f>
        <v>3</v>
      </c>
      <c r="I1235" s="8">
        <f>VALUE(RIGHT(J1233,1))</f>
        <v>6</v>
      </c>
      <c r="J1235" s="8">
        <v>1</v>
      </c>
      <c r="K1235" s="8">
        <v>158.69999999999999</v>
      </c>
      <c r="L1235" s="8">
        <v>2.71</v>
      </c>
      <c r="M1235" s="8">
        <v>0.247</v>
      </c>
      <c r="N1235" s="8">
        <v>326</v>
      </c>
      <c r="O1235" s="8">
        <v>1.91</v>
      </c>
      <c r="P1235" s="8">
        <v>0.84299999999999997</v>
      </c>
      <c r="Q1235" s="8">
        <v>6</v>
      </c>
      <c r="R1235" s="8">
        <v>0</v>
      </c>
      <c r="S1235" s="8">
        <v>1.42</v>
      </c>
      <c r="T1235" s="8">
        <v>18.54</v>
      </c>
      <c r="U1235" s="8">
        <v>18.489999999999998</v>
      </c>
      <c r="V1235" s="8">
        <v>17.489999999999998</v>
      </c>
      <c r="W1235" s="8">
        <v>354.6</v>
      </c>
      <c r="X1235" s="8">
        <v>350.6</v>
      </c>
      <c r="Y1235" s="8">
        <v>11.43</v>
      </c>
      <c r="Z1235" s="8">
        <v>13.69</v>
      </c>
      <c r="AA1235" s="8">
        <v>50.35</v>
      </c>
      <c r="AB1235" s="8">
        <v>60.32</v>
      </c>
      <c r="AC1235" s="8">
        <v>500.5</v>
      </c>
      <c r="AD1235" s="8">
        <v>50.13</v>
      </c>
      <c r="AE1235" s="8">
        <v>0.1515</v>
      </c>
      <c r="AF1235" s="8">
        <v>94.4</v>
      </c>
      <c r="AG1235" s="8">
        <v>2.5</v>
      </c>
      <c r="AH1235" s="8">
        <v>0.55000000000000004</v>
      </c>
      <c r="AI1235" s="8">
        <v>111115</v>
      </c>
    </row>
    <row r="1236" spans="1:35" s="8" customFormat="1" x14ac:dyDescent="0.2">
      <c r="A1236" s="5">
        <f t="shared" si="289"/>
        <v>1235</v>
      </c>
      <c r="B1236" s="41">
        <f t="shared" ref="B1236:I1236" si="291">B1235</f>
        <v>35978</v>
      </c>
      <c r="C1236" s="38">
        <f t="shared" si="291"/>
        <v>0.63552083333333331</v>
      </c>
      <c r="D1236" s="8" t="str">
        <f t="shared" si="291"/>
        <v>SU</v>
      </c>
      <c r="E1236" s="8" t="str">
        <f t="shared" si="291"/>
        <v>seedling</v>
      </c>
      <c r="F1236" s="8">
        <f t="shared" si="291"/>
        <v>1200</v>
      </c>
      <c r="G1236" s="8" t="str">
        <f t="shared" si="291"/>
        <v>POTR</v>
      </c>
      <c r="H1236" s="8">
        <f t="shared" si="291"/>
        <v>3</v>
      </c>
      <c r="I1236" s="8">
        <f t="shared" si="291"/>
        <v>6</v>
      </c>
      <c r="J1236" s="8">
        <v>2</v>
      </c>
      <c r="K1236" s="8">
        <v>184.95</v>
      </c>
      <c r="L1236" s="8">
        <v>2.84</v>
      </c>
      <c r="M1236" s="8">
        <v>0.24399999999999999</v>
      </c>
      <c r="N1236" s="8">
        <v>324</v>
      </c>
      <c r="O1236" s="8">
        <v>1.87</v>
      </c>
      <c r="P1236" s="8">
        <v>0.83099999999999996</v>
      </c>
      <c r="Q1236" s="8">
        <v>6</v>
      </c>
      <c r="R1236" s="8">
        <v>0</v>
      </c>
      <c r="S1236" s="8">
        <v>1.42</v>
      </c>
      <c r="T1236" s="8">
        <v>18.36</v>
      </c>
      <c r="U1236" s="8">
        <v>18.36</v>
      </c>
      <c r="V1236" s="8">
        <v>17.29</v>
      </c>
      <c r="W1236" s="8">
        <v>354.6</v>
      </c>
      <c r="X1236" s="8">
        <v>350.4</v>
      </c>
      <c r="Y1236" s="8">
        <v>11.43</v>
      </c>
      <c r="Z1236" s="8">
        <v>13.64</v>
      </c>
      <c r="AA1236" s="8">
        <v>50.93</v>
      </c>
      <c r="AB1236" s="8">
        <v>60.77</v>
      </c>
      <c r="AC1236" s="8">
        <v>500.3</v>
      </c>
      <c r="AD1236" s="8">
        <v>50.06</v>
      </c>
      <c r="AE1236" s="8">
        <v>1.254</v>
      </c>
      <c r="AF1236" s="8">
        <v>94.39</v>
      </c>
      <c r="AG1236" s="8">
        <v>2.5</v>
      </c>
      <c r="AH1236" s="8">
        <v>0.55000000000000004</v>
      </c>
      <c r="AI1236" s="8">
        <v>111115</v>
      </c>
    </row>
    <row r="1237" spans="1:35" s="8" customFormat="1" x14ac:dyDescent="0.2">
      <c r="A1237" s="5">
        <f t="shared" si="289"/>
        <v>1236</v>
      </c>
      <c r="B1237" s="41"/>
      <c r="C1237" s="38"/>
    </row>
    <row r="1238" spans="1:35" s="8" customFormat="1" x14ac:dyDescent="0.2">
      <c r="A1238" s="5">
        <f t="shared" si="289"/>
        <v>1237</v>
      </c>
      <c r="B1238" s="41"/>
      <c r="C1238" s="38"/>
      <c r="J1238" s="8" t="s">
        <v>93</v>
      </c>
    </row>
    <row r="1239" spans="1:35" s="8" customFormat="1" x14ac:dyDescent="0.2">
      <c r="A1239" s="5">
        <f t="shared" si="289"/>
        <v>1238</v>
      </c>
      <c r="B1239" s="41"/>
      <c r="C1239" s="38"/>
      <c r="J1239" s="8" t="s">
        <v>94</v>
      </c>
    </row>
    <row r="1240" spans="1:35" s="8" customFormat="1" x14ac:dyDescent="0.2">
      <c r="A1240" s="5">
        <f t="shared" si="289"/>
        <v>1239</v>
      </c>
      <c r="B1240" s="41"/>
      <c r="C1240" s="38"/>
      <c r="J1240" s="8" t="s">
        <v>95</v>
      </c>
    </row>
    <row r="1241" spans="1:35" s="8" customFormat="1" x14ac:dyDescent="0.2">
      <c r="A1241" s="5">
        <f t="shared" si="289"/>
        <v>1240</v>
      </c>
      <c r="B1241" s="41"/>
      <c r="C1241" s="38"/>
      <c r="J1241" s="8" t="s">
        <v>343</v>
      </c>
    </row>
    <row r="1242" spans="1:35" s="8" customFormat="1" x14ac:dyDescent="0.2">
      <c r="A1242" s="5">
        <f t="shared" si="289"/>
        <v>1241</v>
      </c>
      <c r="B1242" s="41"/>
      <c r="C1242" s="38"/>
    </row>
    <row r="1243" spans="1:35" s="8" customFormat="1" x14ac:dyDescent="0.2">
      <c r="A1243" s="5">
        <f t="shared" si="289"/>
        <v>1242</v>
      </c>
      <c r="B1243" s="41"/>
      <c r="C1243" s="38"/>
      <c r="J1243" s="8" t="s">
        <v>344</v>
      </c>
    </row>
    <row r="1244" spans="1:35" s="8" customFormat="1" x14ac:dyDescent="0.2">
      <c r="A1244" s="5">
        <f t="shared" si="289"/>
        <v>1243</v>
      </c>
      <c r="B1244" s="41"/>
      <c r="C1244" s="38"/>
      <c r="J1244" s="8" t="s">
        <v>96</v>
      </c>
    </row>
    <row r="1245" spans="1:35" s="8" customFormat="1" x14ac:dyDescent="0.2">
      <c r="A1245" s="5">
        <f t="shared" si="289"/>
        <v>1244</v>
      </c>
      <c r="B1245" s="41"/>
      <c r="C1245" s="38"/>
      <c r="J1245" s="8" t="s">
        <v>346</v>
      </c>
      <c r="K1245" s="8" t="s">
        <v>347</v>
      </c>
    </row>
    <row r="1246" spans="1:35" s="8" customFormat="1" x14ac:dyDescent="0.2">
      <c r="A1246" s="5">
        <f t="shared" si="289"/>
        <v>1245</v>
      </c>
      <c r="B1246" s="41"/>
      <c r="C1246" s="38"/>
      <c r="J1246" s="8" t="s">
        <v>348</v>
      </c>
      <c r="K1246" s="8" t="s">
        <v>349</v>
      </c>
    </row>
    <row r="1247" spans="1:35" s="8" customFormat="1" x14ac:dyDescent="0.2">
      <c r="A1247" s="5">
        <f t="shared" si="289"/>
        <v>1246</v>
      </c>
      <c r="B1247" s="41"/>
      <c r="C1247" s="38"/>
      <c r="J1247" s="8" t="s">
        <v>350</v>
      </c>
      <c r="K1247" s="8" t="s">
        <v>351</v>
      </c>
      <c r="L1247" s="8">
        <v>1</v>
      </c>
      <c r="M1247" s="8">
        <v>0.16</v>
      </c>
    </row>
    <row r="1248" spans="1:35" s="8" customFormat="1" x14ac:dyDescent="0.2">
      <c r="A1248" s="5">
        <f t="shared" si="289"/>
        <v>1247</v>
      </c>
      <c r="B1248" s="41"/>
      <c r="C1248" s="38"/>
      <c r="J1248" s="8" t="s">
        <v>352</v>
      </c>
      <c r="K1248" s="8" t="s">
        <v>353</v>
      </c>
    </row>
    <row r="1249" spans="1:35" s="8" customFormat="1" x14ac:dyDescent="0.2">
      <c r="A1249" s="5">
        <f t="shared" si="289"/>
        <v>1248</v>
      </c>
      <c r="B1249" s="41"/>
      <c r="C1249" s="38"/>
      <c r="J1249" s="8" t="s">
        <v>97</v>
      </c>
    </row>
    <row r="1250" spans="1:35" s="8" customFormat="1" x14ac:dyDescent="0.2">
      <c r="A1250" s="5">
        <f t="shared" si="289"/>
        <v>1249</v>
      </c>
      <c r="B1250" s="41"/>
      <c r="C1250" s="38"/>
      <c r="J1250" s="8" t="s">
        <v>355</v>
      </c>
      <c r="K1250" s="8" t="s">
        <v>356</v>
      </c>
      <c r="L1250" s="8" t="s">
        <v>357</v>
      </c>
      <c r="M1250" s="8" t="s">
        <v>358</v>
      </c>
      <c r="N1250" s="8" t="s">
        <v>359</v>
      </c>
      <c r="O1250" s="8" t="s">
        <v>360</v>
      </c>
      <c r="P1250" s="8" t="s">
        <v>361</v>
      </c>
      <c r="Q1250" s="8" t="s">
        <v>362</v>
      </c>
      <c r="R1250" s="8" t="s">
        <v>363</v>
      </c>
      <c r="S1250" s="8" t="s">
        <v>364</v>
      </c>
      <c r="T1250" s="8" t="s">
        <v>365</v>
      </c>
      <c r="U1250" s="8" t="s">
        <v>366</v>
      </c>
      <c r="V1250" s="8" t="s">
        <v>367</v>
      </c>
      <c r="W1250" s="8" t="s">
        <v>368</v>
      </c>
      <c r="X1250" s="8" t="s">
        <v>369</v>
      </c>
      <c r="Y1250" s="8" t="s">
        <v>370</v>
      </c>
      <c r="Z1250" s="8" t="s">
        <v>371</v>
      </c>
      <c r="AA1250" s="8" t="s">
        <v>372</v>
      </c>
      <c r="AB1250" s="8" t="s">
        <v>373</v>
      </c>
      <c r="AC1250" s="8" t="s">
        <v>374</v>
      </c>
      <c r="AD1250" s="8" t="s">
        <v>375</v>
      </c>
      <c r="AE1250" s="8" t="s">
        <v>376</v>
      </c>
      <c r="AF1250" s="8" t="s">
        <v>377</v>
      </c>
      <c r="AG1250" s="8" t="s">
        <v>378</v>
      </c>
      <c r="AH1250" s="8" t="s">
        <v>379</v>
      </c>
      <c r="AI1250" s="8" t="s">
        <v>380</v>
      </c>
    </row>
    <row r="1251" spans="1:35" s="8" customFormat="1" x14ac:dyDescent="0.2">
      <c r="A1251" s="5">
        <f t="shared" si="289"/>
        <v>1250</v>
      </c>
      <c r="B1251" s="41">
        <f>DATE(1998,7,(MID(J1244,10,1)))</f>
        <v>35978</v>
      </c>
      <c r="C1251" s="38">
        <f>TIME(MID(J1244,17,2),MID(J1244,20,2),MID(J1244,23,2))</f>
        <v>0.66467592592592595</v>
      </c>
      <c r="D1251" s="44" t="s">
        <v>434</v>
      </c>
      <c r="E1251" s="44" t="s">
        <v>433</v>
      </c>
      <c r="F1251" s="8">
        <v>1200</v>
      </c>
      <c r="G1251" s="44" t="s">
        <v>431</v>
      </c>
      <c r="H1251" s="8">
        <f>VALUE(LEFT(J1249,FIND(":",J1249,1)-1))</f>
        <v>54</v>
      </c>
      <c r="I1251" s="8">
        <f>VALUE(RIGHT(J1249,1))</f>
        <v>3</v>
      </c>
      <c r="J1251" s="8">
        <v>1</v>
      </c>
      <c r="K1251" s="8">
        <v>57.91</v>
      </c>
      <c r="L1251" s="8">
        <v>2.86</v>
      </c>
      <c r="M1251" s="8">
        <v>9.0899999999999995E-2</v>
      </c>
      <c r="N1251" s="8">
        <v>291</v>
      </c>
      <c r="O1251" s="8">
        <v>1.01</v>
      </c>
      <c r="P1251" s="8">
        <v>1.1000000000000001</v>
      </c>
      <c r="Q1251" s="8">
        <v>6</v>
      </c>
      <c r="R1251" s="8">
        <v>0</v>
      </c>
      <c r="S1251" s="8">
        <v>1.42</v>
      </c>
      <c r="T1251" s="8">
        <v>21.14</v>
      </c>
      <c r="U1251" s="8">
        <v>19.82</v>
      </c>
      <c r="V1251" s="8">
        <v>21.76</v>
      </c>
      <c r="W1251" s="8">
        <v>354.3</v>
      </c>
      <c r="X1251" s="8">
        <v>350.4</v>
      </c>
      <c r="Y1251" s="8">
        <v>11.75</v>
      </c>
      <c r="Z1251" s="8">
        <v>12.95</v>
      </c>
      <c r="AA1251" s="8">
        <v>44.07</v>
      </c>
      <c r="AB1251" s="8">
        <v>48.56</v>
      </c>
      <c r="AC1251" s="8">
        <v>500.4</v>
      </c>
      <c r="AD1251" s="8">
        <v>49.97</v>
      </c>
      <c r="AE1251" s="8">
        <v>9.6439999999999998E-2</v>
      </c>
      <c r="AF1251" s="8">
        <v>94.41</v>
      </c>
      <c r="AG1251" s="8">
        <v>2.5</v>
      </c>
      <c r="AH1251" s="8">
        <v>0.55000000000000004</v>
      </c>
      <c r="AI1251" s="8">
        <v>111115</v>
      </c>
    </row>
    <row r="1252" spans="1:35" s="8" customFormat="1" x14ac:dyDescent="0.2">
      <c r="A1252" s="5">
        <f t="shared" si="289"/>
        <v>1251</v>
      </c>
      <c r="B1252" s="41">
        <f t="shared" ref="B1252:I1252" si="292">B1251</f>
        <v>35978</v>
      </c>
      <c r="C1252" s="38">
        <f t="shared" si="292"/>
        <v>0.66467592592592595</v>
      </c>
      <c r="D1252" s="8" t="str">
        <f t="shared" si="292"/>
        <v>SU</v>
      </c>
      <c r="E1252" s="8" t="str">
        <f t="shared" si="292"/>
        <v>seedling</v>
      </c>
      <c r="F1252" s="8">
        <f t="shared" si="292"/>
        <v>1200</v>
      </c>
      <c r="G1252" s="8" t="str">
        <f t="shared" si="292"/>
        <v>ALIN</v>
      </c>
      <c r="H1252" s="8">
        <f t="shared" si="292"/>
        <v>54</v>
      </c>
      <c r="I1252" s="8">
        <f t="shared" si="292"/>
        <v>3</v>
      </c>
      <c r="J1252" s="8">
        <v>2</v>
      </c>
      <c r="K1252" s="8">
        <v>93.16</v>
      </c>
      <c r="L1252" s="8">
        <v>2.57</v>
      </c>
      <c r="M1252" s="8">
        <v>9.35E-2</v>
      </c>
      <c r="N1252" s="8">
        <v>298</v>
      </c>
      <c r="O1252" s="8">
        <v>1.04</v>
      </c>
      <c r="P1252" s="8">
        <v>1.1000000000000001</v>
      </c>
      <c r="Q1252" s="8">
        <v>6</v>
      </c>
      <c r="R1252" s="8">
        <v>0</v>
      </c>
      <c r="S1252" s="8">
        <v>1.42</v>
      </c>
      <c r="T1252" s="8">
        <v>21.28</v>
      </c>
      <c r="U1252" s="8">
        <v>19.8</v>
      </c>
      <c r="V1252" s="8">
        <v>20.9</v>
      </c>
      <c r="W1252" s="8">
        <v>354.4</v>
      </c>
      <c r="X1252" s="8">
        <v>350.9</v>
      </c>
      <c r="Y1252" s="8">
        <v>11.67</v>
      </c>
      <c r="Z1252" s="8">
        <v>12.9</v>
      </c>
      <c r="AA1252" s="8">
        <v>43.37</v>
      </c>
      <c r="AB1252" s="8">
        <v>47.96</v>
      </c>
      <c r="AC1252" s="8">
        <v>500.3</v>
      </c>
      <c r="AD1252" s="8">
        <v>50.37</v>
      </c>
      <c r="AE1252" s="8">
        <v>0.74390000000000001</v>
      </c>
      <c r="AF1252" s="8">
        <v>94.41</v>
      </c>
      <c r="AG1252" s="8">
        <v>2.5</v>
      </c>
      <c r="AH1252" s="8">
        <v>0.55000000000000004</v>
      </c>
      <c r="AI1252" s="8">
        <v>111115</v>
      </c>
    </row>
    <row r="1253" spans="1:35" s="8" customFormat="1" x14ac:dyDescent="0.2">
      <c r="A1253" s="5">
        <f t="shared" si="289"/>
        <v>1252</v>
      </c>
      <c r="B1253" s="41"/>
      <c r="C1253" s="38"/>
      <c r="J1253" s="8" t="s">
        <v>344</v>
      </c>
    </row>
    <row r="1254" spans="1:35" s="8" customFormat="1" x14ac:dyDescent="0.2">
      <c r="A1254" s="5">
        <f t="shared" si="289"/>
        <v>1253</v>
      </c>
      <c r="B1254" s="41"/>
      <c r="C1254" s="38"/>
      <c r="J1254" s="8" t="s">
        <v>98</v>
      </c>
    </row>
    <row r="1255" spans="1:35" s="8" customFormat="1" x14ac:dyDescent="0.2">
      <c r="A1255" s="5">
        <f t="shared" si="289"/>
        <v>1254</v>
      </c>
      <c r="B1255" s="41"/>
      <c r="C1255" s="38"/>
      <c r="J1255" s="8" t="s">
        <v>346</v>
      </c>
      <c r="K1255" s="8" t="s">
        <v>347</v>
      </c>
    </row>
    <row r="1256" spans="1:35" s="8" customFormat="1" x14ac:dyDescent="0.2">
      <c r="A1256" s="5">
        <f t="shared" si="289"/>
        <v>1255</v>
      </c>
      <c r="B1256" s="41"/>
      <c r="C1256" s="38"/>
      <c r="J1256" s="8" t="s">
        <v>348</v>
      </c>
      <c r="K1256" s="8" t="s">
        <v>349</v>
      </c>
    </row>
    <row r="1257" spans="1:35" s="8" customFormat="1" x14ac:dyDescent="0.2">
      <c r="A1257" s="5">
        <f t="shared" si="289"/>
        <v>1256</v>
      </c>
      <c r="B1257" s="41"/>
      <c r="C1257" s="38"/>
      <c r="J1257" s="8" t="s">
        <v>350</v>
      </c>
      <c r="K1257" s="8" t="s">
        <v>351</v>
      </c>
      <c r="L1257" s="8">
        <v>1</v>
      </c>
      <c r="M1257" s="8">
        <v>0.16</v>
      </c>
    </row>
    <row r="1258" spans="1:35" s="8" customFormat="1" x14ac:dyDescent="0.2">
      <c r="A1258" s="5">
        <f t="shared" si="289"/>
        <v>1257</v>
      </c>
      <c r="B1258" s="41"/>
      <c r="C1258" s="38"/>
      <c r="J1258" s="8" t="s">
        <v>352</v>
      </c>
      <c r="K1258" s="8" t="s">
        <v>353</v>
      </c>
    </row>
    <row r="1259" spans="1:35" s="8" customFormat="1" x14ac:dyDescent="0.2">
      <c r="A1259" s="5">
        <f t="shared" si="289"/>
        <v>1258</v>
      </c>
      <c r="B1259" s="41"/>
      <c r="C1259" s="38"/>
      <c r="J1259" s="8" t="s">
        <v>76</v>
      </c>
    </row>
    <row r="1260" spans="1:35" s="8" customFormat="1" x14ac:dyDescent="0.2">
      <c r="A1260" s="5">
        <f t="shared" si="289"/>
        <v>1259</v>
      </c>
      <c r="B1260" s="41"/>
      <c r="C1260" s="38"/>
      <c r="J1260" s="8" t="s">
        <v>355</v>
      </c>
      <c r="K1260" s="8" t="s">
        <v>356</v>
      </c>
      <c r="L1260" s="8" t="s">
        <v>357</v>
      </c>
      <c r="M1260" s="8" t="s">
        <v>358</v>
      </c>
      <c r="N1260" s="8" t="s">
        <v>359</v>
      </c>
      <c r="O1260" s="8" t="s">
        <v>360</v>
      </c>
      <c r="P1260" s="8" t="s">
        <v>361</v>
      </c>
      <c r="Q1260" s="8" t="s">
        <v>362</v>
      </c>
      <c r="R1260" s="8" t="s">
        <v>363</v>
      </c>
      <c r="S1260" s="8" t="s">
        <v>364</v>
      </c>
      <c r="T1260" s="8" t="s">
        <v>365</v>
      </c>
      <c r="U1260" s="8" t="s">
        <v>366</v>
      </c>
      <c r="V1260" s="8" t="s">
        <v>367</v>
      </c>
      <c r="W1260" s="8" t="s">
        <v>368</v>
      </c>
      <c r="X1260" s="8" t="s">
        <v>369</v>
      </c>
      <c r="Y1260" s="8" t="s">
        <v>370</v>
      </c>
      <c r="Z1260" s="8" t="s">
        <v>371</v>
      </c>
      <c r="AA1260" s="8" t="s">
        <v>372</v>
      </c>
      <c r="AB1260" s="8" t="s">
        <v>373</v>
      </c>
      <c r="AC1260" s="8" t="s">
        <v>374</v>
      </c>
      <c r="AD1260" s="8" t="s">
        <v>375</v>
      </c>
      <c r="AE1260" s="8" t="s">
        <v>376</v>
      </c>
      <c r="AF1260" s="8" t="s">
        <v>377</v>
      </c>
      <c r="AG1260" s="8" t="s">
        <v>378</v>
      </c>
      <c r="AH1260" s="8" t="s">
        <v>379</v>
      </c>
      <c r="AI1260" s="8" t="s">
        <v>380</v>
      </c>
    </row>
    <row r="1261" spans="1:35" s="8" customFormat="1" x14ac:dyDescent="0.2">
      <c r="A1261" s="5">
        <f t="shared" si="289"/>
        <v>1260</v>
      </c>
      <c r="B1261" s="41">
        <f>DATE(1998,7,(MID(J1254,10,1)))</f>
        <v>35978</v>
      </c>
      <c r="C1261" s="38">
        <f>TIME(MID(J1254,17,2),MID(J1254,20,2),MID(J1254,23,2))</f>
        <v>0.66710648148148144</v>
      </c>
      <c r="D1261" s="44" t="s">
        <v>434</v>
      </c>
      <c r="E1261" s="44" t="s">
        <v>433</v>
      </c>
      <c r="F1261" s="8">
        <v>1200</v>
      </c>
      <c r="G1261" s="44" t="s">
        <v>431</v>
      </c>
      <c r="H1261" s="8">
        <f>VALUE(LEFT(J1259,FIND(":",J1259,1)-1))</f>
        <v>4</v>
      </c>
      <c r="I1261" s="8">
        <f>VALUE(RIGHT(J1259,1))</f>
        <v>2</v>
      </c>
      <c r="J1261" s="8">
        <v>1</v>
      </c>
      <c r="K1261" s="8">
        <v>113.4</v>
      </c>
      <c r="L1261" s="8">
        <v>2.4500000000000002</v>
      </c>
      <c r="M1261" s="8">
        <v>6.5600000000000006E-2</v>
      </c>
      <c r="N1261" s="8">
        <v>283</v>
      </c>
      <c r="O1261" s="8">
        <v>0.80800000000000005</v>
      </c>
      <c r="P1261" s="8">
        <v>1.19</v>
      </c>
      <c r="Q1261" s="8">
        <v>6</v>
      </c>
      <c r="R1261" s="8">
        <v>0</v>
      </c>
      <c r="S1261" s="8">
        <v>1.42</v>
      </c>
      <c r="T1261" s="8">
        <v>20.93</v>
      </c>
      <c r="U1261" s="8">
        <v>20.11</v>
      </c>
      <c r="V1261" s="8">
        <v>21</v>
      </c>
      <c r="W1261" s="8">
        <v>354.8</v>
      </c>
      <c r="X1261" s="8">
        <v>351.5</v>
      </c>
      <c r="Y1261" s="8">
        <v>11.43</v>
      </c>
      <c r="Z1261" s="8">
        <v>12.38</v>
      </c>
      <c r="AA1261" s="8">
        <v>43.42</v>
      </c>
      <c r="AB1261" s="8">
        <v>47.05</v>
      </c>
      <c r="AC1261" s="8">
        <v>500.4</v>
      </c>
      <c r="AD1261" s="8">
        <v>50.37</v>
      </c>
      <c r="AE1261" s="8">
        <v>6.8879999999999997E-2</v>
      </c>
      <c r="AF1261" s="8">
        <v>94.4</v>
      </c>
      <c r="AG1261" s="8">
        <v>2.5</v>
      </c>
      <c r="AH1261" s="8">
        <v>0.55000000000000004</v>
      </c>
      <c r="AI1261" s="8">
        <v>111115</v>
      </c>
    </row>
    <row r="1262" spans="1:35" s="8" customFormat="1" x14ac:dyDescent="0.2">
      <c r="A1262" s="5">
        <f t="shared" si="289"/>
        <v>1261</v>
      </c>
      <c r="B1262" s="41">
        <f t="shared" ref="B1262:I1262" si="293">B1261</f>
        <v>35978</v>
      </c>
      <c r="C1262" s="38">
        <f t="shared" si="293"/>
        <v>0.66710648148148144</v>
      </c>
      <c r="D1262" s="8" t="str">
        <f t="shared" si="293"/>
        <v>SU</v>
      </c>
      <c r="E1262" s="8" t="str">
        <f t="shared" si="293"/>
        <v>seedling</v>
      </c>
      <c r="F1262" s="8">
        <f t="shared" si="293"/>
        <v>1200</v>
      </c>
      <c r="G1262" s="8" t="str">
        <f t="shared" si="293"/>
        <v>ALIN</v>
      </c>
      <c r="H1262" s="8">
        <f t="shared" si="293"/>
        <v>4</v>
      </c>
      <c r="I1262" s="8">
        <f t="shared" si="293"/>
        <v>2</v>
      </c>
      <c r="J1262" s="8">
        <v>2</v>
      </c>
      <c r="K1262" s="8">
        <v>187.65</v>
      </c>
      <c r="L1262" s="8">
        <v>2.63</v>
      </c>
      <c r="M1262" s="8">
        <v>6.1499999999999999E-2</v>
      </c>
      <c r="N1262" s="8">
        <v>272</v>
      </c>
      <c r="O1262" s="8">
        <v>0.77100000000000002</v>
      </c>
      <c r="P1262" s="8">
        <v>1.21</v>
      </c>
      <c r="Q1262" s="8">
        <v>6</v>
      </c>
      <c r="R1262" s="8">
        <v>0</v>
      </c>
      <c r="S1262" s="8">
        <v>1.42</v>
      </c>
      <c r="T1262" s="8">
        <v>20.84</v>
      </c>
      <c r="U1262" s="8">
        <v>20.190000000000001</v>
      </c>
      <c r="V1262" s="8">
        <v>20.84</v>
      </c>
      <c r="W1262" s="8">
        <v>353.2</v>
      </c>
      <c r="X1262" s="8">
        <v>349.8</v>
      </c>
      <c r="Y1262" s="8">
        <v>11.4</v>
      </c>
      <c r="Z1262" s="8">
        <v>12.32</v>
      </c>
      <c r="AA1262" s="8">
        <v>43.55</v>
      </c>
      <c r="AB1262" s="8">
        <v>47.04</v>
      </c>
      <c r="AC1262" s="8">
        <v>500.4</v>
      </c>
      <c r="AD1262" s="8">
        <v>50.3</v>
      </c>
      <c r="AE1262" s="8">
        <v>0.26169999999999999</v>
      </c>
      <c r="AF1262" s="8">
        <v>94.41</v>
      </c>
      <c r="AG1262" s="8">
        <v>2.5</v>
      </c>
      <c r="AH1262" s="8">
        <v>0.55000000000000004</v>
      </c>
      <c r="AI1262" s="8">
        <v>111115</v>
      </c>
    </row>
    <row r="1263" spans="1:35" s="8" customFormat="1" x14ac:dyDescent="0.2">
      <c r="A1263" s="5">
        <f t="shared" si="289"/>
        <v>1262</v>
      </c>
      <c r="B1263" s="41"/>
      <c r="C1263" s="38"/>
      <c r="J1263" s="8" t="s">
        <v>344</v>
      </c>
    </row>
    <row r="1264" spans="1:35" s="8" customFormat="1" x14ac:dyDescent="0.2">
      <c r="A1264" s="5">
        <f t="shared" si="289"/>
        <v>1263</v>
      </c>
      <c r="B1264" s="41"/>
      <c r="C1264" s="38"/>
      <c r="J1264" s="8" t="s">
        <v>99</v>
      </c>
    </row>
    <row r="1265" spans="1:35" s="8" customFormat="1" x14ac:dyDescent="0.2">
      <c r="A1265" s="5">
        <f t="shared" si="289"/>
        <v>1264</v>
      </c>
      <c r="B1265" s="41"/>
      <c r="C1265" s="38"/>
      <c r="J1265" s="8" t="s">
        <v>346</v>
      </c>
      <c r="K1265" s="8" t="s">
        <v>347</v>
      </c>
    </row>
    <row r="1266" spans="1:35" s="8" customFormat="1" x14ac:dyDescent="0.2">
      <c r="A1266" s="5">
        <f t="shared" si="289"/>
        <v>1265</v>
      </c>
      <c r="B1266" s="41"/>
      <c r="C1266" s="38"/>
      <c r="J1266" s="8" t="s">
        <v>348</v>
      </c>
      <c r="K1266" s="8" t="s">
        <v>349</v>
      </c>
    </row>
    <row r="1267" spans="1:35" s="8" customFormat="1" x14ac:dyDescent="0.2">
      <c r="A1267" s="5">
        <f t="shared" si="289"/>
        <v>1266</v>
      </c>
      <c r="B1267" s="41"/>
      <c r="C1267" s="38"/>
      <c r="J1267" s="8" t="s">
        <v>350</v>
      </c>
      <c r="K1267" s="8" t="s">
        <v>351</v>
      </c>
      <c r="L1267" s="8">
        <v>1</v>
      </c>
      <c r="M1267" s="8">
        <v>0.16</v>
      </c>
    </row>
    <row r="1268" spans="1:35" s="8" customFormat="1" x14ac:dyDescent="0.2">
      <c r="A1268" s="5">
        <f t="shared" si="289"/>
        <v>1267</v>
      </c>
      <c r="B1268" s="41"/>
      <c r="C1268" s="38"/>
      <c r="J1268" s="8" t="s">
        <v>352</v>
      </c>
      <c r="K1268" s="8" t="s">
        <v>353</v>
      </c>
    </row>
    <row r="1269" spans="1:35" s="8" customFormat="1" x14ac:dyDescent="0.2">
      <c r="A1269" s="5">
        <f t="shared" si="289"/>
        <v>1268</v>
      </c>
      <c r="B1269" s="41"/>
      <c r="C1269" s="38"/>
      <c r="J1269" s="8" t="s">
        <v>100</v>
      </c>
    </row>
    <row r="1270" spans="1:35" s="8" customFormat="1" x14ac:dyDescent="0.2">
      <c r="A1270" s="5">
        <f t="shared" si="289"/>
        <v>1269</v>
      </c>
      <c r="B1270" s="41"/>
      <c r="C1270" s="38"/>
      <c r="J1270" s="8" t="s">
        <v>355</v>
      </c>
      <c r="K1270" s="8" t="s">
        <v>356</v>
      </c>
      <c r="L1270" s="8" t="s">
        <v>357</v>
      </c>
      <c r="M1270" s="8" t="s">
        <v>358</v>
      </c>
      <c r="N1270" s="8" t="s">
        <v>359</v>
      </c>
      <c r="O1270" s="8" t="s">
        <v>360</v>
      </c>
      <c r="P1270" s="8" t="s">
        <v>361</v>
      </c>
      <c r="Q1270" s="8" t="s">
        <v>362</v>
      </c>
      <c r="R1270" s="8" t="s">
        <v>363</v>
      </c>
      <c r="S1270" s="8" t="s">
        <v>364</v>
      </c>
      <c r="T1270" s="8" t="s">
        <v>365</v>
      </c>
      <c r="U1270" s="8" t="s">
        <v>366</v>
      </c>
      <c r="V1270" s="8" t="s">
        <v>367</v>
      </c>
      <c r="W1270" s="8" t="s">
        <v>368</v>
      </c>
      <c r="X1270" s="8" t="s">
        <v>369</v>
      </c>
      <c r="Y1270" s="8" t="s">
        <v>370</v>
      </c>
      <c r="Z1270" s="8" t="s">
        <v>371</v>
      </c>
      <c r="AA1270" s="8" t="s">
        <v>372</v>
      </c>
      <c r="AB1270" s="8" t="s">
        <v>373</v>
      </c>
      <c r="AC1270" s="8" t="s">
        <v>374</v>
      </c>
      <c r="AD1270" s="8" t="s">
        <v>375</v>
      </c>
      <c r="AE1270" s="8" t="s">
        <v>376</v>
      </c>
      <c r="AF1270" s="8" t="s">
        <v>377</v>
      </c>
      <c r="AG1270" s="8" t="s">
        <v>378</v>
      </c>
      <c r="AH1270" s="8" t="s">
        <v>379</v>
      </c>
      <c r="AI1270" s="8" t="s">
        <v>380</v>
      </c>
    </row>
    <row r="1271" spans="1:35" s="8" customFormat="1" x14ac:dyDescent="0.2">
      <c r="A1271" s="5">
        <f t="shared" si="289"/>
        <v>1270</v>
      </c>
      <c r="B1271" s="41">
        <f>DATE(1998,7,(MID(J1264,10,1)))</f>
        <v>35978</v>
      </c>
      <c r="C1271" s="38">
        <f>TIME(MID(J1264,17,2),MID(J1264,20,2),MID(J1264,23,2))</f>
        <v>0.67075231481481479</v>
      </c>
      <c r="D1271" s="44" t="s">
        <v>434</v>
      </c>
      <c r="E1271" s="44" t="s">
        <v>433</v>
      </c>
      <c r="F1271" s="8">
        <v>1200</v>
      </c>
      <c r="G1271" s="44" t="s">
        <v>431</v>
      </c>
      <c r="H1271" s="8">
        <f>VALUE(LEFT(J1269,FIND(":",J1269,1)-1))</f>
        <v>7</v>
      </c>
      <c r="I1271" s="8">
        <f>VALUE(RIGHT(J1269,1))</f>
        <v>1</v>
      </c>
      <c r="J1271" s="8">
        <v>1</v>
      </c>
      <c r="K1271" s="8">
        <v>75.900000000000006</v>
      </c>
      <c r="L1271" s="8">
        <v>2.4900000000000002</v>
      </c>
      <c r="M1271" s="8">
        <v>0.108</v>
      </c>
      <c r="N1271" s="8">
        <v>305</v>
      </c>
      <c r="O1271" s="8">
        <v>1.22</v>
      </c>
      <c r="P1271" s="8">
        <v>1.1299999999999999</v>
      </c>
      <c r="Q1271" s="8">
        <v>6</v>
      </c>
      <c r="R1271" s="8">
        <v>0</v>
      </c>
      <c r="S1271" s="8">
        <v>1.42</v>
      </c>
      <c r="T1271" s="8">
        <v>20.420000000000002</v>
      </c>
      <c r="U1271" s="8">
        <v>19.95</v>
      </c>
      <c r="V1271" s="8">
        <v>20.260000000000002</v>
      </c>
      <c r="W1271" s="8">
        <v>354.4</v>
      </c>
      <c r="X1271" s="8">
        <v>350.9</v>
      </c>
      <c r="Y1271" s="8">
        <v>11.42</v>
      </c>
      <c r="Z1271" s="8">
        <v>12.86</v>
      </c>
      <c r="AA1271" s="8">
        <v>44.76</v>
      </c>
      <c r="AB1271" s="8">
        <v>50.41</v>
      </c>
      <c r="AC1271" s="8">
        <v>500.4</v>
      </c>
      <c r="AD1271" s="8">
        <v>50.23</v>
      </c>
      <c r="AE1271" s="8">
        <v>0.26169999999999999</v>
      </c>
      <c r="AF1271" s="8">
        <v>94.4</v>
      </c>
      <c r="AG1271" s="8">
        <v>2.5</v>
      </c>
      <c r="AH1271" s="8">
        <v>0.55000000000000004</v>
      </c>
      <c r="AI1271" s="8">
        <v>111115</v>
      </c>
    </row>
    <row r="1272" spans="1:35" s="8" customFormat="1" x14ac:dyDescent="0.2">
      <c r="A1272" s="5">
        <f t="shared" si="289"/>
        <v>1271</v>
      </c>
      <c r="B1272" s="41">
        <f t="shared" ref="B1272:I1272" si="294">B1271</f>
        <v>35978</v>
      </c>
      <c r="C1272" s="38">
        <f t="shared" si="294"/>
        <v>0.67075231481481479</v>
      </c>
      <c r="D1272" s="8" t="str">
        <f t="shared" si="294"/>
        <v>SU</v>
      </c>
      <c r="E1272" s="8" t="str">
        <f t="shared" si="294"/>
        <v>seedling</v>
      </c>
      <c r="F1272" s="8">
        <f t="shared" si="294"/>
        <v>1200</v>
      </c>
      <c r="G1272" s="8" t="str">
        <f t="shared" si="294"/>
        <v>ALIN</v>
      </c>
      <c r="H1272" s="8">
        <f t="shared" si="294"/>
        <v>7</v>
      </c>
      <c r="I1272" s="8">
        <f t="shared" si="294"/>
        <v>1</v>
      </c>
      <c r="J1272" s="8">
        <v>2</v>
      </c>
      <c r="K1272" s="8">
        <v>97.65</v>
      </c>
      <c r="L1272" s="8">
        <v>2.5</v>
      </c>
      <c r="M1272" s="8">
        <v>0.108</v>
      </c>
      <c r="N1272" s="8">
        <v>305</v>
      </c>
      <c r="O1272" s="8">
        <v>1.22</v>
      </c>
      <c r="P1272" s="8">
        <v>1.1299999999999999</v>
      </c>
      <c r="Q1272" s="8">
        <v>6</v>
      </c>
      <c r="R1272" s="8">
        <v>0</v>
      </c>
      <c r="S1272" s="8">
        <v>1.42</v>
      </c>
      <c r="T1272" s="8">
        <v>20.45</v>
      </c>
      <c r="U1272" s="8">
        <v>19.98</v>
      </c>
      <c r="V1272" s="8">
        <v>20.260000000000002</v>
      </c>
      <c r="W1272" s="8">
        <v>354.3</v>
      </c>
      <c r="X1272" s="8">
        <v>350.8</v>
      </c>
      <c r="Y1272" s="8">
        <v>11.41</v>
      </c>
      <c r="Z1272" s="8">
        <v>12.86</v>
      </c>
      <c r="AA1272" s="8">
        <v>44.65</v>
      </c>
      <c r="AB1272" s="8">
        <v>50.31</v>
      </c>
      <c r="AC1272" s="8">
        <v>500.4</v>
      </c>
      <c r="AD1272" s="8">
        <v>50.25</v>
      </c>
      <c r="AE1272" s="8">
        <v>2.7550000000000002E-2</v>
      </c>
      <c r="AF1272" s="8">
        <v>94.4</v>
      </c>
      <c r="AG1272" s="8">
        <v>2.5</v>
      </c>
      <c r="AH1272" s="8">
        <v>0.55000000000000004</v>
      </c>
      <c r="AI1272" s="8">
        <v>111115</v>
      </c>
    </row>
    <row r="1273" spans="1:35" s="8" customFormat="1" x14ac:dyDescent="0.2">
      <c r="A1273" s="5">
        <f t="shared" si="289"/>
        <v>1272</v>
      </c>
      <c r="B1273" s="41"/>
      <c r="C1273" s="38"/>
    </row>
    <row r="1274" spans="1:35" s="7" customFormat="1" x14ac:dyDescent="0.2">
      <c r="A1274" s="5">
        <f t="shared" si="289"/>
        <v>1273</v>
      </c>
      <c r="B1274" s="29"/>
      <c r="C1274" s="30"/>
      <c r="J1274" s="7" t="s">
        <v>101</v>
      </c>
    </row>
    <row r="1275" spans="1:35" s="7" customFormat="1" x14ac:dyDescent="0.2">
      <c r="A1275" s="5">
        <f t="shared" si="289"/>
        <v>1274</v>
      </c>
      <c r="B1275" s="29"/>
      <c r="C1275" s="30"/>
      <c r="J1275" s="7" t="s">
        <v>102</v>
      </c>
    </row>
    <row r="1276" spans="1:35" s="7" customFormat="1" x14ac:dyDescent="0.2">
      <c r="A1276" s="5">
        <f t="shared" si="289"/>
        <v>1275</v>
      </c>
      <c r="B1276" s="29"/>
      <c r="C1276" s="30"/>
      <c r="J1276" s="7" t="s">
        <v>103</v>
      </c>
    </row>
    <row r="1277" spans="1:35" s="7" customFormat="1" x14ac:dyDescent="0.2">
      <c r="A1277" s="5">
        <f t="shared" si="289"/>
        <v>1276</v>
      </c>
      <c r="B1277" s="29"/>
      <c r="C1277" s="30"/>
      <c r="J1277" s="7" t="s">
        <v>343</v>
      </c>
    </row>
    <row r="1278" spans="1:35" s="7" customFormat="1" x14ac:dyDescent="0.2">
      <c r="A1278" s="5">
        <f t="shared" si="289"/>
        <v>1277</v>
      </c>
      <c r="B1278" s="29"/>
      <c r="C1278" s="30"/>
    </row>
    <row r="1279" spans="1:35" s="7" customFormat="1" x14ac:dyDescent="0.2">
      <c r="A1279" s="5">
        <f t="shared" si="289"/>
        <v>1278</v>
      </c>
      <c r="B1279" s="29"/>
      <c r="C1279" s="30"/>
      <c r="J1279" s="7" t="s">
        <v>344</v>
      </c>
    </row>
    <row r="1280" spans="1:35" s="7" customFormat="1" x14ac:dyDescent="0.2">
      <c r="A1280" s="5">
        <f t="shared" si="289"/>
        <v>1279</v>
      </c>
      <c r="B1280" s="29"/>
      <c r="C1280" s="30"/>
      <c r="J1280" s="7" t="s">
        <v>104</v>
      </c>
    </row>
    <row r="1281" spans="1:35" s="7" customFormat="1" x14ac:dyDescent="0.2">
      <c r="A1281" s="5">
        <f t="shared" si="289"/>
        <v>1280</v>
      </c>
      <c r="B1281" s="29"/>
      <c r="C1281" s="30"/>
      <c r="J1281" s="7" t="s">
        <v>346</v>
      </c>
      <c r="K1281" s="7" t="s">
        <v>347</v>
      </c>
    </row>
    <row r="1282" spans="1:35" s="7" customFormat="1" x14ac:dyDescent="0.2">
      <c r="A1282" s="5">
        <f t="shared" si="289"/>
        <v>1281</v>
      </c>
      <c r="B1282" s="29"/>
      <c r="C1282" s="30"/>
      <c r="J1282" s="7" t="s">
        <v>348</v>
      </c>
      <c r="K1282" s="7" t="s">
        <v>349</v>
      </c>
    </row>
    <row r="1283" spans="1:35" s="7" customFormat="1" x14ac:dyDescent="0.2">
      <c r="A1283" s="5">
        <f t="shared" si="289"/>
        <v>1282</v>
      </c>
      <c r="B1283" s="29"/>
      <c r="C1283" s="30"/>
      <c r="J1283" s="7" t="s">
        <v>350</v>
      </c>
      <c r="K1283" s="7" t="s">
        <v>351</v>
      </c>
      <c r="L1283" s="7">
        <v>1</v>
      </c>
      <c r="M1283" s="7">
        <v>0.16</v>
      </c>
    </row>
    <row r="1284" spans="1:35" s="7" customFormat="1" x14ac:dyDescent="0.2">
      <c r="A1284" s="5">
        <f t="shared" si="289"/>
        <v>1283</v>
      </c>
      <c r="B1284" s="29"/>
      <c r="C1284" s="30"/>
      <c r="J1284" s="7" t="s">
        <v>352</v>
      </c>
      <c r="K1284" s="7" t="s">
        <v>353</v>
      </c>
    </row>
    <row r="1285" spans="1:35" s="7" customFormat="1" x14ac:dyDescent="0.2">
      <c r="A1285" s="5">
        <f t="shared" si="289"/>
        <v>1284</v>
      </c>
      <c r="B1285" s="29"/>
      <c r="C1285" s="30"/>
      <c r="J1285" s="7" t="s">
        <v>105</v>
      </c>
    </row>
    <row r="1286" spans="1:35" s="7" customFormat="1" x14ac:dyDescent="0.2">
      <c r="A1286" s="5">
        <f t="shared" si="289"/>
        <v>1285</v>
      </c>
      <c r="B1286" s="29"/>
      <c r="C1286" s="30"/>
      <c r="J1286" s="7" t="s">
        <v>355</v>
      </c>
      <c r="K1286" s="7" t="s">
        <v>356</v>
      </c>
      <c r="L1286" s="7" t="s">
        <v>357</v>
      </c>
      <c r="M1286" s="7" t="s">
        <v>358</v>
      </c>
      <c r="N1286" s="7" t="s">
        <v>359</v>
      </c>
      <c r="O1286" s="7" t="s">
        <v>360</v>
      </c>
      <c r="P1286" s="7" t="s">
        <v>361</v>
      </c>
      <c r="Q1286" s="7" t="s">
        <v>362</v>
      </c>
      <c r="R1286" s="7" t="s">
        <v>363</v>
      </c>
      <c r="S1286" s="7" t="s">
        <v>364</v>
      </c>
      <c r="T1286" s="7" t="s">
        <v>365</v>
      </c>
      <c r="U1286" s="7" t="s">
        <v>366</v>
      </c>
      <c r="V1286" s="7" t="s">
        <v>367</v>
      </c>
      <c r="W1286" s="7" t="s">
        <v>368</v>
      </c>
      <c r="X1286" s="7" t="s">
        <v>369</v>
      </c>
      <c r="Y1286" s="7" t="s">
        <v>370</v>
      </c>
      <c r="Z1286" s="7" t="s">
        <v>371</v>
      </c>
      <c r="AA1286" s="7" t="s">
        <v>372</v>
      </c>
      <c r="AB1286" s="7" t="s">
        <v>373</v>
      </c>
      <c r="AC1286" s="7" t="s">
        <v>374</v>
      </c>
      <c r="AD1286" s="7" t="s">
        <v>375</v>
      </c>
      <c r="AE1286" s="7" t="s">
        <v>376</v>
      </c>
      <c r="AF1286" s="7" t="s">
        <v>377</v>
      </c>
      <c r="AG1286" s="7" t="s">
        <v>378</v>
      </c>
      <c r="AH1286" s="7" t="s">
        <v>379</v>
      </c>
      <c r="AI1286" s="7" t="s">
        <v>380</v>
      </c>
    </row>
    <row r="1287" spans="1:35" s="7" customFormat="1" x14ac:dyDescent="0.2">
      <c r="A1287" s="5">
        <f t="shared" ref="A1287:A1350" si="295">A1286+1</f>
        <v>1286</v>
      </c>
      <c r="B1287" s="29">
        <f>DATE(1998,7,(MID(J1280,10,1)))</f>
        <v>35978</v>
      </c>
      <c r="C1287" s="30">
        <f>TIME(MID(J1280,17,2),MID(J1280,20,2),MID(J1280,23,2))</f>
        <v>0.55810185185185179</v>
      </c>
      <c r="D1287" s="7" t="str">
        <f>IF(MID(J1285,FIND(":",J1285,1)+2,2)="se","SE","0")</f>
        <v>SE</v>
      </c>
      <c r="E1287" s="43" t="s">
        <v>430</v>
      </c>
      <c r="F1287" s="7">
        <v>1200</v>
      </c>
      <c r="G1287" s="43" t="s">
        <v>51</v>
      </c>
      <c r="H1287" s="7">
        <f>VALUE(LEFT(J1285,FIND(":",J1285,1)-1))</f>
        <v>7</v>
      </c>
      <c r="I1287" s="7">
        <f>VALUE(RIGHT(J1285,1))</f>
        <v>2</v>
      </c>
      <c r="J1287" s="7">
        <v>1</v>
      </c>
      <c r="K1287" s="7">
        <v>10.94</v>
      </c>
      <c r="L1287" s="7">
        <v>15.5</v>
      </c>
      <c r="M1287" s="7">
        <v>0.3</v>
      </c>
      <c r="N1287" s="7">
        <v>246</v>
      </c>
      <c r="O1287" s="7">
        <v>2.7</v>
      </c>
      <c r="P1287" s="7">
        <v>1.01</v>
      </c>
      <c r="Q1287" s="7">
        <v>6</v>
      </c>
      <c r="R1287" s="7">
        <v>0</v>
      </c>
      <c r="S1287" s="7">
        <v>1.42</v>
      </c>
      <c r="T1287" s="7">
        <v>16.48</v>
      </c>
      <c r="U1287" s="7">
        <v>18.21</v>
      </c>
      <c r="V1287" s="7">
        <v>15.3</v>
      </c>
      <c r="W1287" s="7">
        <v>368.8</v>
      </c>
      <c r="X1287" s="7">
        <v>349</v>
      </c>
      <c r="Y1287" s="7">
        <v>8.2899999999999991</v>
      </c>
      <c r="Z1287" s="7">
        <v>11.49</v>
      </c>
      <c r="AA1287" s="7">
        <v>41.6</v>
      </c>
      <c r="AB1287" s="7">
        <v>57.67</v>
      </c>
      <c r="AC1287" s="7">
        <v>500.4</v>
      </c>
      <c r="AD1287" s="7">
        <v>1199</v>
      </c>
      <c r="AE1287" s="7">
        <v>0.74390000000000001</v>
      </c>
      <c r="AF1287" s="7">
        <v>94.41</v>
      </c>
      <c r="AG1287" s="7">
        <v>2.7</v>
      </c>
      <c r="AH1287" s="7">
        <v>0.55000000000000004</v>
      </c>
      <c r="AI1287" s="7">
        <v>111115</v>
      </c>
    </row>
    <row r="1288" spans="1:35" s="7" customFormat="1" x14ac:dyDescent="0.2">
      <c r="A1288" s="5">
        <f t="shared" si="295"/>
        <v>1287</v>
      </c>
      <c r="B1288" s="29">
        <f t="shared" ref="B1288:I1288" si="296">B1287</f>
        <v>35978</v>
      </c>
      <c r="C1288" s="30">
        <f t="shared" si="296"/>
        <v>0.55810185185185179</v>
      </c>
      <c r="D1288" s="7" t="str">
        <f t="shared" si="296"/>
        <v>SE</v>
      </c>
      <c r="E1288" s="7" t="str">
        <f t="shared" si="296"/>
        <v>sprout</v>
      </c>
      <c r="F1288" s="7">
        <f t="shared" si="296"/>
        <v>1200</v>
      </c>
      <c r="G1288" s="7" t="str">
        <f t="shared" si="296"/>
        <v>POTR</v>
      </c>
      <c r="H1288" s="7">
        <f t="shared" si="296"/>
        <v>7</v>
      </c>
      <c r="I1288" s="7">
        <f t="shared" si="296"/>
        <v>2</v>
      </c>
      <c r="J1288" s="7">
        <v>2</v>
      </c>
      <c r="K1288" s="7">
        <v>37.19</v>
      </c>
      <c r="L1288" s="7">
        <v>15.7</v>
      </c>
      <c r="M1288" s="7">
        <v>0.29799999999999999</v>
      </c>
      <c r="N1288" s="7">
        <v>245</v>
      </c>
      <c r="O1288" s="7">
        <v>2.66</v>
      </c>
      <c r="P1288" s="7">
        <v>1</v>
      </c>
      <c r="Q1288" s="7">
        <v>6</v>
      </c>
      <c r="R1288" s="7">
        <v>0</v>
      </c>
      <c r="S1288" s="7">
        <v>1.42</v>
      </c>
      <c r="T1288" s="7">
        <v>16.309999999999999</v>
      </c>
      <c r="U1288" s="7">
        <v>18.079999999999998</v>
      </c>
      <c r="V1288" s="7">
        <v>15.17</v>
      </c>
      <c r="W1288" s="7">
        <v>368.7</v>
      </c>
      <c r="X1288" s="7">
        <v>348.8</v>
      </c>
      <c r="Y1288" s="7">
        <v>8.2899999999999991</v>
      </c>
      <c r="Z1288" s="7">
        <v>11.44</v>
      </c>
      <c r="AA1288" s="7">
        <v>42.02</v>
      </c>
      <c r="AB1288" s="7">
        <v>58.02</v>
      </c>
      <c r="AC1288" s="7">
        <v>500.4</v>
      </c>
      <c r="AD1288" s="7">
        <v>1200</v>
      </c>
      <c r="AE1288" s="7">
        <v>0.95050000000000001</v>
      </c>
      <c r="AF1288" s="7">
        <v>94.41</v>
      </c>
      <c r="AG1288" s="7">
        <v>2.7</v>
      </c>
      <c r="AH1288" s="7">
        <v>0.55000000000000004</v>
      </c>
      <c r="AI1288" s="7">
        <v>111115</v>
      </c>
    </row>
    <row r="1289" spans="1:35" s="7" customFormat="1" x14ac:dyDescent="0.2">
      <c r="A1289" s="5">
        <f t="shared" si="295"/>
        <v>1288</v>
      </c>
      <c r="B1289" s="29"/>
      <c r="C1289" s="30"/>
      <c r="J1289" s="7" t="s">
        <v>344</v>
      </c>
    </row>
    <row r="1290" spans="1:35" s="7" customFormat="1" x14ac:dyDescent="0.2">
      <c r="A1290" s="5">
        <f t="shared" si="295"/>
        <v>1289</v>
      </c>
      <c r="B1290" s="29"/>
      <c r="C1290" s="30"/>
      <c r="J1290" s="7" t="s">
        <v>106</v>
      </c>
    </row>
    <row r="1291" spans="1:35" s="7" customFormat="1" x14ac:dyDescent="0.2">
      <c r="A1291" s="5">
        <f t="shared" si="295"/>
        <v>1290</v>
      </c>
      <c r="B1291" s="29"/>
      <c r="C1291" s="30"/>
      <c r="J1291" s="7" t="s">
        <v>346</v>
      </c>
      <c r="K1291" s="7" t="s">
        <v>347</v>
      </c>
    </row>
    <row r="1292" spans="1:35" s="7" customFormat="1" x14ac:dyDescent="0.2">
      <c r="A1292" s="5">
        <f t="shared" si="295"/>
        <v>1291</v>
      </c>
      <c r="B1292" s="29"/>
      <c r="C1292" s="30"/>
      <c r="J1292" s="7" t="s">
        <v>348</v>
      </c>
      <c r="K1292" s="7" t="s">
        <v>349</v>
      </c>
    </row>
    <row r="1293" spans="1:35" s="7" customFormat="1" x14ac:dyDescent="0.2">
      <c r="A1293" s="5">
        <f t="shared" si="295"/>
        <v>1292</v>
      </c>
      <c r="B1293" s="29"/>
      <c r="C1293" s="30"/>
      <c r="J1293" s="7" t="s">
        <v>350</v>
      </c>
      <c r="K1293" s="7" t="s">
        <v>351</v>
      </c>
      <c r="L1293" s="7">
        <v>1</v>
      </c>
      <c r="M1293" s="7">
        <v>0.16</v>
      </c>
    </row>
    <row r="1294" spans="1:35" s="7" customFormat="1" x14ac:dyDescent="0.2">
      <c r="A1294" s="5">
        <f t="shared" si="295"/>
        <v>1293</v>
      </c>
      <c r="B1294" s="29"/>
      <c r="C1294" s="30"/>
      <c r="J1294" s="7" t="s">
        <v>352</v>
      </c>
      <c r="K1294" s="7" t="s">
        <v>353</v>
      </c>
    </row>
    <row r="1295" spans="1:35" s="7" customFormat="1" x14ac:dyDescent="0.2">
      <c r="A1295" s="5">
        <f t="shared" si="295"/>
        <v>1294</v>
      </c>
      <c r="B1295" s="29"/>
      <c r="C1295" s="30"/>
      <c r="J1295" s="7" t="s">
        <v>107</v>
      </c>
    </row>
    <row r="1296" spans="1:35" s="7" customFormat="1" x14ac:dyDescent="0.2">
      <c r="A1296" s="5">
        <f t="shared" si="295"/>
        <v>1295</v>
      </c>
      <c r="B1296" s="29"/>
      <c r="C1296" s="30"/>
      <c r="J1296" s="7" t="s">
        <v>355</v>
      </c>
      <c r="K1296" s="7" t="s">
        <v>356</v>
      </c>
      <c r="L1296" s="7" t="s">
        <v>357</v>
      </c>
      <c r="M1296" s="7" t="s">
        <v>358</v>
      </c>
      <c r="N1296" s="7" t="s">
        <v>359</v>
      </c>
      <c r="O1296" s="7" t="s">
        <v>360</v>
      </c>
      <c r="P1296" s="7" t="s">
        <v>361</v>
      </c>
      <c r="Q1296" s="7" t="s">
        <v>362</v>
      </c>
      <c r="R1296" s="7" t="s">
        <v>363</v>
      </c>
      <c r="S1296" s="7" t="s">
        <v>364</v>
      </c>
      <c r="T1296" s="7" t="s">
        <v>365</v>
      </c>
      <c r="U1296" s="7" t="s">
        <v>366</v>
      </c>
      <c r="V1296" s="7" t="s">
        <v>367</v>
      </c>
      <c r="W1296" s="7" t="s">
        <v>368</v>
      </c>
      <c r="X1296" s="7" t="s">
        <v>369</v>
      </c>
      <c r="Y1296" s="7" t="s">
        <v>370</v>
      </c>
      <c r="Z1296" s="7" t="s">
        <v>371</v>
      </c>
      <c r="AA1296" s="7" t="s">
        <v>372</v>
      </c>
      <c r="AB1296" s="7" t="s">
        <v>373</v>
      </c>
      <c r="AC1296" s="7" t="s">
        <v>374</v>
      </c>
      <c r="AD1296" s="7" t="s">
        <v>375</v>
      </c>
      <c r="AE1296" s="7" t="s">
        <v>376</v>
      </c>
      <c r="AF1296" s="7" t="s">
        <v>377</v>
      </c>
      <c r="AG1296" s="7" t="s">
        <v>378</v>
      </c>
      <c r="AH1296" s="7" t="s">
        <v>379</v>
      </c>
      <c r="AI1296" s="7" t="s">
        <v>380</v>
      </c>
    </row>
    <row r="1297" spans="1:35" s="7" customFormat="1" x14ac:dyDescent="0.2">
      <c r="A1297" s="5">
        <f t="shared" si="295"/>
        <v>1296</v>
      </c>
      <c r="B1297" s="29">
        <f>DATE(1998,7,(MID(J1290,10,1)))</f>
        <v>35978</v>
      </c>
      <c r="C1297" s="30">
        <f>TIME(MID(J1290,17,2),MID(J1290,20,2),MID(J1290,23,2))</f>
        <v>0.56165509259259261</v>
      </c>
      <c r="D1297" s="7" t="str">
        <f>IF(MID(J1295,FIND(":",J1295,1)+2,2)="se","SE","0")</f>
        <v>SE</v>
      </c>
      <c r="E1297" s="43" t="s">
        <v>430</v>
      </c>
      <c r="F1297" s="7">
        <v>1200</v>
      </c>
      <c r="G1297" s="43" t="s">
        <v>51</v>
      </c>
      <c r="H1297" s="7">
        <f>VALUE(LEFT(J1295,FIND(":",J1295,1)-1))</f>
        <v>4</v>
      </c>
      <c r="I1297" s="7">
        <f>VALUE(RIGHT(J1295,1))</f>
        <v>1</v>
      </c>
      <c r="J1297" s="7">
        <v>1</v>
      </c>
      <c r="K1297" s="7">
        <v>14.97</v>
      </c>
      <c r="L1297" s="7">
        <v>22.6</v>
      </c>
      <c r="M1297" s="7">
        <v>0.42399999999999999</v>
      </c>
      <c r="N1297" s="7">
        <v>239</v>
      </c>
      <c r="O1297" s="7">
        <v>3.34</v>
      </c>
      <c r="P1297" s="7">
        <v>0.94899999999999995</v>
      </c>
      <c r="Q1297" s="7">
        <v>6</v>
      </c>
      <c r="R1297" s="7">
        <v>0</v>
      </c>
      <c r="S1297" s="7">
        <v>1.42</v>
      </c>
      <c r="T1297" s="7">
        <v>17.57</v>
      </c>
      <c r="U1297" s="7">
        <v>18.350000000000001</v>
      </c>
      <c r="V1297" s="7">
        <v>16.93</v>
      </c>
      <c r="W1297" s="7">
        <v>379.7</v>
      </c>
      <c r="X1297" s="7">
        <v>351.2</v>
      </c>
      <c r="Y1297" s="7">
        <v>8.43</v>
      </c>
      <c r="Z1297" s="7">
        <v>12.38</v>
      </c>
      <c r="AA1297" s="7">
        <v>39.450000000000003</v>
      </c>
      <c r="AB1297" s="7">
        <v>57.95</v>
      </c>
      <c r="AC1297" s="7">
        <v>500.3</v>
      </c>
      <c r="AD1297" s="7">
        <v>1200</v>
      </c>
      <c r="AE1297" s="7">
        <v>0.56479999999999997</v>
      </c>
      <c r="AF1297" s="7">
        <v>94.4</v>
      </c>
      <c r="AG1297" s="7">
        <v>2.5</v>
      </c>
      <c r="AH1297" s="7">
        <v>0.55000000000000004</v>
      </c>
      <c r="AI1297" s="7">
        <v>111115</v>
      </c>
    </row>
    <row r="1298" spans="1:35" s="7" customFormat="1" x14ac:dyDescent="0.2">
      <c r="A1298" s="5">
        <f t="shared" si="295"/>
        <v>1297</v>
      </c>
      <c r="B1298" s="29">
        <f t="shared" ref="B1298:I1298" si="297">B1297</f>
        <v>35978</v>
      </c>
      <c r="C1298" s="30">
        <f t="shared" si="297"/>
        <v>0.56165509259259261</v>
      </c>
      <c r="D1298" s="7" t="str">
        <f t="shared" si="297"/>
        <v>SE</v>
      </c>
      <c r="E1298" s="7" t="str">
        <f t="shared" si="297"/>
        <v>sprout</v>
      </c>
      <c r="F1298" s="7">
        <f t="shared" si="297"/>
        <v>1200</v>
      </c>
      <c r="G1298" s="7" t="str">
        <f t="shared" si="297"/>
        <v>POTR</v>
      </c>
      <c r="H1298" s="7">
        <f t="shared" si="297"/>
        <v>4</v>
      </c>
      <c r="I1298" s="7">
        <f t="shared" si="297"/>
        <v>1</v>
      </c>
      <c r="J1298" s="7">
        <v>2</v>
      </c>
      <c r="K1298" s="7">
        <v>32.22</v>
      </c>
      <c r="L1298" s="7">
        <v>20.8</v>
      </c>
      <c r="M1298" s="7">
        <v>0.42599999999999999</v>
      </c>
      <c r="N1298" s="7">
        <v>250</v>
      </c>
      <c r="O1298" s="7">
        <v>3.32</v>
      </c>
      <c r="P1298" s="7">
        <v>0.94</v>
      </c>
      <c r="Q1298" s="7">
        <v>6</v>
      </c>
      <c r="R1298" s="7">
        <v>0</v>
      </c>
      <c r="S1298" s="7">
        <v>1.42</v>
      </c>
      <c r="T1298" s="7">
        <v>17.489999999999998</v>
      </c>
      <c r="U1298" s="7">
        <v>18.27</v>
      </c>
      <c r="V1298" s="7">
        <v>16.670000000000002</v>
      </c>
      <c r="W1298" s="7">
        <v>379.4</v>
      </c>
      <c r="X1298" s="7">
        <v>353.1</v>
      </c>
      <c r="Y1298" s="7">
        <v>8.43</v>
      </c>
      <c r="Z1298" s="7">
        <v>12.36</v>
      </c>
      <c r="AA1298" s="7">
        <v>39.700000000000003</v>
      </c>
      <c r="AB1298" s="7">
        <v>58.2</v>
      </c>
      <c r="AC1298" s="7">
        <v>500.3</v>
      </c>
      <c r="AD1298" s="7">
        <v>1200</v>
      </c>
      <c r="AE1298" s="7">
        <v>0.1515</v>
      </c>
      <c r="AF1298" s="7">
        <v>94.4</v>
      </c>
      <c r="AG1298" s="7">
        <v>2.5</v>
      </c>
      <c r="AH1298" s="7">
        <v>0.55000000000000004</v>
      </c>
      <c r="AI1298" s="7">
        <v>111115</v>
      </c>
    </row>
    <row r="1299" spans="1:35" s="7" customFormat="1" x14ac:dyDescent="0.2">
      <c r="A1299" s="5">
        <f t="shared" si="295"/>
        <v>1298</v>
      </c>
      <c r="B1299" s="29"/>
      <c r="C1299" s="30"/>
      <c r="J1299" s="7" t="s">
        <v>344</v>
      </c>
    </row>
    <row r="1300" spans="1:35" s="7" customFormat="1" x14ac:dyDescent="0.2">
      <c r="A1300" s="5">
        <f t="shared" si="295"/>
        <v>1299</v>
      </c>
      <c r="B1300" s="29"/>
      <c r="C1300" s="30"/>
      <c r="J1300" s="7" t="s">
        <v>108</v>
      </c>
    </row>
    <row r="1301" spans="1:35" s="7" customFormat="1" x14ac:dyDescent="0.2">
      <c r="A1301" s="5">
        <f t="shared" si="295"/>
        <v>1300</v>
      </c>
      <c r="B1301" s="29"/>
      <c r="C1301" s="30"/>
      <c r="J1301" s="7" t="s">
        <v>346</v>
      </c>
      <c r="K1301" s="7" t="s">
        <v>347</v>
      </c>
    </row>
    <row r="1302" spans="1:35" s="7" customFormat="1" x14ac:dyDescent="0.2">
      <c r="A1302" s="5">
        <f t="shared" si="295"/>
        <v>1301</v>
      </c>
      <c r="B1302" s="29"/>
      <c r="C1302" s="30"/>
      <c r="J1302" s="7" t="s">
        <v>348</v>
      </c>
      <c r="K1302" s="7" t="s">
        <v>349</v>
      </c>
    </row>
    <row r="1303" spans="1:35" s="7" customFormat="1" x14ac:dyDescent="0.2">
      <c r="A1303" s="5">
        <f t="shared" si="295"/>
        <v>1302</v>
      </c>
      <c r="B1303" s="29"/>
      <c r="C1303" s="30"/>
      <c r="J1303" s="7" t="s">
        <v>350</v>
      </c>
      <c r="K1303" s="7" t="s">
        <v>351</v>
      </c>
      <c r="L1303" s="7">
        <v>1</v>
      </c>
      <c r="M1303" s="7">
        <v>0.16</v>
      </c>
    </row>
    <row r="1304" spans="1:35" s="7" customFormat="1" x14ac:dyDescent="0.2">
      <c r="A1304" s="5">
        <f t="shared" si="295"/>
        <v>1303</v>
      </c>
      <c r="B1304" s="29"/>
      <c r="C1304" s="30"/>
      <c r="J1304" s="7" t="s">
        <v>352</v>
      </c>
      <c r="K1304" s="7" t="s">
        <v>353</v>
      </c>
    </row>
    <row r="1305" spans="1:35" s="7" customFormat="1" x14ac:dyDescent="0.2">
      <c r="A1305" s="5">
        <f t="shared" si="295"/>
        <v>1304</v>
      </c>
      <c r="B1305" s="29"/>
      <c r="C1305" s="30"/>
      <c r="J1305" s="7" t="s">
        <v>109</v>
      </c>
    </row>
    <row r="1306" spans="1:35" s="7" customFormat="1" x14ac:dyDescent="0.2">
      <c r="A1306" s="5">
        <f t="shared" si="295"/>
        <v>1305</v>
      </c>
      <c r="B1306" s="29"/>
      <c r="C1306" s="30"/>
      <c r="J1306" s="7" t="s">
        <v>355</v>
      </c>
      <c r="K1306" s="7" t="s">
        <v>356</v>
      </c>
      <c r="L1306" s="7" t="s">
        <v>357</v>
      </c>
      <c r="M1306" s="7" t="s">
        <v>358</v>
      </c>
      <c r="N1306" s="7" t="s">
        <v>359</v>
      </c>
      <c r="O1306" s="7" t="s">
        <v>360</v>
      </c>
      <c r="P1306" s="7" t="s">
        <v>361</v>
      </c>
      <c r="Q1306" s="7" t="s">
        <v>362</v>
      </c>
      <c r="R1306" s="7" t="s">
        <v>363</v>
      </c>
      <c r="S1306" s="7" t="s">
        <v>364</v>
      </c>
      <c r="T1306" s="7" t="s">
        <v>365</v>
      </c>
      <c r="U1306" s="7" t="s">
        <v>366</v>
      </c>
      <c r="V1306" s="7" t="s">
        <v>367</v>
      </c>
      <c r="W1306" s="7" t="s">
        <v>368</v>
      </c>
      <c r="X1306" s="7" t="s">
        <v>369</v>
      </c>
      <c r="Y1306" s="7" t="s">
        <v>370</v>
      </c>
      <c r="Z1306" s="7" t="s">
        <v>371</v>
      </c>
      <c r="AA1306" s="7" t="s">
        <v>372</v>
      </c>
      <c r="AB1306" s="7" t="s">
        <v>373</v>
      </c>
      <c r="AC1306" s="7" t="s">
        <v>374</v>
      </c>
      <c r="AD1306" s="7" t="s">
        <v>375</v>
      </c>
      <c r="AE1306" s="7" t="s">
        <v>376</v>
      </c>
      <c r="AF1306" s="7" t="s">
        <v>377</v>
      </c>
      <c r="AG1306" s="7" t="s">
        <v>378</v>
      </c>
      <c r="AH1306" s="7" t="s">
        <v>379</v>
      </c>
      <c r="AI1306" s="7" t="s">
        <v>380</v>
      </c>
    </row>
    <row r="1307" spans="1:35" s="7" customFormat="1" x14ac:dyDescent="0.2">
      <c r="A1307" s="5">
        <f t="shared" si="295"/>
        <v>1306</v>
      </c>
      <c r="B1307" s="29">
        <f>DATE(1998,7,(MID(J1300,10,1)))</f>
        <v>35978</v>
      </c>
      <c r="C1307" s="30">
        <f>TIME(MID(J1300,17,2),MID(J1300,20,2),MID(J1300,23,2))</f>
        <v>0.56506944444444451</v>
      </c>
      <c r="D1307" s="7" t="str">
        <f>IF(MID(J1305,FIND(":",J1305,1)+2,2)="se","SE","0")</f>
        <v>SE</v>
      </c>
      <c r="E1307" s="43" t="s">
        <v>430</v>
      </c>
      <c r="F1307" s="7">
        <v>1200</v>
      </c>
      <c r="G1307" s="43" t="s">
        <v>51</v>
      </c>
      <c r="H1307" s="7">
        <f>VALUE(LEFT(J1305,FIND(":",J1305,1)-1))</f>
        <v>4</v>
      </c>
      <c r="I1307" s="7">
        <f>VALUE(RIGHT(J1305,1))</f>
        <v>4</v>
      </c>
      <c r="J1307" s="7">
        <v>1</v>
      </c>
      <c r="K1307" s="7">
        <v>10.96</v>
      </c>
      <c r="L1307" s="7">
        <v>15.7</v>
      </c>
      <c r="M1307" s="7">
        <v>0.29599999999999999</v>
      </c>
      <c r="N1307" s="7">
        <v>245</v>
      </c>
      <c r="O1307" s="7">
        <v>2.68</v>
      </c>
      <c r="P1307" s="7">
        <v>1.01</v>
      </c>
      <c r="Q1307" s="7">
        <v>6</v>
      </c>
      <c r="R1307" s="7">
        <v>0</v>
      </c>
      <c r="S1307" s="7">
        <v>1.42</v>
      </c>
      <c r="T1307" s="7">
        <v>16.95</v>
      </c>
      <c r="U1307" s="7">
        <v>18.309999999999999</v>
      </c>
      <c r="V1307" s="7">
        <v>15.81</v>
      </c>
      <c r="W1307" s="7">
        <v>369.9</v>
      </c>
      <c r="X1307" s="7">
        <v>349.9</v>
      </c>
      <c r="Y1307" s="7">
        <v>8.4499999999999993</v>
      </c>
      <c r="Z1307" s="7">
        <v>11.62</v>
      </c>
      <c r="AA1307" s="7">
        <v>41.14</v>
      </c>
      <c r="AB1307" s="7">
        <v>56.61</v>
      </c>
      <c r="AC1307" s="7">
        <v>500.4</v>
      </c>
      <c r="AD1307" s="7">
        <v>1199</v>
      </c>
      <c r="AE1307" s="7">
        <v>0.4133</v>
      </c>
      <c r="AF1307" s="7">
        <v>94.4</v>
      </c>
      <c r="AG1307" s="7">
        <v>2.5</v>
      </c>
      <c r="AH1307" s="7">
        <v>0.55000000000000004</v>
      </c>
      <c r="AI1307" s="7">
        <v>111115</v>
      </c>
    </row>
    <row r="1308" spans="1:35" s="7" customFormat="1" x14ac:dyDescent="0.2">
      <c r="A1308" s="5">
        <f t="shared" si="295"/>
        <v>1307</v>
      </c>
      <c r="B1308" s="29">
        <f t="shared" ref="B1308:I1308" si="298">B1307</f>
        <v>35978</v>
      </c>
      <c r="C1308" s="30">
        <f t="shared" si="298"/>
        <v>0.56506944444444451</v>
      </c>
      <c r="D1308" s="7" t="str">
        <f t="shared" si="298"/>
        <v>SE</v>
      </c>
      <c r="E1308" s="7" t="str">
        <f t="shared" si="298"/>
        <v>sprout</v>
      </c>
      <c r="F1308" s="7">
        <f t="shared" si="298"/>
        <v>1200</v>
      </c>
      <c r="G1308" s="7" t="str">
        <f t="shared" si="298"/>
        <v>POTR</v>
      </c>
      <c r="H1308" s="7">
        <f t="shared" si="298"/>
        <v>4</v>
      </c>
      <c r="I1308" s="7">
        <f t="shared" si="298"/>
        <v>4</v>
      </c>
      <c r="J1308" s="7">
        <v>2</v>
      </c>
      <c r="K1308" s="7">
        <v>78.459999999999994</v>
      </c>
      <c r="L1308" s="7">
        <v>16.7</v>
      </c>
      <c r="M1308" s="7">
        <v>0.29899999999999999</v>
      </c>
      <c r="N1308" s="7">
        <v>239</v>
      </c>
      <c r="O1308" s="7">
        <v>2.65</v>
      </c>
      <c r="P1308" s="7">
        <v>0.99299999999999999</v>
      </c>
      <c r="Q1308" s="7">
        <v>6</v>
      </c>
      <c r="R1308" s="7">
        <v>0</v>
      </c>
      <c r="S1308" s="7">
        <v>1.42</v>
      </c>
      <c r="T1308" s="7">
        <v>16.989999999999998</v>
      </c>
      <c r="U1308" s="7">
        <v>18.12</v>
      </c>
      <c r="V1308" s="7">
        <v>16.09</v>
      </c>
      <c r="W1308" s="7">
        <v>370</v>
      </c>
      <c r="X1308" s="7">
        <v>348.9</v>
      </c>
      <c r="Y1308" s="7">
        <v>8.4499999999999993</v>
      </c>
      <c r="Z1308" s="7">
        <v>11.58</v>
      </c>
      <c r="AA1308" s="7">
        <v>41.02</v>
      </c>
      <c r="AB1308" s="7">
        <v>56.27</v>
      </c>
      <c r="AC1308" s="7">
        <v>500.4</v>
      </c>
      <c r="AD1308" s="7">
        <v>1200</v>
      </c>
      <c r="AE1308" s="7">
        <v>0.26169999999999999</v>
      </c>
      <c r="AF1308" s="7">
        <v>94.4</v>
      </c>
      <c r="AG1308" s="7">
        <v>2.5</v>
      </c>
      <c r="AH1308" s="7">
        <v>0.55000000000000004</v>
      </c>
      <c r="AI1308" s="7">
        <v>111115</v>
      </c>
    </row>
    <row r="1309" spans="1:35" s="7" customFormat="1" x14ac:dyDescent="0.2">
      <c r="A1309" s="5">
        <f t="shared" si="295"/>
        <v>1308</v>
      </c>
      <c r="B1309" s="29"/>
      <c r="C1309" s="30"/>
      <c r="J1309" s="7" t="s">
        <v>344</v>
      </c>
    </row>
    <row r="1310" spans="1:35" s="7" customFormat="1" x14ac:dyDescent="0.2">
      <c r="A1310" s="5">
        <f t="shared" si="295"/>
        <v>1309</v>
      </c>
      <c r="B1310" s="29"/>
      <c r="C1310" s="30"/>
      <c r="J1310" s="7" t="s">
        <v>110</v>
      </c>
    </row>
    <row r="1311" spans="1:35" s="7" customFormat="1" x14ac:dyDescent="0.2">
      <c r="A1311" s="5">
        <f t="shared" si="295"/>
        <v>1310</v>
      </c>
      <c r="B1311" s="29"/>
      <c r="C1311" s="30"/>
      <c r="J1311" s="7" t="s">
        <v>346</v>
      </c>
      <c r="K1311" s="7" t="s">
        <v>347</v>
      </c>
    </row>
    <row r="1312" spans="1:35" s="7" customFormat="1" x14ac:dyDescent="0.2">
      <c r="A1312" s="5">
        <f t="shared" si="295"/>
        <v>1311</v>
      </c>
      <c r="B1312" s="29"/>
      <c r="C1312" s="30"/>
      <c r="J1312" s="7" t="s">
        <v>348</v>
      </c>
      <c r="K1312" s="7" t="s">
        <v>349</v>
      </c>
    </row>
    <row r="1313" spans="1:35" s="7" customFormat="1" x14ac:dyDescent="0.2">
      <c r="A1313" s="5">
        <f t="shared" si="295"/>
        <v>1312</v>
      </c>
      <c r="B1313" s="29"/>
      <c r="C1313" s="30"/>
      <c r="J1313" s="7" t="s">
        <v>350</v>
      </c>
      <c r="K1313" s="7" t="s">
        <v>351</v>
      </c>
      <c r="L1313" s="7">
        <v>1</v>
      </c>
      <c r="M1313" s="7">
        <v>0.16</v>
      </c>
    </row>
    <row r="1314" spans="1:35" s="7" customFormat="1" x14ac:dyDescent="0.2">
      <c r="A1314" s="5">
        <f t="shared" si="295"/>
        <v>1313</v>
      </c>
      <c r="B1314" s="29"/>
      <c r="C1314" s="30"/>
      <c r="J1314" s="7" t="s">
        <v>352</v>
      </c>
      <c r="K1314" s="7" t="s">
        <v>353</v>
      </c>
    </row>
    <row r="1315" spans="1:35" s="7" customFormat="1" x14ac:dyDescent="0.2">
      <c r="A1315" s="5">
        <f t="shared" si="295"/>
        <v>1314</v>
      </c>
      <c r="B1315" s="29"/>
      <c r="C1315" s="30"/>
      <c r="J1315" s="7" t="s">
        <v>111</v>
      </c>
    </row>
    <row r="1316" spans="1:35" s="7" customFormat="1" x14ac:dyDescent="0.2">
      <c r="A1316" s="5">
        <f t="shared" si="295"/>
        <v>1315</v>
      </c>
      <c r="B1316" s="29"/>
      <c r="C1316" s="30"/>
      <c r="J1316" s="7" t="s">
        <v>355</v>
      </c>
      <c r="K1316" s="7" t="s">
        <v>356</v>
      </c>
      <c r="L1316" s="7" t="s">
        <v>357</v>
      </c>
      <c r="M1316" s="7" t="s">
        <v>358</v>
      </c>
      <c r="N1316" s="7" t="s">
        <v>359</v>
      </c>
      <c r="O1316" s="7" t="s">
        <v>360</v>
      </c>
      <c r="P1316" s="7" t="s">
        <v>361</v>
      </c>
      <c r="Q1316" s="7" t="s">
        <v>362</v>
      </c>
      <c r="R1316" s="7" t="s">
        <v>363</v>
      </c>
      <c r="S1316" s="7" t="s">
        <v>364</v>
      </c>
      <c r="T1316" s="7" t="s">
        <v>365</v>
      </c>
      <c r="U1316" s="7" t="s">
        <v>366</v>
      </c>
      <c r="V1316" s="7" t="s">
        <v>367</v>
      </c>
      <c r="W1316" s="7" t="s">
        <v>368</v>
      </c>
      <c r="X1316" s="7" t="s">
        <v>369</v>
      </c>
      <c r="Y1316" s="7" t="s">
        <v>370</v>
      </c>
      <c r="Z1316" s="7" t="s">
        <v>371</v>
      </c>
      <c r="AA1316" s="7" t="s">
        <v>372</v>
      </c>
      <c r="AB1316" s="7" t="s">
        <v>373</v>
      </c>
      <c r="AC1316" s="7" t="s">
        <v>374</v>
      </c>
      <c r="AD1316" s="7" t="s">
        <v>375</v>
      </c>
      <c r="AE1316" s="7" t="s">
        <v>376</v>
      </c>
      <c r="AF1316" s="7" t="s">
        <v>377</v>
      </c>
      <c r="AG1316" s="7" t="s">
        <v>378</v>
      </c>
      <c r="AH1316" s="7" t="s">
        <v>379</v>
      </c>
      <c r="AI1316" s="7" t="s">
        <v>380</v>
      </c>
    </row>
    <row r="1317" spans="1:35" s="7" customFormat="1" x14ac:dyDescent="0.2">
      <c r="A1317" s="5">
        <f t="shared" si="295"/>
        <v>1316</v>
      </c>
      <c r="B1317" s="29">
        <f>DATE(1998,7,(MID(J1310,10,1)))</f>
        <v>35978</v>
      </c>
      <c r="C1317" s="30">
        <f>TIME(MID(J1310,17,2),MID(J1310,20,2),MID(J1310,23,2))</f>
        <v>0.56950231481481484</v>
      </c>
      <c r="D1317" s="7" t="str">
        <f>IF(MID(J1315,FIND(":",J1315,1)+2,2)="se","SE","0")</f>
        <v>SE</v>
      </c>
      <c r="E1317" s="43" t="s">
        <v>430</v>
      </c>
      <c r="F1317" s="7">
        <v>1200</v>
      </c>
      <c r="G1317" s="43" t="s">
        <v>51</v>
      </c>
      <c r="H1317" s="7">
        <f>VALUE(LEFT(J1315,FIND(":",J1315,1)-1))</f>
        <v>6</v>
      </c>
      <c r="I1317" s="7">
        <f>VALUE(RIGHT(J1315,1))</f>
        <v>3</v>
      </c>
      <c r="J1317" s="7">
        <v>1</v>
      </c>
      <c r="K1317" s="7">
        <v>8.2100000000000009</v>
      </c>
      <c r="L1317" s="7">
        <v>15.5</v>
      </c>
      <c r="M1317" s="7">
        <v>0.27</v>
      </c>
      <c r="N1317" s="7">
        <v>237</v>
      </c>
      <c r="O1317" s="7">
        <v>2.4300000000000002</v>
      </c>
      <c r="P1317" s="7">
        <v>0.995</v>
      </c>
      <c r="Q1317" s="7">
        <v>6</v>
      </c>
      <c r="R1317" s="7">
        <v>0</v>
      </c>
      <c r="S1317" s="7">
        <v>1.42</v>
      </c>
      <c r="T1317" s="7">
        <v>16.71</v>
      </c>
      <c r="U1317" s="7">
        <v>17.97</v>
      </c>
      <c r="V1317" s="7">
        <v>15.96</v>
      </c>
      <c r="W1317" s="7">
        <v>368.1</v>
      </c>
      <c r="X1317" s="7">
        <v>348.5</v>
      </c>
      <c r="Y1317" s="7">
        <v>8.48</v>
      </c>
      <c r="Z1317" s="7">
        <v>11.36</v>
      </c>
      <c r="AA1317" s="7">
        <v>41.91</v>
      </c>
      <c r="AB1317" s="7">
        <v>56.18</v>
      </c>
      <c r="AC1317" s="7">
        <v>500.3</v>
      </c>
      <c r="AD1317" s="7">
        <v>1199</v>
      </c>
      <c r="AE1317" s="7">
        <v>0.48209999999999997</v>
      </c>
      <c r="AF1317" s="7">
        <v>94.39</v>
      </c>
      <c r="AG1317" s="7">
        <v>2.5</v>
      </c>
      <c r="AH1317" s="7">
        <v>0.55000000000000004</v>
      </c>
      <c r="AI1317" s="7">
        <v>111115</v>
      </c>
    </row>
    <row r="1318" spans="1:35" s="7" customFormat="1" x14ac:dyDescent="0.2">
      <c r="A1318" s="5">
        <f t="shared" si="295"/>
        <v>1317</v>
      </c>
      <c r="B1318" s="29">
        <f t="shared" ref="B1318:I1318" si="299">B1317</f>
        <v>35978</v>
      </c>
      <c r="C1318" s="30">
        <f t="shared" si="299"/>
        <v>0.56950231481481484</v>
      </c>
      <c r="D1318" s="7" t="str">
        <f t="shared" si="299"/>
        <v>SE</v>
      </c>
      <c r="E1318" s="7" t="str">
        <f t="shared" si="299"/>
        <v>sprout</v>
      </c>
      <c r="F1318" s="7">
        <f t="shared" si="299"/>
        <v>1200</v>
      </c>
      <c r="G1318" s="7" t="str">
        <f t="shared" si="299"/>
        <v>POTR</v>
      </c>
      <c r="H1318" s="7">
        <f t="shared" si="299"/>
        <v>6</v>
      </c>
      <c r="I1318" s="7">
        <f t="shared" si="299"/>
        <v>3</v>
      </c>
      <c r="J1318" s="7">
        <v>2</v>
      </c>
      <c r="K1318" s="7">
        <v>28.45</v>
      </c>
      <c r="L1318" s="7">
        <v>15.7</v>
      </c>
      <c r="M1318" s="7">
        <v>0.27100000000000002</v>
      </c>
      <c r="N1318" s="7">
        <v>235</v>
      </c>
      <c r="O1318" s="7">
        <v>2.44</v>
      </c>
      <c r="P1318" s="7">
        <v>0.99399999999999999</v>
      </c>
      <c r="Q1318" s="7">
        <v>6</v>
      </c>
      <c r="R1318" s="7">
        <v>0</v>
      </c>
      <c r="S1318" s="7">
        <v>1.42</v>
      </c>
      <c r="T1318" s="7">
        <v>16.71</v>
      </c>
      <c r="U1318" s="7">
        <v>17.96</v>
      </c>
      <c r="V1318" s="7">
        <v>15.96</v>
      </c>
      <c r="W1318" s="7">
        <v>368.4</v>
      </c>
      <c r="X1318" s="7">
        <v>348.5</v>
      </c>
      <c r="Y1318" s="7">
        <v>8.48</v>
      </c>
      <c r="Z1318" s="7">
        <v>11.37</v>
      </c>
      <c r="AA1318" s="7">
        <v>41.91</v>
      </c>
      <c r="AB1318" s="7">
        <v>56.18</v>
      </c>
      <c r="AC1318" s="7">
        <v>500.3</v>
      </c>
      <c r="AD1318" s="7">
        <v>1198</v>
      </c>
      <c r="AE1318" s="7">
        <v>0.26169999999999999</v>
      </c>
      <c r="AF1318" s="7">
        <v>94.4</v>
      </c>
      <c r="AG1318" s="7">
        <v>2.5</v>
      </c>
      <c r="AH1318" s="7">
        <v>0.55000000000000004</v>
      </c>
      <c r="AI1318" s="7">
        <v>111115</v>
      </c>
    </row>
    <row r="1319" spans="1:35" s="7" customFormat="1" x14ac:dyDescent="0.2">
      <c r="A1319" s="5">
        <f t="shared" si="295"/>
        <v>1318</v>
      </c>
      <c r="B1319" s="29"/>
      <c r="C1319" s="30"/>
      <c r="J1319" s="7" t="s">
        <v>344</v>
      </c>
    </row>
    <row r="1320" spans="1:35" s="7" customFormat="1" x14ac:dyDescent="0.2">
      <c r="A1320" s="5">
        <f t="shared" si="295"/>
        <v>1319</v>
      </c>
      <c r="B1320" s="29"/>
      <c r="C1320" s="30"/>
      <c r="J1320" s="7" t="s">
        <v>112</v>
      </c>
    </row>
    <row r="1321" spans="1:35" s="7" customFormat="1" x14ac:dyDescent="0.2">
      <c r="A1321" s="5">
        <f t="shared" si="295"/>
        <v>1320</v>
      </c>
      <c r="B1321" s="29"/>
      <c r="C1321" s="30"/>
      <c r="J1321" s="7" t="s">
        <v>346</v>
      </c>
      <c r="K1321" s="7" t="s">
        <v>347</v>
      </c>
    </row>
    <row r="1322" spans="1:35" s="7" customFormat="1" x14ac:dyDescent="0.2">
      <c r="A1322" s="5">
        <f t="shared" si="295"/>
        <v>1321</v>
      </c>
      <c r="B1322" s="29"/>
      <c r="C1322" s="30"/>
      <c r="J1322" s="7" t="s">
        <v>348</v>
      </c>
      <c r="K1322" s="7" t="s">
        <v>349</v>
      </c>
    </row>
    <row r="1323" spans="1:35" s="7" customFormat="1" x14ac:dyDescent="0.2">
      <c r="A1323" s="5">
        <f t="shared" si="295"/>
        <v>1322</v>
      </c>
      <c r="B1323" s="29"/>
      <c r="C1323" s="30"/>
      <c r="J1323" s="7" t="s">
        <v>350</v>
      </c>
      <c r="K1323" s="7" t="s">
        <v>351</v>
      </c>
      <c r="L1323" s="7">
        <v>1</v>
      </c>
      <c r="M1323" s="7">
        <v>0.16</v>
      </c>
    </row>
    <row r="1324" spans="1:35" s="7" customFormat="1" x14ac:dyDescent="0.2">
      <c r="A1324" s="5">
        <f t="shared" si="295"/>
        <v>1323</v>
      </c>
      <c r="B1324" s="29"/>
      <c r="C1324" s="30"/>
      <c r="J1324" s="7" t="s">
        <v>352</v>
      </c>
      <c r="K1324" s="7" t="s">
        <v>353</v>
      </c>
    </row>
    <row r="1325" spans="1:35" s="7" customFormat="1" x14ac:dyDescent="0.2">
      <c r="A1325" s="5">
        <f t="shared" si="295"/>
        <v>1324</v>
      </c>
      <c r="B1325" s="29"/>
      <c r="C1325" s="30"/>
      <c r="J1325" s="7" t="s">
        <v>113</v>
      </c>
    </row>
    <row r="1326" spans="1:35" s="7" customFormat="1" x14ac:dyDescent="0.2">
      <c r="A1326" s="5">
        <f t="shared" si="295"/>
        <v>1325</v>
      </c>
      <c r="B1326" s="29"/>
      <c r="C1326" s="30"/>
      <c r="J1326" s="7" t="s">
        <v>355</v>
      </c>
      <c r="K1326" s="7" t="s">
        <v>356</v>
      </c>
      <c r="L1326" s="7" t="s">
        <v>357</v>
      </c>
      <c r="M1326" s="7" t="s">
        <v>358</v>
      </c>
      <c r="N1326" s="7" t="s">
        <v>359</v>
      </c>
      <c r="O1326" s="7" t="s">
        <v>360</v>
      </c>
      <c r="P1326" s="7" t="s">
        <v>361</v>
      </c>
      <c r="Q1326" s="7" t="s">
        <v>362</v>
      </c>
      <c r="R1326" s="7" t="s">
        <v>363</v>
      </c>
      <c r="S1326" s="7" t="s">
        <v>364</v>
      </c>
      <c r="T1326" s="7" t="s">
        <v>365</v>
      </c>
      <c r="U1326" s="7" t="s">
        <v>366</v>
      </c>
      <c r="V1326" s="7" t="s">
        <v>367</v>
      </c>
      <c r="W1326" s="7" t="s">
        <v>368</v>
      </c>
      <c r="X1326" s="7" t="s">
        <v>369</v>
      </c>
      <c r="Y1326" s="7" t="s">
        <v>370</v>
      </c>
      <c r="Z1326" s="7" t="s">
        <v>371</v>
      </c>
      <c r="AA1326" s="7" t="s">
        <v>372</v>
      </c>
      <c r="AB1326" s="7" t="s">
        <v>373</v>
      </c>
      <c r="AC1326" s="7" t="s">
        <v>374</v>
      </c>
      <c r="AD1326" s="7" t="s">
        <v>375</v>
      </c>
      <c r="AE1326" s="7" t="s">
        <v>376</v>
      </c>
      <c r="AF1326" s="7" t="s">
        <v>377</v>
      </c>
      <c r="AG1326" s="7" t="s">
        <v>378</v>
      </c>
      <c r="AH1326" s="7" t="s">
        <v>379</v>
      </c>
      <c r="AI1326" s="7" t="s">
        <v>380</v>
      </c>
    </row>
    <row r="1327" spans="1:35" s="7" customFormat="1" x14ac:dyDescent="0.2">
      <c r="A1327" s="5">
        <f t="shared" si="295"/>
        <v>1326</v>
      </c>
      <c r="B1327" s="29">
        <f>DATE(1998,7,(MID(J1320,10,1)))</f>
        <v>35978</v>
      </c>
      <c r="C1327" s="30">
        <f>TIME(MID(J1320,17,2),MID(J1320,20,2),MID(J1320,23,2))</f>
        <v>0.57188657407407406</v>
      </c>
      <c r="D1327" s="7" t="str">
        <f>IF(MID(J1325,FIND(":",J1325,1)+2,2)="se","SE","0")</f>
        <v>SE</v>
      </c>
      <c r="E1327" s="43" t="s">
        <v>430</v>
      </c>
      <c r="F1327" s="7">
        <v>1200</v>
      </c>
      <c r="G1327" s="43" t="s">
        <v>51</v>
      </c>
      <c r="H1327" s="7">
        <f>VALUE(LEFT(J1325,FIND(":",J1325,1)-1))</f>
        <v>4</v>
      </c>
      <c r="I1327" s="7">
        <f>VALUE(RIGHT(J1325,1))</f>
        <v>6</v>
      </c>
      <c r="J1327" s="7">
        <v>1</v>
      </c>
      <c r="K1327" s="7">
        <v>139.69999999999999</v>
      </c>
      <c r="L1327" s="7">
        <v>15.8</v>
      </c>
      <c r="M1327" s="7">
        <v>0.317</v>
      </c>
      <c r="N1327" s="7">
        <v>250</v>
      </c>
      <c r="O1327" s="7">
        <v>2.68</v>
      </c>
      <c r="P1327" s="7">
        <v>0.95899999999999996</v>
      </c>
      <c r="Q1327" s="7">
        <v>6</v>
      </c>
      <c r="R1327" s="7">
        <v>0</v>
      </c>
      <c r="S1327" s="7">
        <v>1.42</v>
      </c>
      <c r="T1327" s="7">
        <v>16.79</v>
      </c>
      <c r="U1327" s="7">
        <v>17.940000000000001</v>
      </c>
      <c r="V1327" s="7">
        <v>15.95</v>
      </c>
      <c r="W1327" s="7">
        <v>370.1</v>
      </c>
      <c r="X1327" s="7">
        <v>350.1</v>
      </c>
      <c r="Y1327" s="7">
        <v>8.5299999999999994</v>
      </c>
      <c r="Z1327" s="7">
        <v>11.7</v>
      </c>
      <c r="AA1327" s="7">
        <v>41.94</v>
      </c>
      <c r="AB1327" s="7">
        <v>57.56</v>
      </c>
      <c r="AC1327" s="7">
        <v>500.4</v>
      </c>
      <c r="AD1327" s="7">
        <v>1199</v>
      </c>
      <c r="AE1327" s="7">
        <v>0.5786</v>
      </c>
      <c r="AF1327" s="7">
        <v>94.39</v>
      </c>
      <c r="AG1327" s="7">
        <v>2.5</v>
      </c>
      <c r="AH1327" s="7">
        <v>0.55000000000000004</v>
      </c>
      <c r="AI1327" s="7">
        <v>111115</v>
      </c>
    </row>
    <row r="1328" spans="1:35" s="7" customFormat="1" x14ac:dyDescent="0.2">
      <c r="A1328" s="5">
        <f t="shared" si="295"/>
        <v>1327</v>
      </c>
      <c r="B1328" s="29">
        <f t="shared" ref="B1328:I1328" si="300">B1327</f>
        <v>35978</v>
      </c>
      <c r="C1328" s="30">
        <f t="shared" si="300"/>
        <v>0.57188657407407406</v>
      </c>
      <c r="D1328" s="7" t="str">
        <f t="shared" si="300"/>
        <v>SE</v>
      </c>
      <c r="E1328" s="7" t="str">
        <f t="shared" si="300"/>
        <v>sprout</v>
      </c>
      <c r="F1328" s="7">
        <f t="shared" si="300"/>
        <v>1200</v>
      </c>
      <c r="G1328" s="7" t="str">
        <f t="shared" si="300"/>
        <v>POTR</v>
      </c>
      <c r="H1328" s="7">
        <f t="shared" si="300"/>
        <v>4</v>
      </c>
      <c r="I1328" s="7">
        <f t="shared" si="300"/>
        <v>6</v>
      </c>
      <c r="J1328" s="7">
        <v>2</v>
      </c>
      <c r="K1328" s="7">
        <v>155.44999999999999</v>
      </c>
      <c r="L1328" s="7">
        <v>15.9</v>
      </c>
      <c r="M1328" s="7">
        <v>0.317</v>
      </c>
      <c r="N1328" s="7">
        <v>250</v>
      </c>
      <c r="O1328" s="7">
        <v>2.69</v>
      </c>
      <c r="P1328" s="7">
        <v>0.96199999999999997</v>
      </c>
      <c r="Q1328" s="7">
        <v>6</v>
      </c>
      <c r="R1328" s="7">
        <v>0</v>
      </c>
      <c r="S1328" s="7">
        <v>1.42</v>
      </c>
      <c r="T1328" s="7">
        <v>16.87</v>
      </c>
      <c r="U1328" s="7">
        <v>17.97</v>
      </c>
      <c r="V1328" s="7">
        <v>16.21</v>
      </c>
      <c r="W1328" s="7">
        <v>370.2</v>
      </c>
      <c r="X1328" s="7">
        <v>350</v>
      </c>
      <c r="Y1328" s="7">
        <v>8.5299999999999994</v>
      </c>
      <c r="Z1328" s="7">
        <v>11.71</v>
      </c>
      <c r="AA1328" s="7">
        <v>41.74</v>
      </c>
      <c r="AB1328" s="7">
        <v>57.32</v>
      </c>
      <c r="AC1328" s="7">
        <v>500.3</v>
      </c>
      <c r="AD1328" s="7">
        <v>1199</v>
      </c>
      <c r="AE1328" s="7">
        <v>0.77149999999999996</v>
      </c>
      <c r="AF1328" s="7">
        <v>94.39</v>
      </c>
      <c r="AG1328" s="7">
        <v>2.5</v>
      </c>
      <c r="AH1328" s="7">
        <v>0.55000000000000004</v>
      </c>
      <c r="AI1328" s="7">
        <v>111115</v>
      </c>
    </row>
    <row r="1329" spans="1:35" s="7" customFormat="1" x14ac:dyDescent="0.2">
      <c r="A1329" s="5">
        <f t="shared" si="295"/>
        <v>1328</v>
      </c>
      <c r="B1329" s="29"/>
      <c r="C1329" s="30"/>
      <c r="J1329" s="7" t="s">
        <v>344</v>
      </c>
    </row>
    <row r="1330" spans="1:35" s="7" customFormat="1" x14ac:dyDescent="0.2">
      <c r="A1330" s="5">
        <f t="shared" si="295"/>
        <v>1329</v>
      </c>
      <c r="B1330" s="29"/>
      <c r="C1330" s="30"/>
      <c r="J1330" s="7" t="s">
        <v>114</v>
      </c>
    </row>
    <row r="1331" spans="1:35" s="7" customFormat="1" x14ac:dyDescent="0.2">
      <c r="A1331" s="5">
        <f t="shared" si="295"/>
        <v>1330</v>
      </c>
      <c r="B1331" s="29"/>
      <c r="C1331" s="30"/>
      <c r="J1331" s="7" t="s">
        <v>346</v>
      </c>
      <c r="K1331" s="7" t="s">
        <v>347</v>
      </c>
    </row>
    <row r="1332" spans="1:35" s="7" customFormat="1" x14ac:dyDescent="0.2">
      <c r="A1332" s="5">
        <f t="shared" si="295"/>
        <v>1331</v>
      </c>
      <c r="B1332" s="29"/>
      <c r="C1332" s="30"/>
      <c r="J1332" s="7" t="s">
        <v>348</v>
      </c>
      <c r="K1332" s="7" t="s">
        <v>349</v>
      </c>
    </row>
    <row r="1333" spans="1:35" s="7" customFormat="1" x14ac:dyDescent="0.2">
      <c r="A1333" s="5">
        <f t="shared" si="295"/>
        <v>1332</v>
      </c>
      <c r="B1333" s="29"/>
      <c r="C1333" s="30"/>
      <c r="J1333" s="7" t="s">
        <v>350</v>
      </c>
      <c r="K1333" s="7" t="s">
        <v>351</v>
      </c>
      <c r="L1333" s="7">
        <v>1</v>
      </c>
      <c r="M1333" s="7">
        <v>0.16</v>
      </c>
    </row>
    <row r="1334" spans="1:35" s="7" customFormat="1" x14ac:dyDescent="0.2">
      <c r="A1334" s="5">
        <f t="shared" si="295"/>
        <v>1333</v>
      </c>
      <c r="B1334" s="29"/>
      <c r="C1334" s="30"/>
      <c r="J1334" s="7" t="s">
        <v>352</v>
      </c>
      <c r="K1334" s="7" t="s">
        <v>353</v>
      </c>
    </row>
    <row r="1335" spans="1:35" s="7" customFormat="1" x14ac:dyDescent="0.2">
      <c r="A1335" s="5">
        <f t="shared" si="295"/>
        <v>1334</v>
      </c>
      <c r="B1335" s="29"/>
      <c r="C1335" s="30"/>
      <c r="J1335" s="7" t="s">
        <v>115</v>
      </c>
    </row>
    <row r="1336" spans="1:35" s="7" customFormat="1" x14ac:dyDescent="0.2">
      <c r="A1336" s="5">
        <f t="shared" si="295"/>
        <v>1335</v>
      </c>
      <c r="B1336" s="29"/>
      <c r="C1336" s="30"/>
      <c r="J1336" s="7" t="s">
        <v>355</v>
      </c>
      <c r="K1336" s="7" t="s">
        <v>356</v>
      </c>
      <c r="L1336" s="7" t="s">
        <v>357</v>
      </c>
      <c r="M1336" s="7" t="s">
        <v>358</v>
      </c>
      <c r="N1336" s="7" t="s">
        <v>359</v>
      </c>
      <c r="O1336" s="7" t="s">
        <v>360</v>
      </c>
      <c r="P1336" s="7" t="s">
        <v>361</v>
      </c>
      <c r="Q1336" s="7" t="s">
        <v>362</v>
      </c>
      <c r="R1336" s="7" t="s">
        <v>363</v>
      </c>
      <c r="S1336" s="7" t="s">
        <v>364</v>
      </c>
      <c r="T1336" s="7" t="s">
        <v>365</v>
      </c>
      <c r="U1336" s="7" t="s">
        <v>366</v>
      </c>
      <c r="V1336" s="7" t="s">
        <v>367</v>
      </c>
      <c r="W1336" s="7" t="s">
        <v>368</v>
      </c>
      <c r="X1336" s="7" t="s">
        <v>369</v>
      </c>
      <c r="Y1336" s="7" t="s">
        <v>370</v>
      </c>
      <c r="Z1336" s="7" t="s">
        <v>371</v>
      </c>
      <c r="AA1336" s="7" t="s">
        <v>372</v>
      </c>
      <c r="AB1336" s="7" t="s">
        <v>373</v>
      </c>
      <c r="AC1336" s="7" t="s">
        <v>374</v>
      </c>
      <c r="AD1336" s="7" t="s">
        <v>375</v>
      </c>
      <c r="AE1336" s="7" t="s">
        <v>376</v>
      </c>
      <c r="AF1336" s="7" t="s">
        <v>377</v>
      </c>
      <c r="AG1336" s="7" t="s">
        <v>378</v>
      </c>
      <c r="AH1336" s="7" t="s">
        <v>379</v>
      </c>
      <c r="AI1336" s="7" t="s">
        <v>380</v>
      </c>
    </row>
    <row r="1337" spans="1:35" s="7" customFormat="1" x14ac:dyDescent="0.2">
      <c r="A1337" s="5">
        <f t="shared" si="295"/>
        <v>1336</v>
      </c>
      <c r="B1337" s="29">
        <f>DATE(1998,7,(MID(J1330,10,1)))</f>
        <v>35978</v>
      </c>
      <c r="C1337" s="30">
        <f>TIME(MID(J1330,17,2),MID(J1330,20,2),MID(J1330,23,2))</f>
        <v>0.57648148148148148</v>
      </c>
      <c r="D1337" s="7" t="str">
        <f>IF(MID(J1335,FIND(":",J1335,1)+2,2)="se","SE","0")</f>
        <v>SE</v>
      </c>
      <c r="E1337" s="43" t="s">
        <v>430</v>
      </c>
      <c r="F1337" s="7">
        <v>1200</v>
      </c>
      <c r="G1337" s="43" t="s">
        <v>51</v>
      </c>
      <c r="H1337" s="7">
        <f>VALUE(LEFT(J1335,FIND(":",J1335,1)-1))</f>
        <v>5</v>
      </c>
      <c r="I1337" s="7">
        <f>VALUE(RIGHT(J1335,1))</f>
        <v>5</v>
      </c>
      <c r="J1337" s="7">
        <v>1</v>
      </c>
      <c r="K1337" s="7">
        <v>8.1999999999999993</v>
      </c>
      <c r="L1337" s="7">
        <v>17</v>
      </c>
      <c r="M1337" s="7">
        <v>0.224</v>
      </c>
      <c r="N1337" s="7">
        <v>206</v>
      </c>
      <c r="O1337" s="7">
        <v>2.19</v>
      </c>
      <c r="P1337" s="7">
        <v>1.05</v>
      </c>
      <c r="Q1337" s="7">
        <v>6</v>
      </c>
      <c r="R1337" s="7">
        <v>0</v>
      </c>
      <c r="S1337" s="7">
        <v>1.42</v>
      </c>
      <c r="T1337" s="7">
        <v>16.149999999999999</v>
      </c>
      <c r="U1337" s="7">
        <v>18.25</v>
      </c>
      <c r="V1337" s="7">
        <v>14.78</v>
      </c>
      <c r="W1337" s="7">
        <v>370</v>
      </c>
      <c r="X1337" s="7">
        <v>348.7</v>
      </c>
      <c r="Y1337" s="7">
        <v>8.56</v>
      </c>
      <c r="Z1337" s="7">
        <v>11.15</v>
      </c>
      <c r="AA1337" s="7">
        <v>43.86</v>
      </c>
      <c r="AB1337" s="7">
        <v>57.16</v>
      </c>
      <c r="AC1337" s="7">
        <v>500.4</v>
      </c>
      <c r="AD1337" s="7">
        <v>1197</v>
      </c>
      <c r="AE1337" s="7">
        <v>0.13780000000000001</v>
      </c>
      <c r="AF1337" s="7">
        <v>94.4</v>
      </c>
      <c r="AG1337" s="7">
        <v>2.5</v>
      </c>
      <c r="AH1337" s="7">
        <v>0.55000000000000004</v>
      </c>
      <c r="AI1337" s="7">
        <v>111115</v>
      </c>
    </row>
    <row r="1338" spans="1:35" s="7" customFormat="1" x14ac:dyDescent="0.2">
      <c r="A1338" s="5">
        <f t="shared" si="295"/>
        <v>1337</v>
      </c>
      <c r="B1338" s="29">
        <f t="shared" ref="B1338:I1338" si="301">B1337</f>
        <v>35978</v>
      </c>
      <c r="C1338" s="30">
        <f t="shared" si="301"/>
        <v>0.57648148148148148</v>
      </c>
      <c r="D1338" s="7" t="str">
        <f t="shared" si="301"/>
        <v>SE</v>
      </c>
      <c r="E1338" s="7" t="str">
        <f t="shared" si="301"/>
        <v>sprout</v>
      </c>
      <c r="F1338" s="7">
        <f t="shared" si="301"/>
        <v>1200</v>
      </c>
      <c r="G1338" s="7" t="str">
        <f t="shared" si="301"/>
        <v>POTR</v>
      </c>
      <c r="H1338" s="7">
        <f t="shared" si="301"/>
        <v>5</v>
      </c>
      <c r="I1338" s="7">
        <f t="shared" si="301"/>
        <v>5</v>
      </c>
      <c r="J1338" s="7">
        <v>2</v>
      </c>
      <c r="K1338" s="7">
        <v>46.44</v>
      </c>
      <c r="L1338" s="7">
        <v>17.5</v>
      </c>
      <c r="M1338" s="7">
        <v>0.22500000000000001</v>
      </c>
      <c r="N1338" s="7">
        <v>203</v>
      </c>
      <c r="O1338" s="7">
        <v>2.17</v>
      </c>
      <c r="P1338" s="7">
        <v>1.04</v>
      </c>
      <c r="Q1338" s="7">
        <v>6</v>
      </c>
      <c r="R1338" s="7">
        <v>0</v>
      </c>
      <c r="S1338" s="7">
        <v>1.42</v>
      </c>
      <c r="T1338" s="7">
        <v>16.09</v>
      </c>
      <c r="U1338" s="7">
        <v>18.13</v>
      </c>
      <c r="V1338" s="7">
        <v>14.77</v>
      </c>
      <c r="W1338" s="7">
        <v>371.7</v>
      </c>
      <c r="X1338" s="7">
        <v>349.8</v>
      </c>
      <c r="Y1338" s="7">
        <v>8.57</v>
      </c>
      <c r="Z1338" s="7">
        <v>11.14</v>
      </c>
      <c r="AA1338" s="7">
        <v>44.08</v>
      </c>
      <c r="AB1338" s="7">
        <v>57.3</v>
      </c>
      <c r="AC1338" s="7">
        <v>500.3</v>
      </c>
      <c r="AD1338" s="7">
        <v>1200</v>
      </c>
      <c r="AE1338" s="7">
        <v>0</v>
      </c>
      <c r="AF1338" s="7">
        <v>94.4</v>
      </c>
      <c r="AG1338" s="7">
        <v>2.5</v>
      </c>
      <c r="AH1338" s="7">
        <v>0.55000000000000004</v>
      </c>
      <c r="AI1338" s="7">
        <v>111115</v>
      </c>
    </row>
    <row r="1339" spans="1:35" s="7" customFormat="1" x14ac:dyDescent="0.2">
      <c r="A1339" s="5">
        <f t="shared" si="295"/>
        <v>1338</v>
      </c>
      <c r="B1339" s="29"/>
      <c r="C1339" s="30"/>
    </row>
    <row r="1340" spans="1:35" s="7" customFormat="1" x14ac:dyDescent="0.2">
      <c r="A1340" s="5">
        <f t="shared" si="295"/>
        <v>1339</v>
      </c>
      <c r="B1340" s="29"/>
      <c r="C1340" s="30"/>
      <c r="J1340" s="7" t="s">
        <v>116</v>
      </c>
    </row>
    <row r="1341" spans="1:35" s="7" customFormat="1" x14ac:dyDescent="0.2">
      <c r="A1341" s="5">
        <f t="shared" si="295"/>
        <v>1340</v>
      </c>
      <c r="B1341" s="29"/>
      <c r="C1341" s="30"/>
      <c r="J1341" s="7" t="s">
        <v>117</v>
      </c>
    </row>
    <row r="1342" spans="1:35" s="7" customFormat="1" x14ac:dyDescent="0.2">
      <c r="A1342" s="5">
        <f t="shared" si="295"/>
        <v>1341</v>
      </c>
      <c r="B1342" s="29"/>
      <c r="C1342" s="30"/>
      <c r="J1342" s="7" t="s">
        <v>118</v>
      </c>
    </row>
    <row r="1343" spans="1:35" s="7" customFormat="1" x14ac:dyDescent="0.2">
      <c r="A1343" s="5">
        <f t="shared" si="295"/>
        <v>1342</v>
      </c>
      <c r="B1343" s="29"/>
      <c r="C1343" s="30"/>
      <c r="J1343" s="7" t="s">
        <v>343</v>
      </c>
    </row>
    <row r="1344" spans="1:35" s="7" customFormat="1" x14ac:dyDescent="0.2">
      <c r="A1344" s="5">
        <f t="shared" si="295"/>
        <v>1343</v>
      </c>
      <c r="B1344" s="29"/>
      <c r="C1344" s="30"/>
    </row>
    <row r="1345" spans="1:35" s="7" customFormat="1" x14ac:dyDescent="0.2">
      <c r="A1345" s="5">
        <f t="shared" si="295"/>
        <v>1344</v>
      </c>
      <c r="B1345" s="29"/>
      <c r="C1345" s="30"/>
      <c r="J1345" s="7" t="s">
        <v>344</v>
      </c>
    </row>
    <row r="1346" spans="1:35" s="7" customFormat="1" x14ac:dyDescent="0.2">
      <c r="A1346" s="5">
        <f t="shared" si="295"/>
        <v>1345</v>
      </c>
      <c r="B1346" s="29"/>
      <c r="C1346" s="30"/>
      <c r="J1346" s="7" t="s">
        <v>119</v>
      </c>
    </row>
    <row r="1347" spans="1:35" s="7" customFormat="1" x14ac:dyDescent="0.2">
      <c r="A1347" s="5">
        <f t="shared" si="295"/>
        <v>1346</v>
      </c>
      <c r="B1347" s="29"/>
      <c r="C1347" s="30"/>
      <c r="J1347" s="7" t="s">
        <v>346</v>
      </c>
      <c r="K1347" s="7" t="s">
        <v>347</v>
      </c>
    </row>
    <row r="1348" spans="1:35" s="7" customFormat="1" x14ac:dyDescent="0.2">
      <c r="A1348" s="5">
        <f t="shared" si="295"/>
        <v>1347</v>
      </c>
      <c r="B1348" s="29"/>
      <c r="C1348" s="30"/>
      <c r="J1348" s="7" t="s">
        <v>348</v>
      </c>
      <c r="K1348" s="7" t="s">
        <v>349</v>
      </c>
    </row>
    <row r="1349" spans="1:35" s="7" customFormat="1" x14ac:dyDescent="0.2">
      <c r="A1349" s="5">
        <f t="shared" si="295"/>
        <v>1348</v>
      </c>
      <c r="B1349" s="29"/>
      <c r="C1349" s="30"/>
      <c r="J1349" s="7" t="s">
        <v>350</v>
      </c>
      <c r="K1349" s="7" t="s">
        <v>351</v>
      </c>
      <c r="L1349" s="7">
        <v>1</v>
      </c>
      <c r="M1349" s="7">
        <v>0.16</v>
      </c>
    </row>
    <row r="1350" spans="1:35" s="7" customFormat="1" x14ac:dyDescent="0.2">
      <c r="A1350" s="5">
        <f t="shared" si="295"/>
        <v>1349</v>
      </c>
      <c r="B1350" s="29"/>
      <c r="C1350" s="30"/>
      <c r="J1350" s="7" t="s">
        <v>352</v>
      </c>
      <c r="K1350" s="7" t="s">
        <v>353</v>
      </c>
    </row>
    <row r="1351" spans="1:35" s="7" customFormat="1" x14ac:dyDescent="0.2">
      <c r="A1351" s="5">
        <f t="shared" ref="A1351:A1414" si="302">A1350+1</f>
        <v>1350</v>
      </c>
      <c r="B1351" s="29"/>
      <c r="C1351" s="30"/>
      <c r="J1351" s="7" t="s">
        <v>120</v>
      </c>
    </row>
    <row r="1352" spans="1:35" s="7" customFormat="1" x14ac:dyDescent="0.2">
      <c r="A1352" s="5">
        <f t="shared" si="302"/>
        <v>1351</v>
      </c>
      <c r="B1352" s="29"/>
      <c r="C1352" s="30"/>
      <c r="J1352" s="7" t="s">
        <v>355</v>
      </c>
      <c r="K1352" s="7" t="s">
        <v>356</v>
      </c>
      <c r="L1352" s="7" t="s">
        <v>357</v>
      </c>
      <c r="M1352" s="7" t="s">
        <v>358</v>
      </c>
      <c r="N1352" s="7" t="s">
        <v>359</v>
      </c>
      <c r="O1352" s="7" t="s">
        <v>360</v>
      </c>
      <c r="P1352" s="7" t="s">
        <v>361</v>
      </c>
      <c r="Q1352" s="7" t="s">
        <v>362</v>
      </c>
      <c r="R1352" s="7" t="s">
        <v>363</v>
      </c>
      <c r="S1352" s="7" t="s">
        <v>364</v>
      </c>
      <c r="T1352" s="7" t="s">
        <v>365</v>
      </c>
      <c r="U1352" s="7" t="s">
        <v>366</v>
      </c>
      <c r="V1352" s="7" t="s">
        <v>367</v>
      </c>
      <c r="W1352" s="7" t="s">
        <v>368</v>
      </c>
      <c r="X1352" s="7" t="s">
        <v>369</v>
      </c>
      <c r="Y1352" s="7" t="s">
        <v>370</v>
      </c>
      <c r="Z1352" s="7" t="s">
        <v>371</v>
      </c>
      <c r="AA1352" s="7" t="s">
        <v>372</v>
      </c>
      <c r="AB1352" s="7" t="s">
        <v>373</v>
      </c>
      <c r="AC1352" s="7" t="s">
        <v>374</v>
      </c>
      <c r="AD1352" s="7" t="s">
        <v>375</v>
      </c>
      <c r="AE1352" s="7" t="s">
        <v>376</v>
      </c>
      <c r="AF1352" s="7" t="s">
        <v>377</v>
      </c>
      <c r="AG1352" s="7" t="s">
        <v>378</v>
      </c>
      <c r="AH1352" s="7" t="s">
        <v>379</v>
      </c>
      <c r="AI1352" s="7" t="s">
        <v>380</v>
      </c>
    </row>
    <row r="1353" spans="1:35" s="7" customFormat="1" x14ac:dyDescent="0.2">
      <c r="A1353" s="5">
        <f t="shared" si="302"/>
        <v>1352</v>
      </c>
      <c r="B1353" s="29">
        <f>DATE(1998,7,(MID(J1346,10,1)))</f>
        <v>35978</v>
      </c>
      <c r="C1353" s="30">
        <f>TIME(MID(J1346,17,2),MID(J1346,20,2),MID(J1346,23,2))</f>
        <v>0.53765046296296293</v>
      </c>
      <c r="D1353" s="7" t="str">
        <f>IF(MID(J1351,FIND(":",J1351,1)+2,2)="se","SE","0")</f>
        <v>SE</v>
      </c>
      <c r="E1353" s="43" t="s">
        <v>430</v>
      </c>
      <c r="F1353" s="7">
        <v>50</v>
      </c>
      <c r="G1353" s="43" t="s">
        <v>51</v>
      </c>
      <c r="H1353" s="7">
        <f>VALUE(LEFT(J1351,FIND(":",J1351,1)-1))</f>
        <v>14</v>
      </c>
      <c r="I1353" s="7">
        <f>VALUE(RIGHT(J1351,1))</f>
        <v>5</v>
      </c>
      <c r="J1353" s="7">
        <v>1</v>
      </c>
      <c r="K1353" s="7">
        <v>70.72</v>
      </c>
      <c r="L1353" s="7">
        <v>2.27</v>
      </c>
      <c r="M1353" s="7">
        <v>0.22500000000000001</v>
      </c>
      <c r="N1353" s="7">
        <v>325</v>
      </c>
      <c r="O1353" s="7">
        <v>2.23</v>
      </c>
      <c r="P1353" s="7">
        <v>1.07</v>
      </c>
      <c r="Q1353" s="7">
        <v>6</v>
      </c>
      <c r="R1353" s="7">
        <v>0</v>
      </c>
      <c r="S1353" s="7">
        <v>1.42</v>
      </c>
      <c r="T1353" s="7">
        <v>19.07</v>
      </c>
      <c r="U1353" s="7">
        <v>17.98</v>
      </c>
      <c r="V1353" s="7">
        <v>19.079999999999998</v>
      </c>
      <c r="W1353" s="7">
        <v>352.7</v>
      </c>
      <c r="X1353" s="7">
        <v>349</v>
      </c>
      <c r="Y1353" s="7">
        <v>7.98</v>
      </c>
      <c r="Z1353" s="7">
        <v>10.63</v>
      </c>
      <c r="AA1353" s="7">
        <v>34.04</v>
      </c>
      <c r="AB1353" s="7">
        <v>45.31</v>
      </c>
      <c r="AC1353" s="7">
        <v>500.1</v>
      </c>
      <c r="AD1353" s="7">
        <v>51.18</v>
      </c>
      <c r="AE1353" s="7">
        <v>0.35820000000000002</v>
      </c>
      <c r="AF1353" s="7">
        <v>94.43</v>
      </c>
      <c r="AG1353" s="7">
        <v>2.7</v>
      </c>
      <c r="AH1353" s="7">
        <v>0.55000000000000004</v>
      </c>
      <c r="AI1353" s="7">
        <v>111115</v>
      </c>
    </row>
    <row r="1354" spans="1:35" s="7" customFormat="1" x14ac:dyDescent="0.2">
      <c r="A1354" s="5">
        <f t="shared" si="302"/>
        <v>1353</v>
      </c>
      <c r="B1354" s="29">
        <f t="shared" ref="B1354:I1354" si="303">B1353</f>
        <v>35978</v>
      </c>
      <c r="C1354" s="30">
        <f t="shared" si="303"/>
        <v>0.53765046296296293</v>
      </c>
      <c r="D1354" s="7" t="str">
        <f t="shared" si="303"/>
        <v>SE</v>
      </c>
      <c r="E1354" s="7" t="str">
        <f t="shared" si="303"/>
        <v>sprout</v>
      </c>
      <c r="F1354" s="7">
        <f t="shared" si="303"/>
        <v>50</v>
      </c>
      <c r="G1354" s="7" t="str">
        <f t="shared" si="303"/>
        <v>POTR</v>
      </c>
      <c r="H1354" s="7">
        <f t="shared" si="303"/>
        <v>14</v>
      </c>
      <c r="I1354" s="7">
        <f t="shared" si="303"/>
        <v>5</v>
      </c>
      <c r="J1354" s="7">
        <v>2</v>
      </c>
      <c r="K1354" s="7">
        <v>92.47</v>
      </c>
      <c r="L1354" s="7">
        <v>2.3199999999999998</v>
      </c>
      <c r="M1354" s="7">
        <v>0.224</v>
      </c>
      <c r="N1354" s="7">
        <v>324</v>
      </c>
      <c r="O1354" s="7">
        <v>2.2200000000000002</v>
      </c>
      <c r="P1354" s="7">
        <v>1.07</v>
      </c>
      <c r="Q1354" s="7">
        <v>6</v>
      </c>
      <c r="R1354" s="7">
        <v>0</v>
      </c>
      <c r="S1354" s="7">
        <v>1.42</v>
      </c>
      <c r="T1354" s="7">
        <v>19.09</v>
      </c>
      <c r="U1354" s="7">
        <v>18.010000000000002</v>
      </c>
      <c r="V1354" s="7">
        <v>19.09</v>
      </c>
      <c r="W1354" s="7">
        <v>352.9</v>
      </c>
      <c r="X1354" s="7">
        <v>349.2</v>
      </c>
      <c r="Y1354" s="7">
        <v>7.99</v>
      </c>
      <c r="Z1354" s="7">
        <v>10.63</v>
      </c>
      <c r="AA1354" s="7">
        <v>34.020000000000003</v>
      </c>
      <c r="AB1354" s="7">
        <v>45.25</v>
      </c>
      <c r="AC1354" s="7">
        <v>500.3</v>
      </c>
      <c r="AD1354" s="7">
        <v>51.26</v>
      </c>
      <c r="AE1354" s="7">
        <v>0.56479999999999997</v>
      </c>
      <c r="AF1354" s="7">
        <v>94.43</v>
      </c>
      <c r="AG1354" s="7">
        <v>2.7</v>
      </c>
      <c r="AH1354" s="7">
        <v>0.55000000000000004</v>
      </c>
      <c r="AI1354" s="7">
        <v>111115</v>
      </c>
    </row>
    <row r="1355" spans="1:35" s="7" customFormat="1" x14ac:dyDescent="0.2">
      <c r="A1355" s="5">
        <f t="shared" si="302"/>
        <v>1354</v>
      </c>
      <c r="B1355" s="29"/>
      <c r="C1355" s="30"/>
      <c r="J1355" s="7" t="s">
        <v>344</v>
      </c>
    </row>
    <row r="1356" spans="1:35" s="7" customFormat="1" x14ac:dyDescent="0.2">
      <c r="A1356" s="5">
        <f t="shared" si="302"/>
        <v>1355</v>
      </c>
      <c r="B1356" s="29"/>
      <c r="C1356" s="30"/>
      <c r="J1356" s="7" t="s">
        <v>121</v>
      </c>
    </row>
    <row r="1357" spans="1:35" s="7" customFormat="1" x14ac:dyDescent="0.2">
      <c r="A1357" s="5">
        <f t="shared" si="302"/>
        <v>1356</v>
      </c>
      <c r="B1357" s="29"/>
      <c r="C1357" s="30"/>
      <c r="J1357" s="7" t="s">
        <v>346</v>
      </c>
      <c r="K1357" s="7" t="s">
        <v>347</v>
      </c>
    </row>
    <row r="1358" spans="1:35" s="7" customFormat="1" x14ac:dyDescent="0.2">
      <c r="A1358" s="5">
        <f t="shared" si="302"/>
        <v>1357</v>
      </c>
      <c r="B1358" s="29"/>
      <c r="C1358" s="30"/>
      <c r="J1358" s="7" t="s">
        <v>348</v>
      </c>
      <c r="K1358" s="7" t="s">
        <v>349</v>
      </c>
    </row>
    <row r="1359" spans="1:35" s="7" customFormat="1" x14ac:dyDescent="0.2">
      <c r="A1359" s="5">
        <f t="shared" si="302"/>
        <v>1358</v>
      </c>
      <c r="B1359" s="29"/>
      <c r="C1359" s="30"/>
      <c r="J1359" s="7" t="s">
        <v>350</v>
      </c>
      <c r="K1359" s="7" t="s">
        <v>351</v>
      </c>
      <c r="L1359" s="7">
        <v>1</v>
      </c>
      <c r="M1359" s="7">
        <v>0.16</v>
      </c>
    </row>
    <row r="1360" spans="1:35" s="7" customFormat="1" x14ac:dyDescent="0.2">
      <c r="A1360" s="5">
        <f t="shared" si="302"/>
        <v>1359</v>
      </c>
      <c r="B1360" s="29"/>
      <c r="C1360" s="30"/>
      <c r="J1360" s="7" t="s">
        <v>352</v>
      </c>
      <c r="K1360" s="7" t="s">
        <v>353</v>
      </c>
    </row>
    <row r="1361" spans="1:35" s="7" customFormat="1" x14ac:dyDescent="0.2">
      <c r="A1361" s="5">
        <f t="shared" si="302"/>
        <v>1360</v>
      </c>
      <c r="B1361" s="29"/>
      <c r="C1361" s="30"/>
      <c r="J1361" s="7" t="s">
        <v>122</v>
      </c>
    </row>
    <row r="1362" spans="1:35" s="7" customFormat="1" x14ac:dyDescent="0.2">
      <c r="A1362" s="5">
        <f t="shared" si="302"/>
        <v>1361</v>
      </c>
      <c r="B1362" s="29"/>
      <c r="C1362" s="30"/>
      <c r="J1362" s="7" t="s">
        <v>355</v>
      </c>
      <c r="K1362" s="7" t="s">
        <v>356</v>
      </c>
      <c r="L1362" s="7" t="s">
        <v>357</v>
      </c>
      <c r="M1362" s="7" t="s">
        <v>358</v>
      </c>
      <c r="N1362" s="7" t="s">
        <v>359</v>
      </c>
      <c r="O1362" s="7" t="s">
        <v>360</v>
      </c>
      <c r="P1362" s="7" t="s">
        <v>361</v>
      </c>
      <c r="Q1362" s="7" t="s">
        <v>362</v>
      </c>
      <c r="R1362" s="7" t="s">
        <v>363</v>
      </c>
      <c r="S1362" s="7" t="s">
        <v>364</v>
      </c>
      <c r="T1362" s="7" t="s">
        <v>365</v>
      </c>
      <c r="U1362" s="7" t="s">
        <v>366</v>
      </c>
      <c r="V1362" s="7" t="s">
        <v>367</v>
      </c>
      <c r="W1362" s="7" t="s">
        <v>368</v>
      </c>
      <c r="X1362" s="7" t="s">
        <v>369</v>
      </c>
      <c r="Y1362" s="7" t="s">
        <v>370</v>
      </c>
      <c r="Z1362" s="7" t="s">
        <v>371</v>
      </c>
      <c r="AA1362" s="7" t="s">
        <v>372</v>
      </c>
      <c r="AB1362" s="7" t="s">
        <v>373</v>
      </c>
      <c r="AC1362" s="7" t="s">
        <v>374</v>
      </c>
      <c r="AD1362" s="7" t="s">
        <v>375</v>
      </c>
      <c r="AE1362" s="7" t="s">
        <v>376</v>
      </c>
      <c r="AF1362" s="7" t="s">
        <v>377</v>
      </c>
      <c r="AG1362" s="7" t="s">
        <v>378</v>
      </c>
      <c r="AH1362" s="7" t="s">
        <v>379</v>
      </c>
      <c r="AI1362" s="7" t="s">
        <v>380</v>
      </c>
    </row>
    <row r="1363" spans="1:35" s="7" customFormat="1" x14ac:dyDescent="0.2">
      <c r="A1363" s="5">
        <f t="shared" si="302"/>
        <v>1362</v>
      </c>
      <c r="B1363" s="29">
        <f>DATE(1998,7,(MID(J1356,10,1)))</f>
        <v>35978</v>
      </c>
      <c r="C1363" s="30">
        <f>TIME(MID(J1356,17,2),MID(J1356,20,2),MID(J1356,23,2))</f>
        <v>0.54015046296296299</v>
      </c>
      <c r="D1363" s="7" t="str">
        <f>IF(MID(J1361,FIND(":",J1361,1)+2,2)="se","SE","0")</f>
        <v>SE</v>
      </c>
      <c r="E1363" s="43" t="s">
        <v>430</v>
      </c>
      <c r="F1363" s="7">
        <v>50</v>
      </c>
      <c r="G1363" s="43" t="s">
        <v>51</v>
      </c>
      <c r="H1363" s="7">
        <f>VALUE(LEFT(J1361,FIND(":",J1361,1)-1))</f>
        <v>7</v>
      </c>
      <c r="I1363" s="7">
        <f>VALUE(RIGHT(J1361,1))</f>
        <v>6</v>
      </c>
      <c r="J1363" s="7">
        <v>1</v>
      </c>
      <c r="K1363" s="7">
        <v>34.96</v>
      </c>
      <c r="L1363" s="7">
        <v>1.7</v>
      </c>
      <c r="M1363" s="7">
        <v>0.29099999999999998</v>
      </c>
      <c r="N1363" s="7">
        <v>335</v>
      </c>
      <c r="O1363" s="7">
        <v>2.62</v>
      </c>
      <c r="P1363" s="7">
        <v>1.01</v>
      </c>
      <c r="Q1363" s="7">
        <v>6</v>
      </c>
      <c r="R1363" s="7">
        <v>0</v>
      </c>
      <c r="S1363" s="7">
        <v>1.42</v>
      </c>
      <c r="T1363" s="7">
        <v>18.89</v>
      </c>
      <c r="U1363" s="7">
        <v>17.899999999999999</v>
      </c>
      <c r="V1363" s="7">
        <v>18.88</v>
      </c>
      <c r="W1363" s="7">
        <v>354.7</v>
      </c>
      <c r="X1363" s="7">
        <v>351.5</v>
      </c>
      <c r="Y1363" s="7">
        <v>8.0399999999999991</v>
      </c>
      <c r="Z1363" s="7">
        <v>11.14</v>
      </c>
      <c r="AA1363" s="7">
        <v>34.659999999999997</v>
      </c>
      <c r="AB1363" s="7">
        <v>48.04</v>
      </c>
      <c r="AC1363" s="7">
        <v>500.3</v>
      </c>
      <c r="AD1363" s="7">
        <v>51.03</v>
      </c>
      <c r="AE1363" s="7">
        <v>0.35820000000000002</v>
      </c>
      <c r="AF1363" s="7">
        <v>94.43</v>
      </c>
      <c r="AG1363" s="7">
        <v>2.7</v>
      </c>
      <c r="AH1363" s="7">
        <v>0.55000000000000004</v>
      </c>
      <c r="AI1363" s="7">
        <v>111115</v>
      </c>
    </row>
    <row r="1364" spans="1:35" s="7" customFormat="1" x14ac:dyDescent="0.2">
      <c r="A1364" s="5">
        <f t="shared" si="302"/>
        <v>1363</v>
      </c>
      <c r="B1364" s="29">
        <f t="shared" ref="B1364:I1364" si="304">B1363</f>
        <v>35978</v>
      </c>
      <c r="C1364" s="30">
        <f t="shared" si="304"/>
        <v>0.54015046296296299</v>
      </c>
      <c r="D1364" s="7" t="str">
        <f t="shared" si="304"/>
        <v>SE</v>
      </c>
      <c r="E1364" s="7" t="str">
        <f t="shared" si="304"/>
        <v>sprout</v>
      </c>
      <c r="F1364" s="7">
        <f t="shared" si="304"/>
        <v>50</v>
      </c>
      <c r="G1364" s="7" t="str">
        <f t="shared" si="304"/>
        <v>POTR</v>
      </c>
      <c r="H1364" s="7">
        <f t="shared" si="304"/>
        <v>7</v>
      </c>
      <c r="I1364" s="7">
        <f t="shared" si="304"/>
        <v>6</v>
      </c>
      <c r="J1364" s="7">
        <v>2</v>
      </c>
      <c r="K1364" s="7">
        <v>59.71</v>
      </c>
      <c r="L1364" s="7">
        <v>2.2799999999999998</v>
      </c>
      <c r="M1364" s="7">
        <v>0.29199999999999998</v>
      </c>
      <c r="N1364" s="7">
        <v>329</v>
      </c>
      <c r="O1364" s="7">
        <v>2.61</v>
      </c>
      <c r="P1364" s="7">
        <v>1</v>
      </c>
      <c r="Q1364" s="7">
        <v>6</v>
      </c>
      <c r="R1364" s="7">
        <v>0</v>
      </c>
      <c r="S1364" s="7">
        <v>1.42</v>
      </c>
      <c r="T1364" s="7">
        <v>19.149999999999999</v>
      </c>
      <c r="U1364" s="7">
        <v>17.88</v>
      </c>
      <c r="V1364" s="7">
        <v>19.46</v>
      </c>
      <c r="W1364" s="7">
        <v>353.7</v>
      </c>
      <c r="X1364" s="7">
        <v>349.9</v>
      </c>
      <c r="Y1364" s="7">
        <v>8.0500000000000007</v>
      </c>
      <c r="Z1364" s="7">
        <v>11.15</v>
      </c>
      <c r="AA1364" s="7">
        <v>34.15</v>
      </c>
      <c r="AB1364" s="7">
        <v>47.31</v>
      </c>
      <c r="AC1364" s="7">
        <v>500.3</v>
      </c>
      <c r="AD1364" s="7">
        <v>51.09</v>
      </c>
      <c r="AE1364" s="7">
        <v>0.37190000000000001</v>
      </c>
      <c r="AF1364" s="7">
        <v>94.43</v>
      </c>
      <c r="AG1364" s="7">
        <v>2.7</v>
      </c>
      <c r="AH1364" s="7">
        <v>0.55000000000000004</v>
      </c>
      <c r="AI1364" s="7">
        <v>111115</v>
      </c>
    </row>
    <row r="1365" spans="1:35" s="7" customFormat="1" x14ac:dyDescent="0.2">
      <c r="A1365" s="5">
        <f t="shared" si="302"/>
        <v>1364</v>
      </c>
      <c r="B1365" s="29"/>
      <c r="C1365" s="30"/>
      <c r="J1365" s="7" t="s">
        <v>344</v>
      </c>
    </row>
    <row r="1366" spans="1:35" s="7" customFormat="1" x14ac:dyDescent="0.2">
      <c r="A1366" s="5">
        <f t="shared" si="302"/>
        <v>1365</v>
      </c>
      <c r="B1366" s="29"/>
      <c r="C1366" s="30"/>
      <c r="J1366" s="7" t="s">
        <v>123</v>
      </c>
    </row>
    <row r="1367" spans="1:35" s="7" customFormat="1" x14ac:dyDescent="0.2">
      <c r="A1367" s="5">
        <f t="shared" si="302"/>
        <v>1366</v>
      </c>
      <c r="B1367" s="29"/>
      <c r="C1367" s="30"/>
      <c r="J1367" s="7" t="s">
        <v>346</v>
      </c>
      <c r="K1367" s="7" t="s">
        <v>347</v>
      </c>
    </row>
    <row r="1368" spans="1:35" s="7" customFormat="1" x14ac:dyDescent="0.2">
      <c r="A1368" s="5">
        <f t="shared" si="302"/>
        <v>1367</v>
      </c>
      <c r="B1368" s="29"/>
      <c r="C1368" s="30"/>
      <c r="J1368" s="7" t="s">
        <v>348</v>
      </c>
      <c r="K1368" s="7" t="s">
        <v>349</v>
      </c>
    </row>
    <row r="1369" spans="1:35" s="7" customFormat="1" x14ac:dyDescent="0.2">
      <c r="A1369" s="5">
        <f t="shared" si="302"/>
        <v>1368</v>
      </c>
      <c r="B1369" s="29"/>
      <c r="C1369" s="30"/>
      <c r="J1369" s="7" t="s">
        <v>350</v>
      </c>
      <c r="K1369" s="7" t="s">
        <v>351</v>
      </c>
      <c r="L1369" s="7">
        <v>1</v>
      </c>
      <c r="M1369" s="7">
        <v>0.16</v>
      </c>
    </row>
    <row r="1370" spans="1:35" s="7" customFormat="1" x14ac:dyDescent="0.2">
      <c r="A1370" s="5">
        <f t="shared" si="302"/>
        <v>1369</v>
      </c>
      <c r="B1370" s="29"/>
      <c r="C1370" s="30"/>
      <c r="J1370" s="7" t="s">
        <v>352</v>
      </c>
      <c r="K1370" s="7" t="s">
        <v>353</v>
      </c>
    </row>
    <row r="1371" spans="1:35" s="7" customFormat="1" x14ac:dyDescent="0.2">
      <c r="A1371" s="5">
        <f t="shared" si="302"/>
        <v>1370</v>
      </c>
      <c r="B1371" s="29"/>
      <c r="C1371" s="30"/>
      <c r="J1371" s="7" t="s">
        <v>124</v>
      </c>
    </row>
    <row r="1372" spans="1:35" s="7" customFormat="1" x14ac:dyDescent="0.2">
      <c r="A1372" s="5">
        <f t="shared" si="302"/>
        <v>1371</v>
      </c>
      <c r="B1372" s="29"/>
      <c r="C1372" s="30"/>
      <c r="J1372" s="7" t="s">
        <v>355</v>
      </c>
      <c r="K1372" s="7" t="s">
        <v>356</v>
      </c>
      <c r="L1372" s="7" t="s">
        <v>357</v>
      </c>
      <c r="M1372" s="7" t="s">
        <v>358</v>
      </c>
      <c r="N1372" s="7" t="s">
        <v>359</v>
      </c>
      <c r="O1372" s="7" t="s">
        <v>360</v>
      </c>
      <c r="P1372" s="7" t="s">
        <v>361</v>
      </c>
      <c r="Q1372" s="7" t="s">
        <v>362</v>
      </c>
      <c r="R1372" s="7" t="s">
        <v>363</v>
      </c>
      <c r="S1372" s="7" t="s">
        <v>364</v>
      </c>
      <c r="T1372" s="7" t="s">
        <v>365</v>
      </c>
      <c r="U1372" s="7" t="s">
        <v>366</v>
      </c>
      <c r="V1372" s="7" t="s">
        <v>367</v>
      </c>
      <c r="W1372" s="7" t="s">
        <v>368</v>
      </c>
      <c r="X1372" s="7" t="s">
        <v>369</v>
      </c>
      <c r="Y1372" s="7" t="s">
        <v>370</v>
      </c>
      <c r="Z1372" s="7" t="s">
        <v>371</v>
      </c>
      <c r="AA1372" s="7" t="s">
        <v>372</v>
      </c>
      <c r="AB1372" s="7" t="s">
        <v>373</v>
      </c>
      <c r="AC1372" s="7" t="s">
        <v>374</v>
      </c>
      <c r="AD1372" s="7" t="s">
        <v>375</v>
      </c>
      <c r="AE1372" s="7" t="s">
        <v>376</v>
      </c>
      <c r="AF1372" s="7" t="s">
        <v>377</v>
      </c>
      <c r="AG1372" s="7" t="s">
        <v>378</v>
      </c>
      <c r="AH1372" s="7" t="s">
        <v>379</v>
      </c>
      <c r="AI1372" s="7" t="s">
        <v>380</v>
      </c>
    </row>
    <row r="1373" spans="1:35" s="7" customFormat="1" x14ac:dyDescent="0.2">
      <c r="A1373" s="5">
        <f t="shared" si="302"/>
        <v>1372</v>
      </c>
      <c r="B1373" s="29">
        <f>DATE(1998,7,(MID(J1366,10,1)))</f>
        <v>35978</v>
      </c>
      <c r="C1373" s="30">
        <f>TIME(MID(J1366,17,2),MID(J1366,20,2),MID(J1366,23,2))</f>
        <v>0.54342592592592587</v>
      </c>
      <c r="D1373" s="7" t="str">
        <f>IF(MID(J1371,FIND(":",J1371,1)+2,2)="se","SE","0")</f>
        <v>SE</v>
      </c>
      <c r="E1373" s="43" t="s">
        <v>430</v>
      </c>
      <c r="F1373" s="7">
        <v>50</v>
      </c>
      <c r="G1373" s="43" t="s">
        <v>51</v>
      </c>
      <c r="H1373" s="7">
        <f>VALUE(LEFT(J1371,FIND(":",J1371,1)-1))</f>
        <v>5</v>
      </c>
      <c r="I1373" s="7">
        <f>VALUE(RIGHT(J1371,1))</f>
        <v>3</v>
      </c>
      <c r="J1373" s="7">
        <v>1</v>
      </c>
      <c r="K1373" s="7">
        <v>29.46</v>
      </c>
      <c r="L1373" s="7">
        <v>1.92</v>
      </c>
      <c r="M1373" s="7">
        <v>0.26200000000000001</v>
      </c>
      <c r="N1373" s="7">
        <v>330</v>
      </c>
      <c r="O1373" s="7">
        <v>2.5499999999999998</v>
      </c>
      <c r="P1373" s="7">
        <v>1.07</v>
      </c>
      <c r="Q1373" s="7">
        <v>6</v>
      </c>
      <c r="R1373" s="7">
        <v>0</v>
      </c>
      <c r="S1373" s="7">
        <v>1.42</v>
      </c>
      <c r="T1373" s="7">
        <v>20.2</v>
      </c>
      <c r="U1373" s="7">
        <v>18.36</v>
      </c>
      <c r="V1373" s="7">
        <v>20.63</v>
      </c>
      <c r="W1373" s="7">
        <v>352.7</v>
      </c>
      <c r="X1373" s="7">
        <v>349.3</v>
      </c>
      <c r="Y1373" s="7">
        <v>8.08</v>
      </c>
      <c r="Z1373" s="7">
        <v>11.1</v>
      </c>
      <c r="AA1373" s="7">
        <v>32.1</v>
      </c>
      <c r="AB1373" s="7">
        <v>44.1</v>
      </c>
      <c r="AC1373" s="7">
        <v>500.4</v>
      </c>
      <c r="AD1373" s="7">
        <v>49.94</v>
      </c>
      <c r="AE1373" s="7">
        <v>0.22040000000000001</v>
      </c>
      <c r="AF1373" s="7">
        <v>94.42</v>
      </c>
      <c r="AG1373" s="7">
        <v>2.7</v>
      </c>
      <c r="AH1373" s="7">
        <v>0.55000000000000004</v>
      </c>
      <c r="AI1373" s="7">
        <v>111115</v>
      </c>
    </row>
    <row r="1374" spans="1:35" s="7" customFormat="1" x14ac:dyDescent="0.2">
      <c r="A1374" s="5">
        <f t="shared" si="302"/>
        <v>1373</v>
      </c>
      <c r="B1374" s="29">
        <f t="shared" ref="B1374:I1374" si="305">B1373</f>
        <v>35978</v>
      </c>
      <c r="C1374" s="30">
        <f t="shared" si="305"/>
        <v>0.54342592592592587</v>
      </c>
      <c r="D1374" s="7" t="str">
        <f t="shared" si="305"/>
        <v>SE</v>
      </c>
      <c r="E1374" s="7" t="str">
        <f t="shared" si="305"/>
        <v>sprout</v>
      </c>
      <c r="F1374" s="7">
        <f t="shared" si="305"/>
        <v>50</v>
      </c>
      <c r="G1374" s="7" t="str">
        <f t="shared" si="305"/>
        <v>POTR</v>
      </c>
      <c r="H1374" s="7">
        <f t="shared" si="305"/>
        <v>5</v>
      </c>
      <c r="I1374" s="7">
        <f t="shared" si="305"/>
        <v>3</v>
      </c>
      <c r="J1374" s="7">
        <v>2</v>
      </c>
      <c r="K1374" s="7">
        <v>48.21</v>
      </c>
      <c r="L1374" s="7">
        <v>2.19</v>
      </c>
      <c r="M1374" s="7">
        <v>0.26300000000000001</v>
      </c>
      <c r="N1374" s="7">
        <v>328</v>
      </c>
      <c r="O1374" s="7">
        <v>2.54</v>
      </c>
      <c r="P1374" s="7">
        <v>1.07</v>
      </c>
      <c r="Q1374" s="7">
        <v>6</v>
      </c>
      <c r="R1374" s="7">
        <v>0</v>
      </c>
      <c r="S1374" s="7">
        <v>1.42</v>
      </c>
      <c r="T1374" s="7">
        <v>20.11</v>
      </c>
      <c r="U1374" s="7">
        <v>18.32</v>
      </c>
      <c r="V1374" s="7">
        <v>20.36</v>
      </c>
      <c r="W1374" s="7">
        <v>352.9</v>
      </c>
      <c r="X1374" s="7">
        <v>349.2</v>
      </c>
      <c r="Y1374" s="7">
        <v>8.08</v>
      </c>
      <c r="Z1374" s="7">
        <v>11.1</v>
      </c>
      <c r="AA1374" s="7">
        <v>32.31</v>
      </c>
      <c r="AB1374" s="7">
        <v>44.37</v>
      </c>
      <c r="AC1374" s="7">
        <v>500.4</v>
      </c>
      <c r="AD1374" s="7">
        <v>49.94</v>
      </c>
      <c r="AE1374" s="7">
        <v>0.20660000000000001</v>
      </c>
      <c r="AF1374" s="7">
        <v>94.42</v>
      </c>
      <c r="AG1374" s="7">
        <v>2.7</v>
      </c>
      <c r="AH1374" s="7">
        <v>0.55000000000000004</v>
      </c>
      <c r="AI1374" s="7">
        <v>111115</v>
      </c>
    </row>
    <row r="1375" spans="1:35" s="7" customFormat="1" x14ac:dyDescent="0.2">
      <c r="A1375" s="5">
        <f t="shared" si="302"/>
        <v>1374</v>
      </c>
      <c r="B1375" s="29"/>
      <c r="C1375" s="30"/>
      <c r="J1375" s="7" t="s">
        <v>344</v>
      </c>
    </row>
    <row r="1376" spans="1:35" s="7" customFormat="1" x14ac:dyDescent="0.2">
      <c r="A1376" s="5">
        <f t="shared" si="302"/>
        <v>1375</v>
      </c>
      <c r="B1376" s="29"/>
      <c r="C1376" s="30"/>
      <c r="J1376" s="7" t="s">
        <v>125</v>
      </c>
    </row>
    <row r="1377" spans="1:35" s="7" customFormat="1" x14ac:dyDescent="0.2">
      <c r="A1377" s="5">
        <f t="shared" si="302"/>
        <v>1376</v>
      </c>
      <c r="B1377" s="29"/>
      <c r="C1377" s="30"/>
      <c r="J1377" s="7" t="s">
        <v>346</v>
      </c>
      <c r="K1377" s="7" t="s">
        <v>347</v>
      </c>
    </row>
    <row r="1378" spans="1:35" s="7" customFormat="1" x14ac:dyDescent="0.2">
      <c r="A1378" s="5">
        <f t="shared" si="302"/>
        <v>1377</v>
      </c>
      <c r="B1378" s="29"/>
      <c r="C1378" s="30"/>
      <c r="J1378" s="7" t="s">
        <v>348</v>
      </c>
      <c r="K1378" s="7" t="s">
        <v>349</v>
      </c>
    </row>
    <row r="1379" spans="1:35" s="7" customFormat="1" x14ac:dyDescent="0.2">
      <c r="A1379" s="5">
        <f t="shared" si="302"/>
        <v>1378</v>
      </c>
      <c r="B1379" s="29"/>
      <c r="C1379" s="30"/>
      <c r="J1379" s="7" t="s">
        <v>350</v>
      </c>
      <c r="K1379" s="7" t="s">
        <v>351</v>
      </c>
      <c r="L1379" s="7">
        <v>1</v>
      </c>
      <c r="M1379" s="7">
        <v>0.16</v>
      </c>
    </row>
    <row r="1380" spans="1:35" s="7" customFormat="1" x14ac:dyDescent="0.2">
      <c r="A1380" s="5">
        <f t="shared" si="302"/>
        <v>1379</v>
      </c>
      <c r="B1380" s="29"/>
      <c r="C1380" s="30"/>
      <c r="J1380" s="7" t="s">
        <v>352</v>
      </c>
      <c r="K1380" s="7" t="s">
        <v>353</v>
      </c>
    </row>
    <row r="1381" spans="1:35" s="7" customFormat="1" x14ac:dyDescent="0.2">
      <c r="A1381" s="5">
        <f t="shared" si="302"/>
        <v>1380</v>
      </c>
      <c r="B1381" s="29"/>
      <c r="C1381" s="30"/>
      <c r="J1381" s="7" t="s">
        <v>126</v>
      </c>
    </row>
    <row r="1382" spans="1:35" s="7" customFormat="1" x14ac:dyDescent="0.2">
      <c r="A1382" s="5">
        <f t="shared" si="302"/>
        <v>1381</v>
      </c>
      <c r="B1382" s="29"/>
      <c r="C1382" s="30"/>
      <c r="J1382" s="7" t="s">
        <v>355</v>
      </c>
      <c r="K1382" s="7" t="s">
        <v>356</v>
      </c>
      <c r="L1382" s="7" t="s">
        <v>357</v>
      </c>
      <c r="M1382" s="7" t="s">
        <v>358</v>
      </c>
      <c r="N1382" s="7" t="s">
        <v>359</v>
      </c>
      <c r="O1382" s="7" t="s">
        <v>360</v>
      </c>
      <c r="P1382" s="7" t="s">
        <v>361</v>
      </c>
      <c r="Q1382" s="7" t="s">
        <v>362</v>
      </c>
      <c r="R1382" s="7" t="s">
        <v>363</v>
      </c>
      <c r="S1382" s="7" t="s">
        <v>364</v>
      </c>
      <c r="T1382" s="7" t="s">
        <v>365</v>
      </c>
      <c r="U1382" s="7" t="s">
        <v>366</v>
      </c>
      <c r="V1382" s="7" t="s">
        <v>367</v>
      </c>
      <c r="W1382" s="7" t="s">
        <v>368</v>
      </c>
      <c r="X1382" s="7" t="s">
        <v>369</v>
      </c>
      <c r="Y1382" s="7" t="s">
        <v>370</v>
      </c>
      <c r="Z1382" s="7" t="s">
        <v>371</v>
      </c>
      <c r="AA1382" s="7" t="s">
        <v>372</v>
      </c>
      <c r="AB1382" s="7" t="s">
        <v>373</v>
      </c>
      <c r="AC1382" s="7" t="s">
        <v>374</v>
      </c>
      <c r="AD1382" s="7" t="s">
        <v>375</v>
      </c>
      <c r="AE1382" s="7" t="s">
        <v>376</v>
      </c>
      <c r="AF1382" s="7" t="s">
        <v>377</v>
      </c>
      <c r="AG1382" s="7" t="s">
        <v>378</v>
      </c>
      <c r="AH1382" s="7" t="s">
        <v>379</v>
      </c>
      <c r="AI1382" s="7" t="s">
        <v>380</v>
      </c>
    </row>
    <row r="1383" spans="1:35" s="7" customFormat="1" x14ac:dyDescent="0.2">
      <c r="A1383" s="5">
        <f t="shared" si="302"/>
        <v>1382</v>
      </c>
      <c r="B1383" s="29">
        <f>DATE(1998,7,(MID(J1376,10,1)))</f>
        <v>35978</v>
      </c>
      <c r="C1383" s="30">
        <f>TIME(MID(J1376,17,2),MID(J1376,20,2),MID(J1376,23,2))</f>
        <v>0.54563657407407407</v>
      </c>
      <c r="D1383" s="7" t="str">
        <f>IF(MID(J1381,FIND(":",J1381,1)+2,2)="se","SE","0")</f>
        <v>SE</v>
      </c>
      <c r="E1383" s="43" t="s">
        <v>430</v>
      </c>
      <c r="F1383" s="7">
        <v>50</v>
      </c>
      <c r="G1383" s="43" t="s">
        <v>51</v>
      </c>
      <c r="H1383" s="7">
        <f>VALUE(LEFT(J1381,FIND(":",J1381,1)-1))</f>
        <v>6</v>
      </c>
      <c r="I1383" s="7">
        <f>VALUE(RIGHT(J1381,1))</f>
        <v>4</v>
      </c>
      <c r="J1383" s="7">
        <v>1</v>
      </c>
      <c r="K1383" s="7">
        <v>199.95</v>
      </c>
      <c r="L1383" s="7">
        <v>2.6</v>
      </c>
      <c r="M1383" s="7">
        <v>0.29799999999999999</v>
      </c>
      <c r="N1383" s="7">
        <v>328</v>
      </c>
      <c r="O1383" s="7">
        <v>2.71</v>
      </c>
      <c r="P1383" s="7">
        <v>1.02</v>
      </c>
      <c r="Q1383" s="7">
        <v>6</v>
      </c>
      <c r="R1383" s="7">
        <v>0</v>
      </c>
      <c r="S1383" s="7">
        <v>1.42</v>
      </c>
      <c r="T1383" s="7">
        <v>19.559999999999999</v>
      </c>
      <c r="U1383" s="7">
        <v>18.149999999999999</v>
      </c>
      <c r="V1383" s="7">
        <v>19.66</v>
      </c>
      <c r="W1383" s="7">
        <v>354.4</v>
      </c>
      <c r="X1383" s="7">
        <v>350.1</v>
      </c>
      <c r="Y1383" s="7">
        <v>8.1199999999999992</v>
      </c>
      <c r="Z1383" s="7">
        <v>11.33</v>
      </c>
      <c r="AA1383" s="7">
        <v>33.56</v>
      </c>
      <c r="AB1383" s="7">
        <v>46.86</v>
      </c>
      <c r="AC1383" s="7">
        <v>500.2</v>
      </c>
      <c r="AD1383" s="7">
        <v>49.71</v>
      </c>
      <c r="AE1383" s="7">
        <v>0.68879999999999997</v>
      </c>
      <c r="AF1383" s="7">
        <v>94.42</v>
      </c>
      <c r="AG1383" s="7">
        <v>2.7</v>
      </c>
      <c r="AH1383" s="7">
        <v>0.55000000000000004</v>
      </c>
      <c r="AI1383" s="7">
        <v>111115</v>
      </c>
    </row>
    <row r="1384" spans="1:35" s="7" customFormat="1" x14ac:dyDescent="0.2">
      <c r="A1384" s="5">
        <f t="shared" si="302"/>
        <v>1383</v>
      </c>
      <c r="B1384" s="29">
        <f t="shared" ref="B1384:I1384" si="306">B1383</f>
        <v>35978</v>
      </c>
      <c r="C1384" s="30">
        <f t="shared" si="306"/>
        <v>0.54563657407407407</v>
      </c>
      <c r="D1384" s="7" t="str">
        <f t="shared" si="306"/>
        <v>SE</v>
      </c>
      <c r="E1384" s="7" t="str">
        <f t="shared" si="306"/>
        <v>sprout</v>
      </c>
      <c r="F1384" s="7">
        <f t="shared" si="306"/>
        <v>50</v>
      </c>
      <c r="G1384" s="7" t="str">
        <f t="shared" si="306"/>
        <v>POTR</v>
      </c>
      <c r="H1384" s="7">
        <f t="shared" si="306"/>
        <v>6</v>
      </c>
      <c r="I1384" s="7">
        <f t="shared" si="306"/>
        <v>4</v>
      </c>
      <c r="J1384" s="7">
        <v>2</v>
      </c>
      <c r="K1384" s="7">
        <v>225.45</v>
      </c>
      <c r="L1384" s="7">
        <v>2.79</v>
      </c>
      <c r="M1384" s="7">
        <v>0.29799999999999999</v>
      </c>
      <c r="N1384" s="7">
        <v>326</v>
      </c>
      <c r="O1384" s="7">
        <v>2.7</v>
      </c>
      <c r="P1384" s="7">
        <v>1.02</v>
      </c>
      <c r="Q1384" s="7">
        <v>6</v>
      </c>
      <c r="R1384" s="7">
        <v>0</v>
      </c>
      <c r="S1384" s="7">
        <v>1.42</v>
      </c>
      <c r="T1384" s="7">
        <v>19.54</v>
      </c>
      <c r="U1384" s="7">
        <v>18.14</v>
      </c>
      <c r="V1384" s="7">
        <v>19.670000000000002</v>
      </c>
      <c r="W1384" s="7">
        <v>354.4</v>
      </c>
      <c r="X1384" s="7">
        <v>349.9</v>
      </c>
      <c r="Y1384" s="7">
        <v>8.1300000000000008</v>
      </c>
      <c r="Z1384" s="7">
        <v>11.34</v>
      </c>
      <c r="AA1384" s="7">
        <v>33.67</v>
      </c>
      <c r="AB1384" s="7">
        <v>46.94</v>
      </c>
      <c r="AC1384" s="7">
        <v>500.2</v>
      </c>
      <c r="AD1384" s="7">
        <v>49.71</v>
      </c>
      <c r="AE1384" s="7">
        <v>0.46839999999999998</v>
      </c>
      <c r="AF1384" s="7">
        <v>94.42</v>
      </c>
      <c r="AG1384" s="7">
        <v>2.7</v>
      </c>
      <c r="AH1384" s="7">
        <v>0.55000000000000004</v>
      </c>
      <c r="AI1384" s="7">
        <v>111115</v>
      </c>
    </row>
    <row r="1385" spans="1:35" s="7" customFormat="1" x14ac:dyDescent="0.2">
      <c r="A1385" s="5">
        <f t="shared" si="302"/>
        <v>1384</v>
      </c>
      <c r="B1385" s="29"/>
      <c r="C1385" s="30"/>
      <c r="J1385" s="7" t="s">
        <v>344</v>
      </c>
    </row>
    <row r="1386" spans="1:35" s="7" customFormat="1" x14ac:dyDescent="0.2">
      <c r="A1386" s="5">
        <f t="shared" si="302"/>
        <v>1385</v>
      </c>
      <c r="B1386" s="29"/>
      <c r="C1386" s="30"/>
      <c r="J1386" s="7" t="s">
        <v>127</v>
      </c>
    </row>
    <row r="1387" spans="1:35" s="7" customFormat="1" x14ac:dyDescent="0.2">
      <c r="A1387" s="5">
        <f t="shared" si="302"/>
        <v>1386</v>
      </c>
      <c r="B1387" s="29"/>
      <c r="C1387" s="30"/>
      <c r="J1387" s="7" t="s">
        <v>346</v>
      </c>
      <c r="K1387" s="7" t="s">
        <v>347</v>
      </c>
    </row>
    <row r="1388" spans="1:35" s="7" customFormat="1" x14ac:dyDescent="0.2">
      <c r="A1388" s="5">
        <f t="shared" si="302"/>
        <v>1387</v>
      </c>
      <c r="B1388" s="29"/>
      <c r="C1388" s="30"/>
      <c r="J1388" s="7" t="s">
        <v>348</v>
      </c>
      <c r="K1388" s="7" t="s">
        <v>349</v>
      </c>
    </row>
    <row r="1389" spans="1:35" s="7" customFormat="1" x14ac:dyDescent="0.2">
      <c r="A1389" s="5">
        <f t="shared" si="302"/>
        <v>1388</v>
      </c>
      <c r="B1389" s="29"/>
      <c r="C1389" s="30"/>
      <c r="J1389" s="7" t="s">
        <v>350</v>
      </c>
      <c r="K1389" s="7" t="s">
        <v>351</v>
      </c>
      <c r="L1389" s="7">
        <v>1</v>
      </c>
      <c r="M1389" s="7">
        <v>0.16</v>
      </c>
    </row>
    <row r="1390" spans="1:35" s="7" customFormat="1" x14ac:dyDescent="0.2">
      <c r="A1390" s="5">
        <f t="shared" si="302"/>
        <v>1389</v>
      </c>
      <c r="B1390" s="29"/>
      <c r="C1390" s="30"/>
      <c r="J1390" s="7" t="s">
        <v>352</v>
      </c>
      <c r="K1390" s="7" t="s">
        <v>353</v>
      </c>
    </row>
    <row r="1391" spans="1:35" s="7" customFormat="1" x14ac:dyDescent="0.2">
      <c r="A1391" s="5">
        <f t="shared" si="302"/>
        <v>1390</v>
      </c>
      <c r="B1391" s="29"/>
      <c r="C1391" s="30"/>
      <c r="J1391" s="7" t="s">
        <v>128</v>
      </c>
    </row>
    <row r="1392" spans="1:35" s="7" customFormat="1" x14ac:dyDescent="0.2">
      <c r="A1392" s="5">
        <f t="shared" si="302"/>
        <v>1391</v>
      </c>
      <c r="B1392" s="29"/>
      <c r="C1392" s="30"/>
      <c r="J1392" s="7" t="s">
        <v>355</v>
      </c>
      <c r="K1392" s="7" t="s">
        <v>356</v>
      </c>
      <c r="L1392" s="7" t="s">
        <v>357</v>
      </c>
      <c r="M1392" s="7" t="s">
        <v>358</v>
      </c>
      <c r="N1392" s="7" t="s">
        <v>359</v>
      </c>
      <c r="O1392" s="7" t="s">
        <v>360</v>
      </c>
      <c r="P1392" s="7" t="s">
        <v>361</v>
      </c>
      <c r="Q1392" s="7" t="s">
        <v>362</v>
      </c>
      <c r="R1392" s="7" t="s">
        <v>363</v>
      </c>
      <c r="S1392" s="7" t="s">
        <v>364</v>
      </c>
      <c r="T1392" s="7" t="s">
        <v>365</v>
      </c>
      <c r="U1392" s="7" t="s">
        <v>366</v>
      </c>
      <c r="V1392" s="7" t="s">
        <v>367</v>
      </c>
      <c r="W1392" s="7" t="s">
        <v>368</v>
      </c>
      <c r="X1392" s="7" t="s">
        <v>369</v>
      </c>
      <c r="Y1392" s="7" t="s">
        <v>370</v>
      </c>
      <c r="Z1392" s="7" t="s">
        <v>371</v>
      </c>
      <c r="AA1392" s="7" t="s">
        <v>372</v>
      </c>
      <c r="AB1392" s="7" t="s">
        <v>373</v>
      </c>
      <c r="AC1392" s="7" t="s">
        <v>374</v>
      </c>
      <c r="AD1392" s="7" t="s">
        <v>375</v>
      </c>
      <c r="AE1392" s="7" t="s">
        <v>376</v>
      </c>
      <c r="AF1392" s="7" t="s">
        <v>377</v>
      </c>
      <c r="AG1392" s="7" t="s">
        <v>378</v>
      </c>
      <c r="AH1392" s="7" t="s">
        <v>379</v>
      </c>
      <c r="AI1392" s="7" t="s">
        <v>380</v>
      </c>
    </row>
    <row r="1393" spans="1:35" s="7" customFormat="1" x14ac:dyDescent="0.2">
      <c r="A1393" s="5">
        <f t="shared" si="302"/>
        <v>1392</v>
      </c>
      <c r="B1393" s="29">
        <f>DATE(1998,7,(MID(J1386,10,1)))</f>
        <v>35978</v>
      </c>
      <c r="C1393" s="30">
        <f>TIME(MID(J1386,17,2),MID(J1386,20,2),MID(J1386,23,2))</f>
        <v>0.55144675925925923</v>
      </c>
      <c r="D1393" s="7" t="str">
        <f>IF(MID(J1391,FIND(":",J1391,1)+2,2)="se","SE","0")</f>
        <v>SE</v>
      </c>
      <c r="E1393" s="43" t="s">
        <v>430</v>
      </c>
      <c r="F1393" s="7">
        <v>50</v>
      </c>
      <c r="G1393" s="43" t="s">
        <v>51</v>
      </c>
      <c r="H1393" s="7">
        <f>VALUE(LEFT(J1391,FIND(":",J1391,1)-1))</f>
        <v>5</v>
      </c>
      <c r="I1393" s="7">
        <f>VALUE(RIGHT(J1391,1))</f>
        <v>1</v>
      </c>
      <c r="J1393" s="7">
        <v>1</v>
      </c>
      <c r="K1393" s="7">
        <v>51.95</v>
      </c>
      <c r="L1393" s="7">
        <v>1.86</v>
      </c>
      <c r="M1393" s="7">
        <v>0.35599999999999998</v>
      </c>
      <c r="N1393" s="7">
        <v>333</v>
      </c>
      <c r="O1393" s="7">
        <v>2.99</v>
      </c>
      <c r="P1393" s="7">
        <v>0.97399999999999998</v>
      </c>
      <c r="Q1393" s="7">
        <v>6</v>
      </c>
      <c r="R1393" s="7">
        <v>0</v>
      </c>
      <c r="S1393" s="7">
        <v>1.42</v>
      </c>
      <c r="T1393" s="7">
        <v>20.04</v>
      </c>
      <c r="U1393" s="7">
        <v>18.100000000000001</v>
      </c>
      <c r="V1393" s="7">
        <v>20.37</v>
      </c>
      <c r="W1393" s="7">
        <v>351.8</v>
      </c>
      <c r="X1393" s="7">
        <v>348.3</v>
      </c>
      <c r="Y1393" s="7">
        <v>8.2200000000000006</v>
      </c>
      <c r="Z1393" s="7">
        <v>11.76</v>
      </c>
      <c r="AA1393" s="7">
        <v>32.99</v>
      </c>
      <c r="AB1393" s="7">
        <v>47.21</v>
      </c>
      <c r="AC1393" s="7">
        <v>500.2</v>
      </c>
      <c r="AD1393" s="7">
        <v>50.34</v>
      </c>
      <c r="AE1393" s="7">
        <v>0.13780000000000001</v>
      </c>
      <c r="AF1393" s="7">
        <v>94.41</v>
      </c>
      <c r="AG1393" s="7">
        <v>2.7</v>
      </c>
      <c r="AH1393" s="7">
        <v>0.55000000000000004</v>
      </c>
      <c r="AI1393" s="7">
        <v>111115</v>
      </c>
    </row>
    <row r="1394" spans="1:35" s="7" customFormat="1" x14ac:dyDescent="0.2">
      <c r="A1394" s="5">
        <f t="shared" si="302"/>
        <v>1393</v>
      </c>
      <c r="B1394" s="29">
        <f t="shared" ref="B1394:I1394" si="307">B1393</f>
        <v>35978</v>
      </c>
      <c r="C1394" s="30">
        <f t="shared" si="307"/>
        <v>0.55144675925925923</v>
      </c>
      <c r="D1394" s="7" t="str">
        <f t="shared" si="307"/>
        <v>SE</v>
      </c>
      <c r="E1394" s="7" t="str">
        <f t="shared" si="307"/>
        <v>sprout</v>
      </c>
      <c r="F1394" s="7">
        <f t="shared" si="307"/>
        <v>50</v>
      </c>
      <c r="G1394" s="7" t="str">
        <f t="shared" si="307"/>
        <v>POTR</v>
      </c>
      <c r="H1394" s="7">
        <f t="shared" si="307"/>
        <v>5</v>
      </c>
      <c r="I1394" s="7">
        <f t="shared" si="307"/>
        <v>1</v>
      </c>
      <c r="J1394" s="7">
        <v>2</v>
      </c>
      <c r="K1394" s="7">
        <v>66.95</v>
      </c>
      <c r="L1394" s="7">
        <v>2.25</v>
      </c>
      <c r="M1394" s="7">
        <v>0.35499999999999998</v>
      </c>
      <c r="N1394" s="7">
        <v>330</v>
      </c>
      <c r="O1394" s="7">
        <v>2.99</v>
      </c>
      <c r="P1394" s="7">
        <v>0.97699999999999998</v>
      </c>
      <c r="Q1394" s="7">
        <v>6</v>
      </c>
      <c r="R1394" s="7">
        <v>0</v>
      </c>
      <c r="S1394" s="7">
        <v>1.42</v>
      </c>
      <c r="T1394" s="7">
        <v>20.03</v>
      </c>
      <c r="U1394" s="7">
        <v>18.13</v>
      </c>
      <c r="V1394" s="7">
        <v>20.45</v>
      </c>
      <c r="W1394" s="7">
        <v>352.1</v>
      </c>
      <c r="X1394" s="7">
        <v>348.1</v>
      </c>
      <c r="Y1394" s="7">
        <v>8.23</v>
      </c>
      <c r="Z1394" s="7">
        <v>11.77</v>
      </c>
      <c r="AA1394" s="7">
        <v>33.03</v>
      </c>
      <c r="AB1394" s="7">
        <v>47.26</v>
      </c>
      <c r="AC1394" s="7">
        <v>500.3</v>
      </c>
      <c r="AD1394" s="7">
        <v>50.36</v>
      </c>
      <c r="AE1394" s="7">
        <v>6.8870000000000001E-2</v>
      </c>
      <c r="AF1394" s="7">
        <v>94.41</v>
      </c>
      <c r="AG1394" s="7">
        <v>2.7</v>
      </c>
      <c r="AH1394" s="7">
        <v>0.55000000000000004</v>
      </c>
      <c r="AI1394" s="7">
        <v>111115</v>
      </c>
    </row>
    <row r="1395" spans="1:35" s="7" customFormat="1" x14ac:dyDescent="0.2">
      <c r="A1395" s="5">
        <f t="shared" si="302"/>
        <v>1394</v>
      </c>
      <c r="B1395" s="29"/>
      <c r="C1395" s="30"/>
      <c r="J1395" s="7" t="s">
        <v>344</v>
      </c>
    </row>
    <row r="1396" spans="1:35" s="7" customFormat="1" x14ac:dyDescent="0.2">
      <c r="A1396" s="5">
        <f t="shared" si="302"/>
        <v>1395</v>
      </c>
      <c r="B1396" s="29"/>
      <c r="C1396" s="30"/>
      <c r="J1396" s="7" t="s">
        <v>129</v>
      </c>
    </row>
    <row r="1397" spans="1:35" s="7" customFormat="1" x14ac:dyDescent="0.2">
      <c r="A1397" s="5">
        <f t="shared" si="302"/>
        <v>1396</v>
      </c>
      <c r="B1397" s="29"/>
      <c r="C1397" s="30"/>
      <c r="J1397" s="7" t="s">
        <v>346</v>
      </c>
      <c r="K1397" s="7" t="s">
        <v>347</v>
      </c>
    </row>
    <row r="1398" spans="1:35" s="7" customFormat="1" x14ac:dyDescent="0.2">
      <c r="A1398" s="5">
        <f t="shared" si="302"/>
        <v>1397</v>
      </c>
      <c r="B1398" s="29"/>
      <c r="C1398" s="30"/>
      <c r="J1398" s="7" t="s">
        <v>348</v>
      </c>
      <c r="K1398" s="7" t="s">
        <v>349</v>
      </c>
    </row>
    <row r="1399" spans="1:35" s="7" customFormat="1" x14ac:dyDescent="0.2">
      <c r="A1399" s="5">
        <f t="shared" si="302"/>
        <v>1398</v>
      </c>
      <c r="B1399" s="29"/>
      <c r="C1399" s="30"/>
      <c r="J1399" s="7" t="s">
        <v>350</v>
      </c>
      <c r="K1399" s="7" t="s">
        <v>351</v>
      </c>
      <c r="L1399" s="7">
        <v>1</v>
      </c>
      <c r="M1399" s="7">
        <v>0.16</v>
      </c>
    </row>
    <row r="1400" spans="1:35" s="7" customFormat="1" x14ac:dyDescent="0.2">
      <c r="A1400" s="5">
        <f t="shared" si="302"/>
        <v>1399</v>
      </c>
      <c r="B1400" s="29"/>
      <c r="C1400" s="30"/>
      <c r="J1400" s="7" t="s">
        <v>352</v>
      </c>
      <c r="K1400" s="7" t="s">
        <v>353</v>
      </c>
    </row>
    <row r="1401" spans="1:35" s="7" customFormat="1" x14ac:dyDescent="0.2">
      <c r="A1401" s="5">
        <f t="shared" si="302"/>
        <v>1400</v>
      </c>
      <c r="B1401" s="29"/>
      <c r="C1401" s="30"/>
      <c r="J1401" s="7" t="s">
        <v>0</v>
      </c>
    </row>
    <row r="1402" spans="1:35" s="7" customFormat="1" x14ac:dyDescent="0.2">
      <c r="A1402" s="5">
        <f t="shared" si="302"/>
        <v>1401</v>
      </c>
      <c r="B1402" s="29"/>
      <c r="C1402" s="30"/>
      <c r="J1402" s="7" t="s">
        <v>355</v>
      </c>
      <c r="K1402" s="7" t="s">
        <v>356</v>
      </c>
      <c r="L1402" s="7" t="s">
        <v>357</v>
      </c>
      <c r="M1402" s="7" t="s">
        <v>358</v>
      </c>
      <c r="N1402" s="7" t="s">
        <v>359</v>
      </c>
      <c r="O1402" s="7" t="s">
        <v>360</v>
      </c>
      <c r="P1402" s="7" t="s">
        <v>361</v>
      </c>
      <c r="Q1402" s="7" t="s">
        <v>362</v>
      </c>
      <c r="R1402" s="7" t="s">
        <v>363</v>
      </c>
      <c r="S1402" s="7" t="s">
        <v>364</v>
      </c>
      <c r="T1402" s="7" t="s">
        <v>365</v>
      </c>
      <c r="U1402" s="7" t="s">
        <v>366</v>
      </c>
      <c r="V1402" s="7" t="s">
        <v>367</v>
      </c>
      <c r="W1402" s="7" t="s">
        <v>368</v>
      </c>
      <c r="X1402" s="7" t="s">
        <v>369</v>
      </c>
      <c r="Y1402" s="7" t="s">
        <v>370</v>
      </c>
      <c r="Z1402" s="7" t="s">
        <v>371</v>
      </c>
      <c r="AA1402" s="7" t="s">
        <v>372</v>
      </c>
      <c r="AB1402" s="7" t="s">
        <v>373</v>
      </c>
      <c r="AC1402" s="7" t="s">
        <v>374</v>
      </c>
      <c r="AD1402" s="7" t="s">
        <v>375</v>
      </c>
      <c r="AE1402" s="7" t="s">
        <v>376</v>
      </c>
      <c r="AF1402" s="7" t="s">
        <v>377</v>
      </c>
      <c r="AG1402" s="7" t="s">
        <v>378</v>
      </c>
      <c r="AH1402" s="7" t="s">
        <v>379</v>
      </c>
      <c r="AI1402" s="7" t="s">
        <v>380</v>
      </c>
    </row>
    <row r="1403" spans="1:35" s="7" customFormat="1" x14ac:dyDescent="0.2">
      <c r="A1403" s="5">
        <f t="shared" si="302"/>
        <v>1402</v>
      </c>
      <c r="B1403" s="29">
        <f>DATE(1998,7,(MID(J1396,10,1)))</f>
        <v>35978</v>
      </c>
      <c r="C1403" s="30">
        <f>TIME(MID(J1396,17,2),MID(J1396,20,2),MID(J1396,23,2))</f>
        <v>0.55409722222222224</v>
      </c>
      <c r="D1403" s="7" t="str">
        <f>IF(MID(J1401,FIND(":",J1401,1)+2,2)="se","SE","0")</f>
        <v>SE</v>
      </c>
      <c r="E1403" s="43" t="s">
        <v>430</v>
      </c>
      <c r="F1403" s="7">
        <v>50</v>
      </c>
      <c r="G1403" s="43" t="s">
        <v>51</v>
      </c>
      <c r="H1403" s="7">
        <f>VALUE(LEFT(J1401,FIND(":",J1401,1)-1))</f>
        <v>4</v>
      </c>
      <c r="I1403" s="7">
        <f>VALUE(RIGHT(J1401,1))</f>
        <v>2</v>
      </c>
      <c r="J1403" s="7">
        <v>1</v>
      </c>
      <c r="K1403" s="7">
        <v>25.44</v>
      </c>
      <c r="L1403" s="7">
        <v>2.08</v>
      </c>
      <c r="M1403" s="7">
        <v>0.27700000000000002</v>
      </c>
      <c r="N1403" s="7">
        <v>328</v>
      </c>
      <c r="O1403" s="7">
        <v>2.62</v>
      </c>
      <c r="P1403" s="7">
        <v>1.05</v>
      </c>
      <c r="Q1403" s="7">
        <v>6</v>
      </c>
      <c r="R1403" s="7">
        <v>0</v>
      </c>
      <c r="S1403" s="7">
        <v>1.42</v>
      </c>
      <c r="T1403" s="7">
        <v>19.29</v>
      </c>
      <c r="U1403" s="7">
        <v>18.39</v>
      </c>
      <c r="V1403" s="7">
        <v>18.809999999999999</v>
      </c>
      <c r="W1403" s="7">
        <v>351.5</v>
      </c>
      <c r="X1403" s="7">
        <v>347.9</v>
      </c>
      <c r="Y1403" s="7">
        <v>8.25</v>
      </c>
      <c r="Z1403" s="7">
        <v>11.36</v>
      </c>
      <c r="AA1403" s="7">
        <v>34.71</v>
      </c>
      <c r="AB1403" s="7">
        <v>47.79</v>
      </c>
      <c r="AC1403" s="7">
        <v>500.3</v>
      </c>
      <c r="AD1403" s="7">
        <v>48.87</v>
      </c>
      <c r="AE1403" s="7">
        <v>0.42709999999999998</v>
      </c>
      <c r="AF1403" s="7">
        <v>94.42</v>
      </c>
      <c r="AG1403" s="7">
        <v>2.7</v>
      </c>
      <c r="AH1403" s="7">
        <v>0.55000000000000004</v>
      </c>
      <c r="AI1403" s="7">
        <v>111115</v>
      </c>
    </row>
    <row r="1404" spans="1:35" s="7" customFormat="1" x14ac:dyDescent="0.2">
      <c r="A1404" s="5">
        <f t="shared" si="302"/>
        <v>1403</v>
      </c>
      <c r="B1404" s="29">
        <f t="shared" ref="B1404:I1404" si="308">B1403</f>
        <v>35978</v>
      </c>
      <c r="C1404" s="30">
        <f t="shared" si="308"/>
        <v>0.55409722222222224</v>
      </c>
      <c r="D1404" s="7" t="str">
        <f t="shared" si="308"/>
        <v>SE</v>
      </c>
      <c r="E1404" s="7" t="str">
        <f t="shared" si="308"/>
        <v>sprout</v>
      </c>
      <c r="F1404" s="7">
        <f t="shared" si="308"/>
        <v>50</v>
      </c>
      <c r="G1404" s="7" t="str">
        <f t="shared" si="308"/>
        <v>POTR</v>
      </c>
      <c r="H1404" s="7">
        <f t="shared" si="308"/>
        <v>4</v>
      </c>
      <c r="I1404" s="7">
        <f t="shared" si="308"/>
        <v>2</v>
      </c>
      <c r="J1404" s="7">
        <v>2</v>
      </c>
      <c r="K1404" s="7">
        <v>68.19</v>
      </c>
      <c r="L1404" s="7">
        <v>2.56</v>
      </c>
      <c r="M1404" s="7">
        <v>0.27900000000000003</v>
      </c>
      <c r="N1404" s="7">
        <v>327</v>
      </c>
      <c r="O1404" s="7">
        <v>2.59</v>
      </c>
      <c r="P1404" s="7">
        <v>1.03</v>
      </c>
      <c r="Q1404" s="7">
        <v>6</v>
      </c>
      <c r="R1404" s="7">
        <v>0</v>
      </c>
      <c r="S1404" s="7">
        <v>1.42</v>
      </c>
      <c r="T1404" s="7">
        <v>19.239999999999998</v>
      </c>
      <c r="U1404" s="7">
        <v>18.22</v>
      </c>
      <c r="V1404" s="7">
        <v>19.07</v>
      </c>
      <c r="W1404" s="7">
        <v>354.1</v>
      </c>
      <c r="X1404" s="7">
        <v>349.9</v>
      </c>
      <c r="Y1404" s="7">
        <v>8.27</v>
      </c>
      <c r="Z1404" s="7">
        <v>11.34</v>
      </c>
      <c r="AA1404" s="7">
        <v>34.869999999999997</v>
      </c>
      <c r="AB1404" s="7">
        <v>47.81</v>
      </c>
      <c r="AC1404" s="7">
        <v>500.4</v>
      </c>
      <c r="AD1404" s="7">
        <v>49.24</v>
      </c>
      <c r="AE1404" s="7">
        <v>0.75760000000000005</v>
      </c>
      <c r="AF1404" s="7">
        <v>94.41</v>
      </c>
      <c r="AG1404" s="7">
        <v>2.7</v>
      </c>
      <c r="AH1404" s="7">
        <v>0.55000000000000004</v>
      </c>
      <c r="AI1404" s="7">
        <v>111115</v>
      </c>
    </row>
    <row r="1405" spans="1:35" s="7" customFormat="1" x14ac:dyDescent="0.2">
      <c r="A1405" s="5">
        <f t="shared" si="302"/>
        <v>1404</v>
      </c>
      <c r="B1405" s="29"/>
      <c r="C1405" s="30"/>
    </row>
    <row r="1406" spans="1:35" s="7" customFormat="1" x14ac:dyDescent="0.2">
      <c r="A1406" s="5">
        <f t="shared" si="302"/>
        <v>1405</v>
      </c>
      <c r="B1406" s="29"/>
      <c r="C1406" s="30"/>
      <c r="J1406" s="7" t="s">
        <v>1</v>
      </c>
    </row>
    <row r="1407" spans="1:35" s="7" customFormat="1" x14ac:dyDescent="0.2">
      <c r="A1407" s="5">
        <f t="shared" si="302"/>
        <v>1406</v>
      </c>
      <c r="B1407" s="29"/>
      <c r="C1407" s="30"/>
      <c r="J1407" s="7" t="s">
        <v>2</v>
      </c>
    </row>
    <row r="1408" spans="1:35" s="7" customFormat="1" x14ac:dyDescent="0.2">
      <c r="A1408" s="5">
        <f t="shared" si="302"/>
        <v>1407</v>
      </c>
      <c r="B1408" s="29"/>
      <c r="C1408" s="30"/>
      <c r="J1408" s="7" t="s">
        <v>3</v>
      </c>
    </row>
    <row r="1409" spans="1:35" s="7" customFormat="1" x14ac:dyDescent="0.2">
      <c r="A1409" s="5">
        <f t="shared" si="302"/>
        <v>1408</v>
      </c>
      <c r="B1409" s="29"/>
      <c r="C1409" s="30"/>
      <c r="J1409" s="7" t="s">
        <v>343</v>
      </c>
    </row>
    <row r="1410" spans="1:35" s="7" customFormat="1" x14ac:dyDescent="0.2">
      <c r="A1410" s="5">
        <f t="shared" si="302"/>
        <v>1409</v>
      </c>
      <c r="B1410" s="29"/>
      <c r="C1410" s="30"/>
    </row>
    <row r="1411" spans="1:35" s="7" customFormat="1" x14ac:dyDescent="0.2">
      <c r="A1411" s="5">
        <f t="shared" si="302"/>
        <v>1410</v>
      </c>
      <c r="B1411" s="29"/>
      <c r="C1411" s="30"/>
      <c r="J1411" s="7" t="s">
        <v>344</v>
      </c>
    </row>
    <row r="1412" spans="1:35" s="7" customFormat="1" x14ac:dyDescent="0.2">
      <c r="A1412" s="5">
        <f t="shared" si="302"/>
        <v>1411</v>
      </c>
      <c r="B1412" s="29"/>
      <c r="C1412" s="30"/>
      <c r="J1412" s="7" t="s">
        <v>4</v>
      </c>
    </row>
    <row r="1413" spans="1:35" s="7" customFormat="1" x14ac:dyDescent="0.2">
      <c r="A1413" s="5">
        <f t="shared" si="302"/>
        <v>1412</v>
      </c>
      <c r="B1413" s="29"/>
      <c r="C1413" s="30"/>
      <c r="J1413" s="7" t="s">
        <v>346</v>
      </c>
      <c r="K1413" s="7" t="s">
        <v>347</v>
      </c>
    </row>
    <row r="1414" spans="1:35" s="7" customFormat="1" x14ac:dyDescent="0.2">
      <c r="A1414" s="5">
        <f t="shared" si="302"/>
        <v>1413</v>
      </c>
      <c r="B1414" s="29"/>
      <c r="C1414" s="30"/>
      <c r="J1414" s="7" t="s">
        <v>348</v>
      </c>
      <c r="K1414" s="7" t="s">
        <v>349</v>
      </c>
    </row>
    <row r="1415" spans="1:35" s="7" customFormat="1" x14ac:dyDescent="0.2">
      <c r="A1415" s="5">
        <f t="shared" ref="A1415:A1478" si="309">A1414+1</f>
        <v>1414</v>
      </c>
      <c r="B1415" s="29"/>
      <c r="C1415" s="30"/>
      <c r="J1415" s="7" t="s">
        <v>350</v>
      </c>
      <c r="K1415" s="7" t="s">
        <v>351</v>
      </c>
      <c r="L1415" s="7">
        <v>1</v>
      </c>
      <c r="M1415" s="7">
        <v>0.16</v>
      </c>
    </row>
    <row r="1416" spans="1:35" s="7" customFormat="1" x14ac:dyDescent="0.2">
      <c r="A1416" s="5">
        <f t="shared" si="309"/>
        <v>1415</v>
      </c>
      <c r="B1416" s="29"/>
      <c r="C1416" s="30"/>
      <c r="J1416" s="7" t="s">
        <v>352</v>
      </c>
      <c r="K1416" s="7" t="s">
        <v>353</v>
      </c>
    </row>
    <row r="1417" spans="1:35" s="7" customFormat="1" x14ac:dyDescent="0.2">
      <c r="A1417" s="5">
        <f t="shared" si="309"/>
        <v>1416</v>
      </c>
      <c r="B1417" s="29"/>
      <c r="C1417" s="30"/>
      <c r="J1417" s="7" t="s">
        <v>5</v>
      </c>
    </row>
    <row r="1418" spans="1:35" s="7" customFormat="1" x14ac:dyDescent="0.2">
      <c r="A1418" s="5">
        <f t="shared" si="309"/>
        <v>1417</v>
      </c>
      <c r="B1418" s="29"/>
      <c r="C1418" s="30"/>
      <c r="J1418" s="7" t="s">
        <v>355</v>
      </c>
      <c r="K1418" s="7" t="s">
        <v>356</v>
      </c>
      <c r="L1418" s="7" t="s">
        <v>357</v>
      </c>
      <c r="M1418" s="7" t="s">
        <v>358</v>
      </c>
      <c r="N1418" s="7" t="s">
        <v>359</v>
      </c>
      <c r="O1418" s="7" t="s">
        <v>360</v>
      </c>
      <c r="P1418" s="7" t="s">
        <v>361</v>
      </c>
      <c r="Q1418" s="7" t="s">
        <v>362</v>
      </c>
      <c r="R1418" s="7" t="s">
        <v>363</v>
      </c>
      <c r="S1418" s="7" t="s">
        <v>364</v>
      </c>
      <c r="T1418" s="7" t="s">
        <v>365</v>
      </c>
      <c r="U1418" s="7" t="s">
        <v>366</v>
      </c>
      <c r="V1418" s="7" t="s">
        <v>367</v>
      </c>
      <c r="W1418" s="7" t="s">
        <v>368</v>
      </c>
      <c r="X1418" s="7" t="s">
        <v>369</v>
      </c>
      <c r="Y1418" s="7" t="s">
        <v>370</v>
      </c>
      <c r="Z1418" s="7" t="s">
        <v>371</v>
      </c>
      <c r="AA1418" s="7" t="s">
        <v>372</v>
      </c>
      <c r="AB1418" s="7" t="s">
        <v>373</v>
      </c>
      <c r="AC1418" s="7" t="s">
        <v>374</v>
      </c>
      <c r="AD1418" s="7" t="s">
        <v>375</v>
      </c>
      <c r="AE1418" s="7" t="s">
        <v>376</v>
      </c>
      <c r="AF1418" s="7" t="s">
        <v>377</v>
      </c>
      <c r="AG1418" s="7" t="s">
        <v>378</v>
      </c>
      <c r="AH1418" s="7" t="s">
        <v>379</v>
      </c>
      <c r="AI1418" s="7" t="s">
        <v>380</v>
      </c>
    </row>
    <row r="1419" spans="1:35" s="7" customFormat="1" x14ac:dyDescent="0.2">
      <c r="A1419" s="5">
        <f t="shared" si="309"/>
        <v>1418</v>
      </c>
      <c r="B1419" s="29">
        <f>DATE(1998,7,(MID(J1412,10,1)))</f>
        <v>35978</v>
      </c>
      <c r="C1419" s="30">
        <f>TIME(MID(J1412,17,2),MID(J1412,20,2),MID(J1412,23,2))</f>
        <v>0.58032407407407405</v>
      </c>
      <c r="D1419" s="7" t="str">
        <f>IF(MID(J1417,FIND(":",J1417,1)+2,2)="se","SE","SU")</f>
        <v>SU</v>
      </c>
      <c r="E1419" s="43" t="s">
        <v>430</v>
      </c>
      <c r="F1419" s="7">
        <v>1200</v>
      </c>
      <c r="G1419" s="43" t="s">
        <v>51</v>
      </c>
      <c r="H1419" s="7">
        <f>VALUE(LEFT(J1417,FIND(":",J1417,1)-1))</f>
        <v>9</v>
      </c>
      <c r="I1419" s="7">
        <f>VALUE(RIGHT(J1417,1))</f>
        <v>3</v>
      </c>
      <c r="J1419" s="7">
        <v>1</v>
      </c>
      <c r="K1419" s="7">
        <v>121.22</v>
      </c>
      <c r="L1419" s="7">
        <v>4.51</v>
      </c>
      <c r="M1419" s="7">
        <v>6.6299999999999998E-2</v>
      </c>
      <c r="N1419" s="7">
        <v>231</v>
      </c>
      <c r="O1419" s="7">
        <v>0.81699999999999995</v>
      </c>
      <c r="P1419" s="7">
        <v>1.2</v>
      </c>
      <c r="Q1419" s="7">
        <v>6</v>
      </c>
      <c r="R1419" s="7">
        <v>0</v>
      </c>
      <c r="S1419" s="7">
        <v>1.42</v>
      </c>
      <c r="T1419" s="7">
        <v>15.78</v>
      </c>
      <c r="U1419" s="7">
        <v>18.41</v>
      </c>
      <c r="V1419" s="7">
        <v>13.9</v>
      </c>
      <c r="W1419" s="7">
        <v>356.2</v>
      </c>
      <c r="X1419" s="7">
        <v>350.4</v>
      </c>
      <c r="Y1419" s="7">
        <v>8.85</v>
      </c>
      <c r="Z1419" s="7">
        <v>9.82</v>
      </c>
      <c r="AA1419" s="7">
        <v>46.45</v>
      </c>
      <c r="AB1419" s="7">
        <v>51.56</v>
      </c>
      <c r="AC1419" s="7">
        <v>498.5</v>
      </c>
      <c r="AD1419" s="7">
        <v>1199</v>
      </c>
      <c r="AE1419" s="7">
        <v>0.27550000000000002</v>
      </c>
      <c r="AF1419" s="7">
        <v>94.41</v>
      </c>
      <c r="AG1419" s="7">
        <v>2.5</v>
      </c>
      <c r="AH1419" s="7">
        <v>0.55000000000000004</v>
      </c>
      <c r="AI1419" s="7">
        <v>111115</v>
      </c>
    </row>
    <row r="1420" spans="1:35" s="7" customFormat="1" x14ac:dyDescent="0.2">
      <c r="A1420" s="5">
        <f t="shared" si="309"/>
        <v>1419</v>
      </c>
      <c r="B1420" s="29">
        <f t="shared" ref="B1420:I1420" si="310">B1419</f>
        <v>35978</v>
      </c>
      <c r="C1420" s="30">
        <f t="shared" si="310"/>
        <v>0.58032407407407405</v>
      </c>
      <c r="D1420" s="7" t="str">
        <f t="shared" si="310"/>
        <v>SU</v>
      </c>
      <c r="E1420" s="7" t="str">
        <f t="shared" si="310"/>
        <v>sprout</v>
      </c>
      <c r="F1420" s="7">
        <f t="shared" si="310"/>
        <v>1200</v>
      </c>
      <c r="G1420" s="7" t="str">
        <f t="shared" si="310"/>
        <v>POTR</v>
      </c>
      <c r="H1420" s="7">
        <f t="shared" si="310"/>
        <v>9</v>
      </c>
      <c r="I1420" s="7">
        <f t="shared" si="310"/>
        <v>3</v>
      </c>
      <c r="J1420" s="7">
        <v>2</v>
      </c>
      <c r="K1420" s="7">
        <v>151.22</v>
      </c>
      <c r="L1420" s="7">
        <v>4.7</v>
      </c>
      <c r="M1420" s="7">
        <v>6.4899999999999999E-2</v>
      </c>
      <c r="N1420" s="7">
        <v>224</v>
      </c>
      <c r="O1420" s="7">
        <v>0.79900000000000004</v>
      </c>
      <c r="P1420" s="7">
        <v>1.19</v>
      </c>
      <c r="Q1420" s="7">
        <v>6</v>
      </c>
      <c r="R1420" s="7">
        <v>0</v>
      </c>
      <c r="S1420" s="7">
        <v>1.42</v>
      </c>
      <c r="T1420" s="7">
        <v>15.63</v>
      </c>
      <c r="U1420" s="7">
        <v>18.39</v>
      </c>
      <c r="V1420" s="7">
        <v>13.99</v>
      </c>
      <c r="W1420" s="7">
        <v>356.2</v>
      </c>
      <c r="X1420" s="7">
        <v>350.2</v>
      </c>
      <c r="Y1420" s="7">
        <v>8.89</v>
      </c>
      <c r="Z1420" s="7">
        <v>9.84</v>
      </c>
      <c r="AA1420" s="7">
        <v>47.08</v>
      </c>
      <c r="AB1420" s="7">
        <v>52.1</v>
      </c>
      <c r="AC1420" s="7">
        <v>500.4</v>
      </c>
      <c r="AD1420" s="7">
        <v>1200</v>
      </c>
      <c r="AE1420" s="7">
        <v>0.11020000000000001</v>
      </c>
      <c r="AF1420" s="7">
        <v>94.4</v>
      </c>
      <c r="AG1420" s="7">
        <v>2.5</v>
      </c>
      <c r="AH1420" s="7">
        <v>0.55000000000000004</v>
      </c>
      <c r="AI1420" s="7">
        <v>111115</v>
      </c>
    </row>
    <row r="1421" spans="1:35" s="7" customFormat="1" x14ac:dyDescent="0.2">
      <c r="A1421" s="5">
        <f t="shared" si="309"/>
        <v>1420</v>
      </c>
      <c r="B1421" s="29"/>
      <c r="C1421" s="30"/>
      <c r="J1421" s="7" t="s">
        <v>344</v>
      </c>
    </row>
    <row r="1422" spans="1:35" s="7" customFormat="1" x14ac:dyDescent="0.2">
      <c r="A1422" s="5">
        <f t="shared" si="309"/>
        <v>1421</v>
      </c>
      <c r="B1422" s="29"/>
      <c r="C1422" s="30"/>
      <c r="J1422" s="7" t="s">
        <v>6</v>
      </c>
    </row>
    <row r="1423" spans="1:35" s="7" customFormat="1" x14ac:dyDescent="0.2">
      <c r="A1423" s="5">
        <f t="shared" si="309"/>
        <v>1422</v>
      </c>
      <c r="B1423" s="29"/>
      <c r="C1423" s="30"/>
      <c r="J1423" s="7" t="s">
        <v>346</v>
      </c>
      <c r="K1423" s="7" t="s">
        <v>347</v>
      </c>
    </row>
    <row r="1424" spans="1:35" s="7" customFormat="1" x14ac:dyDescent="0.2">
      <c r="A1424" s="5">
        <f t="shared" si="309"/>
        <v>1423</v>
      </c>
      <c r="B1424" s="29"/>
      <c r="C1424" s="30"/>
      <c r="J1424" s="7" t="s">
        <v>348</v>
      </c>
      <c r="K1424" s="7" t="s">
        <v>349</v>
      </c>
    </row>
    <row r="1425" spans="1:35" s="7" customFormat="1" x14ac:dyDescent="0.2">
      <c r="A1425" s="5">
        <f t="shared" si="309"/>
        <v>1424</v>
      </c>
      <c r="B1425" s="29"/>
      <c r="C1425" s="30"/>
      <c r="J1425" s="7" t="s">
        <v>350</v>
      </c>
      <c r="K1425" s="7" t="s">
        <v>351</v>
      </c>
      <c r="L1425" s="7">
        <v>1</v>
      </c>
      <c r="M1425" s="7">
        <v>0.16</v>
      </c>
    </row>
    <row r="1426" spans="1:35" s="7" customFormat="1" x14ac:dyDescent="0.2">
      <c r="A1426" s="5">
        <f t="shared" si="309"/>
        <v>1425</v>
      </c>
      <c r="B1426" s="29"/>
      <c r="C1426" s="30"/>
      <c r="J1426" s="7" t="s">
        <v>352</v>
      </c>
      <c r="K1426" s="7" t="s">
        <v>353</v>
      </c>
    </row>
    <row r="1427" spans="1:35" s="7" customFormat="1" x14ac:dyDescent="0.2">
      <c r="A1427" s="5">
        <f t="shared" si="309"/>
        <v>1426</v>
      </c>
      <c r="B1427" s="29"/>
      <c r="C1427" s="30"/>
      <c r="J1427" s="7" t="s">
        <v>7</v>
      </c>
    </row>
    <row r="1428" spans="1:35" s="7" customFormat="1" x14ac:dyDescent="0.2">
      <c r="A1428" s="5">
        <f t="shared" si="309"/>
        <v>1427</v>
      </c>
      <c r="B1428" s="29"/>
      <c r="C1428" s="30"/>
      <c r="J1428" s="7" t="s">
        <v>355</v>
      </c>
      <c r="K1428" s="7" t="s">
        <v>356</v>
      </c>
      <c r="L1428" s="7" t="s">
        <v>357</v>
      </c>
      <c r="M1428" s="7" t="s">
        <v>358</v>
      </c>
      <c r="N1428" s="7" t="s">
        <v>359</v>
      </c>
      <c r="O1428" s="7" t="s">
        <v>360</v>
      </c>
      <c r="P1428" s="7" t="s">
        <v>361</v>
      </c>
      <c r="Q1428" s="7" t="s">
        <v>362</v>
      </c>
      <c r="R1428" s="7" t="s">
        <v>363</v>
      </c>
      <c r="S1428" s="7" t="s">
        <v>364</v>
      </c>
      <c r="T1428" s="7" t="s">
        <v>365</v>
      </c>
      <c r="U1428" s="7" t="s">
        <v>366</v>
      </c>
      <c r="V1428" s="7" t="s">
        <v>367</v>
      </c>
      <c r="W1428" s="7" t="s">
        <v>368</v>
      </c>
      <c r="X1428" s="7" t="s">
        <v>369</v>
      </c>
      <c r="Y1428" s="7" t="s">
        <v>370</v>
      </c>
      <c r="Z1428" s="7" t="s">
        <v>371</v>
      </c>
      <c r="AA1428" s="7" t="s">
        <v>372</v>
      </c>
      <c r="AB1428" s="7" t="s">
        <v>373</v>
      </c>
      <c r="AC1428" s="7" t="s">
        <v>374</v>
      </c>
      <c r="AD1428" s="7" t="s">
        <v>375</v>
      </c>
      <c r="AE1428" s="7" t="s">
        <v>376</v>
      </c>
      <c r="AF1428" s="7" t="s">
        <v>377</v>
      </c>
      <c r="AG1428" s="7" t="s">
        <v>378</v>
      </c>
      <c r="AH1428" s="7" t="s">
        <v>379</v>
      </c>
      <c r="AI1428" s="7" t="s">
        <v>380</v>
      </c>
    </row>
    <row r="1429" spans="1:35" s="7" customFormat="1" x14ac:dyDescent="0.2">
      <c r="A1429" s="5">
        <f t="shared" si="309"/>
        <v>1428</v>
      </c>
      <c r="B1429" s="29">
        <f>DATE(1998,7,(MID(J1422,10,1)))</f>
        <v>35978</v>
      </c>
      <c r="C1429" s="30">
        <f>TIME(MID(J1422,17,2),MID(J1422,20,2),MID(J1422,23,2))</f>
        <v>0.58483796296296298</v>
      </c>
      <c r="D1429" s="7" t="str">
        <f>IF(MID(J1427,FIND(":",J1427,1)+2,2)="se","SE","SU")</f>
        <v>SU</v>
      </c>
      <c r="E1429" s="43" t="s">
        <v>430</v>
      </c>
      <c r="F1429" s="7">
        <v>1200</v>
      </c>
      <c r="G1429" s="43" t="s">
        <v>51</v>
      </c>
      <c r="H1429" s="7">
        <f>VALUE(LEFT(J1427,FIND(":",J1427,1)-1))</f>
        <v>6</v>
      </c>
      <c r="I1429" s="7">
        <f>VALUE(RIGHT(J1427,1))</f>
        <v>5</v>
      </c>
      <c r="J1429" s="7">
        <v>1</v>
      </c>
      <c r="K1429" s="7">
        <v>26.71</v>
      </c>
      <c r="L1429" s="7">
        <v>7.75</v>
      </c>
      <c r="M1429" s="7">
        <v>0.28699999999999998</v>
      </c>
      <c r="N1429" s="7">
        <v>295</v>
      </c>
      <c r="O1429" s="7">
        <v>2.44</v>
      </c>
      <c r="P1429" s="7">
        <v>0.94699999999999995</v>
      </c>
      <c r="Q1429" s="7">
        <v>6</v>
      </c>
      <c r="R1429" s="7">
        <v>0</v>
      </c>
      <c r="S1429" s="7">
        <v>1.42</v>
      </c>
      <c r="T1429" s="7">
        <v>16.55</v>
      </c>
      <c r="U1429" s="7">
        <v>17.989999999999998</v>
      </c>
      <c r="V1429" s="7">
        <v>15.56</v>
      </c>
      <c r="W1429" s="7">
        <v>361.5</v>
      </c>
      <c r="X1429" s="7">
        <v>351.2</v>
      </c>
      <c r="Y1429" s="7">
        <v>9</v>
      </c>
      <c r="Z1429" s="7">
        <v>11.89</v>
      </c>
      <c r="AA1429" s="7">
        <v>44.99</v>
      </c>
      <c r="AB1429" s="7">
        <v>59.42</v>
      </c>
      <c r="AC1429" s="7">
        <v>500.4</v>
      </c>
      <c r="AD1429" s="7">
        <v>1199</v>
      </c>
      <c r="AE1429" s="7">
        <v>0.20660000000000001</v>
      </c>
      <c r="AF1429" s="7">
        <v>94.41</v>
      </c>
      <c r="AG1429" s="7">
        <v>2.5</v>
      </c>
      <c r="AH1429" s="7">
        <v>0.55000000000000004</v>
      </c>
      <c r="AI1429" s="7">
        <v>111115</v>
      </c>
    </row>
    <row r="1430" spans="1:35" s="7" customFormat="1" x14ac:dyDescent="0.2">
      <c r="A1430" s="5">
        <f t="shared" si="309"/>
        <v>1429</v>
      </c>
      <c r="B1430" s="29">
        <f t="shared" ref="B1430:I1430" si="311">B1429</f>
        <v>35978</v>
      </c>
      <c r="C1430" s="30">
        <f t="shared" si="311"/>
        <v>0.58483796296296298</v>
      </c>
      <c r="D1430" s="7" t="str">
        <f t="shared" si="311"/>
        <v>SU</v>
      </c>
      <c r="E1430" s="7" t="str">
        <f t="shared" si="311"/>
        <v>sprout</v>
      </c>
      <c r="F1430" s="7">
        <f t="shared" si="311"/>
        <v>1200</v>
      </c>
      <c r="G1430" s="7" t="str">
        <f t="shared" si="311"/>
        <v>POTR</v>
      </c>
      <c r="H1430" s="7">
        <f t="shared" si="311"/>
        <v>6</v>
      </c>
      <c r="I1430" s="7">
        <f t="shared" si="311"/>
        <v>5</v>
      </c>
      <c r="J1430" s="7">
        <v>2</v>
      </c>
      <c r="K1430" s="7">
        <v>52.21</v>
      </c>
      <c r="L1430" s="7">
        <v>8.33</v>
      </c>
      <c r="M1430" s="7">
        <v>0.28699999999999998</v>
      </c>
      <c r="N1430" s="7">
        <v>291</v>
      </c>
      <c r="O1430" s="7">
        <v>2.44</v>
      </c>
      <c r="P1430" s="7">
        <v>0.94799999999999995</v>
      </c>
      <c r="Q1430" s="7">
        <v>6</v>
      </c>
      <c r="R1430" s="7">
        <v>0</v>
      </c>
      <c r="S1430" s="7">
        <v>1.42</v>
      </c>
      <c r="T1430" s="7">
        <v>16.54</v>
      </c>
      <c r="U1430" s="7">
        <v>18</v>
      </c>
      <c r="V1430" s="7">
        <v>15.57</v>
      </c>
      <c r="W1430" s="7">
        <v>361.4</v>
      </c>
      <c r="X1430" s="7">
        <v>350.4</v>
      </c>
      <c r="Y1430" s="7">
        <v>9.01</v>
      </c>
      <c r="Z1430" s="7">
        <v>11.9</v>
      </c>
      <c r="AA1430" s="7">
        <v>45.02</v>
      </c>
      <c r="AB1430" s="7">
        <v>59.47</v>
      </c>
      <c r="AC1430" s="7">
        <v>500.2</v>
      </c>
      <c r="AD1430" s="7">
        <v>1199</v>
      </c>
      <c r="AE1430" s="7">
        <v>0.26169999999999999</v>
      </c>
      <c r="AF1430" s="7">
        <v>94.41</v>
      </c>
      <c r="AG1430" s="7">
        <v>2.5</v>
      </c>
      <c r="AH1430" s="7">
        <v>0.55000000000000004</v>
      </c>
      <c r="AI1430" s="7">
        <v>111115</v>
      </c>
    </row>
    <row r="1431" spans="1:35" s="7" customFormat="1" x14ac:dyDescent="0.2">
      <c r="A1431" s="5">
        <f t="shared" si="309"/>
        <v>1430</v>
      </c>
      <c r="B1431" s="29"/>
      <c r="C1431" s="30"/>
      <c r="J1431" s="7" t="s">
        <v>344</v>
      </c>
    </row>
    <row r="1432" spans="1:35" s="7" customFormat="1" x14ac:dyDescent="0.2">
      <c r="A1432" s="5">
        <f t="shared" si="309"/>
        <v>1431</v>
      </c>
      <c r="B1432" s="29"/>
      <c r="C1432" s="30"/>
      <c r="J1432" s="7" t="s">
        <v>8</v>
      </c>
    </row>
    <row r="1433" spans="1:35" s="7" customFormat="1" x14ac:dyDescent="0.2">
      <c r="A1433" s="5">
        <f t="shared" si="309"/>
        <v>1432</v>
      </c>
      <c r="B1433" s="29"/>
      <c r="C1433" s="30"/>
      <c r="J1433" s="7" t="s">
        <v>346</v>
      </c>
      <c r="K1433" s="7" t="s">
        <v>347</v>
      </c>
    </row>
    <row r="1434" spans="1:35" s="7" customFormat="1" x14ac:dyDescent="0.2">
      <c r="A1434" s="5">
        <f t="shared" si="309"/>
        <v>1433</v>
      </c>
      <c r="B1434" s="29"/>
      <c r="C1434" s="30"/>
      <c r="J1434" s="7" t="s">
        <v>348</v>
      </c>
      <c r="K1434" s="7" t="s">
        <v>349</v>
      </c>
    </row>
    <row r="1435" spans="1:35" s="7" customFormat="1" x14ac:dyDescent="0.2">
      <c r="A1435" s="5">
        <f t="shared" si="309"/>
        <v>1434</v>
      </c>
      <c r="B1435" s="29"/>
      <c r="C1435" s="30"/>
      <c r="J1435" s="7" t="s">
        <v>350</v>
      </c>
      <c r="K1435" s="7" t="s">
        <v>351</v>
      </c>
      <c r="L1435" s="7">
        <v>1</v>
      </c>
      <c r="M1435" s="7">
        <v>0.16</v>
      </c>
    </row>
    <row r="1436" spans="1:35" s="7" customFormat="1" x14ac:dyDescent="0.2">
      <c r="A1436" s="5">
        <f t="shared" si="309"/>
        <v>1435</v>
      </c>
      <c r="B1436" s="29"/>
      <c r="C1436" s="30"/>
      <c r="J1436" s="7" t="s">
        <v>352</v>
      </c>
      <c r="K1436" s="7" t="s">
        <v>353</v>
      </c>
    </row>
    <row r="1437" spans="1:35" s="7" customFormat="1" x14ac:dyDescent="0.2">
      <c r="A1437" s="5">
        <f t="shared" si="309"/>
        <v>1436</v>
      </c>
      <c r="B1437" s="29"/>
      <c r="C1437" s="30"/>
      <c r="J1437" s="7" t="s">
        <v>9</v>
      </c>
    </row>
    <row r="1438" spans="1:35" s="7" customFormat="1" x14ac:dyDescent="0.2">
      <c r="A1438" s="5">
        <f t="shared" si="309"/>
        <v>1437</v>
      </c>
      <c r="B1438" s="29"/>
      <c r="C1438" s="30"/>
      <c r="J1438" s="7" t="s">
        <v>355</v>
      </c>
      <c r="K1438" s="7" t="s">
        <v>356</v>
      </c>
      <c r="L1438" s="7" t="s">
        <v>357</v>
      </c>
      <c r="M1438" s="7" t="s">
        <v>358</v>
      </c>
      <c r="N1438" s="7" t="s">
        <v>359</v>
      </c>
      <c r="O1438" s="7" t="s">
        <v>360</v>
      </c>
      <c r="P1438" s="7" t="s">
        <v>361</v>
      </c>
      <c r="Q1438" s="7" t="s">
        <v>362</v>
      </c>
      <c r="R1438" s="7" t="s">
        <v>363</v>
      </c>
      <c r="S1438" s="7" t="s">
        <v>364</v>
      </c>
      <c r="T1438" s="7" t="s">
        <v>365</v>
      </c>
      <c r="U1438" s="7" t="s">
        <v>366</v>
      </c>
      <c r="V1438" s="7" t="s">
        <v>367</v>
      </c>
      <c r="W1438" s="7" t="s">
        <v>368</v>
      </c>
      <c r="X1438" s="7" t="s">
        <v>369</v>
      </c>
      <c r="Y1438" s="7" t="s">
        <v>370</v>
      </c>
      <c r="Z1438" s="7" t="s">
        <v>371</v>
      </c>
      <c r="AA1438" s="7" t="s">
        <v>372</v>
      </c>
      <c r="AB1438" s="7" t="s">
        <v>373</v>
      </c>
      <c r="AC1438" s="7" t="s">
        <v>374</v>
      </c>
      <c r="AD1438" s="7" t="s">
        <v>375</v>
      </c>
      <c r="AE1438" s="7" t="s">
        <v>376</v>
      </c>
      <c r="AF1438" s="7" t="s">
        <v>377</v>
      </c>
      <c r="AG1438" s="7" t="s">
        <v>378</v>
      </c>
      <c r="AH1438" s="7" t="s">
        <v>379</v>
      </c>
      <c r="AI1438" s="7" t="s">
        <v>380</v>
      </c>
    </row>
    <row r="1439" spans="1:35" s="7" customFormat="1" x14ac:dyDescent="0.2">
      <c r="A1439" s="5">
        <f t="shared" si="309"/>
        <v>1438</v>
      </c>
      <c r="B1439" s="29">
        <f>DATE(1998,7,(MID(J1432,10,1)))</f>
        <v>35978</v>
      </c>
      <c r="C1439" s="30">
        <f>TIME(MID(J1432,17,2),MID(J1432,20,2),MID(J1432,23,2))</f>
        <v>0.58626157407407409</v>
      </c>
      <c r="D1439" s="7" t="str">
        <f>IF(MID(J1437,FIND(":",J1437,1)+2,2)="se","SE","SU")</f>
        <v>SU</v>
      </c>
      <c r="E1439" s="43" t="s">
        <v>430</v>
      </c>
      <c r="F1439" s="7">
        <v>1200</v>
      </c>
      <c r="G1439" s="43" t="s">
        <v>51</v>
      </c>
      <c r="H1439" s="7">
        <f>VALUE(LEFT(J1437,FIND(":",J1437,1)-1))</f>
        <v>5</v>
      </c>
      <c r="I1439" s="7">
        <f>VALUE(RIGHT(J1437,1))</f>
        <v>4</v>
      </c>
      <c r="J1439" s="7">
        <v>1</v>
      </c>
      <c r="K1439" s="7">
        <v>87.46</v>
      </c>
      <c r="L1439" s="7">
        <v>10.1</v>
      </c>
      <c r="M1439" s="7">
        <v>0.19400000000000001</v>
      </c>
      <c r="N1439" s="7">
        <v>251</v>
      </c>
      <c r="O1439" s="7">
        <v>1.9</v>
      </c>
      <c r="P1439" s="7">
        <v>1.04</v>
      </c>
      <c r="Q1439" s="7">
        <v>6</v>
      </c>
      <c r="R1439" s="7">
        <v>0</v>
      </c>
      <c r="S1439" s="7">
        <v>1.42</v>
      </c>
      <c r="T1439" s="7">
        <v>16.47</v>
      </c>
      <c r="U1439" s="7">
        <v>18.239999999999998</v>
      </c>
      <c r="V1439" s="7">
        <v>15.36</v>
      </c>
      <c r="W1439" s="7">
        <v>361.7</v>
      </c>
      <c r="X1439" s="7">
        <v>348.8</v>
      </c>
      <c r="Y1439" s="7">
        <v>9.0399999999999991</v>
      </c>
      <c r="Z1439" s="7">
        <v>11.29</v>
      </c>
      <c r="AA1439" s="7">
        <v>45.37</v>
      </c>
      <c r="AB1439" s="7">
        <v>56.7</v>
      </c>
      <c r="AC1439" s="7">
        <v>500.4</v>
      </c>
      <c r="AD1439" s="7">
        <v>1199</v>
      </c>
      <c r="AE1439" s="7">
        <v>0.73009999999999997</v>
      </c>
      <c r="AF1439" s="7">
        <v>94.4</v>
      </c>
      <c r="AG1439" s="7">
        <v>2.5</v>
      </c>
      <c r="AH1439" s="7">
        <v>0.55000000000000004</v>
      </c>
      <c r="AI1439" s="7">
        <v>111115</v>
      </c>
    </row>
    <row r="1440" spans="1:35" s="7" customFormat="1" x14ac:dyDescent="0.2">
      <c r="A1440" s="5">
        <f t="shared" si="309"/>
        <v>1439</v>
      </c>
      <c r="B1440" s="29">
        <f t="shared" ref="B1440:I1440" si="312">B1439</f>
        <v>35978</v>
      </c>
      <c r="C1440" s="30">
        <f t="shared" si="312"/>
        <v>0.58626157407407409</v>
      </c>
      <c r="D1440" s="7" t="str">
        <f t="shared" si="312"/>
        <v>SU</v>
      </c>
      <c r="E1440" s="7" t="str">
        <f t="shared" si="312"/>
        <v>sprout</v>
      </c>
      <c r="F1440" s="7">
        <f t="shared" si="312"/>
        <v>1200</v>
      </c>
      <c r="G1440" s="7" t="str">
        <f t="shared" si="312"/>
        <v>POTR</v>
      </c>
      <c r="H1440" s="7">
        <f t="shared" si="312"/>
        <v>5</v>
      </c>
      <c r="I1440" s="7">
        <f t="shared" si="312"/>
        <v>4</v>
      </c>
      <c r="J1440" s="7">
        <v>2</v>
      </c>
      <c r="K1440" s="7">
        <v>121.21</v>
      </c>
      <c r="L1440" s="7">
        <v>10.3</v>
      </c>
      <c r="M1440" s="7">
        <v>0.19400000000000001</v>
      </c>
      <c r="N1440" s="7">
        <v>248</v>
      </c>
      <c r="O1440" s="7">
        <v>1.89</v>
      </c>
      <c r="P1440" s="7">
        <v>1.03</v>
      </c>
      <c r="Q1440" s="7">
        <v>6</v>
      </c>
      <c r="R1440" s="7">
        <v>0</v>
      </c>
      <c r="S1440" s="7">
        <v>1.42</v>
      </c>
      <c r="T1440" s="7">
        <v>16.440000000000001</v>
      </c>
      <c r="U1440" s="7">
        <v>18.170000000000002</v>
      </c>
      <c r="V1440" s="7">
        <v>15.36</v>
      </c>
      <c r="W1440" s="7">
        <v>361.6</v>
      </c>
      <c r="X1440" s="7">
        <v>348.4</v>
      </c>
      <c r="Y1440" s="7">
        <v>9.0399999999999991</v>
      </c>
      <c r="Z1440" s="7">
        <v>11.29</v>
      </c>
      <c r="AA1440" s="7">
        <v>45.5</v>
      </c>
      <c r="AB1440" s="7">
        <v>56.79</v>
      </c>
      <c r="AC1440" s="7">
        <v>500.3</v>
      </c>
      <c r="AD1440" s="7">
        <v>1200</v>
      </c>
      <c r="AE1440" s="7">
        <v>0.35820000000000002</v>
      </c>
      <c r="AF1440" s="7">
        <v>94.4</v>
      </c>
      <c r="AG1440" s="7">
        <v>2.5</v>
      </c>
      <c r="AH1440" s="7">
        <v>0.55000000000000004</v>
      </c>
      <c r="AI1440" s="7">
        <v>111115</v>
      </c>
    </row>
    <row r="1441" spans="1:35" s="7" customFormat="1" x14ac:dyDescent="0.2">
      <c r="A1441" s="5">
        <f t="shared" si="309"/>
        <v>1440</v>
      </c>
      <c r="B1441" s="29"/>
      <c r="C1441" s="30"/>
      <c r="J1441" s="7" t="s">
        <v>344</v>
      </c>
    </row>
    <row r="1442" spans="1:35" s="7" customFormat="1" x14ac:dyDescent="0.2">
      <c r="A1442" s="5">
        <f t="shared" si="309"/>
        <v>1441</v>
      </c>
      <c r="B1442" s="29"/>
      <c r="C1442" s="30"/>
      <c r="J1442" s="7" t="s">
        <v>10</v>
      </c>
    </row>
    <row r="1443" spans="1:35" s="7" customFormat="1" x14ac:dyDescent="0.2">
      <c r="A1443" s="5">
        <f t="shared" si="309"/>
        <v>1442</v>
      </c>
      <c r="B1443" s="29"/>
      <c r="C1443" s="30"/>
      <c r="J1443" s="7" t="s">
        <v>346</v>
      </c>
      <c r="K1443" s="7" t="s">
        <v>347</v>
      </c>
    </row>
    <row r="1444" spans="1:35" s="7" customFormat="1" x14ac:dyDescent="0.2">
      <c r="A1444" s="5">
        <f t="shared" si="309"/>
        <v>1443</v>
      </c>
      <c r="B1444" s="29"/>
      <c r="C1444" s="30"/>
      <c r="J1444" s="7" t="s">
        <v>348</v>
      </c>
      <c r="K1444" s="7" t="s">
        <v>349</v>
      </c>
    </row>
    <row r="1445" spans="1:35" s="7" customFormat="1" x14ac:dyDescent="0.2">
      <c r="A1445" s="5">
        <f t="shared" si="309"/>
        <v>1444</v>
      </c>
      <c r="B1445" s="29"/>
      <c r="C1445" s="30"/>
      <c r="J1445" s="7" t="s">
        <v>350</v>
      </c>
      <c r="K1445" s="7" t="s">
        <v>351</v>
      </c>
      <c r="L1445" s="7">
        <v>1</v>
      </c>
      <c r="M1445" s="7">
        <v>0.16</v>
      </c>
    </row>
    <row r="1446" spans="1:35" s="7" customFormat="1" x14ac:dyDescent="0.2">
      <c r="A1446" s="5">
        <f t="shared" si="309"/>
        <v>1445</v>
      </c>
      <c r="B1446" s="29"/>
      <c r="C1446" s="30"/>
      <c r="J1446" s="7" t="s">
        <v>352</v>
      </c>
      <c r="K1446" s="7" t="s">
        <v>353</v>
      </c>
    </row>
    <row r="1447" spans="1:35" s="7" customFormat="1" x14ac:dyDescent="0.2">
      <c r="A1447" s="5">
        <f t="shared" si="309"/>
        <v>1446</v>
      </c>
      <c r="B1447" s="29"/>
      <c r="C1447" s="30"/>
      <c r="J1447" s="7" t="s">
        <v>11</v>
      </c>
    </row>
    <row r="1448" spans="1:35" s="7" customFormat="1" x14ac:dyDescent="0.2">
      <c r="A1448" s="5">
        <f t="shared" si="309"/>
        <v>1447</v>
      </c>
      <c r="B1448" s="29"/>
      <c r="C1448" s="30"/>
      <c r="J1448" s="7" t="s">
        <v>355</v>
      </c>
      <c r="K1448" s="7" t="s">
        <v>356</v>
      </c>
      <c r="L1448" s="7" t="s">
        <v>357</v>
      </c>
      <c r="M1448" s="7" t="s">
        <v>358</v>
      </c>
      <c r="N1448" s="7" t="s">
        <v>359</v>
      </c>
      <c r="O1448" s="7" t="s">
        <v>360</v>
      </c>
      <c r="P1448" s="7" t="s">
        <v>361</v>
      </c>
      <c r="Q1448" s="7" t="s">
        <v>362</v>
      </c>
      <c r="R1448" s="7" t="s">
        <v>363</v>
      </c>
      <c r="S1448" s="7" t="s">
        <v>364</v>
      </c>
      <c r="T1448" s="7" t="s">
        <v>365</v>
      </c>
      <c r="U1448" s="7" t="s">
        <v>366</v>
      </c>
      <c r="V1448" s="7" t="s">
        <v>367</v>
      </c>
      <c r="W1448" s="7" t="s">
        <v>368</v>
      </c>
      <c r="X1448" s="7" t="s">
        <v>369</v>
      </c>
      <c r="Y1448" s="7" t="s">
        <v>370</v>
      </c>
      <c r="Z1448" s="7" t="s">
        <v>371</v>
      </c>
      <c r="AA1448" s="7" t="s">
        <v>372</v>
      </c>
      <c r="AB1448" s="7" t="s">
        <v>373</v>
      </c>
      <c r="AC1448" s="7" t="s">
        <v>374</v>
      </c>
      <c r="AD1448" s="7" t="s">
        <v>375</v>
      </c>
      <c r="AE1448" s="7" t="s">
        <v>376</v>
      </c>
      <c r="AF1448" s="7" t="s">
        <v>377</v>
      </c>
      <c r="AG1448" s="7" t="s">
        <v>378</v>
      </c>
      <c r="AH1448" s="7" t="s">
        <v>379</v>
      </c>
      <c r="AI1448" s="7" t="s">
        <v>380</v>
      </c>
    </row>
    <row r="1449" spans="1:35" s="7" customFormat="1" x14ac:dyDescent="0.2">
      <c r="A1449" s="5">
        <f t="shared" si="309"/>
        <v>1448</v>
      </c>
      <c r="B1449" s="29">
        <f>DATE(1998,7,(MID(J1442,10,1)))</f>
        <v>35978</v>
      </c>
      <c r="C1449" s="30">
        <f>TIME(MID(J1442,17,2),MID(J1442,20,2),MID(J1442,23,2))</f>
        <v>0.58990740740740744</v>
      </c>
      <c r="D1449" s="7" t="str">
        <f>IF(MID(J1447,FIND(":",J1447,1)+2,2)="se","SE","SU")</f>
        <v>SU</v>
      </c>
      <c r="E1449" s="43" t="s">
        <v>430</v>
      </c>
      <c r="F1449" s="7">
        <v>1200</v>
      </c>
      <c r="G1449" s="43" t="s">
        <v>51</v>
      </c>
      <c r="H1449" s="7">
        <f>VALUE(LEFT(J1447,FIND(":",J1447,1)-1))</f>
        <v>11</v>
      </c>
      <c r="I1449" s="7">
        <f>VALUE(RIGHT(J1447,1))</f>
        <v>2</v>
      </c>
      <c r="J1449" s="7">
        <v>1</v>
      </c>
      <c r="K1449" s="7">
        <v>34.950000000000003</v>
      </c>
      <c r="L1449" s="7">
        <v>10.199999999999999</v>
      </c>
      <c r="M1449" s="7">
        <v>0.29799999999999999</v>
      </c>
      <c r="N1449" s="7">
        <v>279</v>
      </c>
      <c r="O1449" s="7">
        <v>2.39</v>
      </c>
      <c r="P1449" s="7">
        <v>0.89800000000000002</v>
      </c>
      <c r="Q1449" s="7">
        <v>6</v>
      </c>
      <c r="R1449" s="7">
        <v>0</v>
      </c>
      <c r="S1449" s="7">
        <v>1.42</v>
      </c>
      <c r="T1449" s="7">
        <v>16.25</v>
      </c>
      <c r="U1449" s="7">
        <v>18.22</v>
      </c>
      <c r="V1449" s="7">
        <v>14.77</v>
      </c>
      <c r="W1449" s="7">
        <v>361.2</v>
      </c>
      <c r="X1449" s="7">
        <v>348</v>
      </c>
      <c r="Y1449" s="7">
        <v>9.91</v>
      </c>
      <c r="Z1449" s="7">
        <v>12.73</v>
      </c>
      <c r="AA1449" s="7">
        <v>50.45</v>
      </c>
      <c r="AB1449" s="7">
        <v>64.84</v>
      </c>
      <c r="AC1449" s="7">
        <v>500.2</v>
      </c>
      <c r="AD1449" s="7">
        <v>1199</v>
      </c>
      <c r="AE1449" s="7">
        <v>0.11020000000000001</v>
      </c>
      <c r="AF1449" s="7">
        <v>94.41</v>
      </c>
      <c r="AG1449" s="7">
        <v>2.5</v>
      </c>
      <c r="AH1449" s="7">
        <v>0.55000000000000004</v>
      </c>
      <c r="AI1449" s="7">
        <v>111115</v>
      </c>
    </row>
    <row r="1450" spans="1:35" s="7" customFormat="1" x14ac:dyDescent="0.2">
      <c r="A1450" s="5">
        <f t="shared" si="309"/>
        <v>1449</v>
      </c>
      <c r="B1450" s="29">
        <f t="shared" ref="B1450:I1450" si="313">B1449</f>
        <v>35978</v>
      </c>
      <c r="C1450" s="30">
        <f t="shared" si="313"/>
        <v>0.58990740740740744</v>
      </c>
      <c r="D1450" s="7" t="str">
        <f t="shared" si="313"/>
        <v>SU</v>
      </c>
      <c r="E1450" s="7" t="str">
        <f t="shared" si="313"/>
        <v>sprout</v>
      </c>
      <c r="F1450" s="7">
        <f t="shared" si="313"/>
        <v>1200</v>
      </c>
      <c r="G1450" s="7" t="str">
        <f t="shared" si="313"/>
        <v>POTR</v>
      </c>
      <c r="H1450" s="7">
        <f t="shared" si="313"/>
        <v>11</v>
      </c>
      <c r="I1450" s="7">
        <f t="shared" si="313"/>
        <v>2</v>
      </c>
      <c r="J1450" s="7">
        <v>2</v>
      </c>
      <c r="K1450" s="7">
        <v>61.95</v>
      </c>
      <c r="L1450" s="7">
        <v>10.4</v>
      </c>
      <c r="M1450" s="7">
        <v>0.29899999999999999</v>
      </c>
      <c r="N1450" s="7">
        <v>280</v>
      </c>
      <c r="O1450" s="7">
        <v>2.39</v>
      </c>
      <c r="P1450" s="7">
        <v>0.89600000000000002</v>
      </c>
      <c r="Q1450" s="7">
        <v>6</v>
      </c>
      <c r="R1450" s="7">
        <v>0</v>
      </c>
      <c r="S1450" s="7">
        <v>1.42</v>
      </c>
      <c r="T1450" s="7">
        <v>16.23</v>
      </c>
      <c r="U1450" s="7">
        <v>18.23</v>
      </c>
      <c r="V1450" s="7">
        <v>14.78</v>
      </c>
      <c r="W1450" s="7">
        <v>364.5</v>
      </c>
      <c r="X1450" s="7">
        <v>350.9</v>
      </c>
      <c r="Y1450" s="7">
        <v>9.94</v>
      </c>
      <c r="Z1450" s="7">
        <v>12.76</v>
      </c>
      <c r="AA1450" s="7">
        <v>50.65</v>
      </c>
      <c r="AB1450" s="7">
        <v>65.06</v>
      </c>
      <c r="AC1450" s="7">
        <v>500.4</v>
      </c>
      <c r="AD1450" s="7">
        <v>1200</v>
      </c>
      <c r="AE1450" s="7">
        <v>0.1515</v>
      </c>
      <c r="AF1450" s="7">
        <v>94.41</v>
      </c>
      <c r="AG1450" s="7">
        <v>2.5</v>
      </c>
      <c r="AH1450" s="7">
        <v>0.55000000000000004</v>
      </c>
      <c r="AI1450" s="7">
        <v>111115</v>
      </c>
    </row>
    <row r="1451" spans="1:35" s="7" customFormat="1" x14ac:dyDescent="0.2">
      <c r="A1451" s="5">
        <f t="shared" si="309"/>
        <v>1450</v>
      </c>
      <c r="B1451" s="29"/>
      <c r="C1451" s="30"/>
      <c r="J1451" s="7" t="s">
        <v>344</v>
      </c>
    </row>
    <row r="1452" spans="1:35" s="7" customFormat="1" x14ac:dyDescent="0.2">
      <c r="A1452" s="5">
        <f t="shared" si="309"/>
        <v>1451</v>
      </c>
      <c r="B1452" s="29"/>
      <c r="C1452" s="30"/>
      <c r="J1452" s="7" t="s">
        <v>12</v>
      </c>
    </row>
    <row r="1453" spans="1:35" s="7" customFormat="1" x14ac:dyDescent="0.2">
      <c r="A1453" s="5">
        <f t="shared" si="309"/>
        <v>1452</v>
      </c>
      <c r="B1453" s="29"/>
      <c r="C1453" s="30"/>
      <c r="J1453" s="7" t="s">
        <v>346</v>
      </c>
      <c r="K1453" s="7" t="s">
        <v>347</v>
      </c>
    </row>
    <row r="1454" spans="1:35" s="7" customFormat="1" x14ac:dyDescent="0.2">
      <c r="A1454" s="5">
        <f t="shared" si="309"/>
        <v>1453</v>
      </c>
      <c r="B1454" s="29"/>
      <c r="C1454" s="30"/>
      <c r="J1454" s="7" t="s">
        <v>348</v>
      </c>
      <c r="K1454" s="7" t="s">
        <v>349</v>
      </c>
    </row>
    <row r="1455" spans="1:35" s="7" customFormat="1" x14ac:dyDescent="0.2">
      <c r="A1455" s="5">
        <f t="shared" si="309"/>
        <v>1454</v>
      </c>
      <c r="B1455" s="29"/>
      <c r="C1455" s="30"/>
      <c r="J1455" s="7" t="s">
        <v>350</v>
      </c>
      <c r="K1455" s="7" t="s">
        <v>351</v>
      </c>
      <c r="L1455" s="7">
        <v>1</v>
      </c>
      <c r="M1455" s="7">
        <v>0.16</v>
      </c>
    </row>
    <row r="1456" spans="1:35" s="7" customFormat="1" x14ac:dyDescent="0.2">
      <c r="A1456" s="5">
        <f t="shared" si="309"/>
        <v>1455</v>
      </c>
      <c r="B1456" s="29"/>
      <c r="C1456" s="30"/>
      <c r="J1456" s="7" t="s">
        <v>352</v>
      </c>
      <c r="K1456" s="7" t="s">
        <v>353</v>
      </c>
    </row>
    <row r="1457" spans="1:35" s="7" customFormat="1" x14ac:dyDescent="0.2">
      <c r="A1457" s="5">
        <f t="shared" si="309"/>
        <v>1456</v>
      </c>
      <c r="B1457" s="29"/>
      <c r="C1457" s="30"/>
      <c r="J1457" s="7" t="s">
        <v>13</v>
      </c>
    </row>
    <row r="1458" spans="1:35" s="7" customFormat="1" x14ac:dyDescent="0.2">
      <c r="A1458" s="5">
        <f t="shared" si="309"/>
        <v>1457</v>
      </c>
      <c r="B1458" s="29"/>
      <c r="C1458" s="30"/>
      <c r="J1458" s="7" t="s">
        <v>355</v>
      </c>
      <c r="K1458" s="7" t="s">
        <v>356</v>
      </c>
      <c r="L1458" s="7" t="s">
        <v>357</v>
      </c>
      <c r="M1458" s="7" t="s">
        <v>358</v>
      </c>
      <c r="N1458" s="7" t="s">
        <v>359</v>
      </c>
      <c r="O1458" s="7" t="s">
        <v>360</v>
      </c>
      <c r="P1458" s="7" t="s">
        <v>361</v>
      </c>
      <c r="Q1458" s="7" t="s">
        <v>362</v>
      </c>
      <c r="R1458" s="7" t="s">
        <v>363</v>
      </c>
      <c r="S1458" s="7" t="s">
        <v>364</v>
      </c>
      <c r="T1458" s="7" t="s">
        <v>365</v>
      </c>
      <c r="U1458" s="7" t="s">
        <v>366</v>
      </c>
      <c r="V1458" s="7" t="s">
        <v>367</v>
      </c>
      <c r="W1458" s="7" t="s">
        <v>368</v>
      </c>
      <c r="X1458" s="7" t="s">
        <v>369</v>
      </c>
      <c r="Y1458" s="7" t="s">
        <v>370</v>
      </c>
      <c r="Z1458" s="7" t="s">
        <v>371</v>
      </c>
      <c r="AA1458" s="7" t="s">
        <v>372</v>
      </c>
      <c r="AB1458" s="7" t="s">
        <v>373</v>
      </c>
      <c r="AC1458" s="7" t="s">
        <v>374</v>
      </c>
      <c r="AD1458" s="7" t="s">
        <v>375</v>
      </c>
      <c r="AE1458" s="7" t="s">
        <v>376</v>
      </c>
      <c r="AF1458" s="7" t="s">
        <v>377</v>
      </c>
      <c r="AG1458" s="7" t="s">
        <v>378</v>
      </c>
      <c r="AH1458" s="7" t="s">
        <v>379</v>
      </c>
      <c r="AI1458" s="7" t="s">
        <v>380</v>
      </c>
    </row>
    <row r="1459" spans="1:35" s="7" customFormat="1" x14ac:dyDescent="0.2">
      <c r="A1459" s="5">
        <f t="shared" si="309"/>
        <v>1458</v>
      </c>
      <c r="B1459" s="29">
        <f>DATE(1998,7,(MID(J1452,10,1)))</f>
        <v>35978</v>
      </c>
      <c r="C1459" s="30">
        <f>TIME(MID(J1452,17,2),MID(J1452,20,2),MID(J1452,23,2))</f>
        <v>0.5920023148148148</v>
      </c>
      <c r="D1459" s="7" t="str">
        <f>IF(MID(J1457,FIND(":",J1457,1)+2,2)="se","SE","SU")</f>
        <v>SU</v>
      </c>
      <c r="E1459" s="43" t="s">
        <v>430</v>
      </c>
      <c r="F1459" s="7">
        <v>1200</v>
      </c>
      <c r="G1459" s="43" t="s">
        <v>51</v>
      </c>
      <c r="H1459" s="7">
        <f>VALUE(LEFT(J1457,FIND(":",J1457,1)-1))</f>
        <v>7</v>
      </c>
      <c r="I1459" s="7">
        <f>VALUE(RIGHT(J1457,1))</f>
        <v>1</v>
      </c>
      <c r="J1459" s="7">
        <v>1</v>
      </c>
      <c r="K1459" s="7">
        <v>110.95</v>
      </c>
      <c r="L1459" s="7">
        <v>11.5</v>
      </c>
      <c r="M1459" s="7">
        <v>0.30599999999999999</v>
      </c>
      <c r="N1459" s="7">
        <v>277</v>
      </c>
      <c r="O1459" s="7">
        <v>2.52</v>
      </c>
      <c r="P1459" s="7">
        <v>0.92900000000000005</v>
      </c>
      <c r="Q1459" s="7">
        <v>6</v>
      </c>
      <c r="R1459" s="7">
        <v>0</v>
      </c>
      <c r="S1459" s="7">
        <v>1.42</v>
      </c>
      <c r="T1459" s="7">
        <v>16.87</v>
      </c>
      <c r="U1459" s="7">
        <v>18.86</v>
      </c>
      <c r="V1459" s="7">
        <v>15.02</v>
      </c>
      <c r="W1459" s="7">
        <v>367.4</v>
      </c>
      <c r="X1459" s="7">
        <v>352.6</v>
      </c>
      <c r="Y1459" s="7">
        <v>10.34</v>
      </c>
      <c r="Z1459" s="7">
        <v>13.32</v>
      </c>
      <c r="AA1459" s="7">
        <v>50.61</v>
      </c>
      <c r="AB1459" s="7">
        <v>65.209999999999994</v>
      </c>
      <c r="AC1459" s="7">
        <v>500.3</v>
      </c>
      <c r="AD1459" s="7">
        <v>1199</v>
      </c>
      <c r="AE1459" s="7">
        <v>1.0609999999999999</v>
      </c>
      <c r="AF1459" s="7">
        <v>94.41</v>
      </c>
      <c r="AG1459" s="7">
        <v>2.5</v>
      </c>
      <c r="AH1459" s="7">
        <v>0.55000000000000004</v>
      </c>
      <c r="AI1459" s="7">
        <v>111115</v>
      </c>
    </row>
    <row r="1460" spans="1:35" s="7" customFormat="1" x14ac:dyDescent="0.2">
      <c r="A1460" s="5">
        <f t="shared" si="309"/>
        <v>1459</v>
      </c>
      <c r="B1460" s="29">
        <f t="shared" ref="B1460:I1460" si="314">B1459</f>
        <v>35978</v>
      </c>
      <c r="C1460" s="30">
        <f t="shared" si="314"/>
        <v>0.5920023148148148</v>
      </c>
      <c r="D1460" s="7" t="str">
        <f t="shared" si="314"/>
        <v>SU</v>
      </c>
      <c r="E1460" s="7" t="str">
        <f t="shared" si="314"/>
        <v>sprout</v>
      </c>
      <c r="F1460" s="7">
        <f t="shared" si="314"/>
        <v>1200</v>
      </c>
      <c r="G1460" s="7" t="str">
        <f t="shared" si="314"/>
        <v>POTR</v>
      </c>
      <c r="H1460" s="7">
        <f t="shared" si="314"/>
        <v>7</v>
      </c>
      <c r="I1460" s="7">
        <f t="shared" si="314"/>
        <v>1</v>
      </c>
      <c r="J1460" s="7">
        <v>2</v>
      </c>
      <c r="K1460" s="7">
        <v>131.19999999999999</v>
      </c>
      <c r="L1460" s="7">
        <v>10.9</v>
      </c>
      <c r="M1460" s="7">
        <v>0.30399999999999999</v>
      </c>
      <c r="N1460" s="7">
        <v>277</v>
      </c>
      <c r="O1460" s="7">
        <v>2.4900000000000002</v>
      </c>
      <c r="P1460" s="7">
        <v>0.92300000000000004</v>
      </c>
      <c r="Q1460" s="7">
        <v>6</v>
      </c>
      <c r="R1460" s="7">
        <v>0</v>
      </c>
      <c r="S1460" s="7">
        <v>1.42</v>
      </c>
      <c r="T1460" s="7">
        <v>16.739999999999998</v>
      </c>
      <c r="U1460" s="7">
        <v>18.84</v>
      </c>
      <c r="V1460" s="7">
        <v>14.87</v>
      </c>
      <c r="W1460" s="7">
        <v>363.5</v>
      </c>
      <c r="X1460" s="7">
        <v>349.4</v>
      </c>
      <c r="Y1460" s="7">
        <v>10.4</v>
      </c>
      <c r="Z1460" s="7">
        <v>13.34</v>
      </c>
      <c r="AA1460" s="7">
        <v>51.31</v>
      </c>
      <c r="AB1460" s="7">
        <v>65.86</v>
      </c>
      <c r="AC1460" s="7">
        <v>500.4</v>
      </c>
      <c r="AD1460" s="7">
        <v>1199</v>
      </c>
      <c r="AE1460" s="7">
        <v>0.53720000000000001</v>
      </c>
      <c r="AF1460" s="7">
        <v>94.41</v>
      </c>
      <c r="AG1460" s="7">
        <v>2.5</v>
      </c>
      <c r="AH1460" s="7">
        <v>0.55000000000000004</v>
      </c>
      <c r="AI1460" s="7">
        <v>111115</v>
      </c>
    </row>
    <row r="1461" spans="1:35" s="7" customFormat="1" x14ac:dyDescent="0.2">
      <c r="A1461" s="5">
        <f t="shared" si="309"/>
        <v>1460</v>
      </c>
      <c r="B1461" s="29"/>
      <c r="C1461" s="30"/>
      <c r="J1461" s="7" t="s">
        <v>344</v>
      </c>
    </row>
    <row r="1462" spans="1:35" s="7" customFormat="1" x14ac:dyDescent="0.2">
      <c r="A1462" s="5">
        <f t="shared" si="309"/>
        <v>1461</v>
      </c>
      <c r="B1462" s="29"/>
      <c r="C1462" s="30"/>
      <c r="J1462" s="7" t="s">
        <v>14</v>
      </c>
    </row>
    <row r="1463" spans="1:35" s="7" customFormat="1" x14ac:dyDescent="0.2">
      <c r="A1463" s="5">
        <f t="shared" si="309"/>
        <v>1462</v>
      </c>
      <c r="B1463" s="29"/>
      <c r="C1463" s="30"/>
      <c r="J1463" s="7" t="s">
        <v>346</v>
      </c>
      <c r="K1463" s="7" t="s">
        <v>347</v>
      </c>
    </row>
    <row r="1464" spans="1:35" s="7" customFormat="1" x14ac:dyDescent="0.2">
      <c r="A1464" s="5">
        <f t="shared" si="309"/>
        <v>1463</v>
      </c>
      <c r="B1464" s="29"/>
      <c r="C1464" s="30"/>
      <c r="J1464" s="7" t="s">
        <v>348</v>
      </c>
      <c r="K1464" s="7" t="s">
        <v>349</v>
      </c>
    </row>
    <row r="1465" spans="1:35" s="7" customFormat="1" x14ac:dyDescent="0.2">
      <c r="A1465" s="5">
        <f t="shared" si="309"/>
        <v>1464</v>
      </c>
      <c r="B1465" s="29"/>
      <c r="C1465" s="30"/>
      <c r="J1465" s="7" t="s">
        <v>350</v>
      </c>
      <c r="K1465" s="7" t="s">
        <v>351</v>
      </c>
      <c r="L1465" s="7">
        <v>1</v>
      </c>
      <c r="M1465" s="7">
        <v>0.16</v>
      </c>
    </row>
    <row r="1466" spans="1:35" s="7" customFormat="1" x14ac:dyDescent="0.2">
      <c r="A1466" s="5">
        <f t="shared" si="309"/>
        <v>1465</v>
      </c>
      <c r="B1466" s="29"/>
      <c r="C1466" s="30"/>
      <c r="J1466" s="7" t="s">
        <v>352</v>
      </c>
      <c r="K1466" s="7" t="s">
        <v>353</v>
      </c>
    </row>
    <row r="1467" spans="1:35" s="7" customFormat="1" x14ac:dyDescent="0.2">
      <c r="A1467" s="5">
        <f t="shared" si="309"/>
        <v>1466</v>
      </c>
      <c r="B1467" s="29"/>
      <c r="C1467" s="30"/>
      <c r="J1467" s="7" t="s">
        <v>15</v>
      </c>
    </row>
    <row r="1468" spans="1:35" s="7" customFormat="1" x14ac:dyDescent="0.2">
      <c r="A1468" s="5">
        <f t="shared" si="309"/>
        <v>1467</v>
      </c>
      <c r="B1468" s="29"/>
      <c r="C1468" s="30"/>
      <c r="J1468" s="7" t="s">
        <v>355</v>
      </c>
      <c r="K1468" s="7" t="s">
        <v>356</v>
      </c>
      <c r="L1468" s="7" t="s">
        <v>357</v>
      </c>
      <c r="M1468" s="7" t="s">
        <v>358</v>
      </c>
      <c r="N1468" s="7" t="s">
        <v>359</v>
      </c>
      <c r="O1468" s="7" t="s">
        <v>360</v>
      </c>
      <c r="P1468" s="7" t="s">
        <v>361</v>
      </c>
      <c r="Q1468" s="7" t="s">
        <v>362</v>
      </c>
      <c r="R1468" s="7" t="s">
        <v>363</v>
      </c>
      <c r="S1468" s="7" t="s">
        <v>364</v>
      </c>
      <c r="T1468" s="7" t="s">
        <v>365</v>
      </c>
      <c r="U1468" s="7" t="s">
        <v>366</v>
      </c>
      <c r="V1468" s="7" t="s">
        <v>367</v>
      </c>
      <c r="W1468" s="7" t="s">
        <v>368</v>
      </c>
      <c r="X1468" s="7" t="s">
        <v>369</v>
      </c>
      <c r="Y1468" s="7" t="s">
        <v>370</v>
      </c>
      <c r="Z1468" s="7" t="s">
        <v>371</v>
      </c>
      <c r="AA1468" s="7" t="s">
        <v>372</v>
      </c>
      <c r="AB1468" s="7" t="s">
        <v>373</v>
      </c>
      <c r="AC1468" s="7" t="s">
        <v>374</v>
      </c>
      <c r="AD1468" s="7" t="s">
        <v>375</v>
      </c>
      <c r="AE1468" s="7" t="s">
        <v>376</v>
      </c>
      <c r="AF1468" s="7" t="s">
        <v>377</v>
      </c>
      <c r="AG1468" s="7" t="s">
        <v>378</v>
      </c>
      <c r="AH1468" s="7" t="s">
        <v>379</v>
      </c>
      <c r="AI1468" s="7" t="s">
        <v>380</v>
      </c>
    </row>
    <row r="1469" spans="1:35" s="7" customFormat="1" x14ac:dyDescent="0.2">
      <c r="A1469" s="5">
        <f t="shared" si="309"/>
        <v>1468</v>
      </c>
      <c r="B1469" s="29">
        <f>DATE(1998,7,(MID(J1462,10,1)))</f>
        <v>35978</v>
      </c>
      <c r="C1469" s="30">
        <f>TIME(MID(J1462,17,2),MID(J1462,20,2),MID(J1462,23,2))</f>
        <v>0.59622685185185187</v>
      </c>
      <c r="D1469" s="7" t="str">
        <f>IF(MID(J1467,FIND(":",J1467,1)+2,2)="se","SE","SU")</f>
        <v>SU</v>
      </c>
      <c r="E1469" s="43" t="s">
        <v>430</v>
      </c>
      <c r="F1469" s="7">
        <v>1200</v>
      </c>
      <c r="G1469" s="43" t="s">
        <v>51</v>
      </c>
      <c r="H1469" s="7">
        <f>VALUE(LEFT(J1467,FIND(":",J1467,1)-1))</f>
        <v>5</v>
      </c>
      <c r="I1469" s="7">
        <f>VALUE(RIGHT(J1467,1))</f>
        <v>6</v>
      </c>
      <c r="J1469" s="7">
        <v>1</v>
      </c>
      <c r="K1469" s="7">
        <v>19.95</v>
      </c>
      <c r="L1469" s="7">
        <v>12.7</v>
      </c>
      <c r="M1469" s="7">
        <v>0.28499999999999998</v>
      </c>
      <c r="N1469" s="7">
        <v>264</v>
      </c>
      <c r="O1469" s="7">
        <v>2.2400000000000002</v>
      </c>
      <c r="P1469" s="7">
        <v>0.875</v>
      </c>
      <c r="Q1469" s="7">
        <v>6</v>
      </c>
      <c r="R1469" s="7">
        <v>0</v>
      </c>
      <c r="S1469" s="7">
        <v>1.42</v>
      </c>
      <c r="T1469" s="7">
        <v>16.39</v>
      </c>
      <c r="U1469" s="7">
        <v>18.350000000000001</v>
      </c>
      <c r="V1469" s="7">
        <v>14.76</v>
      </c>
      <c r="W1469" s="7">
        <v>368.4</v>
      </c>
      <c r="X1469" s="7">
        <v>352.3</v>
      </c>
      <c r="Y1469" s="7">
        <v>10.52</v>
      </c>
      <c r="Z1469" s="7">
        <v>13.17</v>
      </c>
      <c r="AA1469" s="7">
        <v>53.09</v>
      </c>
      <c r="AB1469" s="7">
        <v>66.48</v>
      </c>
      <c r="AC1469" s="7">
        <v>500.3</v>
      </c>
      <c r="AD1469" s="7">
        <v>1199</v>
      </c>
      <c r="AE1469" s="7">
        <v>0.31690000000000002</v>
      </c>
      <c r="AF1469" s="7">
        <v>94.41</v>
      </c>
      <c r="AG1469" s="7">
        <v>2.5</v>
      </c>
      <c r="AH1469" s="7">
        <v>0.55000000000000004</v>
      </c>
      <c r="AI1469" s="7">
        <v>111115</v>
      </c>
    </row>
    <row r="1470" spans="1:35" s="7" customFormat="1" x14ac:dyDescent="0.2">
      <c r="A1470" s="5">
        <f t="shared" si="309"/>
        <v>1469</v>
      </c>
      <c r="B1470" s="29">
        <f t="shared" ref="B1470:I1470" si="315">B1469</f>
        <v>35978</v>
      </c>
      <c r="C1470" s="30">
        <f t="shared" si="315"/>
        <v>0.59622685185185187</v>
      </c>
      <c r="D1470" s="7" t="str">
        <f t="shared" si="315"/>
        <v>SU</v>
      </c>
      <c r="E1470" s="7" t="str">
        <f t="shared" si="315"/>
        <v>sprout</v>
      </c>
      <c r="F1470" s="7">
        <f t="shared" si="315"/>
        <v>1200</v>
      </c>
      <c r="G1470" s="7" t="str">
        <f t="shared" si="315"/>
        <v>POTR</v>
      </c>
      <c r="H1470" s="7">
        <f t="shared" si="315"/>
        <v>5</v>
      </c>
      <c r="I1470" s="7">
        <f t="shared" si="315"/>
        <v>6</v>
      </c>
      <c r="J1470" s="7">
        <v>2</v>
      </c>
      <c r="K1470" s="7">
        <v>44.7</v>
      </c>
      <c r="L1470" s="7">
        <v>10.6</v>
      </c>
      <c r="M1470" s="7">
        <v>0.28599999999999998</v>
      </c>
      <c r="N1470" s="7">
        <v>276</v>
      </c>
      <c r="O1470" s="7">
        <v>2.2200000000000002</v>
      </c>
      <c r="P1470" s="7">
        <v>0.86499999999999999</v>
      </c>
      <c r="Q1470" s="7">
        <v>6</v>
      </c>
      <c r="R1470" s="7">
        <v>0</v>
      </c>
      <c r="S1470" s="7">
        <v>1.42</v>
      </c>
      <c r="T1470" s="7">
        <v>16.329999999999998</v>
      </c>
      <c r="U1470" s="7">
        <v>18.260000000000002</v>
      </c>
      <c r="V1470" s="7">
        <v>14.77</v>
      </c>
      <c r="W1470" s="7">
        <v>363.8</v>
      </c>
      <c r="X1470" s="7">
        <v>350.2</v>
      </c>
      <c r="Y1470" s="7">
        <v>10.51</v>
      </c>
      <c r="Z1470" s="7">
        <v>13.14</v>
      </c>
      <c r="AA1470" s="7">
        <v>53.28</v>
      </c>
      <c r="AB1470" s="7">
        <v>66.58</v>
      </c>
      <c r="AC1470" s="7">
        <v>500.4</v>
      </c>
      <c r="AD1470" s="7">
        <v>1200</v>
      </c>
      <c r="AE1470" s="7">
        <v>0.26179999999999998</v>
      </c>
      <c r="AF1470" s="7">
        <v>94.41</v>
      </c>
      <c r="AG1470" s="7">
        <v>2.5</v>
      </c>
      <c r="AH1470" s="7">
        <v>0.55000000000000004</v>
      </c>
      <c r="AI1470" s="7">
        <v>111115</v>
      </c>
    </row>
    <row r="1471" spans="1:35" s="7" customFormat="1" x14ac:dyDescent="0.2">
      <c r="A1471" s="5">
        <f t="shared" si="309"/>
        <v>1470</v>
      </c>
      <c r="B1471" s="29"/>
      <c r="C1471" s="30"/>
    </row>
    <row r="1472" spans="1:35" s="5" customFormat="1" x14ac:dyDescent="0.2">
      <c r="A1472" s="5">
        <f t="shared" si="309"/>
        <v>1471</v>
      </c>
      <c r="B1472" s="6"/>
      <c r="C1472" s="31"/>
      <c r="J1472" s="5" t="s">
        <v>16</v>
      </c>
    </row>
    <row r="1473" spans="1:35" s="5" customFormat="1" x14ac:dyDescent="0.2">
      <c r="A1473" s="5">
        <f t="shared" si="309"/>
        <v>1472</v>
      </c>
      <c r="B1473" s="6"/>
      <c r="C1473" s="31"/>
      <c r="J1473" s="5" t="s">
        <v>17</v>
      </c>
    </row>
    <row r="1474" spans="1:35" s="5" customFormat="1" x14ac:dyDescent="0.2">
      <c r="A1474" s="5">
        <f t="shared" si="309"/>
        <v>1473</v>
      </c>
      <c r="B1474" s="6"/>
      <c r="C1474" s="31"/>
      <c r="J1474" s="5" t="s">
        <v>18</v>
      </c>
    </row>
    <row r="1475" spans="1:35" s="5" customFormat="1" x14ac:dyDescent="0.2">
      <c r="A1475" s="5">
        <f t="shared" si="309"/>
        <v>1474</v>
      </c>
      <c r="B1475" s="6"/>
      <c r="C1475" s="31"/>
      <c r="J1475" s="5" t="s">
        <v>343</v>
      </c>
    </row>
    <row r="1476" spans="1:35" s="5" customFormat="1" x14ac:dyDescent="0.2">
      <c r="A1476" s="5">
        <f t="shared" si="309"/>
        <v>1475</v>
      </c>
      <c r="B1476" s="6"/>
      <c r="C1476" s="31"/>
    </row>
    <row r="1477" spans="1:35" s="5" customFormat="1" x14ac:dyDescent="0.2">
      <c r="A1477" s="5">
        <f t="shared" si="309"/>
        <v>1476</v>
      </c>
      <c r="B1477" s="6"/>
      <c r="C1477" s="31"/>
      <c r="J1477" s="5" t="s">
        <v>344</v>
      </c>
    </row>
    <row r="1478" spans="1:35" s="5" customFormat="1" x14ac:dyDescent="0.2">
      <c r="A1478" s="5">
        <f t="shared" si="309"/>
        <v>1477</v>
      </c>
      <c r="B1478" s="6"/>
      <c r="C1478" s="31"/>
      <c r="J1478" s="5" t="s">
        <v>19</v>
      </c>
    </row>
    <row r="1479" spans="1:35" s="5" customFormat="1" x14ac:dyDescent="0.2">
      <c r="A1479" s="5">
        <f t="shared" ref="A1479:A1542" si="316">A1478+1</f>
        <v>1478</v>
      </c>
      <c r="B1479" s="6"/>
      <c r="C1479" s="31"/>
      <c r="J1479" s="5" t="s">
        <v>346</v>
      </c>
      <c r="K1479" s="5" t="s">
        <v>347</v>
      </c>
    </row>
    <row r="1480" spans="1:35" s="5" customFormat="1" x14ac:dyDescent="0.2">
      <c r="A1480" s="5">
        <f t="shared" si="316"/>
        <v>1479</v>
      </c>
      <c r="B1480" s="6"/>
      <c r="C1480" s="31"/>
      <c r="J1480" s="5" t="s">
        <v>348</v>
      </c>
      <c r="K1480" s="5" t="s">
        <v>349</v>
      </c>
    </row>
    <row r="1481" spans="1:35" s="5" customFormat="1" x14ac:dyDescent="0.2">
      <c r="A1481" s="5">
        <f t="shared" si="316"/>
        <v>1480</v>
      </c>
      <c r="B1481" s="6"/>
      <c r="C1481" s="31"/>
      <c r="J1481" s="5" t="s">
        <v>350</v>
      </c>
      <c r="K1481" s="5" t="s">
        <v>351</v>
      </c>
      <c r="L1481" s="5">
        <v>1</v>
      </c>
      <c r="M1481" s="5">
        <v>0.16</v>
      </c>
    </row>
    <row r="1482" spans="1:35" s="5" customFormat="1" x14ac:dyDescent="0.2">
      <c r="A1482" s="5">
        <f t="shared" si="316"/>
        <v>1481</v>
      </c>
      <c r="B1482" s="6"/>
      <c r="C1482" s="31"/>
      <c r="J1482" s="5" t="s">
        <v>352</v>
      </c>
      <c r="K1482" s="5" t="s">
        <v>353</v>
      </c>
    </row>
    <row r="1483" spans="1:35" s="5" customFormat="1" x14ac:dyDescent="0.2">
      <c r="A1483" s="5">
        <f t="shared" si="316"/>
        <v>1482</v>
      </c>
      <c r="B1483" s="6"/>
      <c r="C1483" s="31"/>
      <c r="J1483" s="5" t="s">
        <v>20</v>
      </c>
    </row>
    <row r="1484" spans="1:35" s="5" customFormat="1" x14ac:dyDescent="0.2">
      <c r="A1484" s="5">
        <f t="shared" si="316"/>
        <v>1483</v>
      </c>
      <c r="B1484" s="6"/>
      <c r="C1484" s="31"/>
      <c r="J1484" s="5" t="s">
        <v>355</v>
      </c>
      <c r="K1484" s="5" t="s">
        <v>356</v>
      </c>
      <c r="L1484" s="5" t="s">
        <v>357</v>
      </c>
      <c r="M1484" s="5" t="s">
        <v>358</v>
      </c>
      <c r="N1484" s="5" t="s">
        <v>359</v>
      </c>
      <c r="O1484" s="5" t="s">
        <v>360</v>
      </c>
      <c r="P1484" s="5" t="s">
        <v>361</v>
      </c>
      <c r="Q1484" s="5" t="s">
        <v>362</v>
      </c>
      <c r="R1484" s="5" t="s">
        <v>363</v>
      </c>
      <c r="S1484" s="5" t="s">
        <v>364</v>
      </c>
      <c r="T1484" s="5" t="s">
        <v>365</v>
      </c>
      <c r="U1484" s="5" t="s">
        <v>366</v>
      </c>
      <c r="V1484" s="5" t="s">
        <v>367</v>
      </c>
      <c r="W1484" s="5" t="s">
        <v>368</v>
      </c>
      <c r="X1484" s="5" t="s">
        <v>369</v>
      </c>
      <c r="Y1484" s="5" t="s">
        <v>370</v>
      </c>
      <c r="Z1484" s="5" t="s">
        <v>371</v>
      </c>
      <c r="AA1484" s="5" t="s">
        <v>372</v>
      </c>
      <c r="AB1484" s="5" t="s">
        <v>373</v>
      </c>
      <c r="AC1484" s="5" t="s">
        <v>374</v>
      </c>
      <c r="AD1484" s="5" t="s">
        <v>375</v>
      </c>
      <c r="AE1484" s="5" t="s">
        <v>376</v>
      </c>
      <c r="AF1484" s="5" t="s">
        <v>377</v>
      </c>
      <c r="AG1484" s="5" t="s">
        <v>378</v>
      </c>
      <c r="AH1484" s="5" t="s">
        <v>379</v>
      </c>
      <c r="AI1484" s="5" t="s">
        <v>380</v>
      </c>
    </row>
    <row r="1485" spans="1:35" s="5" customFormat="1" x14ac:dyDescent="0.2">
      <c r="A1485" s="5">
        <f t="shared" si="316"/>
        <v>1484</v>
      </c>
      <c r="B1485" s="6">
        <f>DATE(1998,7,(MID(J1478,10,1)))</f>
        <v>35983</v>
      </c>
      <c r="C1485" s="31">
        <f>TIME(MID(J1478,17,2),MID(J1478,20,2),MID(J1478,23,2))</f>
        <v>0.64349537037037041</v>
      </c>
      <c r="D1485" s="45" t="s">
        <v>434</v>
      </c>
      <c r="E1485" s="45" t="s">
        <v>430</v>
      </c>
      <c r="F1485" s="5">
        <f>IF(MID(J1483,FIND(".",J1483,1)+1,4)="1200",1200,50)</f>
        <v>1200</v>
      </c>
      <c r="G1485" s="45" t="s">
        <v>431</v>
      </c>
      <c r="H1485" s="5">
        <f>VALUE(LEFT(J1483,FIND(":",J1483,1)-1))</f>
        <v>11</v>
      </c>
      <c r="I1485" s="5">
        <f>VALUE(RIGHT(J1483,1))</f>
        <v>3</v>
      </c>
      <c r="J1485" s="5">
        <v>1</v>
      </c>
      <c r="K1485" s="5">
        <v>163.71</v>
      </c>
      <c r="L1485" s="5">
        <v>8.61</v>
      </c>
      <c r="M1485" s="5">
        <v>0.153</v>
      </c>
      <c r="N1485" s="5">
        <v>244</v>
      </c>
      <c r="O1485" s="5">
        <v>2.0099999999999998</v>
      </c>
      <c r="P1485" s="5">
        <v>1.32</v>
      </c>
      <c r="Q1485" s="5">
        <v>6</v>
      </c>
      <c r="R1485" s="5">
        <v>0</v>
      </c>
      <c r="S1485" s="5">
        <v>1.42</v>
      </c>
      <c r="T1485" s="5">
        <v>24.28</v>
      </c>
      <c r="U1485" s="5">
        <v>26.52</v>
      </c>
      <c r="V1485" s="5">
        <v>22.72</v>
      </c>
      <c r="W1485" s="5">
        <v>360.3</v>
      </c>
      <c r="X1485" s="5">
        <v>349.1</v>
      </c>
      <c r="Y1485" s="5">
        <v>20.62</v>
      </c>
      <c r="Z1485" s="5">
        <v>22.98</v>
      </c>
      <c r="AA1485" s="5">
        <v>63.5</v>
      </c>
      <c r="AB1485" s="5">
        <v>70.760000000000005</v>
      </c>
      <c r="AC1485" s="5">
        <v>500.5</v>
      </c>
      <c r="AD1485" s="5">
        <v>1200</v>
      </c>
      <c r="AE1485" s="5">
        <v>0.3306</v>
      </c>
      <c r="AF1485" s="5">
        <v>93.81</v>
      </c>
      <c r="AG1485" s="5">
        <v>2.9</v>
      </c>
      <c r="AH1485" s="5">
        <v>0.7</v>
      </c>
      <c r="AI1485" s="5">
        <v>111115</v>
      </c>
    </row>
    <row r="1486" spans="1:35" s="5" customFormat="1" x14ac:dyDescent="0.2">
      <c r="A1486" s="5">
        <f t="shared" si="316"/>
        <v>1485</v>
      </c>
      <c r="B1486" s="6">
        <f t="shared" ref="B1486:I1486" si="317">B1485</f>
        <v>35983</v>
      </c>
      <c r="C1486" s="31">
        <f t="shared" si="317"/>
        <v>0.64349537037037041</v>
      </c>
      <c r="D1486" s="5" t="str">
        <f t="shared" si="317"/>
        <v>SU</v>
      </c>
      <c r="E1486" s="5" t="str">
        <f t="shared" si="317"/>
        <v>sprout</v>
      </c>
      <c r="F1486" s="5">
        <f t="shared" si="317"/>
        <v>1200</v>
      </c>
      <c r="G1486" s="5" t="str">
        <f t="shared" si="317"/>
        <v>ALIN</v>
      </c>
      <c r="H1486" s="5">
        <f t="shared" si="317"/>
        <v>11</v>
      </c>
      <c r="I1486" s="5">
        <f t="shared" si="317"/>
        <v>3</v>
      </c>
      <c r="J1486" s="5">
        <v>2</v>
      </c>
      <c r="K1486" s="5">
        <v>183.21</v>
      </c>
      <c r="L1486" s="5">
        <v>8.61</v>
      </c>
      <c r="M1486" s="5">
        <v>0.152</v>
      </c>
      <c r="N1486" s="5">
        <v>244</v>
      </c>
      <c r="O1486" s="5">
        <v>1.97</v>
      </c>
      <c r="P1486" s="5">
        <v>1.3</v>
      </c>
      <c r="Q1486" s="5">
        <v>6</v>
      </c>
      <c r="R1486" s="5">
        <v>0</v>
      </c>
      <c r="S1486" s="5">
        <v>1.42</v>
      </c>
      <c r="T1486" s="5">
        <v>24.2</v>
      </c>
      <c r="U1486" s="5">
        <v>26.38</v>
      </c>
      <c r="V1486" s="5">
        <v>22.75</v>
      </c>
      <c r="W1486" s="5">
        <v>360.2</v>
      </c>
      <c r="X1486" s="5">
        <v>349.1</v>
      </c>
      <c r="Y1486" s="5">
        <v>20.62</v>
      </c>
      <c r="Z1486" s="5">
        <v>22.92</v>
      </c>
      <c r="AA1486" s="5">
        <v>63.83</v>
      </c>
      <c r="AB1486" s="5">
        <v>70.95</v>
      </c>
      <c r="AC1486" s="5">
        <v>500.4</v>
      </c>
      <c r="AD1486" s="5">
        <v>1200</v>
      </c>
      <c r="AE1486" s="5">
        <v>0.30309999999999998</v>
      </c>
      <c r="AF1486" s="5">
        <v>93.8</v>
      </c>
      <c r="AG1486" s="5">
        <v>2.9</v>
      </c>
      <c r="AH1486" s="5">
        <v>0.7</v>
      </c>
      <c r="AI1486" s="5">
        <v>111115</v>
      </c>
    </row>
    <row r="1487" spans="1:35" s="5" customFormat="1" x14ac:dyDescent="0.2">
      <c r="A1487" s="5">
        <f t="shared" si="316"/>
        <v>1486</v>
      </c>
      <c r="B1487" s="6"/>
      <c r="C1487" s="31"/>
      <c r="J1487" s="5" t="s">
        <v>344</v>
      </c>
    </row>
    <row r="1488" spans="1:35" s="5" customFormat="1" x14ac:dyDescent="0.2">
      <c r="A1488" s="5">
        <f t="shared" si="316"/>
        <v>1487</v>
      </c>
      <c r="B1488" s="6"/>
      <c r="C1488" s="31"/>
      <c r="J1488" s="5" t="s">
        <v>21</v>
      </c>
    </row>
    <row r="1489" spans="1:35" s="5" customFormat="1" x14ac:dyDescent="0.2">
      <c r="A1489" s="5">
        <f t="shared" si="316"/>
        <v>1488</v>
      </c>
      <c r="B1489" s="6"/>
      <c r="C1489" s="31"/>
      <c r="J1489" s="5" t="s">
        <v>346</v>
      </c>
      <c r="K1489" s="5" t="s">
        <v>347</v>
      </c>
    </row>
    <row r="1490" spans="1:35" s="5" customFormat="1" x14ac:dyDescent="0.2">
      <c r="A1490" s="5">
        <f t="shared" si="316"/>
        <v>1489</v>
      </c>
      <c r="B1490" s="6"/>
      <c r="C1490" s="31"/>
      <c r="J1490" s="5" t="s">
        <v>348</v>
      </c>
      <c r="K1490" s="5" t="s">
        <v>349</v>
      </c>
    </row>
    <row r="1491" spans="1:35" s="5" customFormat="1" x14ac:dyDescent="0.2">
      <c r="A1491" s="5">
        <f t="shared" si="316"/>
        <v>1490</v>
      </c>
      <c r="B1491" s="6"/>
      <c r="C1491" s="31"/>
      <c r="J1491" s="5" t="s">
        <v>350</v>
      </c>
      <c r="K1491" s="5" t="s">
        <v>351</v>
      </c>
      <c r="L1491" s="5">
        <v>1</v>
      </c>
      <c r="M1491" s="5">
        <v>0.16</v>
      </c>
    </row>
    <row r="1492" spans="1:35" s="5" customFormat="1" x14ac:dyDescent="0.2">
      <c r="A1492" s="5">
        <f t="shared" si="316"/>
        <v>1491</v>
      </c>
      <c r="B1492" s="6"/>
      <c r="C1492" s="31"/>
      <c r="J1492" s="5" t="s">
        <v>352</v>
      </c>
      <c r="K1492" s="5" t="s">
        <v>353</v>
      </c>
    </row>
    <row r="1493" spans="1:35" s="5" customFormat="1" x14ac:dyDescent="0.2">
      <c r="A1493" s="5">
        <f t="shared" si="316"/>
        <v>1492</v>
      </c>
      <c r="B1493" s="6"/>
      <c r="C1493" s="31"/>
      <c r="J1493" s="5" t="s">
        <v>22</v>
      </c>
    </row>
    <row r="1494" spans="1:35" s="5" customFormat="1" x14ac:dyDescent="0.2">
      <c r="A1494" s="5">
        <f t="shared" si="316"/>
        <v>1493</v>
      </c>
      <c r="B1494" s="6"/>
      <c r="C1494" s="31"/>
      <c r="J1494" s="5" t="s">
        <v>355</v>
      </c>
      <c r="K1494" s="5" t="s">
        <v>356</v>
      </c>
      <c r="L1494" s="5" t="s">
        <v>357</v>
      </c>
      <c r="M1494" s="5" t="s">
        <v>358</v>
      </c>
      <c r="N1494" s="5" t="s">
        <v>359</v>
      </c>
      <c r="O1494" s="5" t="s">
        <v>360</v>
      </c>
      <c r="P1494" s="5" t="s">
        <v>361</v>
      </c>
      <c r="Q1494" s="5" t="s">
        <v>362</v>
      </c>
      <c r="R1494" s="5" t="s">
        <v>363</v>
      </c>
      <c r="S1494" s="5" t="s">
        <v>364</v>
      </c>
      <c r="T1494" s="5" t="s">
        <v>365</v>
      </c>
      <c r="U1494" s="5" t="s">
        <v>366</v>
      </c>
      <c r="V1494" s="5" t="s">
        <v>367</v>
      </c>
      <c r="W1494" s="5" t="s">
        <v>368</v>
      </c>
      <c r="X1494" s="5" t="s">
        <v>369</v>
      </c>
      <c r="Y1494" s="5" t="s">
        <v>370</v>
      </c>
      <c r="Z1494" s="5" t="s">
        <v>371</v>
      </c>
      <c r="AA1494" s="5" t="s">
        <v>372</v>
      </c>
      <c r="AB1494" s="5" t="s">
        <v>373</v>
      </c>
      <c r="AC1494" s="5" t="s">
        <v>374</v>
      </c>
      <c r="AD1494" s="5" t="s">
        <v>375</v>
      </c>
      <c r="AE1494" s="5" t="s">
        <v>376</v>
      </c>
      <c r="AF1494" s="5" t="s">
        <v>377</v>
      </c>
      <c r="AG1494" s="5" t="s">
        <v>378</v>
      </c>
      <c r="AH1494" s="5" t="s">
        <v>379</v>
      </c>
      <c r="AI1494" s="5" t="s">
        <v>380</v>
      </c>
    </row>
    <row r="1495" spans="1:35" s="5" customFormat="1" x14ac:dyDescent="0.2">
      <c r="A1495" s="5">
        <f t="shared" si="316"/>
        <v>1494</v>
      </c>
      <c r="B1495" s="6">
        <f>DATE(1998,7,(MID(J1488,10,1)))</f>
        <v>35983</v>
      </c>
      <c r="C1495" s="31">
        <f>TIME(MID(J1488,17,2),MID(J1488,20,2),MID(J1488,23,2))</f>
        <v>0.64754629629629623</v>
      </c>
      <c r="D1495" s="45" t="s">
        <v>434</v>
      </c>
      <c r="E1495" s="45" t="s">
        <v>430</v>
      </c>
      <c r="F1495" s="5">
        <f>IF(MID(J1493,FIND(".",J1493,1)+1,4)="1200",1200,50)</f>
        <v>1200</v>
      </c>
      <c r="G1495" s="45" t="s">
        <v>431</v>
      </c>
      <c r="H1495" s="5">
        <f>VALUE(LEFT(J1493,FIND(":",J1493,1)-1))</f>
        <v>4</v>
      </c>
      <c r="I1495" s="5">
        <f>VALUE(RIGHT(J1493,1))</f>
        <v>2</v>
      </c>
      <c r="J1495" s="5">
        <v>1</v>
      </c>
      <c r="K1495" s="5">
        <v>7.2</v>
      </c>
      <c r="L1495" s="5">
        <v>9.7799999999999994</v>
      </c>
      <c r="M1495" s="5">
        <v>0.18099999999999999</v>
      </c>
      <c r="N1495" s="5">
        <v>249</v>
      </c>
      <c r="O1495" s="5">
        <v>2.13</v>
      </c>
      <c r="P1495" s="5">
        <v>1.21</v>
      </c>
      <c r="Q1495" s="5">
        <v>6</v>
      </c>
      <c r="R1495" s="5">
        <v>0</v>
      </c>
      <c r="S1495" s="5">
        <v>1.42</v>
      </c>
      <c r="T1495" s="5">
        <v>24.92</v>
      </c>
      <c r="U1495" s="5">
        <v>25.94</v>
      </c>
      <c r="V1495" s="5">
        <v>24.36</v>
      </c>
      <c r="W1495" s="5">
        <v>363.4</v>
      </c>
      <c r="X1495" s="5">
        <v>350.7</v>
      </c>
      <c r="Y1495" s="5">
        <v>20.45</v>
      </c>
      <c r="Z1495" s="5">
        <v>22.95</v>
      </c>
      <c r="AA1495" s="5">
        <v>60.61</v>
      </c>
      <c r="AB1495" s="5">
        <v>68.02</v>
      </c>
      <c r="AC1495" s="5">
        <v>500.5</v>
      </c>
      <c r="AD1495" s="5">
        <v>1201</v>
      </c>
      <c r="AE1495" s="5">
        <v>0.13780000000000001</v>
      </c>
      <c r="AF1495" s="5">
        <v>93.81</v>
      </c>
      <c r="AG1495" s="5">
        <v>2.9</v>
      </c>
      <c r="AH1495" s="5">
        <v>0.7</v>
      </c>
      <c r="AI1495" s="5">
        <v>111115</v>
      </c>
    </row>
    <row r="1496" spans="1:35" s="5" customFormat="1" x14ac:dyDescent="0.2">
      <c r="A1496" s="5">
        <f t="shared" si="316"/>
        <v>1495</v>
      </c>
      <c r="B1496" s="6">
        <f t="shared" ref="B1496:I1496" si="318">B1495</f>
        <v>35983</v>
      </c>
      <c r="C1496" s="31">
        <f t="shared" si="318"/>
        <v>0.64754629629629623</v>
      </c>
      <c r="D1496" s="5" t="str">
        <f t="shared" si="318"/>
        <v>SU</v>
      </c>
      <c r="E1496" s="5" t="str">
        <f t="shared" si="318"/>
        <v>sprout</v>
      </c>
      <c r="F1496" s="5">
        <f t="shared" si="318"/>
        <v>1200</v>
      </c>
      <c r="G1496" s="5" t="str">
        <f t="shared" si="318"/>
        <v>ALIN</v>
      </c>
      <c r="H1496" s="5">
        <f t="shared" si="318"/>
        <v>4</v>
      </c>
      <c r="I1496" s="5">
        <f t="shared" si="318"/>
        <v>2</v>
      </c>
      <c r="J1496" s="5">
        <v>2</v>
      </c>
      <c r="K1496" s="5">
        <v>23.7</v>
      </c>
      <c r="L1496" s="5">
        <v>9.82</v>
      </c>
      <c r="M1496" s="5">
        <v>0.183</v>
      </c>
      <c r="N1496" s="5">
        <v>249</v>
      </c>
      <c r="O1496" s="5">
        <v>2.14</v>
      </c>
      <c r="P1496" s="5">
        <v>1.2</v>
      </c>
      <c r="Q1496" s="5">
        <v>6</v>
      </c>
      <c r="R1496" s="5">
        <v>0</v>
      </c>
      <c r="S1496" s="5">
        <v>1.42</v>
      </c>
      <c r="T1496" s="5">
        <v>25.01</v>
      </c>
      <c r="U1496" s="5">
        <v>25.9</v>
      </c>
      <c r="V1496" s="5">
        <v>24.56</v>
      </c>
      <c r="W1496" s="5">
        <v>363.3</v>
      </c>
      <c r="X1496" s="5">
        <v>350.6</v>
      </c>
      <c r="Y1496" s="5">
        <v>20.43</v>
      </c>
      <c r="Z1496" s="5">
        <v>22.94</v>
      </c>
      <c r="AA1496" s="5">
        <v>60.22</v>
      </c>
      <c r="AB1496" s="5">
        <v>67.62</v>
      </c>
      <c r="AC1496" s="5">
        <v>500.2</v>
      </c>
      <c r="AD1496" s="5">
        <v>1200</v>
      </c>
      <c r="AE1496" s="5">
        <v>0.89549999999999996</v>
      </c>
      <c r="AF1496" s="5">
        <v>93.81</v>
      </c>
      <c r="AG1496" s="5">
        <v>2.9</v>
      </c>
      <c r="AH1496" s="5">
        <v>0.7</v>
      </c>
      <c r="AI1496" s="5">
        <v>111115</v>
      </c>
    </row>
    <row r="1497" spans="1:35" s="5" customFormat="1" x14ac:dyDescent="0.2">
      <c r="A1497" s="5">
        <f t="shared" si="316"/>
        <v>1496</v>
      </c>
      <c r="B1497" s="6"/>
      <c r="C1497" s="31"/>
      <c r="J1497" s="5" t="s">
        <v>344</v>
      </c>
    </row>
    <row r="1498" spans="1:35" s="5" customFormat="1" x14ac:dyDescent="0.2">
      <c r="A1498" s="5">
        <f t="shared" si="316"/>
        <v>1497</v>
      </c>
      <c r="B1498" s="6"/>
      <c r="C1498" s="31"/>
      <c r="J1498" s="5" t="s">
        <v>23</v>
      </c>
    </row>
    <row r="1499" spans="1:35" s="5" customFormat="1" x14ac:dyDescent="0.2">
      <c r="A1499" s="5">
        <f t="shared" si="316"/>
        <v>1498</v>
      </c>
      <c r="B1499" s="6"/>
      <c r="C1499" s="31"/>
      <c r="J1499" s="5" t="s">
        <v>346</v>
      </c>
      <c r="K1499" s="5" t="s">
        <v>347</v>
      </c>
    </row>
    <row r="1500" spans="1:35" s="5" customFormat="1" x14ac:dyDescent="0.2">
      <c r="A1500" s="5">
        <f t="shared" si="316"/>
        <v>1499</v>
      </c>
      <c r="B1500" s="6"/>
      <c r="C1500" s="31"/>
      <c r="J1500" s="5" t="s">
        <v>348</v>
      </c>
      <c r="K1500" s="5" t="s">
        <v>349</v>
      </c>
    </row>
    <row r="1501" spans="1:35" s="5" customFormat="1" x14ac:dyDescent="0.2">
      <c r="A1501" s="5">
        <f t="shared" si="316"/>
        <v>1500</v>
      </c>
      <c r="B1501" s="6"/>
      <c r="C1501" s="31"/>
      <c r="J1501" s="5" t="s">
        <v>350</v>
      </c>
      <c r="K1501" s="5" t="s">
        <v>351</v>
      </c>
      <c r="L1501" s="5">
        <v>1</v>
      </c>
      <c r="M1501" s="5">
        <v>0.16</v>
      </c>
    </row>
    <row r="1502" spans="1:35" s="5" customFormat="1" x14ac:dyDescent="0.2">
      <c r="A1502" s="5">
        <f t="shared" si="316"/>
        <v>1501</v>
      </c>
      <c r="B1502" s="6"/>
      <c r="C1502" s="31"/>
      <c r="J1502" s="5" t="s">
        <v>352</v>
      </c>
      <c r="K1502" s="5" t="s">
        <v>353</v>
      </c>
    </row>
    <row r="1503" spans="1:35" s="5" customFormat="1" x14ac:dyDescent="0.2">
      <c r="A1503" s="5">
        <f t="shared" si="316"/>
        <v>1502</v>
      </c>
      <c r="B1503" s="6"/>
      <c r="C1503" s="31"/>
      <c r="J1503" s="5" t="s">
        <v>24</v>
      </c>
    </row>
    <row r="1504" spans="1:35" s="5" customFormat="1" x14ac:dyDescent="0.2">
      <c r="A1504" s="5">
        <f t="shared" si="316"/>
        <v>1503</v>
      </c>
      <c r="B1504" s="6"/>
      <c r="C1504" s="31"/>
      <c r="J1504" s="5" t="s">
        <v>355</v>
      </c>
      <c r="K1504" s="5" t="s">
        <v>356</v>
      </c>
      <c r="L1504" s="5" t="s">
        <v>357</v>
      </c>
      <c r="M1504" s="5" t="s">
        <v>358</v>
      </c>
      <c r="N1504" s="5" t="s">
        <v>359</v>
      </c>
      <c r="O1504" s="5" t="s">
        <v>360</v>
      </c>
      <c r="P1504" s="5" t="s">
        <v>361</v>
      </c>
      <c r="Q1504" s="5" t="s">
        <v>362</v>
      </c>
      <c r="R1504" s="5" t="s">
        <v>363</v>
      </c>
      <c r="S1504" s="5" t="s">
        <v>364</v>
      </c>
      <c r="T1504" s="5" t="s">
        <v>365</v>
      </c>
      <c r="U1504" s="5" t="s">
        <v>366</v>
      </c>
      <c r="V1504" s="5" t="s">
        <v>367</v>
      </c>
      <c r="W1504" s="5" t="s">
        <v>368</v>
      </c>
      <c r="X1504" s="5" t="s">
        <v>369</v>
      </c>
      <c r="Y1504" s="5" t="s">
        <v>370</v>
      </c>
      <c r="Z1504" s="5" t="s">
        <v>371</v>
      </c>
      <c r="AA1504" s="5" t="s">
        <v>372</v>
      </c>
      <c r="AB1504" s="5" t="s">
        <v>373</v>
      </c>
      <c r="AC1504" s="5" t="s">
        <v>374</v>
      </c>
      <c r="AD1504" s="5" t="s">
        <v>375</v>
      </c>
      <c r="AE1504" s="5" t="s">
        <v>376</v>
      </c>
      <c r="AF1504" s="5" t="s">
        <v>377</v>
      </c>
      <c r="AG1504" s="5" t="s">
        <v>378</v>
      </c>
      <c r="AH1504" s="5" t="s">
        <v>379</v>
      </c>
      <c r="AI1504" s="5" t="s">
        <v>380</v>
      </c>
    </row>
    <row r="1505" spans="1:35" s="5" customFormat="1" x14ac:dyDescent="0.2">
      <c r="A1505" s="5">
        <f t="shared" si="316"/>
        <v>1504</v>
      </c>
      <c r="B1505" s="6">
        <f>DATE(1998,7,(MID(J1498,10,1)))</f>
        <v>35983</v>
      </c>
      <c r="C1505" s="31">
        <f>TIME(MID(J1498,17,2),MID(J1498,20,2),MID(J1498,23,2))</f>
        <v>0.64840277777777777</v>
      </c>
      <c r="D1505" s="5" t="s">
        <v>434</v>
      </c>
      <c r="E1505" s="5" t="s">
        <v>430</v>
      </c>
      <c r="F1505" s="5">
        <f>IF(MID(J1503,FIND(".",J1503,1)+1,4)="1200",1200,50)</f>
        <v>1200</v>
      </c>
      <c r="G1505" s="5" t="s">
        <v>431</v>
      </c>
      <c r="H1505" s="5">
        <f>VALUE(LEFT(J1503,FIND(":",J1503,1)-1))</f>
        <v>3</v>
      </c>
      <c r="I1505" s="5">
        <f>VALUE(RIGHT(J1503,1))</f>
        <v>1</v>
      </c>
      <c r="J1505" s="5">
        <v>1</v>
      </c>
      <c r="K1505" s="5">
        <v>87.7</v>
      </c>
      <c r="L1505" s="5">
        <v>10.199999999999999</v>
      </c>
      <c r="M1505" s="5">
        <v>0.161</v>
      </c>
      <c r="N1505" s="5">
        <v>232</v>
      </c>
      <c r="O1505" s="5">
        <v>2.1</v>
      </c>
      <c r="P1505" s="5">
        <v>1.33</v>
      </c>
      <c r="Q1505" s="5">
        <v>6</v>
      </c>
      <c r="R1505" s="5">
        <v>0</v>
      </c>
      <c r="S1505" s="5">
        <v>1.42</v>
      </c>
      <c r="T1505" s="5">
        <v>25.03</v>
      </c>
      <c r="U1505" s="5">
        <v>26.35</v>
      </c>
      <c r="V1505" s="5">
        <v>24.19</v>
      </c>
      <c r="W1505" s="5">
        <v>362.9</v>
      </c>
      <c r="X1505" s="5">
        <v>349.8</v>
      </c>
      <c r="Y1505" s="5">
        <v>20.12</v>
      </c>
      <c r="Z1505" s="5">
        <v>22.59</v>
      </c>
      <c r="AA1505" s="5">
        <v>59.27</v>
      </c>
      <c r="AB1505" s="5">
        <v>66.52</v>
      </c>
      <c r="AC1505" s="5">
        <v>500.6</v>
      </c>
      <c r="AD1505" s="5">
        <v>1201</v>
      </c>
      <c r="AE1505" s="5">
        <v>8.2659999999999997E-2</v>
      </c>
      <c r="AF1505" s="5">
        <v>93.8</v>
      </c>
      <c r="AG1505" s="5">
        <v>2.9</v>
      </c>
      <c r="AH1505" s="5">
        <v>0.7</v>
      </c>
      <c r="AI1505" s="5">
        <v>111115</v>
      </c>
    </row>
    <row r="1506" spans="1:35" s="5" customFormat="1" x14ac:dyDescent="0.2">
      <c r="A1506" s="5">
        <f t="shared" si="316"/>
        <v>1505</v>
      </c>
      <c r="B1506" s="6">
        <f t="shared" ref="B1506:I1506" si="319">B1505</f>
        <v>35983</v>
      </c>
      <c r="C1506" s="31">
        <f t="shared" si="319"/>
        <v>0.64840277777777777</v>
      </c>
      <c r="D1506" s="5" t="str">
        <f t="shared" si="319"/>
        <v>SU</v>
      </c>
      <c r="E1506" s="5" t="str">
        <f t="shared" si="319"/>
        <v>sprout</v>
      </c>
      <c r="F1506" s="5">
        <f t="shared" si="319"/>
        <v>1200</v>
      </c>
      <c r="G1506" s="5" t="str">
        <f t="shared" si="319"/>
        <v>ALIN</v>
      </c>
      <c r="H1506" s="5">
        <f t="shared" si="319"/>
        <v>3</v>
      </c>
      <c r="I1506" s="5">
        <f t="shared" si="319"/>
        <v>1</v>
      </c>
      <c r="J1506" s="5">
        <v>2</v>
      </c>
      <c r="K1506" s="5">
        <v>110.2</v>
      </c>
      <c r="L1506" s="5">
        <v>10.199999999999999</v>
      </c>
      <c r="M1506" s="5">
        <v>0.158</v>
      </c>
      <c r="N1506" s="5">
        <v>230</v>
      </c>
      <c r="O1506" s="5">
        <v>2.0699999999999998</v>
      </c>
      <c r="P1506" s="5">
        <v>1.32</v>
      </c>
      <c r="Q1506" s="5">
        <v>6</v>
      </c>
      <c r="R1506" s="5">
        <v>0</v>
      </c>
      <c r="S1506" s="5">
        <v>1.42</v>
      </c>
      <c r="T1506" s="5">
        <v>24.78</v>
      </c>
      <c r="U1506" s="5">
        <v>26.29</v>
      </c>
      <c r="V1506" s="5">
        <v>23.92</v>
      </c>
      <c r="W1506" s="5">
        <v>362.7</v>
      </c>
      <c r="X1506" s="5">
        <v>349.5</v>
      </c>
      <c r="Y1506" s="5">
        <v>20.07</v>
      </c>
      <c r="Z1506" s="5">
        <v>22.49</v>
      </c>
      <c r="AA1506" s="5">
        <v>59.99</v>
      </c>
      <c r="AB1506" s="5">
        <v>67.239999999999995</v>
      </c>
      <c r="AC1506" s="5">
        <v>500.2</v>
      </c>
      <c r="AD1506" s="5">
        <v>1200</v>
      </c>
      <c r="AE1506" s="5">
        <v>0.20660000000000001</v>
      </c>
      <c r="AF1506" s="5">
        <v>93.81</v>
      </c>
      <c r="AG1506" s="5">
        <v>2.9</v>
      </c>
      <c r="AH1506" s="5">
        <v>0.7</v>
      </c>
      <c r="AI1506" s="5">
        <v>111115</v>
      </c>
    </row>
    <row r="1507" spans="1:35" s="5" customFormat="1" x14ac:dyDescent="0.2">
      <c r="A1507" s="5">
        <f t="shared" si="316"/>
        <v>1506</v>
      </c>
      <c r="B1507" s="6"/>
      <c r="C1507" s="31"/>
    </row>
    <row r="1508" spans="1:35" s="7" customFormat="1" x14ac:dyDescent="0.2">
      <c r="A1508" s="5">
        <f t="shared" si="316"/>
        <v>1507</v>
      </c>
      <c r="B1508" s="12"/>
      <c r="C1508" s="39"/>
      <c r="D1508" s="13"/>
      <c r="E1508" s="13"/>
      <c r="F1508" s="13"/>
      <c r="G1508" s="13"/>
      <c r="H1508" s="13"/>
      <c r="I1508" s="13"/>
      <c r="J1508" s="7" t="s">
        <v>25</v>
      </c>
    </row>
    <row r="1509" spans="1:35" s="7" customFormat="1" x14ac:dyDescent="0.2">
      <c r="A1509" s="5">
        <f t="shared" si="316"/>
        <v>1508</v>
      </c>
      <c r="B1509" s="29"/>
      <c r="C1509" s="30"/>
      <c r="J1509" s="7" t="s">
        <v>26</v>
      </c>
    </row>
    <row r="1510" spans="1:35" s="7" customFormat="1" x14ac:dyDescent="0.2">
      <c r="A1510" s="5">
        <f t="shared" si="316"/>
        <v>1509</v>
      </c>
      <c r="B1510" s="29"/>
      <c r="C1510" s="30"/>
      <c r="J1510" s="7" t="s">
        <v>27</v>
      </c>
    </row>
    <row r="1511" spans="1:35" s="7" customFormat="1" x14ac:dyDescent="0.2">
      <c r="A1511" s="5">
        <f t="shared" si="316"/>
        <v>1510</v>
      </c>
      <c r="B1511" s="29"/>
      <c r="C1511" s="30"/>
      <c r="J1511" s="7" t="s">
        <v>343</v>
      </c>
    </row>
    <row r="1512" spans="1:35" s="7" customFormat="1" x14ac:dyDescent="0.2">
      <c r="A1512" s="5">
        <f t="shared" si="316"/>
        <v>1511</v>
      </c>
      <c r="B1512" s="29"/>
      <c r="C1512" s="30"/>
    </row>
    <row r="1513" spans="1:35" s="7" customFormat="1" x14ac:dyDescent="0.2">
      <c r="A1513" s="5">
        <f t="shared" si="316"/>
        <v>1512</v>
      </c>
      <c r="B1513" s="29"/>
      <c r="C1513" s="30"/>
      <c r="J1513" s="7" t="s">
        <v>344</v>
      </c>
    </row>
    <row r="1514" spans="1:35" s="7" customFormat="1" x14ac:dyDescent="0.2">
      <c r="A1514" s="5">
        <f t="shared" si="316"/>
        <v>1513</v>
      </c>
      <c r="B1514" s="29"/>
      <c r="C1514" s="30"/>
      <c r="J1514" s="7" t="s">
        <v>28</v>
      </c>
    </row>
    <row r="1515" spans="1:35" s="7" customFormat="1" x14ac:dyDescent="0.2">
      <c r="A1515" s="5">
        <f t="shared" si="316"/>
        <v>1514</v>
      </c>
      <c r="B1515" s="29"/>
      <c r="C1515" s="30"/>
      <c r="J1515" s="7" t="s">
        <v>346</v>
      </c>
      <c r="K1515" s="7" t="s">
        <v>347</v>
      </c>
    </row>
    <row r="1516" spans="1:35" s="7" customFormat="1" x14ac:dyDescent="0.2">
      <c r="A1516" s="5">
        <f t="shared" si="316"/>
        <v>1515</v>
      </c>
      <c r="B1516" s="29"/>
      <c r="C1516" s="30"/>
      <c r="J1516" s="7" t="s">
        <v>348</v>
      </c>
      <c r="K1516" s="7" t="s">
        <v>349</v>
      </c>
    </row>
    <row r="1517" spans="1:35" s="7" customFormat="1" x14ac:dyDescent="0.2">
      <c r="A1517" s="5">
        <f t="shared" si="316"/>
        <v>1516</v>
      </c>
      <c r="B1517" s="29"/>
      <c r="C1517" s="30"/>
      <c r="J1517" s="7" t="s">
        <v>350</v>
      </c>
      <c r="K1517" s="7" t="s">
        <v>351</v>
      </c>
      <c r="L1517" s="7">
        <v>1</v>
      </c>
      <c r="M1517" s="7">
        <v>0.16</v>
      </c>
    </row>
    <row r="1518" spans="1:35" s="7" customFormat="1" x14ac:dyDescent="0.2">
      <c r="A1518" s="5">
        <f t="shared" si="316"/>
        <v>1517</v>
      </c>
      <c r="B1518" s="29"/>
      <c r="C1518" s="30"/>
      <c r="J1518" s="7" t="s">
        <v>352</v>
      </c>
      <c r="K1518" s="7" t="s">
        <v>353</v>
      </c>
    </row>
    <row r="1519" spans="1:35" s="7" customFormat="1" x14ac:dyDescent="0.2">
      <c r="A1519" s="5">
        <f t="shared" si="316"/>
        <v>1518</v>
      </c>
      <c r="B1519" s="29"/>
      <c r="C1519" s="30"/>
      <c r="J1519" s="7" t="s">
        <v>29</v>
      </c>
    </row>
    <row r="1520" spans="1:35" s="7" customFormat="1" x14ac:dyDescent="0.2">
      <c r="A1520" s="5">
        <f t="shared" si="316"/>
        <v>1519</v>
      </c>
      <c r="B1520" s="29"/>
      <c r="C1520" s="30"/>
      <c r="J1520" s="7" t="s">
        <v>355</v>
      </c>
      <c r="K1520" s="7" t="s">
        <v>356</v>
      </c>
      <c r="L1520" s="7" t="s">
        <v>357</v>
      </c>
      <c r="M1520" s="7" t="s">
        <v>358</v>
      </c>
      <c r="N1520" s="7" t="s">
        <v>359</v>
      </c>
      <c r="O1520" s="7" t="s">
        <v>360</v>
      </c>
      <c r="P1520" s="7" t="s">
        <v>361</v>
      </c>
      <c r="Q1520" s="7" t="s">
        <v>362</v>
      </c>
      <c r="R1520" s="7" t="s">
        <v>363</v>
      </c>
      <c r="S1520" s="7" t="s">
        <v>364</v>
      </c>
      <c r="T1520" s="7" t="s">
        <v>365</v>
      </c>
      <c r="U1520" s="7" t="s">
        <v>366</v>
      </c>
      <c r="V1520" s="7" t="s">
        <v>367</v>
      </c>
      <c r="W1520" s="7" t="s">
        <v>368</v>
      </c>
      <c r="X1520" s="7" t="s">
        <v>369</v>
      </c>
      <c r="Y1520" s="7" t="s">
        <v>370</v>
      </c>
      <c r="Z1520" s="7" t="s">
        <v>371</v>
      </c>
      <c r="AA1520" s="7" t="s">
        <v>372</v>
      </c>
      <c r="AB1520" s="7" t="s">
        <v>373</v>
      </c>
      <c r="AC1520" s="7" t="s">
        <v>374</v>
      </c>
      <c r="AD1520" s="7" t="s">
        <v>375</v>
      </c>
      <c r="AE1520" s="7" t="s">
        <v>376</v>
      </c>
      <c r="AF1520" s="7" t="s">
        <v>377</v>
      </c>
      <c r="AG1520" s="7" t="s">
        <v>378</v>
      </c>
      <c r="AH1520" s="7" t="s">
        <v>379</v>
      </c>
      <c r="AI1520" s="7" t="s">
        <v>380</v>
      </c>
    </row>
    <row r="1521" spans="1:35" s="7" customFormat="1" x14ac:dyDescent="0.2">
      <c r="A1521" s="5">
        <f t="shared" si="316"/>
        <v>1520</v>
      </c>
      <c r="B1521" s="29">
        <f>DATE(1998,7,(MID(J1514,10,1)))</f>
        <v>35978</v>
      </c>
      <c r="C1521" s="30">
        <f>TIME(MID(J1514,17,2),MID(J1514,20,2),MID(J1514,23,2))</f>
        <v>0.59934027777777776</v>
      </c>
      <c r="D1521" s="43" t="s">
        <v>434</v>
      </c>
      <c r="E1521" s="43" t="s">
        <v>430</v>
      </c>
      <c r="F1521" s="7">
        <v>50</v>
      </c>
      <c r="G1521" s="43" t="s">
        <v>51</v>
      </c>
      <c r="H1521" s="7">
        <f>VALUE(LEFT(J1519,FIND(":",J1519,1)-1))</f>
        <v>2</v>
      </c>
      <c r="I1521" s="7">
        <f>VALUE(RIGHT(J1519,1))</f>
        <v>6</v>
      </c>
      <c r="J1521" s="7">
        <v>1</v>
      </c>
      <c r="K1521" s="7">
        <v>29.19</v>
      </c>
      <c r="L1521" s="7">
        <v>2.97</v>
      </c>
      <c r="M1521" s="7">
        <v>0.26100000000000001</v>
      </c>
      <c r="N1521" s="7">
        <v>324</v>
      </c>
      <c r="O1521" s="7">
        <v>2.08</v>
      </c>
      <c r="P1521" s="7">
        <v>0.873</v>
      </c>
      <c r="Q1521" s="7">
        <v>6</v>
      </c>
      <c r="R1521" s="7">
        <v>0</v>
      </c>
      <c r="S1521" s="7">
        <v>1.42</v>
      </c>
      <c r="T1521" s="7">
        <v>19.54</v>
      </c>
      <c r="U1521" s="7">
        <v>18.21</v>
      </c>
      <c r="V1521" s="7">
        <v>19.68</v>
      </c>
      <c r="W1521" s="7">
        <v>354.3</v>
      </c>
      <c r="X1521" s="7">
        <v>349.9</v>
      </c>
      <c r="Y1521" s="7">
        <v>10.53</v>
      </c>
      <c r="Z1521" s="7">
        <v>12.99</v>
      </c>
      <c r="AA1521" s="7">
        <v>43.62</v>
      </c>
      <c r="AB1521" s="7">
        <v>53.8</v>
      </c>
      <c r="AC1521" s="7">
        <v>500.3</v>
      </c>
      <c r="AD1521" s="7">
        <v>49.03</v>
      </c>
      <c r="AE1521" s="7">
        <v>0</v>
      </c>
      <c r="AF1521" s="7">
        <v>94.41</v>
      </c>
      <c r="AG1521" s="7">
        <v>2.5</v>
      </c>
      <c r="AH1521" s="7">
        <v>0.55000000000000004</v>
      </c>
      <c r="AI1521" s="7">
        <v>111115</v>
      </c>
    </row>
    <row r="1522" spans="1:35" s="7" customFormat="1" x14ac:dyDescent="0.2">
      <c r="A1522" s="5">
        <f t="shared" si="316"/>
        <v>1521</v>
      </c>
      <c r="B1522" s="29">
        <f t="shared" ref="B1522:I1522" si="320">B1521</f>
        <v>35978</v>
      </c>
      <c r="C1522" s="30">
        <f t="shared" si="320"/>
        <v>0.59934027777777776</v>
      </c>
      <c r="D1522" s="7" t="str">
        <f t="shared" si="320"/>
        <v>SU</v>
      </c>
      <c r="E1522" s="7" t="str">
        <f t="shared" si="320"/>
        <v>sprout</v>
      </c>
      <c r="F1522" s="7">
        <f t="shared" si="320"/>
        <v>50</v>
      </c>
      <c r="G1522" s="7" t="str">
        <f t="shared" si="320"/>
        <v>POTR</v>
      </c>
      <c r="H1522" s="7">
        <f t="shared" si="320"/>
        <v>2</v>
      </c>
      <c r="I1522" s="7">
        <f t="shared" si="320"/>
        <v>6</v>
      </c>
      <c r="J1522" s="7">
        <v>2</v>
      </c>
      <c r="K1522" s="7">
        <v>53.94</v>
      </c>
      <c r="L1522" s="7">
        <v>3.09</v>
      </c>
      <c r="M1522" s="7">
        <v>0.25800000000000001</v>
      </c>
      <c r="N1522" s="7">
        <v>323</v>
      </c>
      <c r="O1522" s="7">
        <v>2.04</v>
      </c>
      <c r="P1522" s="7">
        <v>0.86599999999999999</v>
      </c>
      <c r="Q1522" s="7">
        <v>6</v>
      </c>
      <c r="R1522" s="7">
        <v>0</v>
      </c>
      <c r="S1522" s="7">
        <v>1.42</v>
      </c>
      <c r="T1522" s="7">
        <v>19</v>
      </c>
      <c r="U1522" s="7">
        <v>18.149999999999999</v>
      </c>
      <c r="V1522" s="7">
        <v>18.28</v>
      </c>
      <c r="W1522" s="7">
        <v>354.7</v>
      </c>
      <c r="X1522" s="7">
        <v>350.1</v>
      </c>
      <c r="Y1522" s="7">
        <v>10.56</v>
      </c>
      <c r="Z1522" s="7">
        <v>12.97</v>
      </c>
      <c r="AA1522" s="7">
        <v>45.21</v>
      </c>
      <c r="AB1522" s="7">
        <v>55.53</v>
      </c>
      <c r="AC1522" s="7">
        <v>500.3</v>
      </c>
      <c r="AD1522" s="7">
        <v>49.11</v>
      </c>
      <c r="AE1522" s="7">
        <v>0</v>
      </c>
      <c r="AF1522" s="7">
        <v>94.41</v>
      </c>
      <c r="AG1522" s="7">
        <v>2.5</v>
      </c>
      <c r="AH1522" s="7">
        <v>0.55000000000000004</v>
      </c>
      <c r="AI1522" s="7">
        <v>111115</v>
      </c>
    </row>
    <row r="1523" spans="1:35" s="7" customFormat="1" x14ac:dyDescent="0.2">
      <c r="A1523" s="5">
        <f t="shared" si="316"/>
        <v>1522</v>
      </c>
      <c r="B1523" s="29"/>
      <c r="C1523" s="30"/>
      <c r="J1523" s="7" t="s">
        <v>344</v>
      </c>
    </row>
    <row r="1524" spans="1:35" s="7" customFormat="1" x14ac:dyDescent="0.2">
      <c r="A1524" s="5">
        <f t="shared" si="316"/>
        <v>1523</v>
      </c>
      <c r="B1524" s="29"/>
      <c r="C1524" s="30"/>
      <c r="J1524" s="7" t="s">
        <v>30</v>
      </c>
    </row>
    <row r="1525" spans="1:35" s="7" customFormat="1" x14ac:dyDescent="0.2">
      <c r="A1525" s="5">
        <f t="shared" si="316"/>
        <v>1524</v>
      </c>
      <c r="B1525" s="29"/>
      <c r="C1525" s="30"/>
      <c r="J1525" s="7" t="s">
        <v>346</v>
      </c>
      <c r="K1525" s="7" t="s">
        <v>347</v>
      </c>
    </row>
    <row r="1526" spans="1:35" s="7" customFormat="1" x14ac:dyDescent="0.2">
      <c r="A1526" s="5">
        <f t="shared" si="316"/>
        <v>1525</v>
      </c>
      <c r="B1526" s="29"/>
      <c r="C1526" s="30"/>
      <c r="J1526" s="7" t="s">
        <v>348</v>
      </c>
      <c r="K1526" s="7" t="s">
        <v>349</v>
      </c>
    </row>
    <row r="1527" spans="1:35" s="7" customFormat="1" x14ac:dyDescent="0.2">
      <c r="A1527" s="5">
        <f t="shared" si="316"/>
        <v>1526</v>
      </c>
      <c r="B1527" s="29"/>
      <c r="C1527" s="30"/>
      <c r="J1527" s="7" t="s">
        <v>350</v>
      </c>
      <c r="K1527" s="7" t="s">
        <v>351</v>
      </c>
      <c r="L1527" s="7">
        <v>1</v>
      </c>
      <c r="M1527" s="7">
        <v>0.16</v>
      </c>
    </row>
    <row r="1528" spans="1:35" s="7" customFormat="1" x14ac:dyDescent="0.2">
      <c r="A1528" s="5">
        <f t="shared" si="316"/>
        <v>1527</v>
      </c>
      <c r="B1528" s="29"/>
      <c r="C1528" s="30"/>
      <c r="J1528" s="7" t="s">
        <v>352</v>
      </c>
      <c r="K1528" s="7" t="s">
        <v>353</v>
      </c>
    </row>
    <row r="1529" spans="1:35" s="7" customFormat="1" x14ac:dyDescent="0.2">
      <c r="A1529" s="5">
        <f t="shared" si="316"/>
        <v>1528</v>
      </c>
      <c r="B1529" s="29"/>
      <c r="C1529" s="30"/>
      <c r="J1529" s="7" t="s">
        <v>31</v>
      </c>
    </row>
    <row r="1530" spans="1:35" s="7" customFormat="1" x14ac:dyDescent="0.2">
      <c r="A1530" s="5">
        <f t="shared" si="316"/>
        <v>1529</v>
      </c>
      <c r="B1530" s="29"/>
      <c r="C1530" s="30"/>
      <c r="J1530" s="7" t="s">
        <v>355</v>
      </c>
      <c r="K1530" s="7" t="s">
        <v>356</v>
      </c>
      <c r="L1530" s="7" t="s">
        <v>357</v>
      </c>
      <c r="M1530" s="7" t="s">
        <v>358</v>
      </c>
      <c r="N1530" s="7" t="s">
        <v>359</v>
      </c>
      <c r="O1530" s="7" t="s">
        <v>360</v>
      </c>
      <c r="P1530" s="7" t="s">
        <v>361</v>
      </c>
      <c r="Q1530" s="7" t="s">
        <v>362</v>
      </c>
      <c r="R1530" s="7" t="s">
        <v>363</v>
      </c>
      <c r="S1530" s="7" t="s">
        <v>364</v>
      </c>
      <c r="T1530" s="7" t="s">
        <v>365</v>
      </c>
      <c r="U1530" s="7" t="s">
        <v>366</v>
      </c>
      <c r="V1530" s="7" t="s">
        <v>367</v>
      </c>
      <c r="W1530" s="7" t="s">
        <v>368</v>
      </c>
      <c r="X1530" s="7" t="s">
        <v>369</v>
      </c>
      <c r="Y1530" s="7" t="s">
        <v>370</v>
      </c>
      <c r="Z1530" s="7" t="s">
        <v>371</v>
      </c>
      <c r="AA1530" s="7" t="s">
        <v>372</v>
      </c>
      <c r="AB1530" s="7" t="s">
        <v>373</v>
      </c>
      <c r="AC1530" s="7" t="s">
        <v>374</v>
      </c>
      <c r="AD1530" s="7" t="s">
        <v>375</v>
      </c>
      <c r="AE1530" s="7" t="s">
        <v>376</v>
      </c>
      <c r="AF1530" s="7" t="s">
        <v>377</v>
      </c>
      <c r="AG1530" s="7" t="s">
        <v>378</v>
      </c>
      <c r="AH1530" s="7" t="s">
        <v>379</v>
      </c>
      <c r="AI1530" s="7" t="s">
        <v>380</v>
      </c>
    </row>
    <row r="1531" spans="1:35" s="7" customFormat="1" x14ac:dyDescent="0.2">
      <c r="A1531" s="5">
        <f t="shared" si="316"/>
        <v>1530</v>
      </c>
      <c r="B1531" s="29">
        <f>DATE(1998,7,(MID(J1524,10,1)))</f>
        <v>35978</v>
      </c>
      <c r="C1531" s="30">
        <f>TIME(MID(J1524,17,2),MID(J1524,20,2),MID(J1524,23,2))</f>
        <v>0.60116898148148146</v>
      </c>
      <c r="D1531" s="43" t="s">
        <v>434</v>
      </c>
      <c r="E1531" s="43" t="s">
        <v>430</v>
      </c>
      <c r="F1531" s="7">
        <v>50</v>
      </c>
      <c r="G1531" s="43" t="s">
        <v>51</v>
      </c>
      <c r="H1531" s="7">
        <f>VALUE(LEFT(J1529,FIND(":",J1529,1)-1))</f>
        <v>5</v>
      </c>
      <c r="I1531" s="7">
        <f>VALUE(RIGHT(J1529,1))</f>
        <v>3</v>
      </c>
      <c r="J1531" s="7">
        <v>1</v>
      </c>
      <c r="K1531" s="7">
        <v>132.94</v>
      </c>
      <c r="L1531" s="7">
        <v>2.71</v>
      </c>
      <c r="M1531" s="7">
        <v>6.3500000000000001E-2</v>
      </c>
      <c r="N1531" s="7">
        <v>274</v>
      </c>
      <c r="O1531" s="7">
        <v>0.65</v>
      </c>
      <c r="P1531" s="7">
        <v>0.99299999999999999</v>
      </c>
      <c r="Q1531" s="7">
        <v>6</v>
      </c>
      <c r="R1531" s="7">
        <v>0</v>
      </c>
      <c r="S1531" s="7">
        <v>1.42</v>
      </c>
      <c r="T1531" s="7">
        <v>17.93</v>
      </c>
      <c r="U1531" s="7">
        <v>18.02</v>
      </c>
      <c r="V1531" s="7">
        <v>17.39</v>
      </c>
      <c r="W1531" s="7">
        <v>353.3</v>
      </c>
      <c r="X1531" s="7">
        <v>349.7</v>
      </c>
      <c r="Y1531" s="7">
        <v>10.67</v>
      </c>
      <c r="Z1531" s="7">
        <v>11.44</v>
      </c>
      <c r="AA1531" s="7">
        <v>48.86</v>
      </c>
      <c r="AB1531" s="7">
        <v>52.38</v>
      </c>
      <c r="AC1531" s="7">
        <v>500.4</v>
      </c>
      <c r="AD1531" s="7">
        <v>49.31</v>
      </c>
      <c r="AE1531" s="7">
        <v>1.488</v>
      </c>
      <c r="AF1531" s="7">
        <v>94.41</v>
      </c>
      <c r="AG1531" s="7">
        <v>2.5</v>
      </c>
      <c r="AH1531" s="7">
        <v>0.55000000000000004</v>
      </c>
      <c r="AI1531" s="7">
        <v>111115</v>
      </c>
    </row>
    <row r="1532" spans="1:35" s="7" customFormat="1" x14ac:dyDescent="0.2">
      <c r="A1532" s="5">
        <f t="shared" si="316"/>
        <v>1531</v>
      </c>
      <c r="B1532" s="29">
        <f t="shared" ref="B1532:I1532" si="321">B1531</f>
        <v>35978</v>
      </c>
      <c r="C1532" s="30">
        <f t="shared" si="321"/>
        <v>0.60116898148148146</v>
      </c>
      <c r="D1532" s="7" t="str">
        <f t="shared" si="321"/>
        <v>SU</v>
      </c>
      <c r="E1532" s="7" t="str">
        <f t="shared" si="321"/>
        <v>sprout</v>
      </c>
      <c r="F1532" s="7">
        <f t="shared" si="321"/>
        <v>50</v>
      </c>
      <c r="G1532" s="7" t="str">
        <f t="shared" si="321"/>
        <v>POTR</v>
      </c>
      <c r="H1532" s="7">
        <f t="shared" si="321"/>
        <v>5</v>
      </c>
      <c r="I1532" s="7">
        <f t="shared" si="321"/>
        <v>3</v>
      </c>
      <c r="J1532" s="7">
        <v>2</v>
      </c>
      <c r="K1532" s="7">
        <v>211.69</v>
      </c>
      <c r="L1532" s="7">
        <v>2.56</v>
      </c>
      <c r="M1532" s="7">
        <v>6.3899999999999998E-2</v>
      </c>
      <c r="N1532" s="7">
        <v>278</v>
      </c>
      <c r="O1532" s="7">
        <v>0.64600000000000002</v>
      </c>
      <c r="P1532" s="7">
        <v>0.98099999999999998</v>
      </c>
      <c r="Q1532" s="7">
        <v>6</v>
      </c>
      <c r="R1532" s="7">
        <v>0</v>
      </c>
      <c r="S1532" s="7">
        <v>1.42</v>
      </c>
      <c r="T1532" s="7">
        <v>18.18</v>
      </c>
      <c r="U1532" s="7">
        <v>17.91</v>
      </c>
      <c r="V1532" s="7">
        <v>17.920000000000002</v>
      </c>
      <c r="W1532" s="7">
        <v>353.1</v>
      </c>
      <c r="X1532" s="7">
        <v>349.7</v>
      </c>
      <c r="Y1532" s="7">
        <v>10.65</v>
      </c>
      <c r="Z1532" s="7">
        <v>11.41</v>
      </c>
      <c r="AA1532" s="7">
        <v>47.98</v>
      </c>
      <c r="AB1532" s="7">
        <v>51.43</v>
      </c>
      <c r="AC1532" s="7">
        <v>500.4</v>
      </c>
      <c r="AD1532" s="7">
        <v>49.51</v>
      </c>
      <c r="AE1532" s="7">
        <v>0.84030000000000005</v>
      </c>
      <c r="AF1532" s="7">
        <v>94.41</v>
      </c>
      <c r="AG1532" s="7">
        <v>2.5</v>
      </c>
      <c r="AH1532" s="7">
        <v>0.55000000000000004</v>
      </c>
      <c r="AI1532" s="7">
        <v>111115</v>
      </c>
    </row>
    <row r="1533" spans="1:35" s="7" customFormat="1" x14ac:dyDescent="0.2">
      <c r="A1533" s="5">
        <f t="shared" si="316"/>
        <v>1532</v>
      </c>
      <c r="B1533" s="29"/>
      <c r="C1533" s="30"/>
      <c r="J1533" s="7" t="s">
        <v>344</v>
      </c>
    </row>
    <row r="1534" spans="1:35" s="7" customFormat="1" x14ac:dyDescent="0.2">
      <c r="A1534" s="5">
        <f t="shared" si="316"/>
        <v>1533</v>
      </c>
      <c r="B1534" s="29"/>
      <c r="C1534" s="30"/>
      <c r="J1534" s="7" t="s">
        <v>32</v>
      </c>
    </row>
    <row r="1535" spans="1:35" s="7" customFormat="1" x14ac:dyDescent="0.2">
      <c r="A1535" s="5">
        <f t="shared" si="316"/>
        <v>1534</v>
      </c>
      <c r="B1535" s="29"/>
      <c r="C1535" s="30"/>
      <c r="J1535" s="7" t="s">
        <v>346</v>
      </c>
      <c r="K1535" s="7" t="s">
        <v>347</v>
      </c>
    </row>
    <row r="1536" spans="1:35" s="7" customFormat="1" x14ac:dyDescent="0.2">
      <c r="A1536" s="5">
        <f t="shared" si="316"/>
        <v>1535</v>
      </c>
      <c r="B1536" s="29"/>
      <c r="C1536" s="30"/>
      <c r="J1536" s="7" t="s">
        <v>348</v>
      </c>
      <c r="K1536" s="7" t="s">
        <v>349</v>
      </c>
    </row>
    <row r="1537" spans="1:35" s="7" customFormat="1" x14ac:dyDescent="0.2">
      <c r="A1537" s="5">
        <f t="shared" si="316"/>
        <v>1536</v>
      </c>
      <c r="B1537" s="29"/>
      <c r="C1537" s="30"/>
      <c r="J1537" s="7" t="s">
        <v>350</v>
      </c>
      <c r="K1537" s="7" t="s">
        <v>351</v>
      </c>
      <c r="L1537" s="7">
        <v>1</v>
      </c>
      <c r="M1537" s="7">
        <v>0.16</v>
      </c>
    </row>
    <row r="1538" spans="1:35" s="7" customFormat="1" x14ac:dyDescent="0.2">
      <c r="A1538" s="5">
        <f t="shared" si="316"/>
        <v>1537</v>
      </c>
      <c r="B1538" s="29"/>
      <c r="C1538" s="30"/>
      <c r="J1538" s="7" t="s">
        <v>352</v>
      </c>
      <c r="K1538" s="7" t="s">
        <v>353</v>
      </c>
    </row>
    <row r="1539" spans="1:35" s="7" customFormat="1" x14ac:dyDescent="0.2">
      <c r="A1539" s="5">
        <f t="shared" si="316"/>
        <v>1538</v>
      </c>
      <c r="B1539" s="29"/>
      <c r="C1539" s="30"/>
      <c r="J1539" s="7" t="s">
        <v>33</v>
      </c>
    </row>
    <row r="1540" spans="1:35" s="7" customFormat="1" x14ac:dyDescent="0.2">
      <c r="A1540" s="5">
        <f t="shared" si="316"/>
        <v>1539</v>
      </c>
      <c r="B1540" s="29"/>
      <c r="C1540" s="30"/>
      <c r="J1540" s="7" t="s">
        <v>355</v>
      </c>
      <c r="K1540" s="7" t="s">
        <v>356</v>
      </c>
      <c r="L1540" s="7" t="s">
        <v>357</v>
      </c>
      <c r="M1540" s="7" t="s">
        <v>358</v>
      </c>
      <c r="N1540" s="7" t="s">
        <v>359</v>
      </c>
      <c r="O1540" s="7" t="s">
        <v>360</v>
      </c>
      <c r="P1540" s="7" t="s">
        <v>361</v>
      </c>
      <c r="Q1540" s="7" t="s">
        <v>362</v>
      </c>
      <c r="R1540" s="7" t="s">
        <v>363</v>
      </c>
      <c r="S1540" s="7" t="s">
        <v>364</v>
      </c>
      <c r="T1540" s="7" t="s">
        <v>365</v>
      </c>
      <c r="U1540" s="7" t="s">
        <v>366</v>
      </c>
      <c r="V1540" s="7" t="s">
        <v>367</v>
      </c>
      <c r="W1540" s="7" t="s">
        <v>368</v>
      </c>
      <c r="X1540" s="7" t="s">
        <v>369</v>
      </c>
      <c r="Y1540" s="7" t="s">
        <v>370</v>
      </c>
      <c r="Z1540" s="7" t="s">
        <v>371</v>
      </c>
      <c r="AA1540" s="7" t="s">
        <v>372</v>
      </c>
      <c r="AB1540" s="7" t="s">
        <v>373</v>
      </c>
      <c r="AC1540" s="7" t="s">
        <v>374</v>
      </c>
      <c r="AD1540" s="7" t="s">
        <v>375</v>
      </c>
      <c r="AE1540" s="7" t="s">
        <v>376</v>
      </c>
      <c r="AF1540" s="7" t="s">
        <v>377</v>
      </c>
      <c r="AG1540" s="7" t="s">
        <v>378</v>
      </c>
      <c r="AH1540" s="7" t="s">
        <v>379</v>
      </c>
      <c r="AI1540" s="7" t="s">
        <v>380</v>
      </c>
    </row>
    <row r="1541" spans="1:35" s="7" customFormat="1" x14ac:dyDescent="0.2">
      <c r="A1541" s="5">
        <f t="shared" si="316"/>
        <v>1540</v>
      </c>
      <c r="B1541" s="29">
        <f>DATE(1998,7,(MID(J1534,10,1)))</f>
        <v>35978</v>
      </c>
      <c r="C1541" s="30">
        <f>TIME(MID(J1534,17,2),MID(J1534,20,2),MID(J1534,23,2))</f>
        <v>0.60590277777777779</v>
      </c>
      <c r="D1541" s="43" t="s">
        <v>434</v>
      </c>
      <c r="E1541" s="43" t="s">
        <v>430</v>
      </c>
      <c r="F1541" s="7">
        <v>50</v>
      </c>
      <c r="G1541" s="43" t="s">
        <v>51</v>
      </c>
      <c r="H1541" s="7">
        <f>VALUE(LEFT(J1539,FIND(":",J1539,1)-1))</f>
        <v>11</v>
      </c>
      <c r="I1541" s="7">
        <f>VALUE(RIGHT(J1539,1))</f>
        <v>5</v>
      </c>
      <c r="J1541" s="7">
        <v>1</v>
      </c>
      <c r="K1541" s="7">
        <v>102.68</v>
      </c>
      <c r="L1541" s="7">
        <v>3.42</v>
      </c>
      <c r="M1541" s="7">
        <v>0.222</v>
      </c>
      <c r="N1541" s="7">
        <v>317</v>
      </c>
      <c r="O1541" s="7">
        <v>1.81</v>
      </c>
      <c r="P1541" s="7">
        <v>0.875</v>
      </c>
      <c r="Q1541" s="7">
        <v>6</v>
      </c>
      <c r="R1541" s="7">
        <v>0</v>
      </c>
      <c r="S1541" s="7">
        <v>1.42</v>
      </c>
      <c r="T1541" s="7">
        <v>19.05</v>
      </c>
      <c r="U1541" s="7">
        <v>17.97</v>
      </c>
      <c r="V1541" s="7">
        <v>19.079999999999998</v>
      </c>
      <c r="W1541" s="7">
        <v>355.1</v>
      </c>
      <c r="X1541" s="7">
        <v>350.3</v>
      </c>
      <c r="Y1541" s="7">
        <v>10.48</v>
      </c>
      <c r="Z1541" s="7">
        <v>12.62</v>
      </c>
      <c r="AA1541" s="7">
        <v>44.74</v>
      </c>
      <c r="AB1541" s="7">
        <v>53.88</v>
      </c>
      <c r="AC1541" s="7">
        <v>500.1</v>
      </c>
      <c r="AD1541" s="7">
        <v>50.88</v>
      </c>
      <c r="AE1541" s="7">
        <v>0.124</v>
      </c>
      <c r="AF1541" s="7">
        <v>94.42</v>
      </c>
      <c r="AG1541" s="7">
        <v>2.5</v>
      </c>
      <c r="AH1541" s="7">
        <v>0.55000000000000004</v>
      </c>
      <c r="AI1541" s="7">
        <v>111115</v>
      </c>
    </row>
    <row r="1542" spans="1:35" s="7" customFormat="1" x14ac:dyDescent="0.2">
      <c r="A1542" s="5">
        <f t="shared" si="316"/>
        <v>1541</v>
      </c>
      <c r="B1542" s="29">
        <f t="shared" ref="B1542:I1542" si="322">B1541</f>
        <v>35978</v>
      </c>
      <c r="C1542" s="30">
        <f t="shared" si="322"/>
        <v>0.60590277777777779</v>
      </c>
      <c r="D1542" s="7" t="str">
        <f t="shared" si="322"/>
        <v>SU</v>
      </c>
      <c r="E1542" s="7" t="str">
        <f t="shared" si="322"/>
        <v>sprout</v>
      </c>
      <c r="F1542" s="7">
        <f t="shared" si="322"/>
        <v>50</v>
      </c>
      <c r="G1542" s="7" t="str">
        <f t="shared" si="322"/>
        <v>POTR</v>
      </c>
      <c r="H1542" s="7">
        <f t="shared" si="322"/>
        <v>11</v>
      </c>
      <c r="I1542" s="7">
        <f t="shared" si="322"/>
        <v>5</v>
      </c>
      <c r="J1542" s="7">
        <v>2</v>
      </c>
      <c r="K1542" s="7">
        <v>170.93</v>
      </c>
      <c r="L1542" s="7">
        <v>3.47</v>
      </c>
      <c r="M1542" s="7">
        <v>0.221</v>
      </c>
      <c r="N1542" s="7">
        <v>317</v>
      </c>
      <c r="O1542" s="7">
        <v>1.83</v>
      </c>
      <c r="P1542" s="7">
        <v>0.88500000000000001</v>
      </c>
      <c r="Q1542" s="7">
        <v>6</v>
      </c>
      <c r="R1542" s="7">
        <v>0</v>
      </c>
      <c r="S1542" s="7">
        <v>1.42</v>
      </c>
      <c r="T1542" s="7">
        <v>19.09</v>
      </c>
      <c r="U1542" s="7">
        <v>18.04</v>
      </c>
      <c r="V1542" s="7">
        <v>19.07</v>
      </c>
      <c r="W1542" s="7">
        <v>355.3</v>
      </c>
      <c r="X1542" s="7">
        <v>350.4</v>
      </c>
      <c r="Y1542" s="7">
        <v>10.46</v>
      </c>
      <c r="Z1542" s="7">
        <v>12.62</v>
      </c>
      <c r="AA1542" s="7">
        <v>44.52</v>
      </c>
      <c r="AB1542" s="7">
        <v>53.73</v>
      </c>
      <c r="AC1542" s="7">
        <v>500.2</v>
      </c>
      <c r="AD1542" s="7">
        <v>50.78</v>
      </c>
      <c r="AE1542" s="7">
        <v>4.1329999999999999E-2</v>
      </c>
      <c r="AF1542" s="7">
        <v>94.41</v>
      </c>
      <c r="AG1542" s="7">
        <v>2.5</v>
      </c>
      <c r="AH1542" s="7">
        <v>0.55000000000000004</v>
      </c>
      <c r="AI1542" s="7">
        <v>111115</v>
      </c>
    </row>
    <row r="1543" spans="1:35" s="7" customFormat="1" x14ac:dyDescent="0.2">
      <c r="A1543" s="5">
        <f t="shared" ref="A1543:A1608" si="323">A1542+1</f>
        <v>1542</v>
      </c>
      <c r="B1543" s="29"/>
      <c r="C1543" s="30"/>
      <c r="J1543" s="7" t="s">
        <v>344</v>
      </c>
    </row>
    <row r="1544" spans="1:35" s="7" customFormat="1" x14ac:dyDescent="0.2">
      <c r="A1544" s="5">
        <f t="shared" si="323"/>
        <v>1543</v>
      </c>
      <c r="B1544" s="29"/>
      <c r="C1544" s="30"/>
      <c r="J1544" s="7" t="s">
        <v>34</v>
      </c>
    </row>
    <row r="1545" spans="1:35" s="7" customFormat="1" x14ac:dyDescent="0.2">
      <c r="A1545" s="5">
        <f t="shared" si="323"/>
        <v>1544</v>
      </c>
      <c r="B1545" s="29"/>
      <c r="C1545" s="30"/>
      <c r="J1545" s="7" t="s">
        <v>346</v>
      </c>
      <c r="K1545" s="7" t="s">
        <v>347</v>
      </c>
    </row>
    <row r="1546" spans="1:35" s="7" customFormat="1" x14ac:dyDescent="0.2">
      <c r="A1546" s="5">
        <f t="shared" si="323"/>
        <v>1545</v>
      </c>
      <c r="B1546" s="29"/>
      <c r="C1546" s="30"/>
      <c r="J1546" s="7" t="s">
        <v>348</v>
      </c>
      <c r="K1546" s="7" t="s">
        <v>349</v>
      </c>
    </row>
    <row r="1547" spans="1:35" s="7" customFormat="1" x14ac:dyDescent="0.2">
      <c r="A1547" s="5">
        <f t="shared" si="323"/>
        <v>1546</v>
      </c>
      <c r="B1547" s="29"/>
      <c r="C1547" s="30"/>
      <c r="J1547" s="7" t="s">
        <v>350</v>
      </c>
      <c r="K1547" s="7" t="s">
        <v>351</v>
      </c>
      <c r="L1547" s="7">
        <v>1</v>
      </c>
      <c r="M1547" s="7">
        <v>0.16</v>
      </c>
    </row>
    <row r="1548" spans="1:35" s="7" customFormat="1" x14ac:dyDescent="0.2">
      <c r="A1548" s="5">
        <f t="shared" si="323"/>
        <v>1547</v>
      </c>
      <c r="B1548" s="29"/>
      <c r="C1548" s="30"/>
      <c r="J1548" s="7" t="s">
        <v>352</v>
      </c>
      <c r="K1548" s="7" t="s">
        <v>353</v>
      </c>
    </row>
    <row r="1549" spans="1:35" s="7" customFormat="1" x14ac:dyDescent="0.2">
      <c r="A1549" s="5">
        <f t="shared" si="323"/>
        <v>1548</v>
      </c>
      <c r="B1549" s="29"/>
      <c r="C1549" s="30"/>
      <c r="J1549" s="7" t="s">
        <v>9</v>
      </c>
    </row>
    <row r="1550" spans="1:35" s="7" customFormat="1" x14ac:dyDescent="0.2">
      <c r="A1550" s="5">
        <f t="shared" si="323"/>
        <v>1549</v>
      </c>
      <c r="B1550" s="29"/>
      <c r="C1550" s="30"/>
      <c r="J1550" s="7" t="s">
        <v>355</v>
      </c>
      <c r="K1550" s="7" t="s">
        <v>356</v>
      </c>
      <c r="L1550" s="7" t="s">
        <v>357</v>
      </c>
      <c r="M1550" s="7" t="s">
        <v>358</v>
      </c>
      <c r="N1550" s="7" t="s">
        <v>359</v>
      </c>
      <c r="O1550" s="7" t="s">
        <v>360</v>
      </c>
      <c r="P1550" s="7" t="s">
        <v>361</v>
      </c>
      <c r="Q1550" s="7" t="s">
        <v>362</v>
      </c>
      <c r="R1550" s="7" t="s">
        <v>363</v>
      </c>
      <c r="S1550" s="7" t="s">
        <v>364</v>
      </c>
      <c r="T1550" s="7" t="s">
        <v>365</v>
      </c>
      <c r="U1550" s="7" t="s">
        <v>366</v>
      </c>
      <c r="V1550" s="7" t="s">
        <v>367</v>
      </c>
      <c r="W1550" s="7" t="s">
        <v>368</v>
      </c>
      <c r="X1550" s="7" t="s">
        <v>369</v>
      </c>
      <c r="Y1550" s="7" t="s">
        <v>370</v>
      </c>
      <c r="Z1550" s="7" t="s">
        <v>371</v>
      </c>
      <c r="AA1550" s="7" t="s">
        <v>372</v>
      </c>
      <c r="AB1550" s="7" t="s">
        <v>373</v>
      </c>
      <c r="AC1550" s="7" t="s">
        <v>374</v>
      </c>
      <c r="AD1550" s="7" t="s">
        <v>375</v>
      </c>
      <c r="AE1550" s="7" t="s">
        <v>376</v>
      </c>
      <c r="AF1550" s="7" t="s">
        <v>377</v>
      </c>
      <c r="AG1550" s="7" t="s">
        <v>378</v>
      </c>
      <c r="AH1550" s="7" t="s">
        <v>379</v>
      </c>
      <c r="AI1550" s="7" t="s">
        <v>380</v>
      </c>
    </row>
    <row r="1551" spans="1:35" s="7" customFormat="1" x14ac:dyDescent="0.2">
      <c r="A1551" s="5">
        <f t="shared" si="323"/>
        <v>1550</v>
      </c>
      <c r="B1551" s="29">
        <f>DATE(1998,7,(MID(J1544,10,1)))</f>
        <v>35978</v>
      </c>
      <c r="C1551" s="30">
        <f>TIME(MID(J1544,17,2),MID(J1544,20,2),MID(J1544,23,2))</f>
        <v>0.60855324074074069</v>
      </c>
      <c r="D1551" s="43" t="s">
        <v>434</v>
      </c>
      <c r="E1551" s="43" t="s">
        <v>430</v>
      </c>
      <c r="F1551" s="7">
        <v>50</v>
      </c>
      <c r="G1551" s="43" t="s">
        <v>51</v>
      </c>
      <c r="H1551" s="7">
        <f>VALUE(LEFT(J1549,FIND(":",J1549,1)-1))</f>
        <v>5</v>
      </c>
      <c r="I1551" s="7">
        <f>VALUE(RIGHT(J1549,1))</f>
        <v>4</v>
      </c>
      <c r="J1551" s="7">
        <v>1</v>
      </c>
      <c r="K1551" s="7">
        <v>21.43</v>
      </c>
      <c r="L1551" s="7">
        <v>3.81</v>
      </c>
      <c r="M1551" s="7">
        <v>0.183</v>
      </c>
      <c r="N1551" s="7">
        <v>307</v>
      </c>
      <c r="O1551" s="7">
        <v>1.6</v>
      </c>
      <c r="P1551" s="7">
        <v>0.91700000000000004</v>
      </c>
      <c r="Q1551" s="7">
        <v>6</v>
      </c>
      <c r="R1551" s="7">
        <v>0</v>
      </c>
      <c r="S1551" s="7">
        <v>1.42</v>
      </c>
      <c r="T1551" s="7">
        <v>18.89</v>
      </c>
      <c r="U1551" s="7">
        <v>18.07</v>
      </c>
      <c r="V1551" s="7">
        <v>18.28</v>
      </c>
      <c r="W1551" s="7">
        <v>354.7</v>
      </c>
      <c r="X1551" s="7">
        <v>349.5</v>
      </c>
      <c r="Y1551" s="7">
        <v>10.43</v>
      </c>
      <c r="Z1551" s="7">
        <v>12.33</v>
      </c>
      <c r="AA1551" s="7">
        <v>44.96</v>
      </c>
      <c r="AB1551" s="7">
        <v>53.15</v>
      </c>
      <c r="AC1551" s="7">
        <v>500.3</v>
      </c>
      <c r="AD1551" s="7">
        <v>49.55</v>
      </c>
      <c r="AE1551" s="7">
        <v>0.20660000000000001</v>
      </c>
      <c r="AF1551" s="7">
        <v>94.41</v>
      </c>
      <c r="AG1551" s="7">
        <v>2.5</v>
      </c>
      <c r="AH1551" s="7">
        <v>0.55000000000000004</v>
      </c>
      <c r="AI1551" s="7">
        <v>111115</v>
      </c>
    </row>
    <row r="1552" spans="1:35" s="7" customFormat="1" x14ac:dyDescent="0.2">
      <c r="A1552" s="5">
        <f t="shared" si="323"/>
        <v>1551</v>
      </c>
      <c r="B1552" s="29">
        <f t="shared" ref="B1552:I1552" si="324">B1551</f>
        <v>35978</v>
      </c>
      <c r="C1552" s="30">
        <f t="shared" si="324"/>
        <v>0.60855324074074069</v>
      </c>
      <c r="D1552" s="7" t="str">
        <f t="shared" si="324"/>
        <v>SU</v>
      </c>
      <c r="E1552" s="7" t="str">
        <f t="shared" si="324"/>
        <v>sprout</v>
      </c>
      <c r="F1552" s="7">
        <f t="shared" si="324"/>
        <v>50</v>
      </c>
      <c r="G1552" s="7" t="str">
        <f t="shared" si="324"/>
        <v>POTR</v>
      </c>
      <c r="H1552" s="7">
        <f t="shared" si="324"/>
        <v>5</v>
      </c>
      <c r="I1552" s="7">
        <f t="shared" si="324"/>
        <v>4</v>
      </c>
      <c r="J1552" s="7">
        <v>2</v>
      </c>
      <c r="K1552" s="7">
        <v>47.68</v>
      </c>
      <c r="L1552" s="7">
        <v>3.77</v>
      </c>
      <c r="M1552" s="7">
        <v>0.184</v>
      </c>
      <c r="N1552" s="7">
        <v>308</v>
      </c>
      <c r="O1552" s="7">
        <v>1.6</v>
      </c>
      <c r="P1552" s="7">
        <v>0.91300000000000003</v>
      </c>
      <c r="Q1552" s="7">
        <v>6</v>
      </c>
      <c r="R1552" s="7">
        <v>0</v>
      </c>
      <c r="S1552" s="7">
        <v>1.42</v>
      </c>
      <c r="T1552" s="7">
        <v>18.829999999999998</v>
      </c>
      <c r="U1552" s="7">
        <v>18.04</v>
      </c>
      <c r="V1552" s="7">
        <v>18.739999999999998</v>
      </c>
      <c r="W1552" s="7">
        <v>354.6</v>
      </c>
      <c r="X1552" s="7">
        <v>349.4</v>
      </c>
      <c r="Y1552" s="7">
        <v>10.43</v>
      </c>
      <c r="Z1552" s="7">
        <v>12.32</v>
      </c>
      <c r="AA1552" s="7">
        <v>45.12</v>
      </c>
      <c r="AB1552" s="7">
        <v>53.32</v>
      </c>
      <c r="AC1552" s="7">
        <v>500.3</v>
      </c>
      <c r="AD1552" s="7">
        <v>49.51</v>
      </c>
      <c r="AE1552" s="7">
        <v>0.13780000000000001</v>
      </c>
      <c r="AF1552" s="7">
        <v>94.41</v>
      </c>
      <c r="AG1552" s="7">
        <v>2.5</v>
      </c>
      <c r="AH1552" s="7">
        <v>0.55000000000000004</v>
      </c>
      <c r="AI1552" s="7">
        <v>111115</v>
      </c>
    </row>
    <row r="1553" spans="1:35" s="7" customFormat="1" x14ac:dyDescent="0.2">
      <c r="A1553" s="5">
        <f t="shared" si="323"/>
        <v>1552</v>
      </c>
      <c r="B1553" s="29"/>
      <c r="C1553" s="30"/>
      <c r="J1553" s="7" t="s">
        <v>344</v>
      </c>
    </row>
    <row r="1554" spans="1:35" s="7" customFormat="1" x14ac:dyDescent="0.2">
      <c r="A1554" s="5">
        <f t="shared" si="323"/>
        <v>1553</v>
      </c>
      <c r="B1554" s="29"/>
      <c r="C1554" s="30"/>
      <c r="J1554" s="7" t="s">
        <v>35</v>
      </c>
    </row>
    <row r="1555" spans="1:35" s="7" customFormat="1" x14ac:dyDescent="0.2">
      <c r="A1555" s="5">
        <f t="shared" si="323"/>
        <v>1554</v>
      </c>
      <c r="B1555" s="29"/>
      <c r="C1555" s="30"/>
      <c r="J1555" s="7" t="s">
        <v>346</v>
      </c>
      <c r="K1555" s="7" t="s">
        <v>347</v>
      </c>
    </row>
    <row r="1556" spans="1:35" s="7" customFormat="1" x14ac:dyDescent="0.2">
      <c r="A1556" s="5">
        <f t="shared" si="323"/>
        <v>1555</v>
      </c>
      <c r="B1556" s="29"/>
      <c r="C1556" s="30"/>
      <c r="J1556" s="7" t="s">
        <v>348</v>
      </c>
      <c r="K1556" s="7" t="s">
        <v>349</v>
      </c>
    </row>
    <row r="1557" spans="1:35" s="7" customFormat="1" x14ac:dyDescent="0.2">
      <c r="A1557" s="5">
        <f t="shared" si="323"/>
        <v>1556</v>
      </c>
      <c r="B1557" s="29"/>
      <c r="C1557" s="30"/>
      <c r="J1557" s="7" t="s">
        <v>350</v>
      </c>
      <c r="K1557" s="7" t="s">
        <v>351</v>
      </c>
      <c r="L1557" s="7">
        <v>1</v>
      </c>
      <c r="M1557" s="7">
        <v>0.16</v>
      </c>
    </row>
    <row r="1558" spans="1:35" s="7" customFormat="1" x14ac:dyDescent="0.2">
      <c r="A1558" s="5">
        <f t="shared" si="323"/>
        <v>1557</v>
      </c>
      <c r="B1558" s="29"/>
      <c r="C1558" s="30"/>
      <c r="J1558" s="7" t="s">
        <v>352</v>
      </c>
      <c r="K1558" s="7" t="s">
        <v>353</v>
      </c>
    </row>
    <row r="1559" spans="1:35" s="7" customFormat="1" x14ac:dyDescent="0.2">
      <c r="A1559" s="5">
        <f t="shared" si="323"/>
        <v>1558</v>
      </c>
      <c r="B1559" s="29"/>
      <c r="C1559" s="30"/>
      <c r="J1559" s="7" t="s">
        <v>13</v>
      </c>
    </row>
    <row r="1560" spans="1:35" s="7" customFormat="1" x14ac:dyDescent="0.2">
      <c r="A1560" s="5">
        <f t="shared" si="323"/>
        <v>1559</v>
      </c>
      <c r="B1560" s="29"/>
      <c r="C1560" s="30"/>
      <c r="J1560" s="7" t="s">
        <v>355</v>
      </c>
      <c r="K1560" s="7" t="s">
        <v>356</v>
      </c>
      <c r="L1560" s="7" t="s">
        <v>357</v>
      </c>
      <c r="M1560" s="7" t="s">
        <v>358</v>
      </c>
      <c r="N1560" s="7" t="s">
        <v>359</v>
      </c>
      <c r="O1560" s="7" t="s">
        <v>360</v>
      </c>
      <c r="P1560" s="7" t="s">
        <v>361</v>
      </c>
      <c r="Q1560" s="7" t="s">
        <v>362</v>
      </c>
      <c r="R1560" s="7" t="s">
        <v>363</v>
      </c>
      <c r="S1560" s="7" t="s">
        <v>364</v>
      </c>
      <c r="T1560" s="7" t="s">
        <v>365</v>
      </c>
      <c r="U1560" s="7" t="s">
        <v>366</v>
      </c>
      <c r="V1560" s="7" t="s">
        <v>367</v>
      </c>
      <c r="W1560" s="7" t="s">
        <v>368</v>
      </c>
      <c r="X1560" s="7" t="s">
        <v>369</v>
      </c>
      <c r="Y1560" s="7" t="s">
        <v>370</v>
      </c>
      <c r="Z1560" s="7" t="s">
        <v>371</v>
      </c>
      <c r="AA1560" s="7" t="s">
        <v>372</v>
      </c>
      <c r="AB1560" s="7" t="s">
        <v>373</v>
      </c>
      <c r="AC1560" s="7" t="s">
        <v>374</v>
      </c>
      <c r="AD1560" s="7" t="s">
        <v>375</v>
      </c>
      <c r="AE1560" s="7" t="s">
        <v>376</v>
      </c>
      <c r="AF1560" s="7" t="s">
        <v>377</v>
      </c>
      <c r="AG1560" s="7" t="s">
        <v>378</v>
      </c>
      <c r="AH1560" s="7" t="s">
        <v>379</v>
      </c>
      <c r="AI1560" s="7" t="s">
        <v>380</v>
      </c>
    </row>
    <row r="1561" spans="1:35" s="7" customFormat="1" x14ac:dyDescent="0.2">
      <c r="A1561" s="5">
        <f t="shared" si="323"/>
        <v>1560</v>
      </c>
      <c r="B1561" s="29">
        <f>DATE(1998,7,(MID(J1554,10,1)))</f>
        <v>35978</v>
      </c>
      <c r="C1561" s="30">
        <f>TIME(MID(J1554,17,2),MID(J1554,20,2),MID(J1554,23,2))</f>
        <v>0.61094907407407406</v>
      </c>
      <c r="D1561" s="43" t="s">
        <v>434</v>
      </c>
      <c r="E1561" s="43" t="s">
        <v>430</v>
      </c>
      <c r="F1561" s="7">
        <v>50</v>
      </c>
      <c r="G1561" s="43" t="s">
        <v>51</v>
      </c>
      <c r="H1561" s="7">
        <f>VALUE(LEFT(J1559,FIND(":",J1559,1)-1))</f>
        <v>7</v>
      </c>
      <c r="I1561" s="7">
        <f>VALUE(RIGHT(J1559,1))</f>
        <v>1</v>
      </c>
      <c r="J1561" s="7">
        <v>1</v>
      </c>
      <c r="K1561" s="7">
        <v>47.68</v>
      </c>
      <c r="L1561" s="7">
        <v>2.88</v>
      </c>
      <c r="M1561" s="7">
        <v>0.28899999999999998</v>
      </c>
      <c r="N1561" s="7">
        <v>326</v>
      </c>
      <c r="O1561" s="7">
        <v>2.2000000000000002</v>
      </c>
      <c r="P1561" s="7">
        <v>0.85199999999999998</v>
      </c>
      <c r="Q1561" s="7">
        <v>6</v>
      </c>
      <c r="R1561" s="7">
        <v>0</v>
      </c>
      <c r="S1561" s="7">
        <v>1.42</v>
      </c>
      <c r="T1561" s="7">
        <v>19</v>
      </c>
      <c r="U1561" s="7">
        <v>18.14</v>
      </c>
      <c r="V1561" s="7">
        <v>18.559999999999999</v>
      </c>
      <c r="W1561" s="7">
        <v>354.3</v>
      </c>
      <c r="X1561" s="7">
        <v>349.9</v>
      </c>
      <c r="Y1561" s="7">
        <v>10.51</v>
      </c>
      <c r="Z1561" s="7">
        <v>13.11</v>
      </c>
      <c r="AA1561" s="7">
        <v>44.97</v>
      </c>
      <c r="AB1561" s="7">
        <v>56.13</v>
      </c>
      <c r="AC1561" s="7">
        <v>500.2</v>
      </c>
      <c r="AD1561" s="7">
        <v>49.38</v>
      </c>
      <c r="AE1561" s="7">
        <v>0.61990000000000001</v>
      </c>
      <c r="AF1561" s="7">
        <v>94.41</v>
      </c>
      <c r="AG1561" s="7">
        <v>2.5</v>
      </c>
      <c r="AH1561" s="7">
        <v>0.55000000000000004</v>
      </c>
      <c r="AI1561" s="7">
        <v>111115</v>
      </c>
    </row>
    <row r="1562" spans="1:35" s="7" customFormat="1" x14ac:dyDescent="0.2">
      <c r="A1562" s="5">
        <f t="shared" si="323"/>
        <v>1561</v>
      </c>
      <c r="B1562" s="29">
        <f t="shared" ref="B1562:I1562" si="325">B1561</f>
        <v>35978</v>
      </c>
      <c r="C1562" s="30">
        <f t="shared" si="325"/>
        <v>0.61094907407407406</v>
      </c>
      <c r="D1562" s="7" t="str">
        <f t="shared" si="325"/>
        <v>SU</v>
      </c>
      <c r="E1562" s="7" t="str">
        <f t="shared" si="325"/>
        <v>sprout</v>
      </c>
      <c r="F1562" s="7">
        <f t="shared" si="325"/>
        <v>50</v>
      </c>
      <c r="G1562" s="7" t="str">
        <f t="shared" si="325"/>
        <v>POTR</v>
      </c>
      <c r="H1562" s="7">
        <f t="shared" si="325"/>
        <v>7</v>
      </c>
      <c r="I1562" s="7">
        <f t="shared" si="325"/>
        <v>1</v>
      </c>
      <c r="J1562" s="7">
        <v>2</v>
      </c>
      <c r="K1562" s="7">
        <v>76.17</v>
      </c>
      <c r="L1562" s="7">
        <v>3.01</v>
      </c>
      <c r="M1562" s="7">
        <v>0.28999999999999998</v>
      </c>
      <c r="N1562" s="7">
        <v>326</v>
      </c>
      <c r="O1562" s="7">
        <v>2.2000000000000002</v>
      </c>
      <c r="P1562" s="7">
        <v>0.84899999999999998</v>
      </c>
      <c r="Q1562" s="7">
        <v>6</v>
      </c>
      <c r="R1562" s="7">
        <v>0</v>
      </c>
      <c r="S1562" s="7">
        <v>1.42</v>
      </c>
      <c r="T1562" s="7">
        <v>18.829999999999998</v>
      </c>
      <c r="U1562" s="7">
        <v>18.170000000000002</v>
      </c>
      <c r="V1562" s="7">
        <v>18.29</v>
      </c>
      <c r="W1562" s="7">
        <v>354.5</v>
      </c>
      <c r="X1562" s="7">
        <v>349.9</v>
      </c>
      <c r="Y1562" s="7">
        <v>10.58</v>
      </c>
      <c r="Z1562" s="7">
        <v>13.18</v>
      </c>
      <c r="AA1562" s="7">
        <v>45.78</v>
      </c>
      <c r="AB1562" s="7">
        <v>57.05</v>
      </c>
      <c r="AC1562" s="7">
        <v>500.4</v>
      </c>
      <c r="AD1562" s="7">
        <v>49.42</v>
      </c>
      <c r="AE1562" s="7">
        <v>0.27550000000000002</v>
      </c>
      <c r="AF1562" s="7">
        <v>94.41</v>
      </c>
      <c r="AG1562" s="7">
        <v>2.5</v>
      </c>
      <c r="AH1562" s="7">
        <v>0.55000000000000004</v>
      </c>
      <c r="AI1562" s="7">
        <v>111115</v>
      </c>
    </row>
    <row r="1563" spans="1:35" s="7" customFormat="1" x14ac:dyDescent="0.2">
      <c r="A1563" s="5">
        <f t="shared" si="323"/>
        <v>1562</v>
      </c>
      <c r="B1563" s="29"/>
      <c r="C1563" s="30"/>
      <c r="J1563" s="7" t="s">
        <v>344</v>
      </c>
    </row>
    <row r="1564" spans="1:35" s="7" customFormat="1" x14ac:dyDescent="0.2">
      <c r="A1564" s="5">
        <f t="shared" si="323"/>
        <v>1563</v>
      </c>
      <c r="B1564" s="29"/>
      <c r="C1564" s="30"/>
      <c r="J1564" s="7" t="s">
        <v>36</v>
      </c>
    </row>
    <row r="1565" spans="1:35" s="7" customFormat="1" x14ac:dyDescent="0.2">
      <c r="A1565" s="5">
        <f t="shared" si="323"/>
        <v>1564</v>
      </c>
      <c r="B1565" s="29"/>
      <c r="C1565" s="30"/>
      <c r="J1565" s="7" t="s">
        <v>346</v>
      </c>
      <c r="K1565" s="7" t="s">
        <v>347</v>
      </c>
    </row>
    <row r="1566" spans="1:35" s="7" customFormat="1" x14ac:dyDescent="0.2">
      <c r="A1566" s="5">
        <f t="shared" si="323"/>
        <v>1565</v>
      </c>
      <c r="B1566" s="29"/>
      <c r="C1566" s="30"/>
      <c r="J1566" s="7" t="s">
        <v>348</v>
      </c>
      <c r="K1566" s="7" t="s">
        <v>349</v>
      </c>
    </row>
    <row r="1567" spans="1:35" s="7" customFormat="1" x14ac:dyDescent="0.2">
      <c r="A1567" s="5">
        <f t="shared" si="323"/>
        <v>1566</v>
      </c>
      <c r="B1567" s="29"/>
      <c r="C1567" s="30"/>
      <c r="J1567" s="7" t="s">
        <v>350</v>
      </c>
      <c r="K1567" s="7" t="s">
        <v>351</v>
      </c>
      <c r="L1567" s="7">
        <v>1</v>
      </c>
      <c r="M1567" s="7">
        <v>0.16</v>
      </c>
    </row>
    <row r="1568" spans="1:35" s="7" customFormat="1" x14ac:dyDescent="0.2">
      <c r="A1568" s="5">
        <f t="shared" si="323"/>
        <v>1567</v>
      </c>
      <c r="B1568" s="29"/>
      <c r="C1568" s="30"/>
      <c r="J1568" s="7" t="s">
        <v>352</v>
      </c>
      <c r="K1568" s="7" t="s">
        <v>353</v>
      </c>
    </row>
    <row r="1569" spans="1:35" s="7" customFormat="1" x14ac:dyDescent="0.2">
      <c r="A1569" s="5">
        <f t="shared" si="323"/>
        <v>1568</v>
      </c>
      <c r="B1569" s="29"/>
      <c r="C1569" s="30"/>
      <c r="J1569" s="7" t="s">
        <v>37</v>
      </c>
    </row>
    <row r="1570" spans="1:35" s="7" customFormat="1" x14ac:dyDescent="0.2">
      <c r="A1570" s="5">
        <f t="shared" si="323"/>
        <v>1569</v>
      </c>
      <c r="B1570" s="29"/>
      <c r="C1570" s="30"/>
      <c r="J1570" s="7" t="s">
        <v>355</v>
      </c>
      <c r="K1570" s="7" t="s">
        <v>356</v>
      </c>
      <c r="L1570" s="7" t="s">
        <v>357</v>
      </c>
      <c r="M1570" s="7" t="s">
        <v>358</v>
      </c>
      <c r="N1570" s="7" t="s">
        <v>359</v>
      </c>
      <c r="O1570" s="7" t="s">
        <v>360</v>
      </c>
      <c r="P1570" s="7" t="s">
        <v>361</v>
      </c>
      <c r="Q1570" s="7" t="s">
        <v>362</v>
      </c>
      <c r="R1570" s="7" t="s">
        <v>363</v>
      </c>
      <c r="S1570" s="7" t="s">
        <v>364</v>
      </c>
      <c r="T1570" s="7" t="s">
        <v>365</v>
      </c>
      <c r="U1570" s="7" t="s">
        <v>366</v>
      </c>
      <c r="V1570" s="7" t="s">
        <v>367</v>
      </c>
      <c r="W1570" s="7" t="s">
        <v>368</v>
      </c>
      <c r="X1570" s="7" t="s">
        <v>369</v>
      </c>
      <c r="Y1570" s="7" t="s">
        <v>370</v>
      </c>
      <c r="Z1570" s="7" t="s">
        <v>371</v>
      </c>
      <c r="AA1570" s="7" t="s">
        <v>372</v>
      </c>
      <c r="AB1570" s="7" t="s">
        <v>373</v>
      </c>
      <c r="AC1570" s="7" t="s">
        <v>374</v>
      </c>
      <c r="AD1570" s="7" t="s">
        <v>375</v>
      </c>
      <c r="AE1570" s="7" t="s">
        <v>376</v>
      </c>
      <c r="AF1570" s="7" t="s">
        <v>377</v>
      </c>
      <c r="AG1570" s="7" t="s">
        <v>378</v>
      </c>
      <c r="AH1570" s="7" t="s">
        <v>379</v>
      </c>
      <c r="AI1570" s="7" t="s">
        <v>380</v>
      </c>
    </row>
    <row r="1571" spans="1:35" s="7" customFormat="1" x14ac:dyDescent="0.2">
      <c r="A1571" s="5">
        <f t="shared" si="323"/>
        <v>1570</v>
      </c>
      <c r="B1571" s="29">
        <f>DATE(1998,7,(MID(J1564,10,1)))</f>
        <v>35978</v>
      </c>
      <c r="C1571" s="30">
        <f>TIME(MID(J1564,17,2),MID(J1564,20,2),MID(J1564,23,2))</f>
        <v>0.61311342592592599</v>
      </c>
      <c r="D1571" s="43" t="s">
        <v>434</v>
      </c>
      <c r="E1571" s="43" t="s">
        <v>430</v>
      </c>
      <c r="F1571" s="7">
        <v>50</v>
      </c>
      <c r="G1571" s="43" t="s">
        <v>51</v>
      </c>
      <c r="H1571" s="7">
        <f>VALUE(LEFT(J1569,FIND(":",J1569,1)-1))</f>
        <v>4</v>
      </c>
      <c r="I1571" s="7">
        <f>VALUE(RIGHT(J1569,1))</f>
        <v>2</v>
      </c>
      <c r="J1571" s="7">
        <v>1</v>
      </c>
      <c r="K1571" s="7">
        <v>79.67</v>
      </c>
      <c r="L1571" s="7">
        <v>3.28</v>
      </c>
      <c r="M1571" s="7">
        <v>0.252</v>
      </c>
      <c r="N1571" s="7">
        <v>321</v>
      </c>
      <c r="O1571" s="7">
        <v>1.94</v>
      </c>
      <c r="P1571" s="7">
        <v>0.84</v>
      </c>
      <c r="Q1571" s="7">
        <v>6</v>
      </c>
      <c r="R1571" s="7">
        <v>0</v>
      </c>
      <c r="S1571" s="7">
        <v>1.42</v>
      </c>
      <c r="T1571" s="7">
        <v>18.14</v>
      </c>
      <c r="U1571" s="7">
        <v>17.96</v>
      </c>
      <c r="V1571" s="7">
        <v>17.579999999999998</v>
      </c>
      <c r="W1571" s="7">
        <v>355</v>
      </c>
      <c r="X1571" s="7">
        <v>350.2</v>
      </c>
      <c r="Y1571" s="7">
        <v>10.69</v>
      </c>
      <c r="Z1571" s="7">
        <v>12.98</v>
      </c>
      <c r="AA1571" s="7">
        <v>48.27</v>
      </c>
      <c r="AB1571" s="7">
        <v>58.64</v>
      </c>
      <c r="AC1571" s="7">
        <v>500.4</v>
      </c>
      <c r="AD1571" s="7">
        <v>50.8</v>
      </c>
      <c r="AE1571" s="7">
        <v>0.5786</v>
      </c>
      <c r="AF1571" s="7">
        <v>94.41</v>
      </c>
      <c r="AG1571" s="7">
        <v>2.5</v>
      </c>
      <c r="AH1571" s="7">
        <v>0.55000000000000004</v>
      </c>
      <c r="AI1571" s="7">
        <v>111115</v>
      </c>
    </row>
    <row r="1572" spans="1:35" s="7" customFormat="1" x14ac:dyDescent="0.2">
      <c r="A1572" s="5">
        <f t="shared" si="323"/>
        <v>1571</v>
      </c>
      <c r="B1572" s="29">
        <f t="shared" ref="B1572:I1572" si="326">B1571</f>
        <v>35978</v>
      </c>
      <c r="C1572" s="30">
        <f t="shared" si="326"/>
        <v>0.61311342592592599</v>
      </c>
      <c r="D1572" s="7" t="str">
        <f t="shared" si="326"/>
        <v>SU</v>
      </c>
      <c r="E1572" s="7" t="str">
        <f t="shared" si="326"/>
        <v>sprout</v>
      </c>
      <c r="F1572" s="7">
        <f t="shared" si="326"/>
        <v>50</v>
      </c>
      <c r="G1572" s="7" t="str">
        <f t="shared" si="326"/>
        <v>POTR</v>
      </c>
      <c r="H1572" s="7">
        <f t="shared" si="326"/>
        <v>4</v>
      </c>
      <c r="I1572" s="7">
        <f t="shared" si="326"/>
        <v>2</v>
      </c>
      <c r="J1572" s="7">
        <v>2</v>
      </c>
      <c r="K1572" s="7">
        <v>117.92</v>
      </c>
      <c r="L1572" s="7">
        <v>3.24</v>
      </c>
      <c r="M1572" s="7">
        <v>0.252</v>
      </c>
      <c r="N1572" s="7">
        <v>322</v>
      </c>
      <c r="O1572" s="7">
        <v>1.92</v>
      </c>
      <c r="P1572" s="7">
        <v>0.83399999999999996</v>
      </c>
      <c r="Q1572" s="7">
        <v>6</v>
      </c>
      <c r="R1572" s="7">
        <v>0</v>
      </c>
      <c r="S1572" s="7">
        <v>1.42</v>
      </c>
      <c r="T1572" s="7">
        <v>18.190000000000001</v>
      </c>
      <c r="U1572" s="7">
        <v>17.91</v>
      </c>
      <c r="V1572" s="7">
        <v>17.52</v>
      </c>
      <c r="W1572" s="7">
        <v>354.9</v>
      </c>
      <c r="X1572" s="7">
        <v>350.2</v>
      </c>
      <c r="Y1572" s="7">
        <v>10.71</v>
      </c>
      <c r="Z1572" s="7">
        <v>12.98</v>
      </c>
      <c r="AA1572" s="7">
        <v>48.2</v>
      </c>
      <c r="AB1572" s="7">
        <v>58.45</v>
      </c>
      <c r="AC1572" s="7">
        <v>500.4</v>
      </c>
      <c r="AD1572" s="7">
        <v>50.49</v>
      </c>
      <c r="AE1572" s="7">
        <v>0.31690000000000002</v>
      </c>
      <c r="AF1572" s="7">
        <v>94.41</v>
      </c>
      <c r="AG1572" s="7">
        <v>2.5</v>
      </c>
      <c r="AH1572" s="7">
        <v>0.55000000000000004</v>
      </c>
      <c r="AI1572" s="7">
        <v>111115</v>
      </c>
    </row>
    <row r="1573" spans="1:35" s="7" customFormat="1" x14ac:dyDescent="0.2">
      <c r="A1573" s="5">
        <f t="shared" si="323"/>
        <v>1572</v>
      </c>
      <c r="B1573" s="29"/>
      <c r="C1573" s="30"/>
    </row>
    <row r="1574" spans="1:35" s="5" customFormat="1" x14ac:dyDescent="0.2">
      <c r="A1574" s="5">
        <f t="shared" si="323"/>
        <v>1573</v>
      </c>
      <c r="B1574" s="6"/>
      <c r="C1574" s="31"/>
      <c r="J1574" s="5" t="s">
        <v>38</v>
      </c>
    </row>
    <row r="1575" spans="1:35" s="5" customFormat="1" x14ac:dyDescent="0.2">
      <c r="A1575" s="5">
        <f t="shared" si="323"/>
        <v>1574</v>
      </c>
      <c r="B1575" s="6"/>
      <c r="C1575" s="31"/>
      <c r="J1575" s="5" t="s">
        <v>39</v>
      </c>
    </row>
    <row r="1576" spans="1:35" s="5" customFormat="1" x14ac:dyDescent="0.2">
      <c r="A1576" s="5">
        <f t="shared" si="323"/>
        <v>1575</v>
      </c>
      <c r="B1576" s="6"/>
      <c r="C1576" s="31"/>
      <c r="J1576" s="5" t="s">
        <v>40</v>
      </c>
    </row>
    <row r="1577" spans="1:35" s="5" customFormat="1" x14ac:dyDescent="0.2">
      <c r="A1577" s="5">
        <f t="shared" si="323"/>
        <v>1576</v>
      </c>
      <c r="B1577" s="6"/>
      <c r="C1577" s="31"/>
      <c r="J1577" s="5" t="s">
        <v>343</v>
      </c>
    </row>
    <row r="1578" spans="1:35" s="5" customFormat="1" x14ac:dyDescent="0.2">
      <c r="A1578" s="5">
        <f t="shared" si="323"/>
        <v>1577</v>
      </c>
      <c r="B1578" s="6"/>
      <c r="C1578" s="31"/>
    </row>
    <row r="1579" spans="1:35" s="5" customFormat="1" x14ac:dyDescent="0.2">
      <c r="A1579" s="5">
        <f t="shared" si="323"/>
        <v>1578</v>
      </c>
      <c r="B1579" s="6"/>
      <c r="C1579" s="31"/>
      <c r="J1579" s="5" t="s">
        <v>344</v>
      </c>
    </row>
    <row r="1580" spans="1:35" s="5" customFormat="1" x14ac:dyDescent="0.2">
      <c r="A1580" s="5">
        <f t="shared" si="323"/>
        <v>1579</v>
      </c>
      <c r="B1580" s="6"/>
      <c r="C1580" s="31"/>
      <c r="J1580" s="5" t="s">
        <v>41</v>
      </c>
    </row>
    <row r="1581" spans="1:35" s="5" customFormat="1" x14ac:dyDescent="0.2">
      <c r="A1581" s="5">
        <f t="shared" si="323"/>
        <v>1580</v>
      </c>
      <c r="B1581" s="6"/>
      <c r="C1581" s="31"/>
      <c r="J1581" s="5" t="s">
        <v>346</v>
      </c>
      <c r="K1581" s="5" t="s">
        <v>347</v>
      </c>
    </row>
    <row r="1582" spans="1:35" s="5" customFormat="1" x14ac:dyDescent="0.2">
      <c r="A1582" s="5">
        <f t="shared" si="323"/>
        <v>1581</v>
      </c>
      <c r="B1582" s="6"/>
      <c r="C1582" s="31"/>
      <c r="J1582" s="5" t="s">
        <v>348</v>
      </c>
      <c r="K1582" s="5" t="s">
        <v>349</v>
      </c>
    </row>
    <row r="1583" spans="1:35" s="5" customFormat="1" x14ac:dyDescent="0.2">
      <c r="A1583" s="5">
        <f t="shared" si="323"/>
        <v>1582</v>
      </c>
      <c r="B1583" s="6"/>
      <c r="C1583" s="31"/>
      <c r="J1583" s="5" t="s">
        <v>350</v>
      </c>
      <c r="K1583" s="5" t="s">
        <v>351</v>
      </c>
      <c r="L1583" s="5">
        <v>1</v>
      </c>
      <c r="M1583" s="5">
        <v>0.16</v>
      </c>
    </row>
    <row r="1584" spans="1:35" s="5" customFormat="1" x14ac:dyDescent="0.2">
      <c r="A1584" s="5">
        <f t="shared" si="323"/>
        <v>1583</v>
      </c>
      <c r="B1584" s="6"/>
      <c r="C1584" s="31"/>
      <c r="J1584" s="5" t="s">
        <v>352</v>
      </c>
      <c r="K1584" s="5" t="s">
        <v>353</v>
      </c>
    </row>
    <row r="1585" spans="1:35" s="5" customFormat="1" x14ac:dyDescent="0.2">
      <c r="A1585" s="5">
        <f t="shared" si="323"/>
        <v>1584</v>
      </c>
      <c r="B1585" s="6"/>
      <c r="C1585" s="31"/>
      <c r="J1585" s="5" t="s">
        <v>42</v>
      </c>
    </row>
    <row r="1586" spans="1:35" s="5" customFormat="1" x14ac:dyDescent="0.2">
      <c r="A1586" s="5">
        <f t="shared" si="323"/>
        <v>1585</v>
      </c>
      <c r="B1586" s="6"/>
      <c r="C1586" s="31"/>
      <c r="J1586" s="5" t="s">
        <v>355</v>
      </c>
      <c r="K1586" s="5" t="s">
        <v>356</v>
      </c>
      <c r="L1586" s="5" t="s">
        <v>357</v>
      </c>
      <c r="M1586" s="5" t="s">
        <v>358</v>
      </c>
      <c r="N1586" s="5" t="s">
        <v>359</v>
      </c>
      <c r="O1586" s="5" t="s">
        <v>360</v>
      </c>
      <c r="P1586" s="5" t="s">
        <v>361</v>
      </c>
      <c r="Q1586" s="5" t="s">
        <v>362</v>
      </c>
      <c r="R1586" s="5" t="s">
        <v>363</v>
      </c>
      <c r="S1586" s="5" t="s">
        <v>364</v>
      </c>
      <c r="T1586" s="5" t="s">
        <v>365</v>
      </c>
      <c r="U1586" s="5" t="s">
        <v>366</v>
      </c>
      <c r="V1586" s="5" t="s">
        <v>367</v>
      </c>
      <c r="W1586" s="5" t="s">
        <v>368</v>
      </c>
      <c r="X1586" s="5" t="s">
        <v>369</v>
      </c>
      <c r="Y1586" s="5" t="s">
        <v>370</v>
      </c>
      <c r="Z1586" s="5" t="s">
        <v>371</v>
      </c>
      <c r="AA1586" s="5" t="s">
        <v>372</v>
      </c>
      <c r="AB1586" s="5" t="s">
        <v>373</v>
      </c>
      <c r="AC1586" s="5" t="s">
        <v>374</v>
      </c>
      <c r="AD1586" s="5" t="s">
        <v>375</v>
      </c>
      <c r="AE1586" s="5" t="s">
        <v>376</v>
      </c>
      <c r="AF1586" s="5" t="s">
        <v>377</v>
      </c>
      <c r="AG1586" s="5" t="s">
        <v>378</v>
      </c>
      <c r="AH1586" s="5" t="s">
        <v>379</v>
      </c>
      <c r="AI1586" s="5" t="s">
        <v>380</v>
      </c>
    </row>
    <row r="1587" spans="1:35" s="5" customFormat="1" x14ac:dyDescent="0.2">
      <c r="A1587" s="5">
        <f t="shared" si="323"/>
        <v>1586</v>
      </c>
      <c r="B1587" s="6">
        <f>DATE(1998,7,(MID(J1580,10,1)))</f>
        <v>35983</v>
      </c>
      <c r="C1587" s="31">
        <f>TIME(MID(J1580,17,2),MID(J1580,20,2),MID(J1580,23,2))</f>
        <v>0.63444444444444448</v>
      </c>
      <c r="D1587" s="5" t="s">
        <v>434</v>
      </c>
      <c r="E1587" s="5" t="s">
        <v>430</v>
      </c>
      <c r="F1587" s="5">
        <v>50</v>
      </c>
      <c r="G1587" s="5" t="s">
        <v>51</v>
      </c>
      <c r="H1587" s="5">
        <f>VALUE(LEFT(J1585,FIND(":",J1585,1)-1))</f>
        <v>9</v>
      </c>
      <c r="I1587" s="5">
        <f>VALUE(RIGHT(J1585,1))</f>
        <v>1</v>
      </c>
      <c r="J1587" s="5">
        <v>1</v>
      </c>
      <c r="K1587" s="5">
        <v>377.22</v>
      </c>
      <c r="L1587" s="5">
        <v>2.2000000000000002</v>
      </c>
      <c r="M1587" s="5">
        <v>0.152</v>
      </c>
      <c r="N1587" s="5">
        <v>316</v>
      </c>
      <c r="O1587" s="5">
        <v>1.92</v>
      </c>
      <c r="P1587" s="5">
        <v>1.28</v>
      </c>
      <c r="Q1587" s="5">
        <v>6</v>
      </c>
      <c r="R1587" s="5">
        <v>0</v>
      </c>
      <c r="S1587" s="5">
        <v>1.42</v>
      </c>
      <c r="T1587" s="5">
        <v>25.85</v>
      </c>
      <c r="U1587" s="5">
        <v>25.54</v>
      </c>
      <c r="V1587" s="5">
        <v>25.38</v>
      </c>
      <c r="W1587" s="5">
        <v>352.5</v>
      </c>
      <c r="X1587" s="5">
        <v>349</v>
      </c>
      <c r="Y1587" s="5">
        <v>19.13</v>
      </c>
      <c r="Z1587" s="5">
        <v>21.38</v>
      </c>
      <c r="AA1587" s="5">
        <v>53.66</v>
      </c>
      <c r="AB1587" s="5">
        <v>59.99</v>
      </c>
      <c r="AC1587" s="5">
        <v>500.4</v>
      </c>
      <c r="AD1587" s="5">
        <v>51.13</v>
      </c>
      <c r="AE1587" s="5">
        <v>0.50970000000000004</v>
      </c>
      <c r="AF1587" s="5">
        <v>93.81</v>
      </c>
      <c r="AG1587" s="5">
        <v>2.9</v>
      </c>
      <c r="AH1587" s="5">
        <v>0.7</v>
      </c>
      <c r="AI1587" s="5">
        <v>111115</v>
      </c>
    </row>
    <row r="1588" spans="1:35" s="5" customFormat="1" x14ac:dyDescent="0.2">
      <c r="A1588" s="5">
        <f t="shared" si="323"/>
        <v>1587</v>
      </c>
      <c r="B1588" s="6">
        <f t="shared" ref="B1588:I1588" si="327">B1587</f>
        <v>35983</v>
      </c>
      <c r="C1588" s="31">
        <f t="shared" si="327"/>
        <v>0.63444444444444448</v>
      </c>
      <c r="D1588" s="5" t="str">
        <f t="shared" si="327"/>
        <v>SU</v>
      </c>
      <c r="E1588" s="5" t="str">
        <f t="shared" si="327"/>
        <v>sprout</v>
      </c>
      <c r="F1588" s="5">
        <f t="shared" si="327"/>
        <v>50</v>
      </c>
      <c r="G1588" s="5" t="str">
        <f t="shared" si="327"/>
        <v>POTR</v>
      </c>
      <c r="H1588" s="5">
        <f t="shared" si="327"/>
        <v>9</v>
      </c>
      <c r="I1588" s="5">
        <f t="shared" si="327"/>
        <v>1</v>
      </c>
      <c r="J1588" s="5">
        <v>2</v>
      </c>
      <c r="K1588" s="5">
        <v>394.47</v>
      </c>
      <c r="L1588" s="5">
        <v>2.31</v>
      </c>
      <c r="M1588" s="5">
        <v>0.15</v>
      </c>
      <c r="N1588" s="5">
        <v>315</v>
      </c>
      <c r="O1588" s="5">
        <v>1.92</v>
      </c>
      <c r="P1588" s="5">
        <v>1.29</v>
      </c>
      <c r="Q1588" s="5">
        <v>6</v>
      </c>
      <c r="R1588" s="5">
        <v>0</v>
      </c>
      <c r="S1588" s="5">
        <v>1.42</v>
      </c>
      <c r="T1588" s="5">
        <v>25.95</v>
      </c>
      <c r="U1588" s="5">
        <v>25.62</v>
      </c>
      <c r="V1588" s="5">
        <v>25.69</v>
      </c>
      <c r="W1588" s="5">
        <v>352.5</v>
      </c>
      <c r="X1588" s="5">
        <v>348.9</v>
      </c>
      <c r="Y1588" s="5">
        <v>19.22</v>
      </c>
      <c r="Z1588" s="5">
        <v>21.46</v>
      </c>
      <c r="AA1588" s="5">
        <v>53.57</v>
      </c>
      <c r="AB1588" s="5">
        <v>59.83</v>
      </c>
      <c r="AC1588" s="5">
        <v>500.5</v>
      </c>
      <c r="AD1588" s="5">
        <v>50.97</v>
      </c>
      <c r="AE1588" s="5">
        <v>1.3360000000000001</v>
      </c>
      <c r="AF1588" s="5">
        <v>93.81</v>
      </c>
      <c r="AG1588" s="5">
        <v>2.9</v>
      </c>
      <c r="AH1588" s="5">
        <v>0.7</v>
      </c>
      <c r="AI1588" s="5">
        <v>111115</v>
      </c>
    </row>
    <row r="1589" spans="1:35" s="5" customFormat="1" x14ac:dyDescent="0.2">
      <c r="A1589" s="5">
        <f t="shared" si="323"/>
        <v>1588</v>
      </c>
      <c r="B1589" s="6"/>
      <c r="C1589" s="31"/>
      <c r="J1589" s="5" t="s">
        <v>344</v>
      </c>
    </row>
    <row r="1590" spans="1:35" s="5" customFormat="1" x14ac:dyDescent="0.2">
      <c r="A1590" s="5">
        <f t="shared" si="323"/>
        <v>1589</v>
      </c>
      <c r="B1590" s="6"/>
      <c r="C1590" s="31"/>
      <c r="J1590" s="5" t="s">
        <v>43</v>
      </c>
    </row>
    <row r="1591" spans="1:35" s="5" customFormat="1" x14ac:dyDescent="0.2">
      <c r="A1591" s="5">
        <f t="shared" si="323"/>
        <v>1590</v>
      </c>
      <c r="B1591" s="6"/>
      <c r="C1591" s="31"/>
      <c r="J1591" s="5" t="s">
        <v>346</v>
      </c>
      <c r="K1591" s="5" t="s">
        <v>347</v>
      </c>
    </row>
    <row r="1592" spans="1:35" s="5" customFormat="1" x14ac:dyDescent="0.2">
      <c r="A1592" s="5">
        <f t="shared" si="323"/>
        <v>1591</v>
      </c>
      <c r="B1592" s="6"/>
      <c r="C1592" s="31"/>
      <c r="J1592" s="5" t="s">
        <v>348</v>
      </c>
      <c r="K1592" s="5" t="s">
        <v>349</v>
      </c>
    </row>
    <row r="1593" spans="1:35" s="5" customFormat="1" x14ac:dyDescent="0.2">
      <c r="A1593" s="5">
        <f t="shared" si="323"/>
        <v>1592</v>
      </c>
      <c r="B1593" s="6"/>
      <c r="C1593" s="31"/>
      <c r="J1593" s="5" t="s">
        <v>350</v>
      </c>
      <c r="K1593" s="5" t="s">
        <v>351</v>
      </c>
      <c r="L1593" s="5">
        <v>1</v>
      </c>
      <c r="M1593" s="5">
        <v>0.16</v>
      </c>
    </row>
    <row r="1594" spans="1:35" s="5" customFormat="1" x14ac:dyDescent="0.2">
      <c r="A1594" s="5">
        <f t="shared" si="323"/>
        <v>1593</v>
      </c>
      <c r="B1594" s="6"/>
      <c r="C1594" s="31"/>
      <c r="J1594" s="5" t="s">
        <v>352</v>
      </c>
      <c r="K1594" s="5" t="s">
        <v>353</v>
      </c>
    </row>
    <row r="1595" spans="1:35" s="5" customFormat="1" x14ac:dyDescent="0.2">
      <c r="A1595" s="5">
        <f t="shared" si="323"/>
        <v>1594</v>
      </c>
      <c r="B1595" s="6"/>
      <c r="C1595" s="31"/>
      <c r="J1595" s="5" t="s">
        <v>44</v>
      </c>
    </row>
    <row r="1596" spans="1:35" s="5" customFormat="1" x14ac:dyDescent="0.2">
      <c r="A1596" s="5">
        <f t="shared" si="323"/>
        <v>1595</v>
      </c>
      <c r="B1596" s="6"/>
      <c r="C1596" s="31"/>
      <c r="J1596" s="5" t="s">
        <v>355</v>
      </c>
      <c r="K1596" s="5" t="s">
        <v>356</v>
      </c>
      <c r="L1596" s="5" t="s">
        <v>357</v>
      </c>
      <c r="M1596" s="5" t="s">
        <v>358</v>
      </c>
      <c r="N1596" s="5" t="s">
        <v>359</v>
      </c>
      <c r="O1596" s="5" t="s">
        <v>360</v>
      </c>
      <c r="P1596" s="5" t="s">
        <v>361</v>
      </c>
      <c r="Q1596" s="5" t="s">
        <v>362</v>
      </c>
      <c r="R1596" s="5" t="s">
        <v>363</v>
      </c>
      <c r="S1596" s="5" t="s">
        <v>364</v>
      </c>
      <c r="T1596" s="5" t="s">
        <v>365</v>
      </c>
      <c r="U1596" s="5" t="s">
        <v>366</v>
      </c>
      <c r="V1596" s="5" t="s">
        <v>367</v>
      </c>
      <c r="W1596" s="5" t="s">
        <v>368</v>
      </c>
      <c r="X1596" s="5" t="s">
        <v>369</v>
      </c>
      <c r="Y1596" s="5" t="s">
        <v>370</v>
      </c>
      <c r="Z1596" s="5" t="s">
        <v>371</v>
      </c>
      <c r="AA1596" s="5" t="s">
        <v>372</v>
      </c>
      <c r="AB1596" s="5" t="s">
        <v>373</v>
      </c>
      <c r="AC1596" s="5" t="s">
        <v>374</v>
      </c>
      <c r="AD1596" s="5" t="s">
        <v>375</v>
      </c>
      <c r="AE1596" s="5" t="s">
        <v>376</v>
      </c>
      <c r="AF1596" s="5" t="s">
        <v>377</v>
      </c>
      <c r="AG1596" s="5" t="s">
        <v>378</v>
      </c>
      <c r="AH1596" s="5" t="s">
        <v>379</v>
      </c>
      <c r="AI1596" s="5" t="s">
        <v>380</v>
      </c>
    </row>
    <row r="1597" spans="1:35" s="5" customFormat="1" x14ac:dyDescent="0.2">
      <c r="A1597" s="5">
        <f t="shared" si="323"/>
        <v>1596</v>
      </c>
      <c r="B1597" s="6">
        <f>DATE(1998,7,(MID(J1590,10,1)))</f>
        <v>35983</v>
      </c>
      <c r="C1597" s="31">
        <f>TIME(MID(J1590,17,2),MID(J1590,20,2),MID(J1590,23,2))</f>
        <v>0.63950231481481479</v>
      </c>
      <c r="D1597" s="5" t="s">
        <v>434</v>
      </c>
      <c r="E1597" s="5" t="s">
        <v>430</v>
      </c>
      <c r="F1597" s="5">
        <v>50</v>
      </c>
      <c r="G1597" s="5" t="s">
        <v>51</v>
      </c>
      <c r="H1597" s="5">
        <f>VALUE(LEFT(J1595,FIND(":",J1595,1)-1))</f>
        <v>6</v>
      </c>
      <c r="I1597" s="5">
        <f>VALUE(RIGHT(J1595,1))</f>
        <v>2</v>
      </c>
      <c r="J1597" s="5">
        <v>1</v>
      </c>
      <c r="K1597" s="5">
        <v>116.96</v>
      </c>
      <c r="L1597" s="5">
        <v>2.37</v>
      </c>
      <c r="M1597" s="5">
        <v>0.20200000000000001</v>
      </c>
      <c r="N1597" s="5">
        <v>321</v>
      </c>
      <c r="O1597" s="5">
        <v>2.27</v>
      </c>
      <c r="P1597" s="5">
        <v>1.17</v>
      </c>
      <c r="Q1597" s="5">
        <v>6</v>
      </c>
      <c r="R1597" s="5">
        <v>0</v>
      </c>
      <c r="S1597" s="5">
        <v>1.42</v>
      </c>
      <c r="T1597" s="5">
        <v>26.68</v>
      </c>
      <c r="U1597" s="5">
        <v>25.56</v>
      </c>
      <c r="V1597" s="5">
        <v>26.81</v>
      </c>
      <c r="W1597" s="5">
        <v>352.8</v>
      </c>
      <c r="X1597" s="5">
        <v>349</v>
      </c>
      <c r="Y1597" s="5">
        <v>19.96</v>
      </c>
      <c r="Z1597" s="5">
        <v>22.61</v>
      </c>
      <c r="AA1597" s="5">
        <v>53.31</v>
      </c>
      <c r="AB1597" s="5">
        <v>60.39</v>
      </c>
      <c r="AC1597" s="5">
        <v>500.5</v>
      </c>
      <c r="AD1597" s="5">
        <v>49.91</v>
      </c>
      <c r="AE1597" s="5">
        <v>0.1515</v>
      </c>
      <c r="AF1597" s="5">
        <v>93.8</v>
      </c>
      <c r="AG1597" s="5">
        <v>2.9</v>
      </c>
      <c r="AH1597" s="5">
        <v>0.7</v>
      </c>
      <c r="AI1597" s="5">
        <v>111115</v>
      </c>
    </row>
    <row r="1598" spans="1:35" s="5" customFormat="1" x14ac:dyDescent="0.2">
      <c r="A1598" s="5">
        <f t="shared" si="323"/>
        <v>1597</v>
      </c>
      <c r="B1598" s="6">
        <f t="shared" ref="B1598:I1598" si="328">B1597</f>
        <v>35983</v>
      </c>
      <c r="C1598" s="31">
        <f t="shared" si="328"/>
        <v>0.63950231481481479</v>
      </c>
      <c r="D1598" s="5" t="str">
        <f t="shared" si="328"/>
        <v>SU</v>
      </c>
      <c r="E1598" s="5" t="str">
        <f t="shared" si="328"/>
        <v>sprout</v>
      </c>
      <c r="F1598" s="5">
        <f t="shared" si="328"/>
        <v>50</v>
      </c>
      <c r="G1598" s="5" t="str">
        <f t="shared" si="328"/>
        <v>POTR</v>
      </c>
      <c r="H1598" s="5">
        <f t="shared" si="328"/>
        <v>6</v>
      </c>
      <c r="I1598" s="5">
        <f t="shared" si="328"/>
        <v>2</v>
      </c>
      <c r="J1598" s="5">
        <v>2</v>
      </c>
      <c r="K1598" s="5">
        <v>146.96</v>
      </c>
      <c r="L1598" s="5">
        <v>2.29</v>
      </c>
      <c r="M1598" s="5">
        <v>0.20200000000000001</v>
      </c>
      <c r="N1598" s="5">
        <v>322</v>
      </c>
      <c r="O1598" s="5">
        <v>2.27</v>
      </c>
      <c r="P1598" s="5">
        <v>1.17</v>
      </c>
      <c r="Q1598" s="5">
        <v>6</v>
      </c>
      <c r="R1598" s="5">
        <v>0</v>
      </c>
      <c r="S1598" s="5">
        <v>1.42</v>
      </c>
      <c r="T1598" s="5">
        <v>26.87</v>
      </c>
      <c r="U1598" s="5">
        <v>25.64</v>
      </c>
      <c r="V1598" s="5">
        <v>26.96</v>
      </c>
      <c r="W1598" s="5">
        <v>352.7</v>
      </c>
      <c r="X1598" s="5">
        <v>348.9</v>
      </c>
      <c r="Y1598" s="5">
        <v>20.059999999999999</v>
      </c>
      <c r="Z1598" s="5">
        <v>22.73</v>
      </c>
      <c r="AA1598" s="5">
        <v>52.98</v>
      </c>
      <c r="AB1598" s="5">
        <v>60.02</v>
      </c>
      <c r="AC1598" s="5">
        <v>500.5</v>
      </c>
      <c r="AD1598" s="5">
        <v>50.17</v>
      </c>
      <c r="AE1598" s="5">
        <v>0.44080000000000003</v>
      </c>
      <c r="AF1598" s="5">
        <v>93.8</v>
      </c>
      <c r="AG1598" s="5">
        <v>2.9</v>
      </c>
      <c r="AH1598" s="5">
        <v>0.7</v>
      </c>
      <c r="AI1598" s="5">
        <v>111115</v>
      </c>
    </row>
    <row r="1599" spans="1:35" s="5" customFormat="1" x14ac:dyDescent="0.2">
      <c r="A1599" s="5">
        <f t="shared" si="323"/>
        <v>1598</v>
      </c>
      <c r="B1599" s="6"/>
      <c r="C1599" s="31"/>
      <c r="J1599" s="5" t="s">
        <v>344</v>
      </c>
    </row>
    <row r="1600" spans="1:35" s="5" customFormat="1" x14ac:dyDescent="0.2">
      <c r="A1600" s="5">
        <f t="shared" si="323"/>
        <v>1599</v>
      </c>
      <c r="B1600" s="6"/>
      <c r="C1600" s="31"/>
      <c r="J1600" s="5" t="s">
        <v>45</v>
      </c>
    </row>
    <row r="1601" spans="1:35" s="5" customFormat="1" x14ac:dyDescent="0.2">
      <c r="A1601" s="5">
        <f t="shared" si="323"/>
        <v>1600</v>
      </c>
      <c r="B1601" s="6"/>
      <c r="C1601" s="31"/>
      <c r="J1601" s="5" t="s">
        <v>346</v>
      </c>
      <c r="K1601" s="5" t="s">
        <v>347</v>
      </c>
    </row>
    <row r="1602" spans="1:35" s="5" customFormat="1" x14ac:dyDescent="0.2">
      <c r="A1602" s="5">
        <f t="shared" si="323"/>
        <v>1601</v>
      </c>
      <c r="B1602" s="6"/>
      <c r="C1602" s="31"/>
      <c r="J1602" s="5" t="s">
        <v>348</v>
      </c>
      <c r="K1602" s="5" t="s">
        <v>349</v>
      </c>
    </row>
    <row r="1603" spans="1:35" s="5" customFormat="1" x14ac:dyDescent="0.2">
      <c r="A1603" s="5">
        <f t="shared" si="323"/>
        <v>1602</v>
      </c>
      <c r="B1603" s="6"/>
      <c r="C1603" s="31"/>
      <c r="J1603" s="5" t="s">
        <v>350</v>
      </c>
      <c r="K1603" s="5" t="s">
        <v>351</v>
      </c>
      <c r="L1603" s="5">
        <v>1</v>
      </c>
      <c r="M1603" s="5">
        <v>0.16</v>
      </c>
    </row>
    <row r="1604" spans="1:35" s="5" customFormat="1" x14ac:dyDescent="0.2">
      <c r="A1604" s="5">
        <f t="shared" si="323"/>
        <v>1603</v>
      </c>
      <c r="B1604" s="6"/>
      <c r="C1604" s="31"/>
      <c r="J1604" s="5" t="s">
        <v>352</v>
      </c>
      <c r="K1604" s="5" t="s">
        <v>353</v>
      </c>
    </row>
    <row r="1605" spans="1:35" s="5" customFormat="1" x14ac:dyDescent="0.2">
      <c r="A1605" s="5">
        <f t="shared" si="323"/>
        <v>1604</v>
      </c>
      <c r="B1605" s="6"/>
      <c r="C1605" s="31"/>
      <c r="J1605" s="5" t="s">
        <v>46</v>
      </c>
    </row>
    <row r="1606" spans="1:35" s="5" customFormat="1" x14ac:dyDescent="0.2">
      <c r="A1606" s="5">
        <f t="shared" si="323"/>
        <v>1605</v>
      </c>
      <c r="B1606" s="6"/>
      <c r="C1606" s="31"/>
      <c r="J1606" s="5" t="s">
        <v>355</v>
      </c>
      <c r="K1606" s="5" t="s">
        <v>356</v>
      </c>
      <c r="L1606" s="5" t="s">
        <v>357</v>
      </c>
      <c r="M1606" s="5" t="s">
        <v>358</v>
      </c>
      <c r="N1606" s="5" t="s">
        <v>359</v>
      </c>
      <c r="O1606" s="5" t="s">
        <v>360</v>
      </c>
      <c r="P1606" s="5" t="s">
        <v>361</v>
      </c>
      <c r="Q1606" s="5" t="s">
        <v>362</v>
      </c>
      <c r="R1606" s="5" t="s">
        <v>363</v>
      </c>
      <c r="S1606" s="5" t="s">
        <v>364</v>
      </c>
      <c r="T1606" s="5" t="s">
        <v>365</v>
      </c>
      <c r="U1606" s="5" t="s">
        <v>366</v>
      </c>
      <c r="V1606" s="5" t="s">
        <v>367</v>
      </c>
      <c r="W1606" s="5" t="s">
        <v>368</v>
      </c>
      <c r="X1606" s="5" t="s">
        <v>369</v>
      </c>
      <c r="Y1606" s="5" t="s">
        <v>370</v>
      </c>
      <c r="Z1606" s="5" t="s">
        <v>371</v>
      </c>
      <c r="AA1606" s="5" t="s">
        <v>372</v>
      </c>
      <c r="AB1606" s="5" t="s">
        <v>373</v>
      </c>
      <c r="AC1606" s="5" t="s">
        <v>374</v>
      </c>
      <c r="AD1606" s="5" t="s">
        <v>375</v>
      </c>
      <c r="AE1606" s="5" t="s">
        <v>376</v>
      </c>
      <c r="AF1606" s="5" t="s">
        <v>377</v>
      </c>
      <c r="AG1606" s="5" t="s">
        <v>378</v>
      </c>
      <c r="AH1606" s="5" t="s">
        <v>379</v>
      </c>
      <c r="AI1606" s="5" t="s">
        <v>380</v>
      </c>
    </row>
    <row r="1607" spans="1:35" s="5" customFormat="1" x14ac:dyDescent="0.2">
      <c r="A1607" s="5">
        <f t="shared" si="323"/>
        <v>1606</v>
      </c>
      <c r="B1607" s="6">
        <f>DATE(1998,7,(MID(J1600,10,1)))</f>
        <v>35983</v>
      </c>
      <c r="C1607" s="31">
        <f>TIME(MID(J1600,17,2),MID(J1600,20,2),MID(J1600,23,2))</f>
        <v>0.64194444444444443</v>
      </c>
      <c r="D1607" s="5" t="s">
        <v>434</v>
      </c>
      <c r="E1607" s="5" t="s">
        <v>430</v>
      </c>
      <c r="F1607" s="5">
        <v>50</v>
      </c>
      <c r="G1607" s="5" t="s">
        <v>51</v>
      </c>
      <c r="H1607" s="5">
        <f>VALUE(LEFT(J1605,FIND(":",J1605,1)-1))</f>
        <v>4</v>
      </c>
      <c r="I1607" s="5">
        <f>VALUE(RIGHT(J1605,1))</f>
        <v>3</v>
      </c>
      <c r="J1607" s="5">
        <v>1</v>
      </c>
      <c r="K1607" s="5">
        <v>89.21</v>
      </c>
      <c r="L1607" s="5">
        <v>2.2400000000000002</v>
      </c>
      <c r="M1607" s="5">
        <v>0.154</v>
      </c>
      <c r="N1607" s="5">
        <v>318</v>
      </c>
      <c r="O1607" s="5">
        <v>1.96</v>
      </c>
      <c r="P1607" s="5">
        <v>1.28</v>
      </c>
      <c r="Q1607" s="5">
        <v>6</v>
      </c>
      <c r="R1607" s="5">
        <v>0</v>
      </c>
      <c r="S1607" s="5">
        <v>1.42</v>
      </c>
      <c r="T1607" s="5">
        <v>27.06</v>
      </c>
      <c r="U1607" s="5">
        <v>26.23</v>
      </c>
      <c r="V1607" s="5">
        <v>26.62</v>
      </c>
      <c r="W1607" s="5">
        <v>354.5</v>
      </c>
      <c r="X1607" s="5">
        <v>351</v>
      </c>
      <c r="Y1607" s="5">
        <v>20.49</v>
      </c>
      <c r="Z1607" s="5">
        <v>22.79</v>
      </c>
      <c r="AA1607" s="5">
        <v>53.5</v>
      </c>
      <c r="AB1607" s="5">
        <v>59.5</v>
      </c>
      <c r="AC1607" s="5">
        <v>500.5</v>
      </c>
      <c r="AD1607" s="5">
        <v>50.07</v>
      </c>
      <c r="AE1607" s="5">
        <v>5.5109999999999999E-2</v>
      </c>
      <c r="AF1607" s="5">
        <v>93.8</v>
      </c>
      <c r="AG1607" s="5">
        <v>2.9</v>
      </c>
      <c r="AH1607" s="5">
        <v>0.7</v>
      </c>
      <c r="AI1607" s="5">
        <v>111115</v>
      </c>
    </row>
    <row r="1608" spans="1:35" s="5" customFormat="1" x14ac:dyDescent="0.2">
      <c r="A1608" s="5">
        <f t="shared" si="323"/>
        <v>1607</v>
      </c>
      <c r="B1608" s="6">
        <f t="shared" ref="B1608:I1608" si="329">B1607</f>
        <v>35983</v>
      </c>
      <c r="C1608" s="31">
        <f t="shared" si="329"/>
        <v>0.64194444444444443</v>
      </c>
      <c r="D1608" s="5" t="str">
        <f t="shared" si="329"/>
        <v>SU</v>
      </c>
      <c r="E1608" s="5" t="str">
        <f t="shared" si="329"/>
        <v>sprout</v>
      </c>
      <c r="F1608" s="5">
        <f t="shared" si="329"/>
        <v>50</v>
      </c>
      <c r="G1608" s="5" t="str">
        <f t="shared" si="329"/>
        <v>POTR</v>
      </c>
      <c r="H1608" s="5">
        <f t="shared" si="329"/>
        <v>4</v>
      </c>
      <c r="I1608" s="5">
        <f t="shared" si="329"/>
        <v>3</v>
      </c>
      <c r="J1608" s="5">
        <v>2</v>
      </c>
      <c r="K1608" s="5">
        <v>107.21</v>
      </c>
      <c r="L1608" s="5">
        <v>2.2000000000000002</v>
      </c>
      <c r="M1608" s="5">
        <v>0.154</v>
      </c>
      <c r="N1608" s="5">
        <v>318</v>
      </c>
      <c r="O1608" s="5">
        <v>1.95</v>
      </c>
      <c r="P1608" s="5">
        <v>1.28</v>
      </c>
      <c r="Q1608" s="5">
        <v>6</v>
      </c>
      <c r="R1608" s="5">
        <v>0</v>
      </c>
      <c r="S1608" s="5">
        <v>1.42</v>
      </c>
      <c r="T1608" s="5">
        <v>26.99</v>
      </c>
      <c r="U1608" s="5">
        <v>26.21</v>
      </c>
      <c r="V1608" s="5">
        <v>26.69</v>
      </c>
      <c r="W1608" s="5">
        <v>354.2</v>
      </c>
      <c r="X1608" s="5">
        <v>350.8</v>
      </c>
      <c r="Y1608" s="5">
        <v>20.52</v>
      </c>
      <c r="Z1608" s="5">
        <v>22.81</v>
      </c>
      <c r="AA1608" s="5">
        <v>53.81</v>
      </c>
      <c r="AB1608" s="5">
        <v>59.8</v>
      </c>
      <c r="AC1608" s="5">
        <v>500.3</v>
      </c>
      <c r="AD1608" s="5">
        <v>49.83</v>
      </c>
      <c r="AE1608" s="5">
        <v>0.85399999999999998</v>
      </c>
      <c r="AF1608" s="5">
        <v>93.8</v>
      </c>
      <c r="AG1608" s="5">
        <v>2.9</v>
      </c>
      <c r="AH1608" s="5">
        <v>0.7</v>
      </c>
      <c r="AI1608" s="5">
        <v>111115</v>
      </c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I289"/>
  <sheetViews>
    <sheetView tabSelected="1" zoomScale="130" zoomScaleNormal="130" zoomScalePageLayoutView="130" workbookViewId="0">
      <selection activeCell="A2" sqref="A2:XFD289"/>
    </sheetView>
  </sheetViews>
  <sheetFormatPr defaultColWidth="8.83203125" defaultRowHeight="12.75" x14ac:dyDescent="0.2"/>
  <cols>
    <col min="1" max="1" width="8.83203125" style="56"/>
    <col min="2" max="2" width="14.33203125" style="57" customWidth="1"/>
    <col min="3" max="3" width="18.33203125" style="61" customWidth="1"/>
    <col min="4" max="4" width="14.33203125" style="56" customWidth="1"/>
    <col min="5" max="5" width="19.1640625" style="56" customWidth="1"/>
    <col min="6" max="6" width="13.6640625" style="56" customWidth="1"/>
    <col min="7" max="7" width="19.33203125" style="56" customWidth="1"/>
    <col min="8" max="8" width="8.83203125" style="56"/>
    <col min="9" max="9" width="14.1640625" style="56" customWidth="1"/>
    <col min="10" max="11" width="8.83203125" style="56"/>
    <col min="12" max="12" width="9.6640625" style="56" bestFit="1" customWidth="1"/>
    <col min="13" max="16384" width="8.83203125" style="56"/>
  </cols>
  <sheetData>
    <row r="1" spans="1:35" s="53" customFormat="1" x14ac:dyDescent="0.2">
      <c r="A1" s="53" t="s">
        <v>426</v>
      </c>
      <c r="B1" s="54" t="s">
        <v>52</v>
      </c>
      <c r="C1" s="60" t="s">
        <v>53</v>
      </c>
      <c r="D1" s="53" t="s">
        <v>48</v>
      </c>
      <c r="E1" s="55" t="s">
        <v>54</v>
      </c>
      <c r="F1" s="53" t="s">
        <v>56</v>
      </c>
      <c r="G1" s="53" t="s">
        <v>438</v>
      </c>
      <c r="H1" s="55" t="s">
        <v>439</v>
      </c>
      <c r="I1" s="55" t="s">
        <v>440</v>
      </c>
      <c r="J1" s="53" t="s">
        <v>355</v>
      </c>
      <c r="K1" s="53" t="s">
        <v>55</v>
      </c>
      <c r="L1" s="53" t="s">
        <v>357</v>
      </c>
      <c r="M1" s="53" t="s">
        <v>358</v>
      </c>
      <c r="N1" s="53" t="s">
        <v>359</v>
      </c>
      <c r="O1" s="53" t="s">
        <v>360</v>
      </c>
      <c r="P1" s="53" t="s">
        <v>361</v>
      </c>
      <c r="Q1" s="53" t="s">
        <v>362</v>
      </c>
      <c r="R1" s="53" t="s">
        <v>363</v>
      </c>
      <c r="S1" s="53" t="s">
        <v>364</v>
      </c>
      <c r="T1" s="53" t="s">
        <v>365</v>
      </c>
      <c r="U1" s="53" t="s">
        <v>366</v>
      </c>
      <c r="V1" s="53" t="s">
        <v>367</v>
      </c>
      <c r="W1" s="53" t="s">
        <v>368</v>
      </c>
      <c r="X1" s="53" t="s">
        <v>369</v>
      </c>
      <c r="Y1" s="53" t="s">
        <v>370</v>
      </c>
      <c r="Z1" s="53" t="s">
        <v>371</v>
      </c>
      <c r="AA1" s="53" t="s">
        <v>372</v>
      </c>
      <c r="AB1" s="53" t="s">
        <v>373</v>
      </c>
      <c r="AC1" s="53" t="s">
        <v>374</v>
      </c>
      <c r="AD1" s="53" t="s">
        <v>375</v>
      </c>
      <c r="AE1" s="53" t="s">
        <v>376</v>
      </c>
      <c r="AF1" s="53" t="s">
        <v>377</v>
      </c>
      <c r="AG1" s="53" t="s">
        <v>378</v>
      </c>
      <c r="AH1" s="53" t="s">
        <v>379</v>
      </c>
      <c r="AI1" s="53" t="s">
        <v>380</v>
      </c>
    </row>
    <row r="2" spans="1:35" x14ac:dyDescent="0.2">
      <c r="A2" s="56">
        <v>136</v>
      </c>
      <c r="B2" s="57">
        <v>35983</v>
      </c>
      <c r="C2" s="61">
        <v>0.66243055555555552</v>
      </c>
      <c r="D2" s="56" t="s">
        <v>431</v>
      </c>
      <c r="E2" s="56">
        <v>50</v>
      </c>
      <c r="F2" s="59" t="s">
        <v>430</v>
      </c>
      <c r="G2" s="56" t="s">
        <v>429</v>
      </c>
      <c r="H2" s="56">
        <v>3</v>
      </c>
      <c r="I2" s="56">
        <v>3</v>
      </c>
      <c r="J2" s="56">
        <v>1</v>
      </c>
      <c r="K2" s="56">
        <v>95.93</v>
      </c>
      <c r="L2" s="56">
        <v>1.69</v>
      </c>
      <c r="M2" s="56">
        <v>0.44600000000000001</v>
      </c>
      <c r="N2" s="56">
        <v>337</v>
      </c>
      <c r="O2" s="56">
        <v>2.38</v>
      </c>
      <c r="P2" s="56">
        <v>0.63500000000000001</v>
      </c>
      <c r="Q2" s="56">
        <v>6</v>
      </c>
      <c r="R2" s="56">
        <v>0</v>
      </c>
      <c r="S2" s="56">
        <v>1.42</v>
      </c>
      <c r="T2" s="56">
        <v>26.41</v>
      </c>
      <c r="U2" s="56">
        <v>26.2</v>
      </c>
      <c r="V2" s="56">
        <v>25.29</v>
      </c>
      <c r="W2" s="56">
        <v>354.8</v>
      </c>
      <c r="X2" s="56">
        <v>348.8</v>
      </c>
      <c r="Y2" s="56">
        <v>24.1</v>
      </c>
      <c r="Z2" s="56">
        <v>29.64</v>
      </c>
      <c r="AA2" s="56">
        <v>65.41</v>
      </c>
      <c r="AB2" s="56">
        <v>80.44</v>
      </c>
      <c r="AC2" s="56">
        <v>250</v>
      </c>
      <c r="AD2" s="56">
        <v>49.3</v>
      </c>
      <c r="AE2" s="56">
        <v>1.0609999999999999</v>
      </c>
      <c r="AF2" s="56">
        <v>93.8</v>
      </c>
      <c r="AG2" s="56">
        <v>2.9</v>
      </c>
      <c r="AH2" s="56">
        <v>0.7</v>
      </c>
      <c r="AI2" s="56">
        <v>111115</v>
      </c>
    </row>
    <row r="3" spans="1:35" x14ac:dyDescent="0.2">
      <c r="A3" s="56">
        <v>137</v>
      </c>
      <c r="B3" s="57">
        <v>35983</v>
      </c>
      <c r="C3" s="61">
        <v>0.66243055555555552</v>
      </c>
      <c r="D3" s="59" t="s">
        <v>431</v>
      </c>
      <c r="E3" s="56">
        <v>50</v>
      </c>
      <c r="F3" s="59" t="s">
        <v>430</v>
      </c>
      <c r="G3" s="59" t="s">
        <v>429</v>
      </c>
      <c r="H3" s="56">
        <v>3</v>
      </c>
      <c r="I3" s="56">
        <v>3</v>
      </c>
      <c r="J3" s="56">
        <v>2</v>
      </c>
      <c r="K3" s="56">
        <v>122.18</v>
      </c>
      <c r="L3" s="56">
        <v>1.72</v>
      </c>
      <c r="M3" s="56">
        <v>0.45500000000000002</v>
      </c>
      <c r="N3" s="56">
        <v>337</v>
      </c>
      <c r="O3" s="56">
        <v>2.35</v>
      </c>
      <c r="P3" s="56">
        <v>0.61899999999999999</v>
      </c>
      <c r="Q3" s="56">
        <v>6</v>
      </c>
      <c r="R3" s="56">
        <v>0</v>
      </c>
      <c r="S3" s="56">
        <v>1.42</v>
      </c>
      <c r="T3" s="56">
        <v>26.39</v>
      </c>
      <c r="U3" s="56">
        <v>26.05</v>
      </c>
      <c r="V3" s="56">
        <v>25.5</v>
      </c>
      <c r="W3" s="56">
        <v>354.6</v>
      </c>
      <c r="X3" s="56">
        <v>348.5</v>
      </c>
      <c r="Y3" s="56">
        <v>24</v>
      </c>
      <c r="Z3" s="56">
        <v>29.48</v>
      </c>
      <c r="AA3" s="56">
        <v>65.209999999999994</v>
      </c>
      <c r="AB3" s="56">
        <v>80.09</v>
      </c>
      <c r="AC3" s="56">
        <v>250.1</v>
      </c>
      <c r="AD3" s="56">
        <v>49.79</v>
      </c>
      <c r="AE3" s="56">
        <v>1.143</v>
      </c>
      <c r="AF3" s="56">
        <v>93.81</v>
      </c>
      <c r="AG3" s="56">
        <v>2.9</v>
      </c>
      <c r="AH3" s="56">
        <v>0.7</v>
      </c>
      <c r="AI3" s="56">
        <v>111115</v>
      </c>
    </row>
    <row r="4" spans="1:35" x14ac:dyDescent="0.2">
      <c r="A4" s="56">
        <v>726</v>
      </c>
      <c r="B4" s="57">
        <v>35982</v>
      </c>
      <c r="C4" s="61">
        <v>0.56508101851851855</v>
      </c>
      <c r="D4" s="56" t="s">
        <v>431</v>
      </c>
      <c r="E4" s="56">
        <v>50</v>
      </c>
      <c r="F4" s="56" t="s">
        <v>432</v>
      </c>
      <c r="G4" s="56" t="s">
        <v>429</v>
      </c>
      <c r="H4" s="56">
        <v>4</v>
      </c>
      <c r="I4" s="56">
        <v>2</v>
      </c>
      <c r="J4" s="56">
        <v>1</v>
      </c>
      <c r="K4" s="56">
        <v>146.18</v>
      </c>
      <c r="L4" s="56">
        <v>1.35</v>
      </c>
      <c r="M4" s="56">
        <v>0.34200000000000003</v>
      </c>
      <c r="N4" s="56">
        <v>338</v>
      </c>
      <c r="O4" s="56">
        <v>3.32</v>
      </c>
      <c r="P4" s="56">
        <v>1.1000000000000001</v>
      </c>
      <c r="Q4" s="56">
        <v>6</v>
      </c>
      <c r="R4" s="56">
        <v>0</v>
      </c>
      <c r="S4" s="56">
        <v>1.42</v>
      </c>
      <c r="T4" s="56">
        <v>23.13</v>
      </c>
      <c r="U4" s="56">
        <v>22.09</v>
      </c>
      <c r="V4" s="56">
        <v>22.98</v>
      </c>
      <c r="W4" s="56">
        <v>354.6</v>
      </c>
      <c r="X4" s="56">
        <v>351.6</v>
      </c>
      <c r="Y4" s="56">
        <v>12.76</v>
      </c>
      <c r="Z4" s="56">
        <v>16.670000000000002</v>
      </c>
      <c r="AA4" s="56">
        <v>42.09</v>
      </c>
      <c r="AB4" s="56">
        <v>55</v>
      </c>
      <c r="AC4" s="56">
        <v>500.5</v>
      </c>
      <c r="AD4" s="56">
        <v>50.4</v>
      </c>
      <c r="AE4" s="56">
        <v>0.74390000000000001</v>
      </c>
      <c r="AF4" s="56">
        <v>93.77</v>
      </c>
      <c r="AG4" s="56">
        <v>3.2</v>
      </c>
      <c r="AH4" s="56">
        <v>0.19</v>
      </c>
      <c r="AI4" s="56">
        <v>111115</v>
      </c>
    </row>
    <row r="5" spans="1:35" x14ac:dyDescent="0.2">
      <c r="A5" s="56">
        <v>727</v>
      </c>
      <c r="B5" s="57">
        <v>35982</v>
      </c>
      <c r="C5" s="61">
        <v>0.56508101851851855</v>
      </c>
      <c r="D5" s="56" t="s">
        <v>431</v>
      </c>
      <c r="E5" s="56">
        <v>50</v>
      </c>
      <c r="F5" s="56" t="s">
        <v>432</v>
      </c>
      <c r="G5" s="56" t="s">
        <v>429</v>
      </c>
      <c r="H5" s="56">
        <v>4</v>
      </c>
      <c r="I5" s="56">
        <v>2</v>
      </c>
      <c r="J5" s="56">
        <v>2</v>
      </c>
      <c r="K5" s="56">
        <v>158.18</v>
      </c>
      <c r="L5" s="56">
        <v>1.17</v>
      </c>
      <c r="M5" s="56">
        <v>0.34100000000000003</v>
      </c>
      <c r="N5" s="56">
        <v>338</v>
      </c>
      <c r="O5" s="56">
        <v>3.31</v>
      </c>
      <c r="P5" s="56">
        <v>1.1100000000000001</v>
      </c>
      <c r="Q5" s="56">
        <v>6</v>
      </c>
      <c r="R5" s="56">
        <v>0</v>
      </c>
      <c r="S5" s="56">
        <v>1.42</v>
      </c>
      <c r="T5" s="56">
        <v>23.13</v>
      </c>
      <c r="U5" s="56">
        <v>22.09</v>
      </c>
      <c r="V5" s="56">
        <v>22.98</v>
      </c>
      <c r="W5" s="56">
        <v>354.4</v>
      </c>
      <c r="X5" s="56">
        <v>351.6</v>
      </c>
      <c r="Y5" s="56">
        <v>12.75</v>
      </c>
      <c r="Z5" s="56">
        <v>16.66</v>
      </c>
      <c r="AA5" s="56">
        <v>42.08</v>
      </c>
      <c r="AB5" s="56">
        <v>54.97</v>
      </c>
      <c r="AC5" s="56">
        <v>500.4</v>
      </c>
      <c r="AD5" s="56">
        <v>50.63</v>
      </c>
      <c r="AE5" s="56">
        <v>0.42709999999999998</v>
      </c>
      <c r="AF5" s="56">
        <v>93.77</v>
      </c>
      <c r="AG5" s="56">
        <v>3.2</v>
      </c>
      <c r="AH5" s="56">
        <v>0.19</v>
      </c>
      <c r="AI5" s="56">
        <v>111115</v>
      </c>
    </row>
    <row r="6" spans="1:35" x14ac:dyDescent="0.2">
      <c r="A6" s="56">
        <v>44</v>
      </c>
      <c r="B6" s="57">
        <v>35983</v>
      </c>
      <c r="C6" s="61">
        <v>0.67570601851851853</v>
      </c>
      <c r="D6" s="56" t="s">
        <v>431</v>
      </c>
      <c r="E6" s="56">
        <v>50</v>
      </c>
      <c r="F6" s="56" t="s">
        <v>430</v>
      </c>
      <c r="G6" s="56" t="s">
        <v>429</v>
      </c>
      <c r="H6" s="56">
        <v>5</v>
      </c>
      <c r="I6" s="56">
        <v>1</v>
      </c>
      <c r="J6" s="56">
        <v>1</v>
      </c>
      <c r="K6" s="56">
        <v>25.17</v>
      </c>
      <c r="L6" s="56">
        <v>0.21299999999999999</v>
      </c>
      <c r="M6" s="56">
        <v>0.375</v>
      </c>
      <c r="N6" s="56">
        <v>342</v>
      </c>
      <c r="O6" s="56">
        <v>4.2300000000000004</v>
      </c>
      <c r="P6" s="56">
        <v>1.3</v>
      </c>
      <c r="Q6" s="56">
        <v>6</v>
      </c>
      <c r="R6" s="56">
        <v>0</v>
      </c>
      <c r="S6" s="56">
        <v>1.42</v>
      </c>
      <c r="T6" s="56">
        <v>27.86</v>
      </c>
      <c r="U6" s="56">
        <v>26.45</v>
      </c>
      <c r="V6" s="56">
        <v>28.46</v>
      </c>
      <c r="W6" s="56">
        <v>354.7</v>
      </c>
      <c r="X6" s="56">
        <v>350.6</v>
      </c>
      <c r="Y6" s="56">
        <v>13.19</v>
      </c>
      <c r="Z6" s="56">
        <v>23.11</v>
      </c>
      <c r="AA6" s="56">
        <v>32.869999999999997</v>
      </c>
      <c r="AB6" s="56">
        <v>57.58</v>
      </c>
      <c r="AC6" s="56">
        <v>250</v>
      </c>
      <c r="AD6" s="56">
        <v>50.18</v>
      </c>
      <c r="AE6" s="56">
        <v>0.2893</v>
      </c>
      <c r="AF6" s="56">
        <v>93.79</v>
      </c>
      <c r="AG6" s="56">
        <v>2.9</v>
      </c>
      <c r="AH6" s="56">
        <v>0.7</v>
      </c>
      <c r="AI6" s="56">
        <v>111115</v>
      </c>
    </row>
    <row r="7" spans="1:35" x14ac:dyDescent="0.2">
      <c r="A7" s="56">
        <v>45</v>
      </c>
      <c r="B7" s="57">
        <v>35983</v>
      </c>
      <c r="C7" s="61">
        <v>0.67570601851851853</v>
      </c>
      <c r="D7" s="56" t="s">
        <v>431</v>
      </c>
      <c r="E7" s="56">
        <v>50</v>
      </c>
      <c r="F7" s="56" t="s">
        <v>430</v>
      </c>
      <c r="G7" s="56" t="s">
        <v>429</v>
      </c>
      <c r="H7" s="56">
        <v>5</v>
      </c>
      <c r="I7" s="56">
        <v>1</v>
      </c>
      <c r="J7" s="56">
        <v>2</v>
      </c>
      <c r="K7" s="56">
        <v>178.91</v>
      </c>
      <c r="L7" s="56">
        <v>0.121</v>
      </c>
      <c r="M7" s="56">
        <v>0.34499999999999997</v>
      </c>
      <c r="N7" s="56">
        <v>341</v>
      </c>
      <c r="O7" s="56">
        <v>4.0599999999999996</v>
      </c>
      <c r="P7" s="56">
        <v>1.33</v>
      </c>
      <c r="Q7" s="56">
        <v>6</v>
      </c>
      <c r="R7" s="56">
        <v>0</v>
      </c>
      <c r="S7" s="56">
        <v>1.42</v>
      </c>
      <c r="T7" s="56">
        <v>26.8</v>
      </c>
      <c r="U7" s="56">
        <v>26.56</v>
      </c>
      <c r="V7" s="56">
        <v>25.65</v>
      </c>
      <c r="W7" s="56">
        <v>353.4</v>
      </c>
      <c r="X7" s="56">
        <v>349.7</v>
      </c>
      <c r="Y7" s="56">
        <v>13.5</v>
      </c>
      <c r="Z7" s="56">
        <v>23.01</v>
      </c>
      <c r="AA7" s="56">
        <v>35.79</v>
      </c>
      <c r="AB7" s="56">
        <v>61</v>
      </c>
      <c r="AC7" s="56">
        <v>250</v>
      </c>
      <c r="AD7" s="56">
        <v>49.58</v>
      </c>
      <c r="AE7" s="56">
        <v>5.5100000000000003E-2</v>
      </c>
      <c r="AF7" s="56">
        <v>93.8</v>
      </c>
      <c r="AG7" s="56">
        <v>2.9</v>
      </c>
      <c r="AH7" s="56">
        <v>0.7</v>
      </c>
      <c r="AI7" s="56">
        <v>111115</v>
      </c>
    </row>
    <row r="8" spans="1:35" x14ac:dyDescent="0.2">
      <c r="A8" s="56">
        <v>736</v>
      </c>
      <c r="B8" s="57">
        <v>35982</v>
      </c>
      <c r="C8" s="61">
        <v>0.56754629629629627</v>
      </c>
      <c r="D8" s="56" t="s">
        <v>431</v>
      </c>
      <c r="E8" s="56">
        <v>50</v>
      </c>
      <c r="F8" s="56" t="s">
        <v>432</v>
      </c>
      <c r="G8" s="56" t="s">
        <v>429</v>
      </c>
      <c r="H8" s="56">
        <v>5</v>
      </c>
      <c r="I8" s="56">
        <v>1</v>
      </c>
      <c r="J8" s="56">
        <v>1</v>
      </c>
      <c r="K8" s="56">
        <v>162.68</v>
      </c>
      <c r="L8" s="56">
        <v>1.1000000000000001</v>
      </c>
      <c r="M8" s="56">
        <v>0.30599999999999999</v>
      </c>
      <c r="N8" s="56">
        <v>335</v>
      </c>
      <c r="O8" s="56">
        <v>3.15</v>
      </c>
      <c r="P8" s="56">
        <v>1.1499999999999999</v>
      </c>
      <c r="Q8" s="56">
        <v>6</v>
      </c>
      <c r="R8" s="56">
        <v>0</v>
      </c>
      <c r="S8" s="56">
        <v>1.42</v>
      </c>
      <c r="T8" s="56">
        <v>23.55</v>
      </c>
      <c r="U8" s="56">
        <v>22.16</v>
      </c>
      <c r="V8" s="56">
        <v>23.57</v>
      </c>
      <c r="W8" s="56">
        <v>351.6</v>
      </c>
      <c r="X8" s="56">
        <v>348.9</v>
      </c>
      <c r="Y8" s="56">
        <v>12.65</v>
      </c>
      <c r="Z8" s="56">
        <v>16.36</v>
      </c>
      <c r="AA8" s="56">
        <v>40.68</v>
      </c>
      <c r="AB8" s="56">
        <v>52.62</v>
      </c>
      <c r="AC8" s="56">
        <v>500.4</v>
      </c>
      <c r="AD8" s="56">
        <v>49.39</v>
      </c>
      <c r="AE8" s="56">
        <v>0.17910000000000001</v>
      </c>
      <c r="AF8" s="56">
        <v>93.76</v>
      </c>
      <c r="AG8" s="56">
        <v>3.2</v>
      </c>
      <c r="AH8" s="56">
        <v>0.19</v>
      </c>
      <c r="AI8" s="56">
        <v>111115</v>
      </c>
    </row>
    <row r="9" spans="1:35" x14ac:dyDescent="0.2">
      <c r="A9" s="56">
        <v>737</v>
      </c>
      <c r="B9" s="57">
        <v>35982</v>
      </c>
      <c r="C9" s="61">
        <v>0.56754629629629627</v>
      </c>
      <c r="D9" s="56" t="s">
        <v>431</v>
      </c>
      <c r="E9" s="56">
        <v>50</v>
      </c>
      <c r="F9" s="56" t="s">
        <v>432</v>
      </c>
      <c r="G9" s="56" t="s">
        <v>429</v>
      </c>
      <c r="H9" s="56">
        <v>5</v>
      </c>
      <c r="I9" s="56">
        <v>1</v>
      </c>
      <c r="J9" s="56">
        <v>2</v>
      </c>
      <c r="K9" s="56">
        <v>173.18</v>
      </c>
      <c r="L9" s="56">
        <v>1.1399999999999999</v>
      </c>
      <c r="M9" s="56">
        <v>0.308</v>
      </c>
      <c r="N9" s="56">
        <v>335</v>
      </c>
      <c r="O9" s="56">
        <v>3.15</v>
      </c>
      <c r="P9" s="56">
        <v>1.1399999999999999</v>
      </c>
      <c r="Q9" s="56">
        <v>6</v>
      </c>
      <c r="R9" s="56">
        <v>0</v>
      </c>
      <c r="S9" s="56">
        <v>1.42</v>
      </c>
      <c r="T9" s="56">
        <v>23.56</v>
      </c>
      <c r="U9" s="56">
        <v>22.14</v>
      </c>
      <c r="V9" s="56">
        <v>23.56</v>
      </c>
      <c r="W9" s="56">
        <v>351.6</v>
      </c>
      <c r="X9" s="56">
        <v>348.9</v>
      </c>
      <c r="Y9" s="56">
        <v>12.64</v>
      </c>
      <c r="Z9" s="56">
        <v>16.36</v>
      </c>
      <c r="AA9" s="56">
        <v>40.64</v>
      </c>
      <c r="AB9" s="56">
        <v>52.6</v>
      </c>
      <c r="AC9" s="56">
        <v>500.6</v>
      </c>
      <c r="AD9" s="56">
        <v>49.57</v>
      </c>
      <c r="AE9" s="56">
        <v>0.67500000000000004</v>
      </c>
      <c r="AF9" s="56">
        <v>93.76</v>
      </c>
      <c r="AG9" s="56">
        <v>3.2</v>
      </c>
      <c r="AH9" s="56">
        <v>0.19</v>
      </c>
      <c r="AI9" s="56">
        <v>111115</v>
      </c>
    </row>
    <row r="10" spans="1:35" x14ac:dyDescent="0.2">
      <c r="A10" s="56">
        <v>34</v>
      </c>
      <c r="B10" s="57">
        <v>35983</v>
      </c>
      <c r="C10" s="61">
        <v>0.67229166666666673</v>
      </c>
      <c r="D10" s="56" t="s">
        <v>431</v>
      </c>
      <c r="E10" s="56">
        <v>50</v>
      </c>
      <c r="F10" s="56" t="s">
        <v>430</v>
      </c>
      <c r="G10" s="56" t="s">
        <v>429</v>
      </c>
      <c r="H10" s="56">
        <v>10</v>
      </c>
      <c r="I10" s="56">
        <v>2</v>
      </c>
      <c r="J10" s="56">
        <v>1</v>
      </c>
      <c r="K10" s="56">
        <v>209.92</v>
      </c>
      <c r="L10" s="56">
        <v>0.58299999999999996</v>
      </c>
      <c r="M10" s="56">
        <v>0.30499999999999999</v>
      </c>
      <c r="N10" s="56">
        <v>338</v>
      </c>
      <c r="O10" s="56">
        <v>3.75</v>
      </c>
      <c r="P10" s="56">
        <v>1.36</v>
      </c>
      <c r="Q10" s="56">
        <v>6</v>
      </c>
      <c r="R10" s="56">
        <v>0</v>
      </c>
      <c r="S10" s="56">
        <v>1.42</v>
      </c>
      <c r="T10" s="56">
        <v>28.49</v>
      </c>
      <c r="U10" s="56">
        <v>26.14</v>
      </c>
      <c r="V10" s="56">
        <v>28.96</v>
      </c>
      <c r="W10" s="56">
        <v>353.7</v>
      </c>
      <c r="X10" s="56">
        <v>349.2</v>
      </c>
      <c r="Y10" s="56">
        <v>12.98</v>
      </c>
      <c r="Z10" s="56">
        <v>21.78</v>
      </c>
      <c r="AA10" s="56">
        <v>31.17</v>
      </c>
      <c r="AB10" s="56">
        <v>52.31</v>
      </c>
      <c r="AC10" s="56">
        <v>250</v>
      </c>
      <c r="AD10" s="56">
        <v>50.59</v>
      </c>
      <c r="AE10" s="56">
        <v>0.1515</v>
      </c>
      <c r="AF10" s="56">
        <v>93.8</v>
      </c>
      <c r="AG10" s="56">
        <v>2.9</v>
      </c>
      <c r="AH10" s="56">
        <v>0.7</v>
      </c>
      <c r="AI10" s="56">
        <v>111115</v>
      </c>
    </row>
    <row r="11" spans="1:35" x14ac:dyDescent="0.2">
      <c r="A11" s="56">
        <v>35</v>
      </c>
      <c r="B11" s="57">
        <v>35983</v>
      </c>
      <c r="C11" s="61">
        <v>0.67229166666666673</v>
      </c>
      <c r="D11" s="56" t="s">
        <v>431</v>
      </c>
      <c r="E11" s="56">
        <v>50</v>
      </c>
      <c r="F11" s="56" t="s">
        <v>430</v>
      </c>
      <c r="G11" s="56" t="s">
        <v>429</v>
      </c>
      <c r="H11" s="56">
        <v>10</v>
      </c>
      <c r="I11" s="56">
        <v>2</v>
      </c>
      <c r="J11" s="56">
        <v>2</v>
      </c>
      <c r="K11" s="56">
        <v>222.67</v>
      </c>
      <c r="L11" s="56">
        <v>0.57999999999999996</v>
      </c>
      <c r="M11" s="56">
        <v>0.30299999999999999</v>
      </c>
      <c r="N11" s="56">
        <v>338</v>
      </c>
      <c r="O11" s="56">
        <v>3.75</v>
      </c>
      <c r="P11" s="56">
        <v>1.37</v>
      </c>
      <c r="Q11" s="56">
        <v>6</v>
      </c>
      <c r="R11" s="56">
        <v>0</v>
      </c>
      <c r="S11" s="56">
        <v>1.42</v>
      </c>
      <c r="T11" s="56">
        <v>28.47</v>
      </c>
      <c r="U11" s="56">
        <v>26.18</v>
      </c>
      <c r="V11" s="56">
        <v>29.04</v>
      </c>
      <c r="W11" s="56">
        <v>353.8</v>
      </c>
      <c r="X11" s="56">
        <v>349.2</v>
      </c>
      <c r="Y11" s="56">
        <v>12.97</v>
      </c>
      <c r="Z11" s="56">
        <v>21.78</v>
      </c>
      <c r="AA11" s="56">
        <v>31.19</v>
      </c>
      <c r="AB11" s="56">
        <v>52.38</v>
      </c>
      <c r="AC11" s="56">
        <v>249.7</v>
      </c>
      <c r="AD11" s="56">
        <v>50.88</v>
      </c>
      <c r="AE11" s="56">
        <v>0.124</v>
      </c>
      <c r="AF11" s="56">
        <v>93.8</v>
      </c>
      <c r="AG11" s="56">
        <v>2.9</v>
      </c>
      <c r="AH11" s="56">
        <v>0.7</v>
      </c>
      <c r="AI11" s="56">
        <v>111115</v>
      </c>
    </row>
    <row r="12" spans="1:35" x14ac:dyDescent="0.2">
      <c r="A12" s="56">
        <v>716</v>
      </c>
      <c r="B12" s="57">
        <v>35982</v>
      </c>
      <c r="C12" s="61">
        <v>0.56119212962962961</v>
      </c>
      <c r="D12" s="56" t="s">
        <v>431</v>
      </c>
      <c r="E12" s="56">
        <v>50</v>
      </c>
      <c r="F12" s="56" t="s">
        <v>432</v>
      </c>
      <c r="G12" s="56" t="s">
        <v>429</v>
      </c>
      <c r="H12" s="56">
        <v>18</v>
      </c>
      <c r="I12" s="56">
        <v>3</v>
      </c>
      <c r="J12" s="56">
        <v>1</v>
      </c>
      <c r="K12" s="56">
        <v>224.19</v>
      </c>
      <c r="L12" s="56">
        <v>1.32</v>
      </c>
      <c r="M12" s="56">
        <v>0.30199999999999999</v>
      </c>
      <c r="N12" s="56">
        <v>336</v>
      </c>
      <c r="O12" s="56">
        <v>3.03</v>
      </c>
      <c r="P12" s="56">
        <v>1.1200000000000001</v>
      </c>
      <c r="Q12" s="56">
        <v>6</v>
      </c>
      <c r="R12" s="56">
        <v>0</v>
      </c>
      <c r="S12" s="56">
        <v>1.42</v>
      </c>
      <c r="T12" s="56">
        <v>23.36</v>
      </c>
      <c r="U12" s="56">
        <v>22.01</v>
      </c>
      <c r="V12" s="56">
        <v>23.36</v>
      </c>
      <c r="W12" s="56">
        <v>354.1</v>
      </c>
      <c r="X12" s="56">
        <v>351.3</v>
      </c>
      <c r="Y12" s="56">
        <v>12.84</v>
      </c>
      <c r="Z12" s="56">
        <v>16.41</v>
      </c>
      <c r="AA12" s="56">
        <v>41.77</v>
      </c>
      <c r="AB12" s="56">
        <v>53.39</v>
      </c>
      <c r="AC12" s="56">
        <v>500.5</v>
      </c>
      <c r="AD12" s="56">
        <v>50.41</v>
      </c>
      <c r="AE12" s="56">
        <v>0.39950000000000002</v>
      </c>
      <c r="AF12" s="56">
        <v>93.77</v>
      </c>
      <c r="AG12" s="56">
        <v>3.2</v>
      </c>
      <c r="AH12" s="56">
        <v>0.19</v>
      </c>
      <c r="AI12" s="56">
        <v>111115</v>
      </c>
    </row>
    <row r="13" spans="1:35" x14ac:dyDescent="0.2">
      <c r="A13" s="56">
        <v>717</v>
      </c>
      <c r="B13" s="57">
        <v>35982</v>
      </c>
      <c r="C13" s="61">
        <v>0.56119212962962961</v>
      </c>
      <c r="D13" s="56" t="s">
        <v>431</v>
      </c>
      <c r="E13" s="56">
        <v>50</v>
      </c>
      <c r="F13" s="56" t="s">
        <v>432</v>
      </c>
      <c r="G13" s="56" t="s">
        <v>429</v>
      </c>
      <c r="H13" s="56">
        <v>18</v>
      </c>
      <c r="I13" s="56">
        <v>3</v>
      </c>
      <c r="J13" s="56">
        <v>2</v>
      </c>
      <c r="K13" s="56">
        <v>238.44</v>
      </c>
      <c r="L13" s="56">
        <v>1.36</v>
      </c>
      <c r="M13" s="56">
        <v>0.3</v>
      </c>
      <c r="N13" s="56">
        <v>336</v>
      </c>
      <c r="O13" s="56">
        <v>3.03</v>
      </c>
      <c r="P13" s="56">
        <v>1.1200000000000001</v>
      </c>
      <c r="Q13" s="56">
        <v>6</v>
      </c>
      <c r="R13" s="56">
        <v>0</v>
      </c>
      <c r="S13" s="56">
        <v>1.42</v>
      </c>
      <c r="T13" s="56">
        <v>23.38</v>
      </c>
      <c r="U13" s="56">
        <v>22.05</v>
      </c>
      <c r="V13" s="56">
        <v>23.29</v>
      </c>
      <c r="W13" s="56">
        <v>354.2</v>
      </c>
      <c r="X13" s="56">
        <v>351.3</v>
      </c>
      <c r="Y13" s="56">
        <v>12.83</v>
      </c>
      <c r="Z13" s="56">
        <v>16.399999999999999</v>
      </c>
      <c r="AA13" s="56">
        <v>41.7</v>
      </c>
      <c r="AB13" s="56">
        <v>53.31</v>
      </c>
      <c r="AC13" s="56">
        <v>500.4</v>
      </c>
      <c r="AD13" s="56">
        <v>50.55</v>
      </c>
      <c r="AE13" s="56">
        <v>0.89549999999999996</v>
      </c>
      <c r="AF13" s="56">
        <v>93.77</v>
      </c>
      <c r="AG13" s="56">
        <v>3.2</v>
      </c>
      <c r="AH13" s="56">
        <v>0.19</v>
      </c>
      <c r="AI13" s="56">
        <v>111115</v>
      </c>
    </row>
    <row r="14" spans="1:35" x14ac:dyDescent="0.2">
      <c r="A14" s="56">
        <v>24</v>
      </c>
      <c r="B14" s="57">
        <v>35983</v>
      </c>
      <c r="C14" s="61">
        <v>0.6702893518518519</v>
      </c>
      <c r="D14" s="56" t="s">
        <v>431</v>
      </c>
      <c r="E14" s="56">
        <v>1200</v>
      </c>
      <c r="F14" s="56" t="s">
        <v>430</v>
      </c>
      <c r="G14" s="56" t="s">
        <v>429</v>
      </c>
      <c r="H14" s="56">
        <v>3</v>
      </c>
      <c r="I14" s="56">
        <v>2</v>
      </c>
      <c r="J14" s="56">
        <v>1</v>
      </c>
      <c r="K14" s="56">
        <v>61.67</v>
      </c>
      <c r="L14" s="56">
        <v>14.2</v>
      </c>
      <c r="M14" s="56">
        <v>0.32700000000000001</v>
      </c>
      <c r="N14" s="56">
        <v>258</v>
      </c>
      <c r="O14" s="56">
        <v>3.81</v>
      </c>
      <c r="P14" s="56">
        <v>1.31</v>
      </c>
      <c r="Q14" s="56">
        <v>6</v>
      </c>
      <c r="R14" s="56">
        <v>0</v>
      </c>
      <c r="S14" s="56">
        <v>1.42</v>
      </c>
      <c r="T14" s="56">
        <v>24.86</v>
      </c>
      <c r="U14" s="56">
        <v>26.1</v>
      </c>
      <c r="V14" s="56">
        <v>23.29</v>
      </c>
      <c r="W14" s="56">
        <v>385</v>
      </c>
      <c r="X14" s="56">
        <v>347.7</v>
      </c>
      <c r="Y14" s="56">
        <v>13.34</v>
      </c>
      <c r="Z14" s="56">
        <v>22.27</v>
      </c>
      <c r="AA14" s="56">
        <v>39.68</v>
      </c>
      <c r="AB14" s="56">
        <v>66.27</v>
      </c>
      <c r="AC14" s="56">
        <v>250</v>
      </c>
      <c r="AD14" s="56">
        <v>1200</v>
      </c>
      <c r="AE14" s="56">
        <v>0.85419999999999996</v>
      </c>
      <c r="AF14" s="56">
        <v>93.8</v>
      </c>
      <c r="AG14" s="56">
        <v>2.9</v>
      </c>
      <c r="AH14" s="56">
        <v>0.7</v>
      </c>
      <c r="AI14" s="56">
        <v>111115</v>
      </c>
    </row>
    <row r="15" spans="1:35" x14ac:dyDescent="0.2">
      <c r="A15" s="56">
        <v>25</v>
      </c>
      <c r="B15" s="57">
        <v>35983</v>
      </c>
      <c r="C15" s="61">
        <v>0.6702893518518519</v>
      </c>
      <c r="D15" s="56" t="s">
        <v>431</v>
      </c>
      <c r="E15" s="56">
        <v>1200</v>
      </c>
      <c r="F15" s="56" t="s">
        <v>430</v>
      </c>
      <c r="G15" s="56" t="s">
        <v>429</v>
      </c>
      <c r="H15" s="56">
        <v>3</v>
      </c>
      <c r="I15" s="56">
        <v>2</v>
      </c>
      <c r="J15" s="56">
        <v>2</v>
      </c>
      <c r="K15" s="56">
        <v>80.42</v>
      </c>
      <c r="L15" s="56">
        <v>14.4</v>
      </c>
      <c r="M15" s="56">
        <v>0.32800000000000001</v>
      </c>
      <c r="N15" s="56">
        <v>259</v>
      </c>
      <c r="O15" s="56">
        <v>3.81</v>
      </c>
      <c r="P15" s="56">
        <v>1.3</v>
      </c>
      <c r="Q15" s="56">
        <v>6</v>
      </c>
      <c r="R15" s="56">
        <v>0</v>
      </c>
      <c r="S15" s="56">
        <v>1.42</v>
      </c>
      <c r="T15" s="56">
        <v>24.77</v>
      </c>
      <c r="U15" s="56">
        <v>26.07</v>
      </c>
      <c r="V15" s="56">
        <v>23.79</v>
      </c>
      <c r="W15" s="56">
        <v>387.4</v>
      </c>
      <c r="X15" s="56">
        <v>349.7</v>
      </c>
      <c r="Y15" s="56">
        <v>13.31</v>
      </c>
      <c r="Z15" s="56">
        <v>22.24</v>
      </c>
      <c r="AA15" s="56">
        <v>39.799999999999997</v>
      </c>
      <c r="AB15" s="56">
        <v>66.5</v>
      </c>
      <c r="AC15" s="56">
        <v>250.2</v>
      </c>
      <c r="AD15" s="56">
        <v>1201</v>
      </c>
      <c r="AE15" s="56">
        <v>6.8879999999999997E-2</v>
      </c>
      <c r="AF15" s="56">
        <v>93.8</v>
      </c>
      <c r="AG15" s="56">
        <v>2.9</v>
      </c>
      <c r="AH15" s="56">
        <v>0.7</v>
      </c>
      <c r="AI15" s="56">
        <v>111115</v>
      </c>
    </row>
    <row r="16" spans="1:35" x14ac:dyDescent="0.2">
      <c r="A16" s="56">
        <v>624</v>
      </c>
      <c r="B16" s="57">
        <v>35982</v>
      </c>
      <c r="C16" s="61">
        <v>0.55259259259259264</v>
      </c>
      <c r="D16" s="56" t="s">
        <v>431</v>
      </c>
      <c r="E16" s="56">
        <v>1200</v>
      </c>
      <c r="F16" s="56" t="s">
        <v>432</v>
      </c>
      <c r="G16" s="56" t="s">
        <v>429</v>
      </c>
      <c r="H16" s="56">
        <v>6</v>
      </c>
      <c r="I16" s="56">
        <v>2</v>
      </c>
      <c r="J16" s="56">
        <v>1</v>
      </c>
      <c r="K16" s="56">
        <v>112.2</v>
      </c>
      <c r="L16" s="56">
        <v>19.5</v>
      </c>
      <c r="M16" s="56">
        <v>0.51800000000000002</v>
      </c>
      <c r="N16" s="56">
        <v>268</v>
      </c>
      <c r="O16" s="56">
        <v>2.4900000000000002</v>
      </c>
      <c r="P16" s="56">
        <v>0.59899999999999998</v>
      </c>
      <c r="Q16" s="56">
        <v>6</v>
      </c>
      <c r="R16" s="56">
        <v>0</v>
      </c>
      <c r="S16" s="56">
        <v>1.42</v>
      </c>
      <c r="T16" s="56">
        <v>21.13</v>
      </c>
      <c r="U16" s="56">
        <v>22.3</v>
      </c>
      <c r="V16" s="56">
        <v>19.64</v>
      </c>
      <c r="W16" s="56">
        <v>374.3</v>
      </c>
      <c r="X16" s="56">
        <v>349.9</v>
      </c>
      <c r="Y16" s="56">
        <v>19.52</v>
      </c>
      <c r="Z16" s="56">
        <v>22.44</v>
      </c>
      <c r="AA16" s="56">
        <v>72.760000000000005</v>
      </c>
      <c r="AB16" s="56">
        <v>83.62</v>
      </c>
      <c r="AC16" s="56">
        <v>500.4</v>
      </c>
      <c r="AD16" s="56">
        <v>1200</v>
      </c>
      <c r="AE16" s="56">
        <v>0.23419999999999999</v>
      </c>
      <c r="AF16" s="56">
        <v>93.78</v>
      </c>
      <c r="AG16" s="56">
        <v>3.2</v>
      </c>
      <c r="AH16" s="56">
        <v>0.19</v>
      </c>
      <c r="AI16" s="56">
        <v>111115</v>
      </c>
    </row>
    <row r="17" spans="1:35" x14ac:dyDescent="0.2">
      <c r="A17" s="56">
        <v>625</v>
      </c>
      <c r="B17" s="57">
        <v>35982</v>
      </c>
      <c r="C17" s="61">
        <v>0.55259259259259264</v>
      </c>
      <c r="D17" s="56" t="s">
        <v>431</v>
      </c>
      <c r="E17" s="56">
        <v>1200</v>
      </c>
      <c r="F17" s="56" t="s">
        <v>432</v>
      </c>
      <c r="G17" s="56" t="s">
        <v>429</v>
      </c>
      <c r="H17" s="56">
        <v>6</v>
      </c>
      <c r="I17" s="56">
        <v>2</v>
      </c>
      <c r="J17" s="56">
        <v>2</v>
      </c>
      <c r="K17" s="56">
        <v>181.95</v>
      </c>
      <c r="L17" s="56">
        <v>19.7</v>
      </c>
      <c r="M17" s="56">
        <v>0.53700000000000003</v>
      </c>
      <c r="N17" s="56">
        <v>269</v>
      </c>
      <c r="O17" s="56">
        <v>2.42</v>
      </c>
      <c r="P17" s="56">
        <v>0.56899999999999995</v>
      </c>
      <c r="Q17" s="56">
        <v>6</v>
      </c>
      <c r="R17" s="56">
        <v>0</v>
      </c>
      <c r="S17" s="56">
        <v>1.42</v>
      </c>
      <c r="T17" s="56">
        <v>20.99</v>
      </c>
      <c r="U17" s="56">
        <v>22.12</v>
      </c>
      <c r="V17" s="56">
        <v>19.649999999999999</v>
      </c>
      <c r="W17" s="56">
        <v>373.9</v>
      </c>
      <c r="X17" s="56">
        <v>349.3</v>
      </c>
      <c r="Y17" s="56">
        <v>19.600000000000001</v>
      </c>
      <c r="Z17" s="56">
        <v>22.44</v>
      </c>
      <c r="AA17" s="56">
        <v>73.680000000000007</v>
      </c>
      <c r="AB17" s="56">
        <v>84.36</v>
      </c>
      <c r="AC17" s="56">
        <v>500.5</v>
      </c>
      <c r="AD17" s="56">
        <v>1199</v>
      </c>
      <c r="AE17" s="56">
        <v>0.31690000000000002</v>
      </c>
      <c r="AF17" s="56">
        <v>93.77</v>
      </c>
      <c r="AG17" s="56">
        <v>3.2</v>
      </c>
      <c r="AH17" s="56">
        <v>0.19</v>
      </c>
      <c r="AI17" s="56">
        <v>111115</v>
      </c>
    </row>
    <row r="18" spans="1:35" x14ac:dyDescent="0.2">
      <c r="A18" s="56">
        <v>614</v>
      </c>
      <c r="B18" s="57">
        <v>35982</v>
      </c>
      <c r="C18" s="61">
        <v>0.54625000000000001</v>
      </c>
      <c r="D18" s="56" t="s">
        <v>431</v>
      </c>
      <c r="E18" s="56">
        <v>1200</v>
      </c>
      <c r="F18" s="56" t="s">
        <v>432</v>
      </c>
      <c r="G18" s="56" t="s">
        <v>429</v>
      </c>
      <c r="H18" s="56">
        <v>7</v>
      </c>
      <c r="I18" s="56">
        <v>1</v>
      </c>
      <c r="J18" s="56">
        <v>1</v>
      </c>
      <c r="K18" s="56">
        <v>199.71</v>
      </c>
      <c r="L18" s="56">
        <v>18.3</v>
      </c>
      <c r="M18" s="56">
        <v>0.378</v>
      </c>
      <c r="N18" s="56">
        <v>251</v>
      </c>
      <c r="O18" s="56">
        <v>2.2000000000000002</v>
      </c>
      <c r="P18" s="56">
        <v>0.67400000000000004</v>
      </c>
      <c r="Q18" s="56">
        <v>6</v>
      </c>
      <c r="R18" s="56">
        <v>0</v>
      </c>
      <c r="S18" s="56">
        <v>1.42</v>
      </c>
      <c r="T18" s="56">
        <v>20.48</v>
      </c>
      <c r="U18" s="56">
        <v>22.15</v>
      </c>
      <c r="V18" s="56">
        <v>19.07</v>
      </c>
      <c r="W18" s="56">
        <v>372.3</v>
      </c>
      <c r="X18" s="56">
        <v>349.4</v>
      </c>
      <c r="Y18" s="56">
        <v>18.78</v>
      </c>
      <c r="Z18" s="56">
        <v>21.36</v>
      </c>
      <c r="AA18" s="56">
        <v>72.87</v>
      </c>
      <c r="AB18" s="56">
        <v>82.89</v>
      </c>
      <c r="AC18" s="56">
        <v>500.4</v>
      </c>
      <c r="AD18" s="56">
        <v>1200</v>
      </c>
      <c r="AE18" s="56">
        <v>9.6430000000000002E-2</v>
      </c>
      <c r="AF18" s="56">
        <v>93.78</v>
      </c>
      <c r="AG18" s="56">
        <v>3.2</v>
      </c>
      <c r="AH18" s="56">
        <v>0.19</v>
      </c>
      <c r="AI18" s="56">
        <v>111115</v>
      </c>
    </row>
    <row r="19" spans="1:35" x14ac:dyDescent="0.2">
      <c r="A19" s="56">
        <v>615</v>
      </c>
      <c r="B19" s="57">
        <v>35982</v>
      </c>
      <c r="C19" s="61">
        <v>0.54625000000000001</v>
      </c>
      <c r="D19" s="56" t="s">
        <v>431</v>
      </c>
      <c r="E19" s="56">
        <v>1200</v>
      </c>
      <c r="F19" s="56" t="s">
        <v>432</v>
      </c>
      <c r="G19" s="56" t="s">
        <v>429</v>
      </c>
      <c r="H19" s="56">
        <v>7</v>
      </c>
      <c r="I19" s="56">
        <v>1</v>
      </c>
      <c r="J19" s="56">
        <v>2</v>
      </c>
      <c r="K19" s="56">
        <v>459.95</v>
      </c>
      <c r="L19" s="56">
        <v>18.600000000000001</v>
      </c>
      <c r="M19" s="56">
        <v>0.38300000000000001</v>
      </c>
      <c r="N19" s="56">
        <v>252</v>
      </c>
      <c r="O19" s="56">
        <v>2.11</v>
      </c>
      <c r="P19" s="56">
        <v>0.63800000000000001</v>
      </c>
      <c r="Q19" s="56">
        <v>6</v>
      </c>
      <c r="R19" s="56">
        <v>0</v>
      </c>
      <c r="S19" s="56">
        <v>1.42</v>
      </c>
      <c r="T19" s="56">
        <v>20.39</v>
      </c>
      <c r="U19" s="56">
        <v>22.07</v>
      </c>
      <c r="V19" s="56">
        <v>19.079999999999998</v>
      </c>
      <c r="W19" s="56">
        <v>373.9</v>
      </c>
      <c r="X19" s="56">
        <v>350.7</v>
      </c>
      <c r="Y19" s="56">
        <v>19.14</v>
      </c>
      <c r="Z19" s="56">
        <v>21.61</v>
      </c>
      <c r="AA19" s="56">
        <v>74.67</v>
      </c>
      <c r="AB19" s="56">
        <v>84.31</v>
      </c>
      <c r="AC19" s="56">
        <v>500.3</v>
      </c>
      <c r="AD19" s="56">
        <v>1199</v>
      </c>
      <c r="AE19" s="56">
        <v>8.2659999999999997E-2</v>
      </c>
      <c r="AF19" s="56">
        <v>93.78</v>
      </c>
      <c r="AG19" s="56">
        <v>3.2</v>
      </c>
      <c r="AH19" s="56">
        <v>0.19</v>
      </c>
      <c r="AI19" s="56">
        <v>111115</v>
      </c>
    </row>
    <row r="20" spans="1:35" x14ac:dyDescent="0.2">
      <c r="A20" s="56">
        <v>634</v>
      </c>
      <c r="B20" s="57">
        <v>35982</v>
      </c>
      <c r="C20" s="61">
        <v>0.55684027777777778</v>
      </c>
      <c r="D20" s="56" t="s">
        <v>431</v>
      </c>
      <c r="E20" s="56">
        <v>1200</v>
      </c>
      <c r="F20" s="56" t="s">
        <v>432</v>
      </c>
      <c r="G20" s="56" t="s">
        <v>429</v>
      </c>
      <c r="H20" s="56">
        <v>8</v>
      </c>
      <c r="I20" s="56">
        <v>3</v>
      </c>
      <c r="J20" s="56">
        <v>1</v>
      </c>
      <c r="K20" s="56">
        <v>260.44</v>
      </c>
      <c r="L20" s="56">
        <v>18.2</v>
      </c>
      <c r="M20" s="56">
        <v>0.375</v>
      </c>
      <c r="N20" s="56">
        <v>251</v>
      </c>
      <c r="O20" s="56">
        <v>2.69</v>
      </c>
      <c r="P20" s="56">
        <v>0.82899999999999996</v>
      </c>
      <c r="Q20" s="56">
        <v>6</v>
      </c>
      <c r="R20" s="56">
        <v>0</v>
      </c>
      <c r="S20" s="56">
        <v>1.42</v>
      </c>
      <c r="T20" s="56">
        <v>20.37</v>
      </c>
      <c r="U20" s="56">
        <v>22.09</v>
      </c>
      <c r="V20" s="56">
        <v>19.190000000000001</v>
      </c>
      <c r="W20" s="56">
        <v>373.3</v>
      </c>
      <c r="X20" s="56">
        <v>350.4</v>
      </c>
      <c r="Y20" s="56">
        <v>16.45</v>
      </c>
      <c r="Z20" s="56">
        <v>19.61</v>
      </c>
      <c r="AA20" s="56">
        <v>64.22</v>
      </c>
      <c r="AB20" s="56">
        <v>76.56</v>
      </c>
      <c r="AC20" s="56">
        <v>500.6</v>
      </c>
      <c r="AD20" s="56">
        <v>1200</v>
      </c>
      <c r="AE20" s="56">
        <v>0.11020000000000001</v>
      </c>
      <c r="AF20" s="56">
        <v>93.77</v>
      </c>
      <c r="AG20" s="56">
        <v>3.2</v>
      </c>
      <c r="AH20" s="56">
        <v>0.19</v>
      </c>
      <c r="AI20" s="56">
        <v>111115</v>
      </c>
    </row>
    <row r="21" spans="1:35" x14ac:dyDescent="0.2">
      <c r="A21" s="56">
        <v>635</v>
      </c>
      <c r="B21" s="57">
        <v>35982</v>
      </c>
      <c r="C21" s="61">
        <v>0.55684027777777778</v>
      </c>
      <c r="D21" s="56" t="s">
        <v>431</v>
      </c>
      <c r="E21" s="56">
        <v>1200</v>
      </c>
      <c r="F21" s="56" t="s">
        <v>432</v>
      </c>
      <c r="G21" s="56" t="s">
        <v>429</v>
      </c>
      <c r="H21" s="56">
        <v>8</v>
      </c>
      <c r="I21" s="56">
        <v>3</v>
      </c>
      <c r="J21" s="56">
        <v>2</v>
      </c>
      <c r="K21" s="56">
        <v>285.19</v>
      </c>
      <c r="L21" s="56">
        <v>15.9</v>
      </c>
      <c r="M21" s="56">
        <v>0.373</v>
      </c>
      <c r="N21" s="56">
        <v>263</v>
      </c>
      <c r="O21" s="56">
        <v>2.66</v>
      </c>
      <c r="P21" s="56">
        <v>0.82499999999999996</v>
      </c>
      <c r="Q21" s="56">
        <v>6</v>
      </c>
      <c r="R21" s="56">
        <v>0</v>
      </c>
      <c r="S21" s="56">
        <v>1.42</v>
      </c>
      <c r="T21" s="56">
        <v>20.23</v>
      </c>
      <c r="U21" s="56">
        <v>22.05</v>
      </c>
      <c r="V21" s="56">
        <v>18.86</v>
      </c>
      <c r="W21" s="56">
        <v>371.1</v>
      </c>
      <c r="X21" s="56">
        <v>350.9</v>
      </c>
      <c r="Y21" s="56">
        <v>16.46</v>
      </c>
      <c r="Z21" s="56">
        <v>19.59</v>
      </c>
      <c r="AA21" s="56">
        <v>64.86</v>
      </c>
      <c r="AB21" s="56">
        <v>77.19</v>
      </c>
      <c r="AC21" s="56">
        <v>500.6</v>
      </c>
      <c r="AD21" s="56">
        <v>1201</v>
      </c>
      <c r="AE21" s="56">
        <v>0.124</v>
      </c>
      <c r="AF21" s="56">
        <v>93.77</v>
      </c>
      <c r="AG21" s="56">
        <v>3.2</v>
      </c>
      <c r="AH21" s="56">
        <v>0.19</v>
      </c>
      <c r="AI21" s="56">
        <v>111115</v>
      </c>
    </row>
    <row r="22" spans="1:35" x14ac:dyDescent="0.2">
      <c r="A22" s="56">
        <v>54</v>
      </c>
      <c r="B22" s="58">
        <v>35983</v>
      </c>
      <c r="C22" s="62">
        <v>0.67819444444444443</v>
      </c>
      <c r="D22" s="59" t="s">
        <v>431</v>
      </c>
      <c r="E22" s="59">
        <v>1200</v>
      </c>
      <c r="F22" s="59" t="s">
        <v>430</v>
      </c>
      <c r="G22" s="56" t="s">
        <v>429</v>
      </c>
      <c r="H22" s="59">
        <v>10</v>
      </c>
      <c r="I22" s="59">
        <v>1</v>
      </c>
      <c r="J22" s="59">
        <v>1</v>
      </c>
      <c r="K22" s="59">
        <v>106.91</v>
      </c>
      <c r="L22" s="59">
        <v>15.3</v>
      </c>
      <c r="M22" s="59">
        <v>0.34200000000000003</v>
      </c>
      <c r="N22" s="59">
        <v>255</v>
      </c>
      <c r="O22" s="59">
        <v>4.4400000000000004</v>
      </c>
      <c r="P22" s="59">
        <v>1.46</v>
      </c>
      <c r="Q22" s="59">
        <v>6</v>
      </c>
      <c r="R22" s="59">
        <v>0</v>
      </c>
      <c r="S22" s="59">
        <v>1.42</v>
      </c>
      <c r="T22" s="59">
        <v>25.6</v>
      </c>
      <c r="U22" s="59">
        <v>27.82</v>
      </c>
      <c r="V22" s="59">
        <v>23.62</v>
      </c>
      <c r="W22" s="59">
        <v>389</v>
      </c>
      <c r="X22" s="59">
        <v>348.6</v>
      </c>
      <c r="Y22" s="59">
        <v>14.08</v>
      </c>
      <c r="Z22" s="59">
        <v>24.46</v>
      </c>
      <c r="AA22" s="59">
        <v>40.07</v>
      </c>
      <c r="AB22" s="59">
        <v>69.63</v>
      </c>
      <c r="AC22" s="59">
        <v>250.1</v>
      </c>
      <c r="AD22" s="59">
        <v>1201</v>
      </c>
      <c r="AE22" s="59">
        <v>0.48220000000000002</v>
      </c>
      <c r="AF22" s="59">
        <v>93.79</v>
      </c>
      <c r="AG22" s="59">
        <v>2.9</v>
      </c>
      <c r="AH22" s="59">
        <v>0.7</v>
      </c>
      <c r="AI22" s="59">
        <v>111115</v>
      </c>
    </row>
    <row r="23" spans="1:35" x14ac:dyDescent="0.2">
      <c r="A23" s="56">
        <v>55</v>
      </c>
      <c r="B23" s="58">
        <v>35983</v>
      </c>
      <c r="C23" s="62">
        <v>0.67819444444444443</v>
      </c>
      <c r="D23" s="59" t="s">
        <v>431</v>
      </c>
      <c r="E23" s="59">
        <v>1200</v>
      </c>
      <c r="F23" s="59" t="s">
        <v>430</v>
      </c>
      <c r="G23" s="56" t="s">
        <v>429</v>
      </c>
      <c r="H23" s="59">
        <v>10</v>
      </c>
      <c r="I23" s="59">
        <v>1</v>
      </c>
      <c r="J23" s="59">
        <v>2</v>
      </c>
      <c r="K23" s="59">
        <v>124.16</v>
      </c>
      <c r="L23" s="59">
        <v>15</v>
      </c>
      <c r="M23" s="59">
        <v>0.34100000000000003</v>
      </c>
      <c r="N23" s="59">
        <v>257</v>
      </c>
      <c r="O23" s="59">
        <v>4.4000000000000004</v>
      </c>
      <c r="P23" s="59">
        <v>1.45</v>
      </c>
      <c r="Q23" s="59">
        <v>6</v>
      </c>
      <c r="R23" s="59">
        <v>0</v>
      </c>
      <c r="S23" s="59">
        <v>1.42</v>
      </c>
      <c r="T23" s="59">
        <v>25.51</v>
      </c>
      <c r="U23" s="59">
        <v>27.79</v>
      </c>
      <c r="V23" s="59">
        <v>23.51</v>
      </c>
      <c r="W23" s="59">
        <v>389</v>
      </c>
      <c r="X23" s="59">
        <v>349.2</v>
      </c>
      <c r="Y23" s="59">
        <v>14.17</v>
      </c>
      <c r="Z23" s="59">
        <v>24.47</v>
      </c>
      <c r="AA23" s="59">
        <v>40.56</v>
      </c>
      <c r="AB23" s="59">
        <v>70.05</v>
      </c>
      <c r="AC23" s="59">
        <v>250.1</v>
      </c>
      <c r="AD23" s="59">
        <v>1201</v>
      </c>
      <c r="AE23" s="59">
        <v>0.4133</v>
      </c>
      <c r="AF23" s="59">
        <v>93.79</v>
      </c>
      <c r="AG23" s="59">
        <v>2.9</v>
      </c>
      <c r="AH23" s="59">
        <v>0.7</v>
      </c>
      <c r="AI23" s="59">
        <v>111115</v>
      </c>
    </row>
    <row r="24" spans="1:35" x14ac:dyDescent="0.2">
      <c r="A24" s="56">
        <v>14</v>
      </c>
      <c r="B24" s="57">
        <v>35983</v>
      </c>
      <c r="C24" s="61">
        <v>0.66487268518518516</v>
      </c>
      <c r="D24" s="56" t="s">
        <v>431</v>
      </c>
      <c r="E24" s="56">
        <v>1200</v>
      </c>
      <c r="F24" s="56" t="s">
        <v>430</v>
      </c>
      <c r="G24" s="56" t="s">
        <v>429</v>
      </c>
      <c r="H24" s="56">
        <v>11</v>
      </c>
      <c r="I24" s="56">
        <v>3</v>
      </c>
      <c r="J24" s="56">
        <v>1</v>
      </c>
      <c r="K24" s="56">
        <v>83.68</v>
      </c>
      <c r="L24" s="56">
        <v>18.5</v>
      </c>
      <c r="M24" s="56">
        <v>0.40899999999999997</v>
      </c>
      <c r="N24" s="56">
        <v>251</v>
      </c>
      <c r="O24" s="56">
        <v>2.58</v>
      </c>
      <c r="P24" s="56">
        <v>0.73499999999999999</v>
      </c>
      <c r="Q24" s="56">
        <v>6</v>
      </c>
      <c r="R24" s="56">
        <v>0</v>
      </c>
      <c r="S24" s="56">
        <v>1.42</v>
      </c>
      <c r="T24" s="56">
        <v>24.79</v>
      </c>
      <c r="U24" s="56">
        <v>26.51</v>
      </c>
      <c r="V24" s="56">
        <v>23.19</v>
      </c>
      <c r="W24" s="56">
        <v>391.2</v>
      </c>
      <c r="X24" s="56">
        <v>344.7</v>
      </c>
      <c r="Y24" s="56">
        <v>23.24</v>
      </c>
      <c r="Z24" s="56">
        <v>29.24</v>
      </c>
      <c r="AA24" s="56">
        <v>69.400000000000006</v>
      </c>
      <c r="AB24" s="56">
        <v>87.31</v>
      </c>
      <c r="AC24" s="56">
        <v>250</v>
      </c>
      <c r="AD24" s="56">
        <v>1199</v>
      </c>
      <c r="AE24" s="56">
        <v>0.20669999999999999</v>
      </c>
      <c r="AF24" s="56">
        <v>93.8</v>
      </c>
      <c r="AG24" s="56">
        <v>2.9</v>
      </c>
      <c r="AH24" s="56">
        <v>0.7</v>
      </c>
      <c r="AI24" s="56">
        <v>111115</v>
      </c>
    </row>
    <row r="25" spans="1:35" x14ac:dyDescent="0.2">
      <c r="A25" s="56">
        <v>15</v>
      </c>
      <c r="B25" s="57">
        <v>35983</v>
      </c>
      <c r="C25" s="61">
        <v>0.66487268518518516</v>
      </c>
      <c r="D25" s="56" t="s">
        <v>431</v>
      </c>
      <c r="E25" s="56">
        <v>1200</v>
      </c>
      <c r="F25" s="56" t="s">
        <v>430</v>
      </c>
      <c r="G25" s="56" t="s">
        <v>429</v>
      </c>
      <c r="H25" s="56">
        <v>11</v>
      </c>
      <c r="I25" s="56">
        <v>3</v>
      </c>
      <c r="J25" s="56">
        <v>2</v>
      </c>
      <c r="K25" s="56">
        <v>233.68</v>
      </c>
      <c r="L25" s="56">
        <v>19.3</v>
      </c>
      <c r="M25" s="56">
        <v>0.64300000000000002</v>
      </c>
      <c r="N25" s="56">
        <v>277</v>
      </c>
      <c r="O25" s="56">
        <v>4.7699999999999996</v>
      </c>
      <c r="P25" s="56">
        <v>0.98</v>
      </c>
      <c r="Q25" s="56">
        <v>6</v>
      </c>
      <c r="R25" s="56">
        <v>0</v>
      </c>
      <c r="S25" s="56">
        <v>1.42</v>
      </c>
      <c r="T25" s="56">
        <v>25.45</v>
      </c>
      <c r="U25" s="56">
        <v>25.81</v>
      </c>
      <c r="V25" s="56">
        <v>25.38</v>
      </c>
      <c r="W25" s="56">
        <v>398.6</v>
      </c>
      <c r="X25" s="56">
        <v>348.4</v>
      </c>
      <c r="Y25" s="56">
        <v>13.98</v>
      </c>
      <c r="Z25" s="56">
        <v>25.13</v>
      </c>
      <c r="AA25" s="56">
        <v>40.17</v>
      </c>
      <c r="AB25" s="56">
        <v>72.19</v>
      </c>
      <c r="AC25" s="56">
        <v>250.2</v>
      </c>
      <c r="AD25" s="56">
        <v>1201</v>
      </c>
      <c r="AE25" s="56">
        <v>0.4546</v>
      </c>
      <c r="AF25" s="56">
        <v>93.8</v>
      </c>
      <c r="AG25" s="56">
        <v>2.9</v>
      </c>
      <c r="AH25" s="56">
        <v>0.7</v>
      </c>
      <c r="AI25" s="56">
        <v>111115</v>
      </c>
    </row>
    <row r="26" spans="1:35" x14ac:dyDescent="0.2">
      <c r="A26" s="56">
        <v>1504</v>
      </c>
      <c r="B26" s="57">
        <v>35983</v>
      </c>
      <c r="C26" s="61">
        <v>0.64840277777777777</v>
      </c>
      <c r="D26" s="56" t="s">
        <v>431</v>
      </c>
      <c r="E26" s="56">
        <v>1200</v>
      </c>
      <c r="F26" s="56" t="s">
        <v>430</v>
      </c>
      <c r="G26" s="56" t="s">
        <v>434</v>
      </c>
      <c r="H26" s="56">
        <v>3</v>
      </c>
      <c r="I26" s="56">
        <v>1</v>
      </c>
      <c r="J26" s="56">
        <v>1</v>
      </c>
      <c r="K26" s="56">
        <v>87.7</v>
      </c>
      <c r="L26" s="56">
        <v>10.199999999999999</v>
      </c>
      <c r="M26" s="56">
        <v>0.161</v>
      </c>
      <c r="N26" s="56">
        <v>232</v>
      </c>
      <c r="O26" s="56">
        <v>2.1</v>
      </c>
      <c r="P26" s="56">
        <v>1.33</v>
      </c>
      <c r="Q26" s="56">
        <v>6</v>
      </c>
      <c r="R26" s="56">
        <v>0</v>
      </c>
      <c r="S26" s="56">
        <v>1.42</v>
      </c>
      <c r="T26" s="56">
        <v>25.03</v>
      </c>
      <c r="U26" s="56">
        <v>26.35</v>
      </c>
      <c r="V26" s="56">
        <v>24.19</v>
      </c>
      <c r="W26" s="56">
        <v>362.9</v>
      </c>
      <c r="X26" s="56">
        <v>349.8</v>
      </c>
      <c r="Y26" s="56">
        <v>20.12</v>
      </c>
      <c r="Z26" s="56">
        <v>22.59</v>
      </c>
      <c r="AA26" s="56">
        <v>59.27</v>
      </c>
      <c r="AB26" s="56">
        <v>66.52</v>
      </c>
      <c r="AC26" s="56">
        <v>500.6</v>
      </c>
      <c r="AD26" s="56">
        <v>1201</v>
      </c>
      <c r="AE26" s="56">
        <v>8.2659999999999997E-2</v>
      </c>
      <c r="AF26" s="56">
        <v>93.8</v>
      </c>
      <c r="AG26" s="56">
        <v>2.9</v>
      </c>
      <c r="AH26" s="56">
        <v>0.7</v>
      </c>
      <c r="AI26" s="56">
        <v>111115</v>
      </c>
    </row>
    <row r="27" spans="1:35" x14ac:dyDescent="0.2">
      <c r="A27" s="56">
        <v>1505</v>
      </c>
      <c r="B27" s="57">
        <v>35983</v>
      </c>
      <c r="C27" s="61">
        <v>0.64840277777777777</v>
      </c>
      <c r="D27" s="56" t="s">
        <v>431</v>
      </c>
      <c r="E27" s="56">
        <v>1200</v>
      </c>
      <c r="F27" s="56" t="s">
        <v>430</v>
      </c>
      <c r="G27" s="56" t="s">
        <v>434</v>
      </c>
      <c r="H27" s="56">
        <v>3</v>
      </c>
      <c r="I27" s="56">
        <v>1</v>
      </c>
      <c r="J27" s="56">
        <v>2</v>
      </c>
      <c r="K27" s="56">
        <v>110.2</v>
      </c>
      <c r="L27" s="56">
        <v>10.199999999999999</v>
      </c>
      <c r="M27" s="56">
        <v>0.158</v>
      </c>
      <c r="N27" s="56">
        <v>230</v>
      </c>
      <c r="O27" s="56">
        <v>2.0699999999999998</v>
      </c>
      <c r="P27" s="56">
        <v>1.32</v>
      </c>
      <c r="Q27" s="56">
        <v>6</v>
      </c>
      <c r="R27" s="56">
        <v>0</v>
      </c>
      <c r="S27" s="56">
        <v>1.42</v>
      </c>
      <c r="T27" s="56">
        <v>24.78</v>
      </c>
      <c r="U27" s="56">
        <v>26.29</v>
      </c>
      <c r="V27" s="56">
        <v>23.92</v>
      </c>
      <c r="W27" s="56">
        <v>362.7</v>
      </c>
      <c r="X27" s="56">
        <v>349.5</v>
      </c>
      <c r="Y27" s="56">
        <v>20.07</v>
      </c>
      <c r="Z27" s="56">
        <v>22.49</v>
      </c>
      <c r="AA27" s="56">
        <v>59.99</v>
      </c>
      <c r="AB27" s="56">
        <v>67.239999999999995</v>
      </c>
      <c r="AC27" s="56">
        <v>500.2</v>
      </c>
      <c r="AD27" s="56">
        <v>1200</v>
      </c>
      <c r="AE27" s="56">
        <v>0.20660000000000001</v>
      </c>
      <c r="AF27" s="56">
        <v>93.81</v>
      </c>
      <c r="AG27" s="56">
        <v>2.9</v>
      </c>
      <c r="AH27" s="56">
        <v>0.7</v>
      </c>
      <c r="AI27" s="56">
        <v>111115</v>
      </c>
    </row>
    <row r="28" spans="1:35" x14ac:dyDescent="0.2">
      <c r="A28" s="56">
        <v>1158</v>
      </c>
      <c r="B28" s="57">
        <v>35978</v>
      </c>
      <c r="C28" s="61">
        <v>0.65890046296296301</v>
      </c>
      <c r="D28" s="56" t="s">
        <v>431</v>
      </c>
      <c r="E28" s="56">
        <v>1200</v>
      </c>
      <c r="F28" s="56" t="s">
        <v>432</v>
      </c>
      <c r="G28" s="56" t="s">
        <v>434</v>
      </c>
      <c r="H28" s="56">
        <v>4</v>
      </c>
      <c r="I28" s="56">
        <v>2</v>
      </c>
      <c r="J28" s="56">
        <v>1</v>
      </c>
      <c r="K28" s="56">
        <v>55.92</v>
      </c>
      <c r="L28" s="56">
        <v>9.59</v>
      </c>
      <c r="M28" s="56">
        <v>8.6400000000000005E-2</v>
      </c>
      <c r="N28" s="56">
        <v>156</v>
      </c>
      <c r="O28" s="56">
        <v>1.1499999999999999</v>
      </c>
      <c r="P28" s="56">
        <v>1.31</v>
      </c>
      <c r="Q28" s="56">
        <v>6</v>
      </c>
      <c r="R28" s="56">
        <v>0</v>
      </c>
      <c r="S28" s="56">
        <v>1.42</v>
      </c>
      <c r="T28" s="56">
        <v>19.87</v>
      </c>
      <c r="U28" s="56">
        <v>21.64</v>
      </c>
      <c r="V28" s="56">
        <v>18.34</v>
      </c>
      <c r="W28" s="56">
        <v>360.6</v>
      </c>
      <c r="X28" s="56">
        <v>348.6</v>
      </c>
      <c r="Y28" s="56">
        <v>12.29</v>
      </c>
      <c r="Z28" s="56">
        <v>13.65</v>
      </c>
      <c r="AA28" s="56">
        <v>49.85</v>
      </c>
      <c r="AB28" s="56">
        <v>55.38</v>
      </c>
      <c r="AC28" s="56">
        <v>500.5</v>
      </c>
      <c r="AD28" s="56">
        <v>1201</v>
      </c>
      <c r="AE28" s="56">
        <v>0.17910000000000001</v>
      </c>
      <c r="AF28" s="56">
        <v>94.4</v>
      </c>
      <c r="AG28" s="56">
        <v>2.5</v>
      </c>
      <c r="AH28" s="56">
        <v>0.55000000000000004</v>
      </c>
      <c r="AI28" s="56">
        <v>111115</v>
      </c>
    </row>
    <row r="29" spans="1:35" x14ac:dyDescent="0.2">
      <c r="A29" s="56">
        <v>1159</v>
      </c>
      <c r="B29" s="57">
        <v>35978</v>
      </c>
      <c r="C29" s="61">
        <v>0.65890046296296301</v>
      </c>
      <c r="D29" s="56" t="s">
        <v>431</v>
      </c>
      <c r="E29" s="56">
        <v>1200</v>
      </c>
      <c r="F29" s="56" t="s">
        <v>432</v>
      </c>
      <c r="G29" s="56" t="s">
        <v>434</v>
      </c>
      <c r="H29" s="56">
        <v>4</v>
      </c>
      <c r="I29" s="56">
        <v>2</v>
      </c>
      <c r="J29" s="56">
        <v>2</v>
      </c>
      <c r="K29" s="56">
        <v>88.92</v>
      </c>
      <c r="L29" s="56">
        <v>9</v>
      </c>
      <c r="M29" s="56">
        <v>8.5099999999999995E-2</v>
      </c>
      <c r="N29" s="56">
        <v>166</v>
      </c>
      <c r="O29" s="56">
        <v>1.1000000000000001</v>
      </c>
      <c r="P29" s="56">
        <v>1.27</v>
      </c>
      <c r="Q29" s="56">
        <v>6</v>
      </c>
      <c r="R29" s="56">
        <v>0</v>
      </c>
      <c r="S29" s="56">
        <v>1.42</v>
      </c>
      <c r="T29" s="56">
        <v>19.100000000000001</v>
      </c>
      <c r="U29" s="56">
        <v>21.37</v>
      </c>
      <c r="V29" s="56">
        <v>17.45</v>
      </c>
      <c r="W29" s="56">
        <v>360.8</v>
      </c>
      <c r="X29" s="56">
        <v>349.6</v>
      </c>
      <c r="Y29" s="56">
        <v>12.28</v>
      </c>
      <c r="Z29" s="56">
        <v>13.58</v>
      </c>
      <c r="AA29" s="56">
        <v>52.23</v>
      </c>
      <c r="AB29" s="56">
        <v>57.78</v>
      </c>
      <c r="AC29" s="56">
        <v>500.4</v>
      </c>
      <c r="AD29" s="56">
        <v>1200</v>
      </c>
      <c r="AE29" s="56">
        <v>0.5373</v>
      </c>
      <c r="AF29" s="56">
        <v>94.41</v>
      </c>
      <c r="AG29" s="56">
        <v>2.5</v>
      </c>
      <c r="AH29" s="56">
        <v>0.55000000000000004</v>
      </c>
      <c r="AI29" s="56">
        <v>111115</v>
      </c>
    </row>
    <row r="30" spans="1:35" x14ac:dyDescent="0.2">
      <c r="A30" s="56">
        <v>1260</v>
      </c>
      <c r="B30" s="57">
        <v>35978</v>
      </c>
      <c r="C30" s="61">
        <v>0.66710648148148144</v>
      </c>
      <c r="D30" s="56" t="s">
        <v>431</v>
      </c>
      <c r="E30" s="56">
        <v>1200</v>
      </c>
      <c r="F30" s="56" t="s">
        <v>432</v>
      </c>
      <c r="G30" s="56" t="s">
        <v>434</v>
      </c>
      <c r="H30" s="56">
        <v>4</v>
      </c>
      <c r="I30" s="56">
        <v>2</v>
      </c>
      <c r="J30" s="56">
        <v>1</v>
      </c>
      <c r="K30" s="56">
        <v>113.4</v>
      </c>
      <c r="L30" s="56">
        <v>2.4500000000000002</v>
      </c>
      <c r="M30" s="56">
        <v>6.5600000000000006E-2</v>
      </c>
      <c r="N30" s="56">
        <v>283</v>
      </c>
      <c r="O30" s="56">
        <v>0.80800000000000005</v>
      </c>
      <c r="P30" s="56">
        <v>1.19</v>
      </c>
      <c r="Q30" s="56">
        <v>6</v>
      </c>
      <c r="R30" s="56">
        <v>0</v>
      </c>
      <c r="S30" s="56">
        <v>1.42</v>
      </c>
      <c r="T30" s="56">
        <v>20.93</v>
      </c>
      <c r="U30" s="56">
        <v>20.11</v>
      </c>
      <c r="V30" s="56">
        <v>21</v>
      </c>
      <c r="W30" s="56">
        <v>354.8</v>
      </c>
      <c r="X30" s="56">
        <v>351.5</v>
      </c>
      <c r="Y30" s="56">
        <v>11.43</v>
      </c>
      <c r="Z30" s="56">
        <v>12.38</v>
      </c>
      <c r="AA30" s="56">
        <v>43.42</v>
      </c>
      <c r="AB30" s="56">
        <v>47.05</v>
      </c>
      <c r="AC30" s="56">
        <v>500.4</v>
      </c>
      <c r="AD30" s="56">
        <v>50.37</v>
      </c>
      <c r="AE30" s="56">
        <v>6.8879999999999997E-2</v>
      </c>
      <c r="AF30" s="56">
        <v>94.4</v>
      </c>
      <c r="AG30" s="56">
        <v>2.5</v>
      </c>
      <c r="AH30" s="56">
        <v>0.55000000000000004</v>
      </c>
      <c r="AI30" s="56">
        <v>111115</v>
      </c>
    </row>
    <row r="31" spans="1:35" x14ac:dyDescent="0.2">
      <c r="A31" s="56">
        <v>1261</v>
      </c>
      <c r="B31" s="57">
        <v>35978</v>
      </c>
      <c r="C31" s="61">
        <v>0.66710648148148144</v>
      </c>
      <c r="D31" s="56" t="s">
        <v>431</v>
      </c>
      <c r="E31" s="56">
        <v>1200</v>
      </c>
      <c r="F31" s="56" t="s">
        <v>432</v>
      </c>
      <c r="G31" s="56" t="s">
        <v>434</v>
      </c>
      <c r="H31" s="56">
        <v>4</v>
      </c>
      <c r="I31" s="56">
        <v>2</v>
      </c>
      <c r="J31" s="56">
        <v>2</v>
      </c>
      <c r="K31" s="56">
        <v>187.65</v>
      </c>
      <c r="L31" s="56">
        <v>2.63</v>
      </c>
      <c r="M31" s="56">
        <v>6.1499999999999999E-2</v>
      </c>
      <c r="N31" s="56">
        <v>272</v>
      </c>
      <c r="O31" s="56">
        <v>0.77100000000000002</v>
      </c>
      <c r="P31" s="56">
        <v>1.21</v>
      </c>
      <c r="Q31" s="56">
        <v>6</v>
      </c>
      <c r="R31" s="56">
        <v>0</v>
      </c>
      <c r="S31" s="56">
        <v>1.42</v>
      </c>
      <c r="T31" s="56">
        <v>20.84</v>
      </c>
      <c r="U31" s="56">
        <v>20.190000000000001</v>
      </c>
      <c r="V31" s="56">
        <v>20.84</v>
      </c>
      <c r="W31" s="56">
        <v>353.2</v>
      </c>
      <c r="X31" s="56">
        <v>349.8</v>
      </c>
      <c r="Y31" s="56">
        <v>11.4</v>
      </c>
      <c r="Z31" s="56">
        <v>12.32</v>
      </c>
      <c r="AA31" s="56">
        <v>43.55</v>
      </c>
      <c r="AB31" s="56">
        <v>47.04</v>
      </c>
      <c r="AC31" s="56">
        <v>500.4</v>
      </c>
      <c r="AD31" s="56">
        <v>50.3</v>
      </c>
      <c r="AE31" s="56">
        <v>0.26169999999999999</v>
      </c>
      <c r="AF31" s="56">
        <v>94.41</v>
      </c>
      <c r="AG31" s="56">
        <v>2.5</v>
      </c>
      <c r="AH31" s="56">
        <v>0.55000000000000004</v>
      </c>
      <c r="AI31" s="56">
        <v>111115</v>
      </c>
    </row>
    <row r="32" spans="1:35" x14ac:dyDescent="0.2">
      <c r="A32" s="56">
        <v>1494</v>
      </c>
      <c r="B32" s="57">
        <v>35983</v>
      </c>
      <c r="C32" s="61">
        <v>0.64754629629629623</v>
      </c>
      <c r="D32" s="56" t="s">
        <v>431</v>
      </c>
      <c r="E32" s="56">
        <v>1200</v>
      </c>
      <c r="F32" s="56" t="s">
        <v>430</v>
      </c>
      <c r="G32" s="56" t="s">
        <v>434</v>
      </c>
      <c r="H32" s="56">
        <v>4</v>
      </c>
      <c r="I32" s="56">
        <v>2</v>
      </c>
      <c r="J32" s="56">
        <v>1</v>
      </c>
      <c r="K32" s="56">
        <v>7.2</v>
      </c>
      <c r="L32" s="56">
        <v>9.7799999999999994</v>
      </c>
      <c r="M32" s="56">
        <v>0.18099999999999999</v>
      </c>
      <c r="N32" s="56">
        <v>249</v>
      </c>
      <c r="O32" s="56">
        <v>2.13</v>
      </c>
      <c r="P32" s="56">
        <v>1.21</v>
      </c>
      <c r="Q32" s="56">
        <v>6</v>
      </c>
      <c r="R32" s="56">
        <v>0</v>
      </c>
      <c r="S32" s="56">
        <v>1.42</v>
      </c>
      <c r="T32" s="56">
        <v>24.92</v>
      </c>
      <c r="U32" s="56">
        <v>25.94</v>
      </c>
      <c r="V32" s="56">
        <v>24.36</v>
      </c>
      <c r="W32" s="56">
        <v>363.4</v>
      </c>
      <c r="X32" s="56">
        <v>350.7</v>
      </c>
      <c r="Y32" s="56">
        <v>20.45</v>
      </c>
      <c r="Z32" s="56">
        <v>22.95</v>
      </c>
      <c r="AA32" s="56">
        <v>60.61</v>
      </c>
      <c r="AB32" s="56">
        <v>68.02</v>
      </c>
      <c r="AC32" s="56">
        <v>500.5</v>
      </c>
      <c r="AD32" s="56">
        <v>1201</v>
      </c>
      <c r="AE32" s="56">
        <v>0.13780000000000001</v>
      </c>
      <c r="AF32" s="56">
        <v>93.81</v>
      </c>
      <c r="AG32" s="56">
        <v>2.9</v>
      </c>
      <c r="AH32" s="56">
        <v>0.7</v>
      </c>
      <c r="AI32" s="56">
        <v>111115</v>
      </c>
    </row>
    <row r="33" spans="1:35" x14ac:dyDescent="0.2">
      <c r="A33" s="56">
        <v>1495</v>
      </c>
      <c r="B33" s="57">
        <v>35983</v>
      </c>
      <c r="C33" s="61">
        <v>0.64754629629629623</v>
      </c>
      <c r="D33" s="56" t="s">
        <v>431</v>
      </c>
      <c r="E33" s="56">
        <v>1200</v>
      </c>
      <c r="F33" s="56" t="s">
        <v>430</v>
      </c>
      <c r="G33" s="56" t="s">
        <v>434</v>
      </c>
      <c r="H33" s="56">
        <v>4</v>
      </c>
      <c r="I33" s="56">
        <v>2</v>
      </c>
      <c r="J33" s="56">
        <v>2</v>
      </c>
      <c r="K33" s="56">
        <v>23.7</v>
      </c>
      <c r="L33" s="56">
        <v>9.82</v>
      </c>
      <c r="M33" s="56">
        <v>0.183</v>
      </c>
      <c r="N33" s="56">
        <v>249</v>
      </c>
      <c r="O33" s="56">
        <v>2.14</v>
      </c>
      <c r="P33" s="56">
        <v>1.2</v>
      </c>
      <c r="Q33" s="56">
        <v>6</v>
      </c>
      <c r="R33" s="56">
        <v>0</v>
      </c>
      <c r="S33" s="56">
        <v>1.42</v>
      </c>
      <c r="T33" s="56">
        <v>25.01</v>
      </c>
      <c r="U33" s="56">
        <v>25.9</v>
      </c>
      <c r="V33" s="56">
        <v>24.56</v>
      </c>
      <c r="W33" s="56">
        <v>363.3</v>
      </c>
      <c r="X33" s="56">
        <v>350.6</v>
      </c>
      <c r="Y33" s="56">
        <v>20.43</v>
      </c>
      <c r="Z33" s="56">
        <v>22.94</v>
      </c>
      <c r="AA33" s="56">
        <v>60.22</v>
      </c>
      <c r="AB33" s="56">
        <v>67.62</v>
      </c>
      <c r="AC33" s="56">
        <v>500.2</v>
      </c>
      <c r="AD33" s="56">
        <v>1200</v>
      </c>
      <c r="AE33" s="56">
        <v>0.89549999999999996</v>
      </c>
      <c r="AF33" s="56">
        <v>93.81</v>
      </c>
      <c r="AG33" s="56">
        <v>2.9</v>
      </c>
      <c r="AH33" s="56">
        <v>0.7</v>
      </c>
      <c r="AI33" s="56">
        <v>111115</v>
      </c>
    </row>
    <row r="34" spans="1:35" x14ac:dyDescent="0.2">
      <c r="A34" s="56">
        <v>1168</v>
      </c>
      <c r="B34" s="57">
        <v>35978</v>
      </c>
      <c r="C34" s="61">
        <v>0.66131944444444446</v>
      </c>
      <c r="D34" s="56" t="s">
        <v>431</v>
      </c>
      <c r="E34" s="56">
        <v>1200</v>
      </c>
      <c r="F34" s="56" t="s">
        <v>432</v>
      </c>
      <c r="G34" s="56" t="s">
        <v>434</v>
      </c>
      <c r="H34" s="56">
        <v>6</v>
      </c>
      <c r="I34" s="56">
        <v>3</v>
      </c>
      <c r="J34" s="56">
        <v>1</v>
      </c>
      <c r="K34" s="56">
        <v>86.91</v>
      </c>
      <c r="L34" s="56">
        <v>7.56</v>
      </c>
      <c r="M34" s="56">
        <v>9.7299999999999998E-2</v>
      </c>
      <c r="N34" s="56">
        <v>213</v>
      </c>
      <c r="O34" s="56">
        <v>1.25</v>
      </c>
      <c r="P34" s="56">
        <v>1.27</v>
      </c>
      <c r="Q34" s="56">
        <v>6</v>
      </c>
      <c r="R34" s="56">
        <v>0</v>
      </c>
      <c r="S34" s="56">
        <v>1.42</v>
      </c>
      <c r="T34" s="56">
        <v>19.43</v>
      </c>
      <c r="U34" s="56">
        <v>21.43</v>
      </c>
      <c r="V34" s="56">
        <v>17.760000000000002</v>
      </c>
      <c r="W34" s="56">
        <v>360.4</v>
      </c>
      <c r="X34" s="56">
        <v>350.8</v>
      </c>
      <c r="Y34" s="56">
        <v>12.17</v>
      </c>
      <c r="Z34" s="56">
        <v>13.65</v>
      </c>
      <c r="AA34" s="56">
        <v>50.71</v>
      </c>
      <c r="AB34" s="56">
        <v>56.9</v>
      </c>
      <c r="AC34" s="56">
        <v>500.3</v>
      </c>
      <c r="AD34" s="56">
        <v>1200</v>
      </c>
      <c r="AE34" s="56">
        <v>1.5149999999999999</v>
      </c>
      <c r="AF34" s="56">
        <v>94.41</v>
      </c>
      <c r="AG34" s="56">
        <v>2.5</v>
      </c>
      <c r="AH34" s="56">
        <v>0.55000000000000004</v>
      </c>
      <c r="AI34" s="56">
        <v>111115</v>
      </c>
    </row>
    <row r="35" spans="1:35" x14ac:dyDescent="0.2">
      <c r="A35" s="56">
        <v>1169</v>
      </c>
      <c r="B35" s="57">
        <v>35978</v>
      </c>
      <c r="C35" s="61">
        <v>0.66131944444444446</v>
      </c>
      <c r="D35" s="56" t="s">
        <v>431</v>
      </c>
      <c r="E35" s="56">
        <v>1200</v>
      </c>
      <c r="F35" s="56" t="s">
        <v>432</v>
      </c>
      <c r="G35" s="56" t="s">
        <v>434</v>
      </c>
      <c r="H35" s="56">
        <v>6</v>
      </c>
      <c r="I35" s="56">
        <v>3</v>
      </c>
      <c r="J35" s="56">
        <v>2</v>
      </c>
      <c r="K35" s="56">
        <v>125.16</v>
      </c>
      <c r="L35" s="56">
        <v>7.91</v>
      </c>
      <c r="M35" s="56">
        <v>9.7600000000000006E-2</v>
      </c>
      <c r="N35" s="56">
        <v>207</v>
      </c>
      <c r="O35" s="56">
        <v>1.2</v>
      </c>
      <c r="P35" s="56">
        <v>1.22</v>
      </c>
      <c r="Q35" s="56">
        <v>6</v>
      </c>
      <c r="R35" s="56">
        <v>0</v>
      </c>
      <c r="S35" s="56">
        <v>1.42</v>
      </c>
      <c r="T35" s="56">
        <v>18.75</v>
      </c>
      <c r="U35" s="56">
        <v>20.99</v>
      </c>
      <c r="V35" s="56">
        <v>16.98</v>
      </c>
      <c r="W35" s="56">
        <v>360.1</v>
      </c>
      <c r="X35" s="56">
        <v>350.2</v>
      </c>
      <c r="Y35" s="56">
        <v>12.12</v>
      </c>
      <c r="Z35" s="56">
        <v>13.54</v>
      </c>
      <c r="AA35" s="56">
        <v>52.71</v>
      </c>
      <c r="AB35" s="56">
        <v>58.89</v>
      </c>
      <c r="AC35" s="56">
        <v>500.4</v>
      </c>
      <c r="AD35" s="56">
        <v>1201</v>
      </c>
      <c r="AE35" s="56">
        <v>0.11020000000000001</v>
      </c>
      <c r="AF35" s="56">
        <v>94.41</v>
      </c>
      <c r="AG35" s="56">
        <v>2.5</v>
      </c>
      <c r="AH35" s="56">
        <v>0.55000000000000004</v>
      </c>
      <c r="AI35" s="56">
        <v>111115</v>
      </c>
    </row>
    <row r="36" spans="1:35" x14ac:dyDescent="0.2">
      <c r="A36" s="56">
        <v>1270</v>
      </c>
      <c r="B36" s="57">
        <v>35978</v>
      </c>
      <c r="C36" s="61">
        <v>0.67075231481481479</v>
      </c>
      <c r="D36" s="56" t="s">
        <v>431</v>
      </c>
      <c r="E36" s="56">
        <v>1200</v>
      </c>
      <c r="F36" s="56" t="s">
        <v>432</v>
      </c>
      <c r="G36" s="56" t="s">
        <v>434</v>
      </c>
      <c r="H36" s="56">
        <v>7</v>
      </c>
      <c r="I36" s="56">
        <v>1</v>
      </c>
      <c r="J36" s="56">
        <v>1</v>
      </c>
      <c r="K36" s="56">
        <v>75.900000000000006</v>
      </c>
      <c r="L36" s="56">
        <v>2.4900000000000002</v>
      </c>
      <c r="M36" s="56">
        <v>0.108</v>
      </c>
      <c r="N36" s="56">
        <v>305</v>
      </c>
      <c r="O36" s="56">
        <v>1.22</v>
      </c>
      <c r="P36" s="56">
        <v>1.1299999999999999</v>
      </c>
      <c r="Q36" s="56">
        <v>6</v>
      </c>
      <c r="R36" s="56">
        <v>0</v>
      </c>
      <c r="S36" s="56">
        <v>1.42</v>
      </c>
      <c r="T36" s="56">
        <v>20.420000000000002</v>
      </c>
      <c r="U36" s="56">
        <v>19.95</v>
      </c>
      <c r="V36" s="56">
        <v>20.260000000000002</v>
      </c>
      <c r="W36" s="56">
        <v>354.4</v>
      </c>
      <c r="X36" s="56">
        <v>350.9</v>
      </c>
      <c r="Y36" s="56">
        <v>11.42</v>
      </c>
      <c r="Z36" s="56">
        <v>12.86</v>
      </c>
      <c r="AA36" s="56">
        <v>44.76</v>
      </c>
      <c r="AB36" s="56">
        <v>50.41</v>
      </c>
      <c r="AC36" s="56">
        <v>500.4</v>
      </c>
      <c r="AD36" s="56">
        <v>50.23</v>
      </c>
      <c r="AE36" s="56">
        <v>0.26169999999999999</v>
      </c>
      <c r="AF36" s="56">
        <v>94.4</v>
      </c>
      <c r="AG36" s="56">
        <v>2.5</v>
      </c>
      <c r="AH36" s="56">
        <v>0.55000000000000004</v>
      </c>
      <c r="AI36" s="56">
        <v>111115</v>
      </c>
    </row>
    <row r="37" spans="1:35" x14ac:dyDescent="0.2">
      <c r="A37" s="56">
        <v>1271</v>
      </c>
      <c r="B37" s="57">
        <v>35978</v>
      </c>
      <c r="C37" s="61">
        <v>0.67075231481481479</v>
      </c>
      <c r="D37" s="56" t="s">
        <v>431</v>
      </c>
      <c r="E37" s="56">
        <v>1200</v>
      </c>
      <c r="F37" s="56" t="s">
        <v>432</v>
      </c>
      <c r="G37" s="56" t="s">
        <v>434</v>
      </c>
      <c r="H37" s="56">
        <v>7</v>
      </c>
      <c r="I37" s="56">
        <v>1</v>
      </c>
      <c r="J37" s="56">
        <v>2</v>
      </c>
      <c r="K37" s="56">
        <v>97.65</v>
      </c>
      <c r="L37" s="56">
        <v>2.5</v>
      </c>
      <c r="M37" s="56">
        <v>0.108</v>
      </c>
      <c r="N37" s="56">
        <v>305</v>
      </c>
      <c r="O37" s="56">
        <v>1.22</v>
      </c>
      <c r="P37" s="56">
        <v>1.1299999999999999</v>
      </c>
      <c r="Q37" s="56">
        <v>6</v>
      </c>
      <c r="R37" s="56">
        <v>0</v>
      </c>
      <c r="S37" s="56">
        <v>1.42</v>
      </c>
      <c r="T37" s="56">
        <v>20.45</v>
      </c>
      <c r="U37" s="56">
        <v>19.98</v>
      </c>
      <c r="V37" s="56">
        <v>20.260000000000002</v>
      </c>
      <c r="W37" s="56">
        <v>354.3</v>
      </c>
      <c r="X37" s="56">
        <v>350.8</v>
      </c>
      <c r="Y37" s="56">
        <v>11.41</v>
      </c>
      <c r="Z37" s="56">
        <v>12.86</v>
      </c>
      <c r="AA37" s="56">
        <v>44.65</v>
      </c>
      <c r="AB37" s="56">
        <v>50.31</v>
      </c>
      <c r="AC37" s="56">
        <v>500.4</v>
      </c>
      <c r="AD37" s="56">
        <v>50.25</v>
      </c>
      <c r="AE37" s="56">
        <v>2.7550000000000002E-2</v>
      </c>
      <c r="AF37" s="56">
        <v>94.4</v>
      </c>
      <c r="AG37" s="56">
        <v>2.5</v>
      </c>
      <c r="AH37" s="56">
        <v>0.55000000000000004</v>
      </c>
      <c r="AI37" s="56">
        <v>111115</v>
      </c>
    </row>
    <row r="38" spans="1:35" x14ac:dyDescent="0.2">
      <c r="A38" s="56">
        <v>1484</v>
      </c>
      <c r="B38" s="57">
        <v>35983</v>
      </c>
      <c r="C38" s="61">
        <v>0.64349537037037041</v>
      </c>
      <c r="D38" s="56" t="s">
        <v>431</v>
      </c>
      <c r="E38" s="56">
        <v>1200</v>
      </c>
      <c r="F38" s="56" t="s">
        <v>430</v>
      </c>
      <c r="G38" s="56" t="s">
        <v>434</v>
      </c>
      <c r="H38" s="56">
        <v>11</v>
      </c>
      <c r="I38" s="56">
        <v>3</v>
      </c>
      <c r="J38" s="56">
        <v>1</v>
      </c>
      <c r="K38" s="56">
        <v>163.71</v>
      </c>
      <c r="L38" s="56">
        <v>8.61</v>
      </c>
      <c r="M38" s="56">
        <v>0.153</v>
      </c>
      <c r="N38" s="56">
        <v>244</v>
      </c>
      <c r="O38" s="56">
        <v>2.0099999999999998</v>
      </c>
      <c r="P38" s="56">
        <v>1.32</v>
      </c>
      <c r="Q38" s="56">
        <v>6</v>
      </c>
      <c r="R38" s="56">
        <v>0</v>
      </c>
      <c r="S38" s="56">
        <v>1.42</v>
      </c>
      <c r="T38" s="56">
        <v>24.28</v>
      </c>
      <c r="U38" s="56">
        <v>26.52</v>
      </c>
      <c r="V38" s="56">
        <v>22.72</v>
      </c>
      <c r="W38" s="56">
        <v>360.3</v>
      </c>
      <c r="X38" s="56">
        <v>349.1</v>
      </c>
      <c r="Y38" s="56">
        <v>20.62</v>
      </c>
      <c r="Z38" s="56">
        <v>22.98</v>
      </c>
      <c r="AA38" s="56">
        <v>63.5</v>
      </c>
      <c r="AB38" s="56">
        <v>70.760000000000005</v>
      </c>
      <c r="AC38" s="56">
        <v>500.5</v>
      </c>
      <c r="AD38" s="56">
        <v>1200</v>
      </c>
      <c r="AE38" s="56">
        <v>0.3306</v>
      </c>
      <c r="AF38" s="56">
        <v>93.81</v>
      </c>
      <c r="AG38" s="56">
        <v>2.9</v>
      </c>
      <c r="AH38" s="56">
        <v>0.7</v>
      </c>
      <c r="AI38" s="56">
        <v>111115</v>
      </c>
    </row>
    <row r="39" spans="1:35" x14ac:dyDescent="0.2">
      <c r="A39" s="56">
        <v>1485</v>
      </c>
      <c r="B39" s="57">
        <v>35983</v>
      </c>
      <c r="C39" s="61">
        <v>0.64349537037037041</v>
      </c>
      <c r="D39" s="56" t="s">
        <v>431</v>
      </c>
      <c r="E39" s="56">
        <v>1200</v>
      </c>
      <c r="F39" s="56" t="s">
        <v>430</v>
      </c>
      <c r="G39" s="56" t="s">
        <v>434</v>
      </c>
      <c r="H39" s="56">
        <v>11</v>
      </c>
      <c r="I39" s="56">
        <v>3</v>
      </c>
      <c r="J39" s="56">
        <v>2</v>
      </c>
      <c r="K39" s="56">
        <v>183.21</v>
      </c>
      <c r="L39" s="56">
        <v>8.61</v>
      </c>
      <c r="M39" s="56">
        <v>0.152</v>
      </c>
      <c r="N39" s="56">
        <v>244</v>
      </c>
      <c r="O39" s="56">
        <v>1.97</v>
      </c>
      <c r="P39" s="56">
        <v>1.3</v>
      </c>
      <c r="Q39" s="56">
        <v>6</v>
      </c>
      <c r="R39" s="56">
        <v>0</v>
      </c>
      <c r="S39" s="56">
        <v>1.42</v>
      </c>
      <c r="T39" s="56">
        <v>24.2</v>
      </c>
      <c r="U39" s="56">
        <v>26.38</v>
      </c>
      <c r="V39" s="56">
        <v>22.75</v>
      </c>
      <c r="W39" s="56">
        <v>360.2</v>
      </c>
      <c r="X39" s="56">
        <v>349.1</v>
      </c>
      <c r="Y39" s="56">
        <v>20.62</v>
      </c>
      <c r="Z39" s="56">
        <v>22.92</v>
      </c>
      <c r="AA39" s="56">
        <v>63.83</v>
      </c>
      <c r="AB39" s="56">
        <v>70.95</v>
      </c>
      <c r="AC39" s="56">
        <v>500.4</v>
      </c>
      <c r="AD39" s="56">
        <v>1200</v>
      </c>
      <c r="AE39" s="56">
        <v>0.30309999999999998</v>
      </c>
      <c r="AF39" s="56">
        <v>93.8</v>
      </c>
      <c r="AG39" s="56">
        <v>2.9</v>
      </c>
      <c r="AH39" s="56">
        <v>0.7</v>
      </c>
      <c r="AI39" s="56">
        <v>111115</v>
      </c>
    </row>
    <row r="40" spans="1:35" x14ac:dyDescent="0.2">
      <c r="A40" s="56">
        <v>1148</v>
      </c>
      <c r="B40" s="57">
        <v>35978</v>
      </c>
      <c r="C40" s="61">
        <v>0.65584490740740742</v>
      </c>
      <c r="D40" s="56" t="s">
        <v>431</v>
      </c>
      <c r="E40" s="56">
        <v>1200</v>
      </c>
      <c r="F40" s="56" t="s">
        <v>432</v>
      </c>
      <c r="G40" s="56" t="s">
        <v>434</v>
      </c>
      <c r="H40" s="56">
        <v>15</v>
      </c>
      <c r="I40" s="56">
        <v>1</v>
      </c>
      <c r="J40" s="56">
        <v>1</v>
      </c>
      <c r="K40" s="56">
        <v>109.92</v>
      </c>
      <c r="L40" s="56">
        <v>12.3</v>
      </c>
      <c r="M40" s="56">
        <v>0.14499999999999999</v>
      </c>
      <c r="N40" s="56">
        <v>197</v>
      </c>
      <c r="O40" s="56">
        <v>1.58</v>
      </c>
      <c r="P40" s="56">
        <v>1.1100000000000001</v>
      </c>
      <c r="Q40" s="56">
        <v>6</v>
      </c>
      <c r="R40" s="56">
        <v>0</v>
      </c>
      <c r="S40" s="56">
        <v>1.42</v>
      </c>
      <c r="T40" s="56">
        <v>18.47</v>
      </c>
      <c r="U40" s="56">
        <v>20.61</v>
      </c>
      <c r="V40" s="56">
        <v>16.88</v>
      </c>
      <c r="W40" s="56">
        <v>365.9</v>
      </c>
      <c r="X40" s="56">
        <v>350.5</v>
      </c>
      <c r="Y40" s="56">
        <v>12.19</v>
      </c>
      <c r="Z40" s="56">
        <v>14.05</v>
      </c>
      <c r="AA40" s="56">
        <v>53.94</v>
      </c>
      <c r="AB40" s="56">
        <v>62.19</v>
      </c>
      <c r="AC40" s="56">
        <v>500.5</v>
      </c>
      <c r="AD40" s="56">
        <v>1200</v>
      </c>
      <c r="AE40" s="56">
        <v>0.59240000000000004</v>
      </c>
      <c r="AF40" s="56">
        <v>94.4</v>
      </c>
      <c r="AG40" s="56">
        <v>2.5</v>
      </c>
      <c r="AH40" s="56">
        <v>0.55000000000000004</v>
      </c>
      <c r="AI40" s="56">
        <v>111115</v>
      </c>
    </row>
    <row r="41" spans="1:35" x14ac:dyDescent="0.2">
      <c r="A41" s="56">
        <v>1149</v>
      </c>
      <c r="B41" s="57">
        <v>35978</v>
      </c>
      <c r="C41" s="61">
        <v>0.65584490740740742</v>
      </c>
      <c r="D41" s="56" t="s">
        <v>431</v>
      </c>
      <c r="E41" s="56">
        <v>1200</v>
      </c>
      <c r="F41" s="56" t="s">
        <v>432</v>
      </c>
      <c r="G41" s="56" t="s">
        <v>434</v>
      </c>
      <c r="H41" s="56">
        <v>15</v>
      </c>
      <c r="I41" s="56">
        <v>1</v>
      </c>
      <c r="J41" s="56">
        <v>2</v>
      </c>
      <c r="K41" s="56">
        <v>146.66999999999999</v>
      </c>
      <c r="L41" s="56">
        <v>12.6</v>
      </c>
      <c r="M41" s="56">
        <v>0.14499999999999999</v>
      </c>
      <c r="N41" s="56">
        <v>195</v>
      </c>
      <c r="O41" s="56">
        <v>1.54</v>
      </c>
      <c r="P41" s="56">
        <v>1.08</v>
      </c>
      <c r="Q41" s="56">
        <v>6</v>
      </c>
      <c r="R41" s="56">
        <v>0</v>
      </c>
      <c r="S41" s="56">
        <v>1.42</v>
      </c>
      <c r="T41" s="56">
        <v>18.170000000000002</v>
      </c>
      <c r="U41" s="56">
        <v>20.43</v>
      </c>
      <c r="V41" s="56">
        <v>16.350000000000001</v>
      </c>
      <c r="W41" s="56">
        <v>365.9</v>
      </c>
      <c r="X41" s="56">
        <v>350.2</v>
      </c>
      <c r="Y41" s="56">
        <v>12.24</v>
      </c>
      <c r="Z41" s="56">
        <v>14.06</v>
      </c>
      <c r="AA41" s="56">
        <v>55.18</v>
      </c>
      <c r="AB41" s="56">
        <v>63.4</v>
      </c>
      <c r="AC41" s="56">
        <v>500.3</v>
      </c>
      <c r="AD41" s="56">
        <v>1200</v>
      </c>
      <c r="AE41" s="56">
        <v>0.4546</v>
      </c>
      <c r="AF41" s="56">
        <v>94.4</v>
      </c>
      <c r="AG41" s="56">
        <v>2.5</v>
      </c>
      <c r="AH41" s="56">
        <v>0.55000000000000004</v>
      </c>
      <c r="AI41" s="56">
        <v>111115</v>
      </c>
    </row>
    <row r="42" spans="1:35" x14ac:dyDescent="0.2">
      <c r="A42" s="56">
        <v>1250</v>
      </c>
      <c r="B42" s="57">
        <v>35978</v>
      </c>
      <c r="C42" s="61">
        <v>0.66467592592592595</v>
      </c>
      <c r="D42" s="56" t="s">
        <v>431</v>
      </c>
      <c r="E42" s="56">
        <v>1200</v>
      </c>
      <c r="F42" s="56" t="s">
        <v>432</v>
      </c>
      <c r="G42" s="56" t="s">
        <v>434</v>
      </c>
      <c r="H42" s="56">
        <v>54</v>
      </c>
      <c r="I42" s="56">
        <v>3</v>
      </c>
      <c r="J42" s="56">
        <v>1</v>
      </c>
      <c r="K42" s="56">
        <v>57.91</v>
      </c>
      <c r="L42" s="56">
        <v>2.86</v>
      </c>
      <c r="M42" s="56">
        <v>9.0899999999999995E-2</v>
      </c>
      <c r="N42" s="56">
        <v>291</v>
      </c>
      <c r="O42" s="56">
        <v>1.01</v>
      </c>
      <c r="P42" s="56">
        <v>1.1000000000000001</v>
      </c>
      <c r="Q42" s="56">
        <v>6</v>
      </c>
      <c r="R42" s="56">
        <v>0</v>
      </c>
      <c r="S42" s="56">
        <v>1.42</v>
      </c>
      <c r="T42" s="56">
        <v>21.14</v>
      </c>
      <c r="U42" s="56">
        <v>19.82</v>
      </c>
      <c r="V42" s="56">
        <v>21.76</v>
      </c>
      <c r="W42" s="56">
        <v>354.3</v>
      </c>
      <c r="X42" s="56">
        <v>350.4</v>
      </c>
      <c r="Y42" s="56">
        <v>11.75</v>
      </c>
      <c r="Z42" s="56">
        <v>12.95</v>
      </c>
      <c r="AA42" s="56">
        <v>44.07</v>
      </c>
      <c r="AB42" s="56">
        <v>48.56</v>
      </c>
      <c r="AC42" s="56">
        <v>500.4</v>
      </c>
      <c r="AD42" s="56">
        <v>49.97</v>
      </c>
      <c r="AE42" s="56">
        <v>9.6439999999999998E-2</v>
      </c>
      <c r="AF42" s="56">
        <v>94.41</v>
      </c>
      <c r="AG42" s="56">
        <v>2.5</v>
      </c>
      <c r="AH42" s="56">
        <v>0.55000000000000004</v>
      </c>
      <c r="AI42" s="56">
        <v>111115</v>
      </c>
    </row>
    <row r="43" spans="1:35" x14ac:dyDescent="0.2">
      <c r="A43" s="56">
        <v>1251</v>
      </c>
      <c r="B43" s="57">
        <v>35978</v>
      </c>
      <c r="C43" s="61">
        <v>0.66467592592592595</v>
      </c>
      <c r="D43" s="56" t="s">
        <v>431</v>
      </c>
      <c r="E43" s="56">
        <v>1200</v>
      </c>
      <c r="F43" s="56" t="s">
        <v>432</v>
      </c>
      <c r="G43" s="56" t="s">
        <v>434</v>
      </c>
      <c r="H43" s="56">
        <v>54</v>
      </c>
      <c r="I43" s="56">
        <v>3</v>
      </c>
      <c r="J43" s="56">
        <v>2</v>
      </c>
      <c r="K43" s="56">
        <v>93.16</v>
      </c>
      <c r="L43" s="56">
        <v>2.57</v>
      </c>
      <c r="M43" s="56">
        <v>9.35E-2</v>
      </c>
      <c r="N43" s="56">
        <v>298</v>
      </c>
      <c r="O43" s="56">
        <v>1.04</v>
      </c>
      <c r="P43" s="56">
        <v>1.1000000000000001</v>
      </c>
      <c r="Q43" s="56">
        <v>6</v>
      </c>
      <c r="R43" s="56">
        <v>0</v>
      </c>
      <c r="S43" s="56">
        <v>1.42</v>
      </c>
      <c r="T43" s="56">
        <v>21.28</v>
      </c>
      <c r="U43" s="56">
        <v>19.8</v>
      </c>
      <c r="V43" s="56">
        <v>20.9</v>
      </c>
      <c r="W43" s="56">
        <v>354.4</v>
      </c>
      <c r="X43" s="56">
        <v>350.9</v>
      </c>
      <c r="Y43" s="56">
        <v>11.67</v>
      </c>
      <c r="Z43" s="56">
        <v>12.9</v>
      </c>
      <c r="AA43" s="56">
        <v>43.37</v>
      </c>
      <c r="AB43" s="56">
        <v>47.96</v>
      </c>
      <c r="AC43" s="56">
        <v>500.3</v>
      </c>
      <c r="AD43" s="56">
        <v>50.37</v>
      </c>
      <c r="AE43" s="56">
        <v>0.74390000000000001</v>
      </c>
      <c r="AF43" s="56">
        <v>94.41</v>
      </c>
      <c r="AG43" s="56">
        <v>2.5</v>
      </c>
      <c r="AH43" s="56">
        <v>0.55000000000000004</v>
      </c>
      <c r="AI43" s="56">
        <v>111115</v>
      </c>
    </row>
    <row r="44" spans="1:35" x14ac:dyDescent="0.2">
      <c r="A44" s="56">
        <v>400</v>
      </c>
      <c r="B44" s="57">
        <v>35983</v>
      </c>
      <c r="C44" s="61">
        <v>0.51129629629629625</v>
      </c>
      <c r="D44" s="56" t="s">
        <v>51</v>
      </c>
      <c r="E44" s="56">
        <v>50</v>
      </c>
      <c r="F44" s="56" t="s">
        <v>432</v>
      </c>
      <c r="G44" s="56" t="s">
        <v>437</v>
      </c>
      <c r="H44" s="56">
        <v>3</v>
      </c>
      <c r="I44" s="56">
        <v>5</v>
      </c>
      <c r="J44" s="56">
        <v>1</v>
      </c>
      <c r="K44" s="56">
        <v>249.93</v>
      </c>
      <c r="L44" s="56">
        <v>0.14599999999999999</v>
      </c>
      <c r="M44" s="56">
        <v>0.23899999999999999</v>
      </c>
      <c r="N44" s="56">
        <v>342</v>
      </c>
      <c r="O44" s="56">
        <v>2.33</v>
      </c>
      <c r="P44" s="56">
        <v>1.03</v>
      </c>
      <c r="Q44" s="56">
        <v>6</v>
      </c>
      <c r="R44" s="56">
        <v>0</v>
      </c>
      <c r="S44" s="56">
        <v>1.42</v>
      </c>
      <c r="T44" s="56">
        <v>26.7</v>
      </c>
      <c r="U44" s="56">
        <v>26.26</v>
      </c>
      <c r="V44" s="56">
        <v>26.11</v>
      </c>
      <c r="W44" s="56">
        <v>350.1</v>
      </c>
      <c r="X44" s="56">
        <v>349</v>
      </c>
      <c r="Y44" s="56">
        <v>22.78</v>
      </c>
      <c r="Z44" s="56">
        <v>25.5</v>
      </c>
      <c r="AA44" s="56">
        <v>60.8</v>
      </c>
      <c r="AB44" s="56">
        <v>68.05</v>
      </c>
      <c r="AC44" s="56">
        <v>500.6</v>
      </c>
      <c r="AD44" s="56">
        <v>49.54</v>
      </c>
      <c r="AE44" s="56">
        <v>0.15160000000000001</v>
      </c>
      <c r="AF44" s="56">
        <v>93.88</v>
      </c>
      <c r="AG44" s="56">
        <v>3.1</v>
      </c>
      <c r="AH44" s="56">
        <v>0.97</v>
      </c>
      <c r="AI44" s="56">
        <v>111115</v>
      </c>
    </row>
    <row r="45" spans="1:35" x14ac:dyDescent="0.2">
      <c r="A45" s="56">
        <v>401</v>
      </c>
      <c r="B45" s="57">
        <v>35983</v>
      </c>
      <c r="C45" s="61">
        <v>0.51129629629629625</v>
      </c>
      <c r="D45" s="56" t="s">
        <v>51</v>
      </c>
      <c r="E45" s="56">
        <v>50</v>
      </c>
      <c r="F45" s="56" t="s">
        <v>432</v>
      </c>
      <c r="G45" s="56" t="s">
        <v>437</v>
      </c>
      <c r="H45" s="56">
        <v>3</v>
      </c>
      <c r="I45" s="56">
        <v>5</v>
      </c>
      <c r="J45" s="56">
        <v>2</v>
      </c>
      <c r="K45" s="56">
        <v>267.18</v>
      </c>
      <c r="L45" s="56">
        <v>0.22900000000000001</v>
      </c>
      <c r="M45" s="56">
        <v>0.23899999999999999</v>
      </c>
      <c r="N45" s="56">
        <v>341</v>
      </c>
      <c r="O45" s="56">
        <v>2.2999999999999998</v>
      </c>
      <c r="P45" s="56">
        <v>1.02</v>
      </c>
      <c r="Q45" s="56">
        <v>6</v>
      </c>
      <c r="R45" s="56">
        <v>0</v>
      </c>
      <c r="S45" s="56">
        <v>1.42</v>
      </c>
      <c r="T45" s="56">
        <v>26.61</v>
      </c>
      <c r="U45" s="56">
        <v>26.24</v>
      </c>
      <c r="V45" s="56">
        <v>25.87</v>
      </c>
      <c r="W45" s="56">
        <v>350.3</v>
      </c>
      <c r="X45" s="56">
        <v>349.1</v>
      </c>
      <c r="Y45" s="56">
        <v>22.86</v>
      </c>
      <c r="Z45" s="56">
        <v>25.55</v>
      </c>
      <c r="AA45" s="56">
        <v>61.35</v>
      </c>
      <c r="AB45" s="56">
        <v>68.569999999999993</v>
      </c>
      <c r="AC45" s="56">
        <v>500.6</v>
      </c>
      <c r="AD45" s="56">
        <v>49.43</v>
      </c>
      <c r="AE45" s="56">
        <v>0.30309999999999998</v>
      </c>
      <c r="AF45" s="56">
        <v>93.88</v>
      </c>
      <c r="AG45" s="56">
        <v>3.1</v>
      </c>
      <c r="AH45" s="56">
        <v>0.97</v>
      </c>
      <c r="AI45" s="56">
        <v>111115</v>
      </c>
    </row>
    <row r="46" spans="1:35" x14ac:dyDescent="0.2">
      <c r="A46" s="56">
        <v>456</v>
      </c>
      <c r="B46" s="57">
        <v>35982</v>
      </c>
      <c r="C46" s="61">
        <v>0.59254629629629629</v>
      </c>
      <c r="D46" s="56" t="s">
        <v>51</v>
      </c>
      <c r="E46" s="56">
        <v>50</v>
      </c>
      <c r="F46" s="56" t="s">
        <v>430</v>
      </c>
      <c r="G46" s="56" t="s">
        <v>437</v>
      </c>
      <c r="H46" s="56">
        <v>4</v>
      </c>
      <c r="I46" s="56">
        <v>3</v>
      </c>
      <c r="J46" s="56">
        <v>1</v>
      </c>
      <c r="K46" s="56">
        <v>228.14</v>
      </c>
      <c r="L46" s="56">
        <v>4.38</v>
      </c>
      <c r="M46" s="56">
        <v>0.26100000000000001</v>
      </c>
      <c r="N46" s="56">
        <v>314</v>
      </c>
      <c r="O46" s="56">
        <v>2.23</v>
      </c>
      <c r="P46" s="56">
        <v>0.92500000000000004</v>
      </c>
      <c r="Q46" s="56">
        <v>6</v>
      </c>
      <c r="R46" s="56">
        <v>0</v>
      </c>
      <c r="S46" s="56">
        <v>1.42</v>
      </c>
      <c r="T46" s="56">
        <v>23.83</v>
      </c>
      <c r="U46" s="56">
        <v>22.99</v>
      </c>
      <c r="V46" s="56">
        <v>23.56</v>
      </c>
      <c r="W46" s="56">
        <v>356.4</v>
      </c>
      <c r="X46" s="56">
        <v>350.2</v>
      </c>
      <c r="Y46" s="56">
        <v>17.57</v>
      </c>
      <c r="Z46" s="56">
        <v>20.190000000000001</v>
      </c>
      <c r="AA46" s="56">
        <v>55.55</v>
      </c>
      <c r="AB46" s="56">
        <v>63.83</v>
      </c>
      <c r="AC46" s="56">
        <v>500.4</v>
      </c>
      <c r="AD46" s="56">
        <v>50.32</v>
      </c>
      <c r="AE46" s="56">
        <v>0.44080000000000003</v>
      </c>
      <c r="AF46" s="56">
        <v>93.74</v>
      </c>
      <c r="AG46" s="56">
        <v>-0.1</v>
      </c>
      <c r="AH46" s="56">
        <v>0.02</v>
      </c>
      <c r="AI46" s="56">
        <v>111115</v>
      </c>
    </row>
    <row r="47" spans="1:35" x14ac:dyDescent="0.2">
      <c r="A47" s="56">
        <v>457</v>
      </c>
      <c r="B47" s="57">
        <v>35982</v>
      </c>
      <c r="C47" s="61">
        <v>0.59254629629629629</v>
      </c>
      <c r="D47" s="56" t="s">
        <v>51</v>
      </c>
      <c r="E47" s="56">
        <v>50</v>
      </c>
      <c r="F47" s="56" t="s">
        <v>430</v>
      </c>
      <c r="G47" s="56" t="s">
        <v>437</v>
      </c>
      <c r="H47" s="56">
        <v>4</v>
      </c>
      <c r="I47" s="56">
        <v>3</v>
      </c>
      <c r="J47" s="56">
        <v>2</v>
      </c>
      <c r="K47" s="56">
        <v>249.88</v>
      </c>
      <c r="L47" s="56">
        <v>4.4800000000000004</v>
      </c>
      <c r="M47" s="56">
        <v>0.26200000000000001</v>
      </c>
      <c r="N47" s="56">
        <v>313</v>
      </c>
      <c r="O47" s="56">
        <v>2.2400000000000002</v>
      </c>
      <c r="P47" s="56">
        <v>0.92500000000000004</v>
      </c>
      <c r="Q47" s="56">
        <v>6</v>
      </c>
      <c r="R47" s="56">
        <v>0</v>
      </c>
      <c r="S47" s="56">
        <v>1.42</v>
      </c>
      <c r="T47" s="56">
        <v>23.82</v>
      </c>
      <c r="U47" s="56">
        <v>22.96</v>
      </c>
      <c r="V47" s="56">
        <v>23.55</v>
      </c>
      <c r="W47" s="56">
        <v>356.5</v>
      </c>
      <c r="X47" s="56">
        <v>350.2</v>
      </c>
      <c r="Y47" s="56">
        <v>17.510000000000002</v>
      </c>
      <c r="Z47" s="56">
        <v>20.14</v>
      </c>
      <c r="AA47" s="56">
        <v>55.39</v>
      </c>
      <c r="AB47" s="56">
        <v>63.72</v>
      </c>
      <c r="AC47" s="56">
        <v>500.5</v>
      </c>
      <c r="AD47" s="56">
        <v>50.47</v>
      </c>
      <c r="AE47" s="56">
        <v>0.50970000000000004</v>
      </c>
      <c r="AF47" s="56">
        <v>93.74</v>
      </c>
      <c r="AG47" s="56">
        <v>-0.1</v>
      </c>
      <c r="AH47" s="56">
        <v>0.02</v>
      </c>
      <c r="AI47" s="56">
        <v>111115</v>
      </c>
    </row>
    <row r="48" spans="1:35" x14ac:dyDescent="0.2">
      <c r="A48" s="56">
        <v>390</v>
      </c>
      <c r="B48" s="57">
        <v>35983</v>
      </c>
      <c r="C48" s="61">
        <v>0.50835648148148149</v>
      </c>
      <c r="D48" s="56" t="s">
        <v>51</v>
      </c>
      <c r="E48" s="56">
        <v>50</v>
      </c>
      <c r="F48" s="56" t="s">
        <v>432</v>
      </c>
      <c r="G48" s="56" t="s">
        <v>437</v>
      </c>
      <c r="H48" s="56">
        <v>4</v>
      </c>
      <c r="I48" s="56">
        <v>6</v>
      </c>
      <c r="J48" s="56">
        <v>1</v>
      </c>
      <c r="K48" s="56">
        <v>163.43</v>
      </c>
      <c r="L48" s="56">
        <v>0.308</v>
      </c>
      <c r="M48" s="56">
        <v>0.30399999999999999</v>
      </c>
      <c r="N48" s="56">
        <v>342</v>
      </c>
      <c r="O48" s="56">
        <v>2.93</v>
      </c>
      <c r="P48" s="56">
        <v>1.07</v>
      </c>
      <c r="Q48" s="56">
        <v>6</v>
      </c>
      <c r="R48" s="56">
        <v>0</v>
      </c>
      <c r="S48" s="56">
        <v>1.42</v>
      </c>
      <c r="T48" s="56">
        <v>27.7</v>
      </c>
      <c r="U48" s="56">
        <v>25.97</v>
      </c>
      <c r="V48" s="56">
        <v>27.96</v>
      </c>
      <c r="W48" s="56">
        <v>351.5</v>
      </c>
      <c r="X48" s="56">
        <v>349.9</v>
      </c>
      <c r="Y48" s="56">
        <v>21.09</v>
      </c>
      <c r="Z48" s="56">
        <v>24.52</v>
      </c>
      <c r="AA48" s="56">
        <v>53.11</v>
      </c>
      <c r="AB48" s="56">
        <v>61.75</v>
      </c>
      <c r="AC48" s="56">
        <v>500.5</v>
      </c>
      <c r="AD48" s="56">
        <v>49.85</v>
      </c>
      <c r="AE48" s="56">
        <v>0.20660000000000001</v>
      </c>
      <c r="AF48" s="56">
        <v>93.88</v>
      </c>
      <c r="AG48" s="56">
        <v>3.1</v>
      </c>
      <c r="AH48" s="56">
        <v>0.97</v>
      </c>
      <c r="AI48" s="56">
        <v>111115</v>
      </c>
    </row>
    <row r="49" spans="1:35" x14ac:dyDescent="0.2">
      <c r="A49" s="56">
        <v>391</v>
      </c>
      <c r="B49" s="57">
        <v>35983</v>
      </c>
      <c r="C49" s="61">
        <v>0.50835648148148149</v>
      </c>
      <c r="D49" s="56" t="s">
        <v>51</v>
      </c>
      <c r="E49" s="56">
        <v>50</v>
      </c>
      <c r="F49" s="56" t="s">
        <v>432</v>
      </c>
      <c r="G49" s="56" t="s">
        <v>437</v>
      </c>
      <c r="H49" s="56">
        <v>4</v>
      </c>
      <c r="I49" s="56">
        <v>6</v>
      </c>
      <c r="J49" s="56">
        <v>2</v>
      </c>
      <c r="K49" s="56">
        <v>179.18</v>
      </c>
      <c r="L49" s="56">
        <v>0.33100000000000002</v>
      </c>
      <c r="M49" s="56">
        <v>0.30499999999999999</v>
      </c>
      <c r="N49" s="56">
        <v>342</v>
      </c>
      <c r="O49" s="56">
        <v>2.93</v>
      </c>
      <c r="P49" s="56">
        <v>1.06</v>
      </c>
      <c r="Q49" s="56">
        <v>6</v>
      </c>
      <c r="R49" s="56">
        <v>0</v>
      </c>
      <c r="S49" s="56">
        <v>1.42</v>
      </c>
      <c r="T49" s="56">
        <v>27.55</v>
      </c>
      <c r="U49" s="56">
        <v>25.97</v>
      </c>
      <c r="V49" s="56">
        <v>27.62</v>
      </c>
      <c r="W49" s="56">
        <v>351.6</v>
      </c>
      <c r="X49" s="56">
        <v>349.9</v>
      </c>
      <c r="Y49" s="56">
        <v>21.13</v>
      </c>
      <c r="Z49" s="56">
        <v>24.56</v>
      </c>
      <c r="AA49" s="56">
        <v>53.68</v>
      </c>
      <c r="AB49" s="56">
        <v>62.38</v>
      </c>
      <c r="AC49" s="56">
        <v>500.6</v>
      </c>
      <c r="AD49" s="56">
        <v>49.78</v>
      </c>
      <c r="AE49" s="56">
        <v>0.4546</v>
      </c>
      <c r="AF49" s="56">
        <v>93.88</v>
      </c>
      <c r="AG49" s="56">
        <v>3.1</v>
      </c>
      <c r="AH49" s="56">
        <v>0.97</v>
      </c>
      <c r="AI49" s="56">
        <v>111115</v>
      </c>
    </row>
    <row r="50" spans="1:35" x14ac:dyDescent="0.2">
      <c r="A50" s="56">
        <v>446</v>
      </c>
      <c r="B50" s="57">
        <v>35982</v>
      </c>
      <c r="C50" s="61">
        <v>0.59038194444444447</v>
      </c>
      <c r="D50" s="56" t="s">
        <v>51</v>
      </c>
      <c r="E50" s="56">
        <v>50</v>
      </c>
      <c r="F50" s="56" t="s">
        <v>430</v>
      </c>
      <c r="G50" s="56" t="s">
        <v>437</v>
      </c>
      <c r="H50" s="56">
        <v>5</v>
      </c>
      <c r="I50" s="56">
        <v>2</v>
      </c>
      <c r="J50" s="56">
        <v>1</v>
      </c>
      <c r="K50" s="56">
        <v>124.14</v>
      </c>
      <c r="L50" s="56">
        <v>4.1100000000000003</v>
      </c>
      <c r="M50" s="56">
        <v>0.27900000000000003</v>
      </c>
      <c r="N50" s="56">
        <v>319</v>
      </c>
      <c r="O50" s="56">
        <v>2.1800000000000002</v>
      </c>
      <c r="P50" s="56">
        <v>0.85399999999999998</v>
      </c>
      <c r="Q50" s="56">
        <v>6</v>
      </c>
      <c r="R50" s="56">
        <v>0</v>
      </c>
      <c r="S50" s="56">
        <v>1.42</v>
      </c>
      <c r="T50" s="56">
        <v>23.64</v>
      </c>
      <c r="U50" s="56">
        <v>22.98</v>
      </c>
      <c r="V50" s="56">
        <v>22.93</v>
      </c>
      <c r="W50" s="56">
        <v>357.2</v>
      </c>
      <c r="X50" s="56">
        <v>351.4</v>
      </c>
      <c r="Y50" s="56">
        <v>18.36</v>
      </c>
      <c r="Z50" s="56">
        <v>20.92</v>
      </c>
      <c r="AA50" s="56">
        <v>58.72</v>
      </c>
      <c r="AB50" s="56">
        <v>66.92</v>
      </c>
      <c r="AC50" s="56">
        <v>500.6</v>
      </c>
      <c r="AD50" s="56">
        <v>48.88</v>
      </c>
      <c r="AE50" s="56">
        <v>0.46839999999999998</v>
      </c>
      <c r="AF50" s="56">
        <v>93.74</v>
      </c>
      <c r="AG50" s="56">
        <v>-0.1</v>
      </c>
      <c r="AH50" s="56">
        <v>0.02</v>
      </c>
      <c r="AI50" s="56">
        <v>111115</v>
      </c>
    </row>
    <row r="51" spans="1:35" x14ac:dyDescent="0.2">
      <c r="A51" s="56">
        <v>447</v>
      </c>
      <c r="B51" s="57">
        <v>35982</v>
      </c>
      <c r="C51" s="61">
        <v>0.59038194444444447</v>
      </c>
      <c r="D51" s="56" t="s">
        <v>51</v>
      </c>
      <c r="E51" s="56">
        <v>50</v>
      </c>
      <c r="F51" s="56" t="s">
        <v>430</v>
      </c>
      <c r="G51" s="56" t="s">
        <v>437</v>
      </c>
      <c r="H51" s="56">
        <v>5</v>
      </c>
      <c r="I51" s="56">
        <v>2</v>
      </c>
      <c r="J51" s="56">
        <v>2</v>
      </c>
      <c r="K51" s="56">
        <v>145.13999999999999</v>
      </c>
      <c r="L51" s="56">
        <v>4.0999999999999996</v>
      </c>
      <c r="M51" s="56">
        <v>0.28199999999999997</v>
      </c>
      <c r="N51" s="56">
        <v>319</v>
      </c>
      <c r="O51" s="56">
        <v>2.2200000000000002</v>
      </c>
      <c r="P51" s="56">
        <v>0.86199999999999999</v>
      </c>
      <c r="Q51" s="56">
        <v>6</v>
      </c>
      <c r="R51" s="56">
        <v>0</v>
      </c>
      <c r="S51" s="56">
        <v>1.42</v>
      </c>
      <c r="T51" s="56">
        <v>23.62</v>
      </c>
      <c r="U51" s="56">
        <v>23.02</v>
      </c>
      <c r="V51" s="56">
        <v>22.98</v>
      </c>
      <c r="W51" s="56">
        <v>357.1</v>
      </c>
      <c r="X51" s="56">
        <v>351.3</v>
      </c>
      <c r="Y51" s="56">
        <v>18.309999999999999</v>
      </c>
      <c r="Z51" s="56">
        <v>20.92</v>
      </c>
      <c r="AA51" s="56">
        <v>58.62</v>
      </c>
      <c r="AB51" s="56">
        <v>66.97</v>
      </c>
      <c r="AC51" s="56">
        <v>500.3</v>
      </c>
      <c r="AD51" s="56">
        <v>48.78</v>
      </c>
      <c r="AE51" s="56">
        <v>0.39950000000000002</v>
      </c>
      <c r="AF51" s="56">
        <v>93.74</v>
      </c>
      <c r="AG51" s="56">
        <v>-0.1</v>
      </c>
      <c r="AH51" s="56">
        <v>0.02</v>
      </c>
      <c r="AI51" s="56">
        <v>111115</v>
      </c>
    </row>
    <row r="52" spans="1:35" x14ac:dyDescent="0.2">
      <c r="A52" s="56">
        <v>436</v>
      </c>
      <c r="B52" s="57">
        <v>35982</v>
      </c>
      <c r="C52" s="61">
        <v>0.58802083333333333</v>
      </c>
      <c r="D52" s="56" t="s">
        <v>51</v>
      </c>
      <c r="E52" s="56">
        <v>50</v>
      </c>
      <c r="F52" s="56" t="s">
        <v>430</v>
      </c>
      <c r="G52" s="56" t="s">
        <v>437</v>
      </c>
      <c r="H52" s="56">
        <v>6</v>
      </c>
      <c r="I52" s="56">
        <v>5</v>
      </c>
      <c r="J52" s="56">
        <v>1</v>
      </c>
      <c r="K52" s="56">
        <v>131.63999999999999</v>
      </c>
      <c r="L52" s="56">
        <v>3.47</v>
      </c>
      <c r="M52" s="56">
        <v>0.30199999999999999</v>
      </c>
      <c r="N52" s="56">
        <v>323</v>
      </c>
      <c r="O52" s="56">
        <v>2.16</v>
      </c>
      <c r="P52" s="56">
        <v>0.79200000000000004</v>
      </c>
      <c r="Q52" s="56">
        <v>6</v>
      </c>
      <c r="R52" s="56">
        <v>0</v>
      </c>
      <c r="S52" s="56">
        <v>1.42</v>
      </c>
      <c r="T52" s="56">
        <v>24.18</v>
      </c>
      <c r="U52" s="56">
        <v>22.88</v>
      </c>
      <c r="V52" s="56">
        <v>24.16</v>
      </c>
      <c r="W52" s="56">
        <v>354.7</v>
      </c>
      <c r="X52" s="56">
        <v>349.6</v>
      </c>
      <c r="Y52" s="56">
        <v>18.87</v>
      </c>
      <c r="Z52" s="56">
        <v>21.41</v>
      </c>
      <c r="AA52" s="56">
        <v>58.42</v>
      </c>
      <c r="AB52" s="56">
        <v>66.27</v>
      </c>
      <c r="AC52" s="56">
        <v>500.5</v>
      </c>
      <c r="AD52" s="56">
        <v>50.68</v>
      </c>
      <c r="AE52" s="56">
        <v>1.4330000000000001</v>
      </c>
      <c r="AF52" s="56">
        <v>93.74</v>
      </c>
      <c r="AG52" s="56">
        <v>-0.1</v>
      </c>
      <c r="AH52" s="56">
        <v>0.02</v>
      </c>
      <c r="AI52" s="56">
        <v>111115</v>
      </c>
    </row>
    <row r="53" spans="1:35" x14ac:dyDescent="0.2">
      <c r="A53" s="56">
        <v>437</v>
      </c>
      <c r="B53" s="57">
        <v>35982</v>
      </c>
      <c r="C53" s="61">
        <v>0.58802083333333333</v>
      </c>
      <c r="D53" s="56" t="s">
        <v>51</v>
      </c>
      <c r="E53" s="56">
        <v>50</v>
      </c>
      <c r="F53" s="56" t="s">
        <v>430</v>
      </c>
      <c r="G53" s="56" t="s">
        <v>437</v>
      </c>
      <c r="H53" s="56">
        <v>6</v>
      </c>
      <c r="I53" s="56">
        <v>5</v>
      </c>
      <c r="J53" s="56">
        <v>2</v>
      </c>
      <c r="K53" s="56">
        <v>150.38999999999999</v>
      </c>
      <c r="L53" s="56">
        <v>4.12</v>
      </c>
      <c r="M53" s="56">
        <v>0.30299999999999999</v>
      </c>
      <c r="N53" s="56">
        <v>318</v>
      </c>
      <c r="O53" s="56">
        <v>2.19</v>
      </c>
      <c r="P53" s="56">
        <v>0.8</v>
      </c>
      <c r="Q53" s="56">
        <v>6</v>
      </c>
      <c r="R53" s="56">
        <v>0</v>
      </c>
      <c r="S53" s="56">
        <v>1.42</v>
      </c>
      <c r="T53" s="56">
        <v>24.21</v>
      </c>
      <c r="U53" s="56">
        <v>22.9</v>
      </c>
      <c r="V53" s="56">
        <v>24.15</v>
      </c>
      <c r="W53" s="56">
        <v>354.4</v>
      </c>
      <c r="X53" s="56">
        <v>348.6</v>
      </c>
      <c r="Y53" s="56">
        <v>18.8</v>
      </c>
      <c r="Z53" s="56">
        <v>21.36</v>
      </c>
      <c r="AA53" s="56">
        <v>58.12</v>
      </c>
      <c r="AB53" s="56">
        <v>66.05</v>
      </c>
      <c r="AC53" s="56">
        <v>500.4</v>
      </c>
      <c r="AD53" s="56">
        <v>51.14</v>
      </c>
      <c r="AE53" s="56">
        <v>0</v>
      </c>
      <c r="AF53" s="56">
        <v>93.74</v>
      </c>
      <c r="AG53" s="56">
        <v>-0.1</v>
      </c>
      <c r="AH53" s="56">
        <v>0.02</v>
      </c>
      <c r="AI53" s="56">
        <v>111115</v>
      </c>
    </row>
    <row r="54" spans="1:35" x14ac:dyDescent="0.2">
      <c r="A54" s="56">
        <v>416</v>
      </c>
      <c r="B54" s="57">
        <v>35982</v>
      </c>
      <c r="C54" s="61">
        <v>0.58120370370370367</v>
      </c>
      <c r="D54" s="56" t="s">
        <v>51</v>
      </c>
      <c r="E54" s="56">
        <v>50</v>
      </c>
      <c r="F54" s="56" t="s">
        <v>430</v>
      </c>
      <c r="G54" s="56" t="s">
        <v>437</v>
      </c>
      <c r="H54" s="56">
        <v>8</v>
      </c>
      <c r="I54" s="56">
        <v>6</v>
      </c>
      <c r="J54" s="56">
        <v>1</v>
      </c>
      <c r="K54" s="56">
        <v>215.15</v>
      </c>
      <c r="L54" s="56">
        <v>4.8899999999999997</v>
      </c>
      <c r="M54" s="56">
        <v>0.31900000000000001</v>
      </c>
      <c r="N54" s="56">
        <v>316</v>
      </c>
      <c r="O54" s="56">
        <v>2.7</v>
      </c>
      <c r="P54" s="56">
        <v>0.94599999999999995</v>
      </c>
      <c r="Q54" s="56">
        <v>6</v>
      </c>
      <c r="R54" s="56">
        <v>0</v>
      </c>
      <c r="S54" s="56">
        <v>1.42</v>
      </c>
      <c r="T54" s="56">
        <v>23.53</v>
      </c>
      <c r="U54" s="56">
        <v>23.33</v>
      </c>
      <c r="V54" s="56">
        <v>22.37</v>
      </c>
      <c r="W54" s="56">
        <v>357.1</v>
      </c>
      <c r="X54" s="56">
        <v>350.1</v>
      </c>
      <c r="Y54" s="56">
        <v>17.420000000000002</v>
      </c>
      <c r="Z54" s="56">
        <v>20.59</v>
      </c>
      <c r="AA54" s="56">
        <v>56.1</v>
      </c>
      <c r="AB54" s="56">
        <v>66.31</v>
      </c>
      <c r="AC54" s="56">
        <v>500.4</v>
      </c>
      <c r="AD54" s="56">
        <v>49.4</v>
      </c>
      <c r="AE54" s="56">
        <v>0.26169999999999999</v>
      </c>
      <c r="AF54" s="56">
        <v>93.75</v>
      </c>
      <c r="AG54" s="56">
        <v>-0.1</v>
      </c>
      <c r="AH54" s="56">
        <v>0.02</v>
      </c>
      <c r="AI54" s="56">
        <v>111115</v>
      </c>
    </row>
    <row r="55" spans="1:35" x14ac:dyDescent="0.2">
      <c r="A55" s="56">
        <v>417</v>
      </c>
      <c r="B55" s="57">
        <v>35982</v>
      </c>
      <c r="C55" s="61">
        <v>0.58120370370370367</v>
      </c>
      <c r="D55" s="56" t="s">
        <v>51</v>
      </c>
      <c r="E55" s="56">
        <v>50</v>
      </c>
      <c r="F55" s="56" t="s">
        <v>430</v>
      </c>
      <c r="G55" s="56" t="s">
        <v>437</v>
      </c>
      <c r="H55" s="56">
        <v>8</v>
      </c>
      <c r="I55" s="56">
        <v>6</v>
      </c>
      <c r="J55" s="56">
        <v>2</v>
      </c>
      <c r="K55" s="56">
        <v>229.4</v>
      </c>
      <c r="L55" s="56">
        <v>4.71</v>
      </c>
      <c r="M55" s="56">
        <v>0.31900000000000001</v>
      </c>
      <c r="N55" s="56">
        <v>317</v>
      </c>
      <c r="O55" s="56">
        <v>2.66</v>
      </c>
      <c r="P55" s="56">
        <v>0.93200000000000005</v>
      </c>
      <c r="Q55" s="56">
        <v>6</v>
      </c>
      <c r="R55" s="56">
        <v>0</v>
      </c>
      <c r="S55" s="56">
        <v>1.42</v>
      </c>
      <c r="T55" s="56">
        <v>23.47</v>
      </c>
      <c r="U55" s="56">
        <v>23.28</v>
      </c>
      <c r="V55" s="56">
        <v>22.2</v>
      </c>
      <c r="W55" s="56">
        <v>356.9</v>
      </c>
      <c r="X55" s="56">
        <v>350.1</v>
      </c>
      <c r="Y55" s="56">
        <v>17.53</v>
      </c>
      <c r="Z55" s="56">
        <v>20.65</v>
      </c>
      <c r="AA55" s="56">
        <v>56.65</v>
      </c>
      <c r="AB55" s="56">
        <v>66.73</v>
      </c>
      <c r="AC55" s="56">
        <v>500.6</v>
      </c>
      <c r="AD55" s="56">
        <v>49.44</v>
      </c>
      <c r="AE55" s="56">
        <v>8.2659999999999997E-2</v>
      </c>
      <c r="AF55" s="56">
        <v>93.75</v>
      </c>
      <c r="AG55" s="56">
        <v>-0.1</v>
      </c>
      <c r="AH55" s="56">
        <v>0.02</v>
      </c>
      <c r="AI55" s="56">
        <v>111115</v>
      </c>
    </row>
    <row r="56" spans="1:35" x14ac:dyDescent="0.2">
      <c r="A56" s="56">
        <v>782</v>
      </c>
      <c r="B56" s="57">
        <v>35982</v>
      </c>
      <c r="C56" s="61">
        <v>0.51993055555555556</v>
      </c>
      <c r="D56" s="56" t="s">
        <v>51</v>
      </c>
      <c r="E56" s="56">
        <v>50</v>
      </c>
      <c r="F56" s="56" t="s">
        <v>432</v>
      </c>
      <c r="G56" s="56" t="s">
        <v>429</v>
      </c>
      <c r="H56" s="56">
        <v>4</v>
      </c>
      <c r="I56" s="56">
        <v>2</v>
      </c>
      <c r="J56" s="56">
        <v>1</v>
      </c>
      <c r="K56" s="56">
        <v>105.7</v>
      </c>
      <c r="L56" s="56">
        <v>0.90500000000000003</v>
      </c>
      <c r="M56" s="56">
        <v>0.36299999999999999</v>
      </c>
      <c r="N56" s="56">
        <v>340</v>
      </c>
      <c r="O56" s="56">
        <v>2.92</v>
      </c>
      <c r="P56" s="56">
        <v>0.92700000000000005</v>
      </c>
      <c r="Q56" s="56">
        <v>6</v>
      </c>
      <c r="R56" s="56">
        <v>0</v>
      </c>
      <c r="S56" s="56">
        <v>1.42</v>
      </c>
      <c r="T56" s="56">
        <v>22.75</v>
      </c>
      <c r="U56" s="56">
        <v>21.74</v>
      </c>
      <c r="V56" s="56">
        <v>22.96</v>
      </c>
      <c r="W56" s="56">
        <v>352.8</v>
      </c>
      <c r="X56" s="56">
        <v>350.5</v>
      </c>
      <c r="Y56" s="56">
        <v>14.52</v>
      </c>
      <c r="Z56" s="56">
        <v>17.96</v>
      </c>
      <c r="AA56" s="56">
        <v>49.05</v>
      </c>
      <c r="AB56" s="56">
        <v>60.68</v>
      </c>
      <c r="AC56" s="56">
        <v>500.6</v>
      </c>
      <c r="AD56" s="56">
        <v>51.26</v>
      </c>
      <c r="AE56" s="56">
        <v>0.34439999999999998</v>
      </c>
      <c r="AF56" s="56">
        <v>93.81</v>
      </c>
      <c r="AG56" s="56">
        <v>3.2</v>
      </c>
      <c r="AH56" s="56">
        <v>0.19</v>
      </c>
      <c r="AI56" s="56">
        <v>111115</v>
      </c>
    </row>
    <row r="57" spans="1:35" x14ac:dyDescent="0.2">
      <c r="A57" s="56">
        <v>783</v>
      </c>
      <c r="B57" s="57">
        <v>35982</v>
      </c>
      <c r="C57" s="61">
        <v>0.51993055555555556</v>
      </c>
      <c r="D57" s="56" t="s">
        <v>51</v>
      </c>
      <c r="E57" s="56">
        <v>50</v>
      </c>
      <c r="F57" s="56" t="s">
        <v>432</v>
      </c>
      <c r="G57" s="56" t="s">
        <v>429</v>
      </c>
      <c r="H57" s="56">
        <v>4</v>
      </c>
      <c r="I57" s="56">
        <v>2</v>
      </c>
      <c r="J57" s="56">
        <v>2</v>
      </c>
      <c r="K57" s="56">
        <v>120.7</v>
      </c>
      <c r="L57" s="56">
        <v>0.80600000000000005</v>
      </c>
      <c r="M57" s="56">
        <v>0.36899999999999999</v>
      </c>
      <c r="N57" s="56">
        <v>341</v>
      </c>
      <c r="O57" s="56">
        <v>2.96</v>
      </c>
      <c r="P57" s="56">
        <v>0.92400000000000004</v>
      </c>
      <c r="Q57" s="56">
        <v>6</v>
      </c>
      <c r="R57" s="56">
        <v>0</v>
      </c>
      <c r="S57" s="56">
        <v>1.42</v>
      </c>
      <c r="T57" s="56">
        <v>22.94</v>
      </c>
      <c r="U57" s="56">
        <v>21.74</v>
      </c>
      <c r="V57" s="56">
        <v>23.21</v>
      </c>
      <c r="W57" s="56">
        <v>352.8</v>
      </c>
      <c r="X57" s="56">
        <v>350.6</v>
      </c>
      <c r="Y57" s="56">
        <v>14.51</v>
      </c>
      <c r="Z57" s="56">
        <v>17.989999999999998</v>
      </c>
      <c r="AA57" s="56">
        <v>48.46</v>
      </c>
      <c r="AB57" s="56">
        <v>60.08</v>
      </c>
      <c r="AC57" s="56">
        <v>500.5</v>
      </c>
      <c r="AD57" s="56">
        <v>50.98</v>
      </c>
      <c r="AE57" s="56">
        <v>1.1850000000000001</v>
      </c>
      <c r="AF57" s="56">
        <v>93.81</v>
      </c>
      <c r="AG57" s="56">
        <v>3.2</v>
      </c>
      <c r="AH57" s="56">
        <v>0.19</v>
      </c>
      <c r="AI57" s="56">
        <v>111115</v>
      </c>
    </row>
    <row r="58" spans="1:35" x14ac:dyDescent="0.2">
      <c r="A58" s="56">
        <v>792</v>
      </c>
      <c r="B58" s="57">
        <v>35982</v>
      </c>
      <c r="C58" s="61">
        <v>0.52254629629629623</v>
      </c>
      <c r="D58" s="56" t="s">
        <v>51</v>
      </c>
      <c r="E58" s="56">
        <v>50</v>
      </c>
      <c r="F58" s="56" t="s">
        <v>432</v>
      </c>
      <c r="G58" s="56" t="s">
        <v>429</v>
      </c>
      <c r="H58" s="56">
        <v>4</v>
      </c>
      <c r="I58" s="56">
        <v>3</v>
      </c>
      <c r="J58" s="56">
        <v>1</v>
      </c>
      <c r="K58" s="56">
        <v>132.44999999999999</v>
      </c>
      <c r="L58" s="56">
        <v>1.04</v>
      </c>
      <c r="M58" s="56">
        <v>0.45600000000000002</v>
      </c>
      <c r="N58" s="56">
        <v>339</v>
      </c>
      <c r="O58" s="56">
        <v>3.39</v>
      </c>
      <c r="P58" s="56">
        <v>0.89900000000000002</v>
      </c>
      <c r="Q58" s="56">
        <v>6</v>
      </c>
      <c r="R58" s="56">
        <v>0</v>
      </c>
      <c r="S58" s="56">
        <v>1.42</v>
      </c>
      <c r="T58" s="56">
        <v>24.08</v>
      </c>
      <c r="U58" s="56">
        <v>21.92</v>
      </c>
      <c r="V58" s="56">
        <v>24.55</v>
      </c>
      <c r="W58" s="56">
        <v>351.4</v>
      </c>
      <c r="X58" s="56">
        <v>348.7</v>
      </c>
      <c r="Y58" s="56">
        <v>14.59</v>
      </c>
      <c r="Z58" s="56">
        <v>18.57</v>
      </c>
      <c r="AA58" s="56">
        <v>45.47</v>
      </c>
      <c r="AB58" s="56">
        <v>57.89</v>
      </c>
      <c r="AC58" s="56">
        <v>500.6</v>
      </c>
      <c r="AD58" s="56">
        <v>50.05</v>
      </c>
      <c r="AE58" s="56">
        <v>1.75</v>
      </c>
      <c r="AF58" s="56">
        <v>93.81</v>
      </c>
      <c r="AG58" s="56">
        <v>3.2</v>
      </c>
      <c r="AH58" s="56">
        <v>0.19</v>
      </c>
      <c r="AI58" s="56">
        <v>111115</v>
      </c>
    </row>
    <row r="59" spans="1:35" x14ac:dyDescent="0.2">
      <c r="A59" s="56">
        <v>793</v>
      </c>
      <c r="B59" s="57">
        <v>35982</v>
      </c>
      <c r="C59" s="61">
        <v>0.52254629629629623</v>
      </c>
      <c r="D59" s="56" t="s">
        <v>51</v>
      </c>
      <c r="E59" s="56">
        <v>50</v>
      </c>
      <c r="F59" s="56" t="s">
        <v>432</v>
      </c>
      <c r="G59" s="56" t="s">
        <v>429</v>
      </c>
      <c r="H59" s="56">
        <v>4</v>
      </c>
      <c r="I59" s="56">
        <v>3</v>
      </c>
      <c r="J59" s="56">
        <v>2</v>
      </c>
      <c r="K59" s="56">
        <v>144.44999999999999</v>
      </c>
      <c r="L59" s="56">
        <v>1.23</v>
      </c>
      <c r="M59" s="56">
        <v>0.45600000000000002</v>
      </c>
      <c r="N59" s="56">
        <v>338</v>
      </c>
      <c r="O59" s="56">
        <v>3.39</v>
      </c>
      <c r="P59" s="56">
        <v>0.9</v>
      </c>
      <c r="Q59" s="56">
        <v>6</v>
      </c>
      <c r="R59" s="56">
        <v>0</v>
      </c>
      <c r="S59" s="56">
        <v>1.42</v>
      </c>
      <c r="T59" s="56">
        <v>24.08</v>
      </c>
      <c r="U59" s="56">
        <v>21.93</v>
      </c>
      <c r="V59" s="56">
        <v>24.55</v>
      </c>
      <c r="W59" s="56">
        <v>351.5</v>
      </c>
      <c r="X59" s="56">
        <v>348.6</v>
      </c>
      <c r="Y59" s="56">
        <v>14.59</v>
      </c>
      <c r="Z59" s="56">
        <v>18.579999999999998</v>
      </c>
      <c r="AA59" s="56">
        <v>45.47</v>
      </c>
      <c r="AB59" s="56">
        <v>57.9</v>
      </c>
      <c r="AC59" s="56">
        <v>500.6</v>
      </c>
      <c r="AD59" s="56">
        <v>50.15</v>
      </c>
      <c r="AE59" s="56">
        <v>2.7550000000000002E-2</v>
      </c>
      <c r="AF59" s="56">
        <v>93.8</v>
      </c>
      <c r="AG59" s="56">
        <v>3.2</v>
      </c>
      <c r="AH59" s="56">
        <v>0.19</v>
      </c>
      <c r="AI59" s="56">
        <v>111115</v>
      </c>
    </row>
    <row r="60" spans="1:35" x14ac:dyDescent="0.2">
      <c r="A60" s="56">
        <v>802</v>
      </c>
      <c r="B60" s="57">
        <v>35982</v>
      </c>
      <c r="C60" s="61">
        <v>0.52575231481481477</v>
      </c>
      <c r="D60" s="56" t="s">
        <v>51</v>
      </c>
      <c r="E60" s="56">
        <v>50</v>
      </c>
      <c r="F60" s="56" t="s">
        <v>432</v>
      </c>
      <c r="G60" s="56" t="s">
        <v>429</v>
      </c>
      <c r="H60" s="56">
        <v>5</v>
      </c>
      <c r="I60" s="56">
        <v>4</v>
      </c>
      <c r="J60" s="56">
        <v>1</v>
      </c>
      <c r="K60" s="56">
        <v>122.45</v>
      </c>
      <c r="L60" s="56">
        <v>1</v>
      </c>
      <c r="M60" s="56">
        <v>0.40200000000000002</v>
      </c>
      <c r="N60" s="56">
        <v>341</v>
      </c>
      <c r="O60" s="56">
        <v>2.6</v>
      </c>
      <c r="P60" s="56">
        <v>0.75800000000000001</v>
      </c>
      <c r="Q60" s="56">
        <v>6</v>
      </c>
      <c r="R60" s="56">
        <v>0</v>
      </c>
      <c r="S60" s="56">
        <v>1.42</v>
      </c>
      <c r="T60" s="56">
        <v>23.44</v>
      </c>
      <c r="U60" s="56">
        <v>22.07</v>
      </c>
      <c r="V60" s="56">
        <v>23.57</v>
      </c>
      <c r="W60" s="56">
        <v>352.4</v>
      </c>
      <c r="X60" s="56">
        <v>350.2</v>
      </c>
      <c r="Y60" s="56">
        <v>17.27</v>
      </c>
      <c r="Z60" s="56">
        <v>20.32</v>
      </c>
      <c r="AA60" s="56">
        <v>55.94</v>
      </c>
      <c r="AB60" s="56">
        <v>65.819999999999993</v>
      </c>
      <c r="AC60" s="56">
        <v>500.5</v>
      </c>
      <c r="AD60" s="56">
        <v>50.13</v>
      </c>
      <c r="AE60" s="56">
        <v>6.8870000000000001E-2</v>
      </c>
      <c r="AF60" s="56">
        <v>93.8</v>
      </c>
      <c r="AG60" s="56">
        <v>3.2</v>
      </c>
      <c r="AH60" s="56">
        <v>0.19</v>
      </c>
      <c r="AI60" s="56">
        <v>111115</v>
      </c>
    </row>
    <row r="61" spans="1:35" x14ac:dyDescent="0.2">
      <c r="A61" s="56">
        <v>803</v>
      </c>
      <c r="B61" s="57">
        <v>35982</v>
      </c>
      <c r="C61" s="61">
        <v>0.52575231481481477</v>
      </c>
      <c r="D61" s="56" t="s">
        <v>51</v>
      </c>
      <c r="E61" s="56">
        <v>50</v>
      </c>
      <c r="F61" s="56" t="s">
        <v>432</v>
      </c>
      <c r="G61" s="56" t="s">
        <v>429</v>
      </c>
      <c r="H61" s="56">
        <v>5</v>
      </c>
      <c r="I61" s="56">
        <v>4</v>
      </c>
      <c r="J61" s="56">
        <v>2</v>
      </c>
      <c r="K61" s="56">
        <v>134.44999999999999</v>
      </c>
      <c r="L61" s="56">
        <v>1.05</v>
      </c>
      <c r="M61" s="56">
        <v>0.40300000000000002</v>
      </c>
      <c r="N61" s="56">
        <v>341</v>
      </c>
      <c r="O61" s="56">
        <v>2.6</v>
      </c>
      <c r="P61" s="56">
        <v>0.75800000000000001</v>
      </c>
      <c r="Q61" s="56">
        <v>6</v>
      </c>
      <c r="R61" s="56">
        <v>0</v>
      </c>
      <c r="S61" s="56">
        <v>1.42</v>
      </c>
      <c r="T61" s="56">
        <v>23.45</v>
      </c>
      <c r="U61" s="56">
        <v>22.08</v>
      </c>
      <c r="V61" s="56">
        <v>23.57</v>
      </c>
      <c r="W61" s="56">
        <v>352.7</v>
      </c>
      <c r="X61" s="56">
        <v>350.3</v>
      </c>
      <c r="Y61" s="56">
        <v>17.29</v>
      </c>
      <c r="Z61" s="56">
        <v>20.34</v>
      </c>
      <c r="AA61" s="56">
        <v>55.97</v>
      </c>
      <c r="AB61" s="56">
        <v>65.86</v>
      </c>
      <c r="AC61" s="56">
        <v>500.4</v>
      </c>
      <c r="AD61" s="56">
        <v>49.91</v>
      </c>
      <c r="AE61" s="56">
        <v>6.8879999999999997E-2</v>
      </c>
      <c r="AF61" s="56">
        <v>93.8</v>
      </c>
      <c r="AG61" s="56">
        <v>3.2</v>
      </c>
      <c r="AH61" s="56">
        <v>0.19</v>
      </c>
      <c r="AI61" s="56">
        <v>111115</v>
      </c>
    </row>
    <row r="62" spans="1:35" x14ac:dyDescent="0.2">
      <c r="A62" s="56">
        <v>762</v>
      </c>
      <c r="B62" s="57">
        <v>35982</v>
      </c>
      <c r="C62" s="61">
        <v>0.51390046296296299</v>
      </c>
      <c r="D62" s="56" t="s">
        <v>51</v>
      </c>
      <c r="E62" s="56">
        <v>50</v>
      </c>
      <c r="F62" s="56" t="s">
        <v>432</v>
      </c>
      <c r="G62" s="56" t="s">
        <v>429</v>
      </c>
      <c r="H62" s="56">
        <v>5</v>
      </c>
      <c r="I62" s="56">
        <v>5</v>
      </c>
      <c r="J62" s="56">
        <v>1</v>
      </c>
      <c r="K62" s="56">
        <v>123.46</v>
      </c>
      <c r="L62" s="56">
        <v>0.63200000000000001</v>
      </c>
      <c r="M62" s="56">
        <v>0.47399999999999998</v>
      </c>
      <c r="N62" s="56">
        <v>342</v>
      </c>
      <c r="O62" s="56">
        <v>3.5</v>
      </c>
      <c r="P62" s="56">
        <v>0.90400000000000003</v>
      </c>
      <c r="Q62" s="56">
        <v>6</v>
      </c>
      <c r="R62" s="56">
        <v>0</v>
      </c>
      <c r="S62" s="56">
        <v>1.42</v>
      </c>
      <c r="T62" s="56">
        <v>24.03</v>
      </c>
      <c r="U62" s="56">
        <v>21.98</v>
      </c>
      <c r="V62" s="56">
        <v>24.36</v>
      </c>
      <c r="W62" s="56">
        <v>352.6</v>
      </c>
      <c r="X62" s="56">
        <v>350.4</v>
      </c>
      <c r="Y62" s="56">
        <v>14.49</v>
      </c>
      <c r="Z62" s="56">
        <v>18.61</v>
      </c>
      <c r="AA62" s="56">
        <v>45.31</v>
      </c>
      <c r="AB62" s="56">
        <v>58.19</v>
      </c>
      <c r="AC62" s="56">
        <v>500.7</v>
      </c>
      <c r="AD62" s="56">
        <v>49.99</v>
      </c>
      <c r="AE62" s="56">
        <v>0.31690000000000002</v>
      </c>
      <c r="AF62" s="56">
        <v>93.82</v>
      </c>
      <c r="AG62" s="56">
        <v>3.2</v>
      </c>
      <c r="AH62" s="56">
        <v>0.19</v>
      </c>
      <c r="AI62" s="56">
        <v>111115</v>
      </c>
    </row>
    <row r="63" spans="1:35" x14ac:dyDescent="0.2">
      <c r="A63" s="56">
        <v>763</v>
      </c>
      <c r="B63" s="57">
        <v>35982</v>
      </c>
      <c r="C63" s="61">
        <v>0.51390046296296299</v>
      </c>
      <c r="D63" s="56" t="s">
        <v>51</v>
      </c>
      <c r="E63" s="56">
        <v>50</v>
      </c>
      <c r="F63" s="56" t="s">
        <v>432</v>
      </c>
      <c r="G63" s="56" t="s">
        <v>429</v>
      </c>
      <c r="H63" s="56">
        <v>5</v>
      </c>
      <c r="I63" s="56">
        <v>5</v>
      </c>
      <c r="J63" s="56">
        <v>2</v>
      </c>
      <c r="K63" s="56">
        <v>141.46</v>
      </c>
      <c r="L63" s="56">
        <v>0.85599999999999998</v>
      </c>
      <c r="M63" s="56">
        <v>0.46899999999999997</v>
      </c>
      <c r="N63" s="56">
        <v>341</v>
      </c>
      <c r="O63" s="56">
        <v>3.51</v>
      </c>
      <c r="P63" s="56">
        <v>0.91300000000000003</v>
      </c>
      <c r="Q63" s="56">
        <v>6</v>
      </c>
      <c r="R63" s="56">
        <v>0</v>
      </c>
      <c r="S63" s="56">
        <v>1.42</v>
      </c>
      <c r="T63" s="56">
        <v>24.05</v>
      </c>
      <c r="U63" s="56">
        <v>22.04</v>
      </c>
      <c r="V63" s="56">
        <v>24.36</v>
      </c>
      <c r="W63" s="56">
        <v>352.7</v>
      </c>
      <c r="X63" s="56">
        <v>350.2</v>
      </c>
      <c r="Y63" s="56">
        <v>14.5</v>
      </c>
      <c r="Z63" s="56">
        <v>18.63</v>
      </c>
      <c r="AA63" s="56">
        <v>45.28</v>
      </c>
      <c r="AB63" s="56">
        <v>58.18</v>
      </c>
      <c r="AC63" s="56">
        <v>500.8</v>
      </c>
      <c r="AD63" s="56">
        <v>50.06</v>
      </c>
      <c r="AE63" s="56">
        <v>0.63370000000000004</v>
      </c>
      <c r="AF63" s="56">
        <v>93.82</v>
      </c>
      <c r="AG63" s="56">
        <v>3.2</v>
      </c>
      <c r="AH63" s="56">
        <v>0.19</v>
      </c>
      <c r="AI63" s="56">
        <v>111115</v>
      </c>
    </row>
    <row r="64" spans="1:35" x14ac:dyDescent="0.2">
      <c r="A64" s="56">
        <v>202</v>
      </c>
      <c r="B64" s="57">
        <v>35979</v>
      </c>
      <c r="C64" s="61">
        <v>0.54339120370370375</v>
      </c>
      <c r="D64" s="56" t="s">
        <v>51</v>
      </c>
      <c r="E64" s="56">
        <v>50</v>
      </c>
      <c r="F64" s="59" t="s">
        <v>430</v>
      </c>
      <c r="G64" s="56" t="s">
        <v>429</v>
      </c>
      <c r="H64" s="56">
        <v>6</v>
      </c>
      <c r="I64" s="56">
        <v>4</v>
      </c>
      <c r="J64" s="56">
        <v>1</v>
      </c>
      <c r="K64" s="56">
        <v>42.7</v>
      </c>
      <c r="L64" s="56">
        <v>0.68500000000000005</v>
      </c>
      <c r="M64" s="56">
        <v>0.23400000000000001</v>
      </c>
      <c r="N64" s="56">
        <v>335</v>
      </c>
      <c r="O64" s="56">
        <v>3.36</v>
      </c>
      <c r="P64" s="56">
        <v>1.54</v>
      </c>
      <c r="Q64" s="56">
        <v>6</v>
      </c>
      <c r="R64" s="56">
        <v>0</v>
      </c>
      <c r="S64" s="56">
        <v>1.42</v>
      </c>
      <c r="T64" s="56">
        <v>27.55</v>
      </c>
      <c r="U64" s="56">
        <v>25.01</v>
      </c>
      <c r="V64" s="56">
        <v>28.9</v>
      </c>
      <c r="W64" s="56">
        <v>351.9</v>
      </c>
      <c r="X64" s="56">
        <v>349.7</v>
      </c>
      <c r="Y64" s="56">
        <v>13.42</v>
      </c>
      <c r="Z64" s="56">
        <v>17.38</v>
      </c>
      <c r="AA64" s="56">
        <v>34.35</v>
      </c>
      <c r="AB64" s="56">
        <v>44.47</v>
      </c>
      <c r="AC64" s="56">
        <v>500.3</v>
      </c>
      <c r="AD64" s="56">
        <v>49.9</v>
      </c>
      <c r="AE64" s="56">
        <v>0.124</v>
      </c>
      <c r="AF64" s="56">
        <v>94.58</v>
      </c>
      <c r="AG64" s="56">
        <v>2</v>
      </c>
      <c r="AH64" s="56">
        <v>0.56000000000000005</v>
      </c>
      <c r="AI64" s="56">
        <v>111115</v>
      </c>
    </row>
    <row r="65" spans="1:35" x14ac:dyDescent="0.2">
      <c r="A65" s="56">
        <v>203</v>
      </c>
      <c r="B65" s="57">
        <v>35979</v>
      </c>
      <c r="C65" s="61">
        <v>0.54339120370370375</v>
      </c>
      <c r="D65" s="56" t="s">
        <v>51</v>
      </c>
      <c r="E65" s="56">
        <v>50</v>
      </c>
      <c r="F65" s="59" t="s">
        <v>430</v>
      </c>
      <c r="G65" s="59" t="s">
        <v>429</v>
      </c>
      <c r="H65" s="56">
        <v>6</v>
      </c>
      <c r="I65" s="56">
        <v>4</v>
      </c>
      <c r="J65" s="56">
        <v>2</v>
      </c>
      <c r="K65" s="56">
        <v>64.45</v>
      </c>
      <c r="L65" s="56">
        <v>0.56100000000000005</v>
      </c>
      <c r="M65" s="56">
        <v>0.23</v>
      </c>
      <c r="N65" s="56">
        <v>337</v>
      </c>
      <c r="O65" s="56">
        <v>3.34</v>
      </c>
      <c r="P65" s="56">
        <v>1.56</v>
      </c>
      <c r="Q65" s="56">
        <v>6</v>
      </c>
      <c r="R65" s="56">
        <v>0</v>
      </c>
      <c r="S65" s="56">
        <v>1.42</v>
      </c>
      <c r="T65" s="56">
        <v>27.64</v>
      </c>
      <c r="U65" s="56">
        <v>25.11</v>
      </c>
      <c r="V65" s="56">
        <v>29.06</v>
      </c>
      <c r="W65" s="56">
        <v>352.2</v>
      </c>
      <c r="X65" s="56">
        <v>350.1</v>
      </c>
      <c r="Y65" s="56">
        <v>13.45</v>
      </c>
      <c r="Z65" s="56">
        <v>17.39</v>
      </c>
      <c r="AA65" s="56">
        <v>34.24</v>
      </c>
      <c r="AB65" s="56">
        <v>44.26</v>
      </c>
      <c r="AC65" s="56">
        <v>500.4</v>
      </c>
      <c r="AD65" s="56">
        <v>50.36</v>
      </c>
      <c r="AE65" s="56">
        <v>8.2659999999999997E-2</v>
      </c>
      <c r="AF65" s="56">
        <v>94.58</v>
      </c>
      <c r="AG65" s="56">
        <v>2</v>
      </c>
      <c r="AH65" s="56">
        <v>0.56000000000000005</v>
      </c>
      <c r="AI65" s="56">
        <v>111115</v>
      </c>
    </row>
    <row r="66" spans="1:35" x14ac:dyDescent="0.2">
      <c r="A66" s="56">
        <v>772</v>
      </c>
      <c r="B66" s="57">
        <v>35982</v>
      </c>
      <c r="C66" s="61">
        <v>0.51641203703703698</v>
      </c>
      <c r="D66" s="56" t="s">
        <v>51</v>
      </c>
      <c r="E66" s="56">
        <v>50</v>
      </c>
      <c r="F66" s="56" t="s">
        <v>432</v>
      </c>
      <c r="G66" s="56" t="s">
        <v>429</v>
      </c>
      <c r="H66" s="56">
        <v>7</v>
      </c>
      <c r="I66" s="56">
        <v>1</v>
      </c>
      <c r="J66" s="56">
        <v>1</v>
      </c>
      <c r="K66" s="56">
        <v>157.71</v>
      </c>
      <c r="L66" s="56">
        <v>1.37</v>
      </c>
      <c r="M66" s="56">
        <v>0.26</v>
      </c>
      <c r="N66" s="56">
        <v>334</v>
      </c>
      <c r="O66" s="56">
        <v>2.4300000000000002</v>
      </c>
      <c r="P66" s="56">
        <v>1.01</v>
      </c>
      <c r="Q66" s="56">
        <v>6</v>
      </c>
      <c r="R66" s="56">
        <v>0</v>
      </c>
      <c r="S66" s="56">
        <v>1.42</v>
      </c>
      <c r="T66" s="56">
        <v>22.98</v>
      </c>
      <c r="U66" s="56">
        <v>21.92</v>
      </c>
      <c r="V66" s="56">
        <v>22.99</v>
      </c>
      <c r="W66" s="56">
        <v>352.8</v>
      </c>
      <c r="X66" s="56">
        <v>350.1</v>
      </c>
      <c r="Y66" s="56">
        <v>14.5</v>
      </c>
      <c r="Z66" s="56">
        <v>17.350000000000001</v>
      </c>
      <c r="AA66" s="56">
        <v>48.29</v>
      </c>
      <c r="AB66" s="56">
        <v>57.81</v>
      </c>
      <c r="AC66" s="56">
        <v>500.6</v>
      </c>
      <c r="AD66" s="56">
        <v>50.6</v>
      </c>
      <c r="AE66" s="56">
        <v>0.2893</v>
      </c>
      <c r="AF66" s="56">
        <v>93.82</v>
      </c>
      <c r="AG66" s="56">
        <v>3.2</v>
      </c>
      <c r="AH66" s="56">
        <v>0.19</v>
      </c>
      <c r="AI66" s="56">
        <v>111115</v>
      </c>
    </row>
    <row r="67" spans="1:35" x14ac:dyDescent="0.2">
      <c r="A67" s="56">
        <v>773</v>
      </c>
      <c r="B67" s="57">
        <v>35982</v>
      </c>
      <c r="C67" s="61">
        <v>0.51641203703703698</v>
      </c>
      <c r="D67" s="56" t="s">
        <v>51</v>
      </c>
      <c r="E67" s="56">
        <v>50</v>
      </c>
      <c r="F67" s="56" t="s">
        <v>432</v>
      </c>
      <c r="G67" s="56" t="s">
        <v>429</v>
      </c>
      <c r="H67" s="56">
        <v>7</v>
      </c>
      <c r="I67" s="56">
        <v>1</v>
      </c>
      <c r="J67" s="56">
        <v>2</v>
      </c>
      <c r="K67" s="56">
        <v>169.71</v>
      </c>
      <c r="L67" s="56">
        <v>1.39</v>
      </c>
      <c r="M67" s="56">
        <v>0.25900000000000001</v>
      </c>
      <c r="N67" s="56">
        <v>334</v>
      </c>
      <c r="O67" s="56">
        <v>2.4300000000000002</v>
      </c>
      <c r="P67" s="56">
        <v>1.02</v>
      </c>
      <c r="Q67" s="56">
        <v>6</v>
      </c>
      <c r="R67" s="56">
        <v>0</v>
      </c>
      <c r="S67" s="56">
        <v>1.42</v>
      </c>
      <c r="T67" s="56">
        <v>23.07</v>
      </c>
      <c r="U67" s="56">
        <v>21.95</v>
      </c>
      <c r="V67" s="56">
        <v>23.47</v>
      </c>
      <c r="W67" s="56">
        <v>352.6</v>
      </c>
      <c r="X67" s="56">
        <v>350</v>
      </c>
      <c r="Y67" s="56">
        <v>14.5</v>
      </c>
      <c r="Z67" s="56">
        <v>17.36</v>
      </c>
      <c r="AA67" s="56">
        <v>48.04</v>
      </c>
      <c r="AB67" s="56">
        <v>57.53</v>
      </c>
      <c r="AC67" s="56">
        <v>500.6</v>
      </c>
      <c r="AD67" s="56">
        <v>50.4</v>
      </c>
      <c r="AE67" s="56">
        <v>0.45469999999999999</v>
      </c>
      <c r="AF67" s="56">
        <v>93.82</v>
      </c>
      <c r="AG67" s="56">
        <v>3.2</v>
      </c>
      <c r="AH67" s="56">
        <v>0.19</v>
      </c>
      <c r="AI67" s="56">
        <v>111115</v>
      </c>
    </row>
    <row r="68" spans="1:35" x14ac:dyDescent="0.2">
      <c r="A68" s="56">
        <v>192</v>
      </c>
      <c r="B68" s="57">
        <v>35979</v>
      </c>
      <c r="C68" s="61">
        <v>0.54098379629629634</v>
      </c>
      <c r="D68" s="56" t="s">
        <v>51</v>
      </c>
      <c r="E68" s="56">
        <v>50</v>
      </c>
      <c r="F68" s="59" t="s">
        <v>430</v>
      </c>
      <c r="G68" s="56" t="s">
        <v>429</v>
      </c>
      <c r="H68" s="56">
        <v>10</v>
      </c>
      <c r="I68" s="56">
        <v>5</v>
      </c>
      <c r="J68" s="56">
        <v>1</v>
      </c>
      <c r="K68" s="56">
        <v>57.2</v>
      </c>
      <c r="L68" s="56">
        <v>0.32700000000000001</v>
      </c>
      <c r="M68" s="56">
        <v>0.24399999999999999</v>
      </c>
      <c r="N68" s="56">
        <v>340</v>
      </c>
      <c r="O68" s="56">
        <v>3.27</v>
      </c>
      <c r="P68" s="56">
        <v>1.45</v>
      </c>
      <c r="Q68" s="56">
        <v>6</v>
      </c>
      <c r="R68" s="56">
        <v>0</v>
      </c>
      <c r="S68" s="56">
        <v>1.42</v>
      </c>
      <c r="T68" s="56">
        <v>27.2</v>
      </c>
      <c r="U68" s="56">
        <v>24.49</v>
      </c>
      <c r="V68" s="56">
        <v>28.88</v>
      </c>
      <c r="W68" s="56">
        <v>352.7</v>
      </c>
      <c r="X68" s="56">
        <v>351</v>
      </c>
      <c r="Y68" s="56">
        <v>13.43</v>
      </c>
      <c r="Z68" s="56">
        <v>17.28</v>
      </c>
      <c r="AA68" s="56">
        <v>35.06</v>
      </c>
      <c r="AB68" s="56">
        <v>45.13</v>
      </c>
      <c r="AC68" s="56">
        <v>500.4</v>
      </c>
      <c r="AD68" s="56">
        <v>50.07</v>
      </c>
      <c r="AE68" s="56">
        <v>0.19289999999999999</v>
      </c>
      <c r="AF68" s="56">
        <v>94.58</v>
      </c>
      <c r="AG68" s="56">
        <v>2</v>
      </c>
      <c r="AH68" s="56">
        <v>0.56000000000000005</v>
      </c>
      <c r="AI68" s="56">
        <v>111115</v>
      </c>
    </row>
    <row r="69" spans="1:35" x14ac:dyDescent="0.2">
      <c r="A69" s="56">
        <v>193</v>
      </c>
      <c r="B69" s="57">
        <v>35979</v>
      </c>
      <c r="C69" s="61">
        <v>0.54098379629629634</v>
      </c>
      <c r="D69" s="56" t="s">
        <v>51</v>
      </c>
      <c r="E69" s="56">
        <v>50</v>
      </c>
      <c r="F69" s="59" t="s">
        <v>430</v>
      </c>
      <c r="G69" s="59" t="s">
        <v>429</v>
      </c>
      <c r="H69" s="56">
        <v>10</v>
      </c>
      <c r="I69" s="56">
        <v>5</v>
      </c>
      <c r="J69" s="56">
        <v>2</v>
      </c>
      <c r="K69" s="56">
        <v>85.7</v>
      </c>
      <c r="L69" s="56">
        <v>0.17299999999999999</v>
      </c>
      <c r="M69" s="56">
        <v>0.247</v>
      </c>
      <c r="N69" s="56">
        <v>341</v>
      </c>
      <c r="O69" s="56">
        <v>3.34</v>
      </c>
      <c r="P69" s="56">
        <v>1.46</v>
      </c>
      <c r="Q69" s="56">
        <v>6</v>
      </c>
      <c r="R69" s="56">
        <v>0</v>
      </c>
      <c r="S69" s="56">
        <v>1.42</v>
      </c>
      <c r="T69" s="56">
        <v>27.41</v>
      </c>
      <c r="U69" s="56">
        <v>24.59</v>
      </c>
      <c r="V69" s="56">
        <v>29.11</v>
      </c>
      <c r="W69" s="56">
        <v>352.8</v>
      </c>
      <c r="X69" s="56">
        <v>351.2</v>
      </c>
      <c r="Y69" s="56">
        <v>13.42</v>
      </c>
      <c r="Z69" s="56">
        <v>17.350000000000001</v>
      </c>
      <c r="AA69" s="56">
        <v>34.630000000000003</v>
      </c>
      <c r="AB69" s="56">
        <v>44.78</v>
      </c>
      <c r="AC69" s="56">
        <v>500.4</v>
      </c>
      <c r="AD69" s="56">
        <v>50.19</v>
      </c>
      <c r="AE69" s="56">
        <v>0.11020000000000001</v>
      </c>
      <c r="AF69" s="56">
        <v>94.58</v>
      </c>
      <c r="AG69" s="56">
        <v>2</v>
      </c>
      <c r="AH69" s="56">
        <v>0.56000000000000005</v>
      </c>
      <c r="AI69" s="56">
        <v>111115</v>
      </c>
    </row>
    <row r="70" spans="1:35" x14ac:dyDescent="0.2">
      <c r="A70" s="56">
        <v>172</v>
      </c>
      <c r="B70" s="57">
        <v>35979</v>
      </c>
      <c r="C70" s="61">
        <v>0.53350694444444446</v>
      </c>
      <c r="D70" s="56" t="s">
        <v>51</v>
      </c>
      <c r="E70" s="56">
        <v>50</v>
      </c>
      <c r="F70" s="59" t="s">
        <v>430</v>
      </c>
      <c r="G70" s="56" t="s">
        <v>429</v>
      </c>
      <c r="H70" s="56">
        <v>11</v>
      </c>
      <c r="I70" s="56">
        <v>2</v>
      </c>
      <c r="J70" s="56">
        <v>1</v>
      </c>
      <c r="K70" s="56">
        <v>160.71</v>
      </c>
      <c r="L70" s="56">
        <v>1.63</v>
      </c>
      <c r="M70" s="56">
        <v>0.16300000000000001</v>
      </c>
      <c r="N70" s="56">
        <v>324</v>
      </c>
      <c r="O70" s="56">
        <v>2.2400000000000002</v>
      </c>
      <c r="P70" s="56">
        <v>1.41</v>
      </c>
      <c r="Q70" s="56">
        <v>6</v>
      </c>
      <c r="R70" s="56">
        <v>0</v>
      </c>
      <c r="S70" s="56">
        <v>1.42</v>
      </c>
      <c r="T70" s="56">
        <v>26.69</v>
      </c>
      <c r="U70" s="56">
        <v>24.07</v>
      </c>
      <c r="V70" s="56">
        <v>28.26</v>
      </c>
      <c r="W70" s="56">
        <v>352.7</v>
      </c>
      <c r="X70" s="56">
        <v>349.8</v>
      </c>
      <c r="Y70" s="56">
        <v>14.2</v>
      </c>
      <c r="Z70" s="56">
        <v>16.850000000000001</v>
      </c>
      <c r="AA70" s="56">
        <v>38.229999999999997</v>
      </c>
      <c r="AB70" s="56">
        <v>45.34</v>
      </c>
      <c r="AC70" s="56">
        <v>500.5</v>
      </c>
      <c r="AD70" s="56">
        <v>50.32</v>
      </c>
      <c r="AE70" s="56">
        <v>0.20660000000000001</v>
      </c>
      <c r="AF70" s="56">
        <v>94.57</v>
      </c>
      <c r="AG70" s="56">
        <v>2</v>
      </c>
      <c r="AH70" s="56">
        <v>0.56000000000000005</v>
      </c>
      <c r="AI70" s="56">
        <v>111115</v>
      </c>
    </row>
    <row r="71" spans="1:35" x14ac:dyDescent="0.2">
      <c r="A71" s="56">
        <v>173</v>
      </c>
      <c r="B71" s="57">
        <v>35979</v>
      </c>
      <c r="C71" s="61">
        <v>0.53350694444444446</v>
      </c>
      <c r="D71" s="59" t="s">
        <v>51</v>
      </c>
      <c r="E71" s="56">
        <v>50</v>
      </c>
      <c r="F71" s="59" t="s">
        <v>430</v>
      </c>
      <c r="G71" s="56" t="s">
        <v>429</v>
      </c>
      <c r="H71" s="56">
        <v>11</v>
      </c>
      <c r="I71" s="56">
        <v>2</v>
      </c>
      <c r="J71" s="56">
        <v>2</v>
      </c>
      <c r="K71" s="56">
        <v>183.21</v>
      </c>
      <c r="L71" s="56">
        <v>1.69</v>
      </c>
      <c r="M71" s="56">
        <v>0.153</v>
      </c>
      <c r="N71" s="56">
        <v>322</v>
      </c>
      <c r="O71" s="56">
        <v>2.1800000000000002</v>
      </c>
      <c r="P71" s="56">
        <v>1.46</v>
      </c>
      <c r="Q71" s="56">
        <v>6</v>
      </c>
      <c r="R71" s="56">
        <v>0</v>
      </c>
      <c r="S71" s="56">
        <v>1.42</v>
      </c>
      <c r="T71" s="56">
        <v>27.08</v>
      </c>
      <c r="U71" s="56">
        <v>24.25</v>
      </c>
      <c r="V71" s="56">
        <v>29.22</v>
      </c>
      <c r="W71" s="56">
        <v>353</v>
      </c>
      <c r="X71" s="56">
        <v>350.1</v>
      </c>
      <c r="Y71" s="56">
        <v>14.15</v>
      </c>
      <c r="Z71" s="56">
        <v>16.72</v>
      </c>
      <c r="AA71" s="56">
        <v>37.21</v>
      </c>
      <c r="AB71" s="56">
        <v>43.96</v>
      </c>
      <c r="AC71" s="56">
        <v>500.3</v>
      </c>
      <c r="AD71" s="56">
        <v>50.59</v>
      </c>
      <c r="AE71" s="56">
        <v>0.2893</v>
      </c>
      <c r="AF71" s="56">
        <v>94.56</v>
      </c>
      <c r="AG71" s="56">
        <v>2</v>
      </c>
      <c r="AH71" s="56">
        <v>0.56000000000000005</v>
      </c>
      <c r="AI71" s="56">
        <v>111115</v>
      </c>
    </row>
    <row r="72" spans="1:35" x14ac:dyDescent="0.2">
      <c r="A72" s="56">
        <v>752</v>
      </c>
      <c r="B72" s="57">
        <v>35982</v>
      </c>
      <c r="C72" s="61">
        <v>0.5095601851851852</v>
      </c>
      <c r="D72" s="56" t="s">
        <v>51</v>
      </c>
      <c r="E72" s="56">
        <v>50</v>
      </c>
      <c r="F72" s="56" t="s">
        <v>432</v>
      </c>
      <c r="G72" s="56" t="s">
        <v>429</v>
      </c>
      <c r="H72" s="56">
        <v>12</v>
      </c>
      <c r="I72" s="56">
        <v>6</v>
      </c>
      <c r="J72" s="56">
        <v>1</v>
      </c>
      <c r="K72" s="56">
        <v>188.72</v>
      </c>
      <c r="L72" s="56">
        <v>1.18</v>
      </c>
      <c r="M72" s="56">
        <v>0.49299999999999999</v>
      </c>
      <c r="N72" s="56">
        <v>340</v>
      </c>
      <c r="O72" s="56">
        <v>3.64</v>
      </c>
      <c r="P72" s="56">
        <v>0.91200000000000003</v>
      </c>
      <c r="Q72" s="56">
        <v>6</v>
      </c>
      <c r="R72" s="56">
        <v>0</v>
      </c>
      <c r="S72" s="56">
        <v>1.42</v>
      </c>
      <c r="T72" s="56">
        <v>24.51</v>
      </c>
      <c r="U72" s="56">
        <v>22.06</v>
      </c>
      <c r="V72" s="56">
        <v>25.35</v>
      </c>
      <c r="W72" s="56">
        <v>352.7</v>
      </c>
      <c r="X72" s="56">
        <v>349.8</v>
      </c>
      <c r="Y72" s="56">
        <v>14.37</v>
      </c>
      <c r="Z72" s="56">
        <v>18.66</v>
      </c>
      <c r="AA72" s="56">
        <v>43.65</v>
      </c>
      <c r="AB72" s="56">
        <v>56.67</v>
      </c>
      <c r="AC72" s="56">
        <v>500.8</v>
      </c>
      <c r="AD72" s="56">
        <v>50.31</v>
      </c>
      <c r="AE72" s="56">
        <v>0.71640000000000004</v>
      </c>
      <c r="AF72" s="56">
        <v>93.83</v>
      </c>
      <c r="AG72" s="56">
        <v>3.2</v>
      </c>
      <c r="AH72" s="56">
        <v>0.19</v>
      </c>
      <c r="AI72" s="56">
        <v>111115</v>
      </c>
    </row>
    <row r="73" spans="1:35" x14ac:dyDescent="0.2">
      <c r="A73" s="56">
        <v>753</v>
      </c>
      <c r="B73" s="57">
        <v>35982</v>
      </c>
      <c r="C73" s="61">
        <v>0.5095601851851852</v>
      </c>
      <c r="D73" s="56" t="s">
        <v>51</v>
      </c>
      <c r="E73" s="56">
        <v>50</v>
      </c>
      <c r="F73" s="56" t="s">
        <v>432</v>
      </c>
      <c r="G73" s="56" t="s">
        <v>429</v>
      </c>
      <c r="H73" s="56">
        <v>12</v>
      </c>
      <c r="I73" s="56">
        <v>6</v>
      </c>
      <c r="J73" s="56">
        <v>2</v>
      </c>
      <c r="K73" s="56">
        <v>201.47</v>
      </c>
      <c r="L73" s="56">
        <v>1</v>
      </c>
      <c r="M73" s="56">
        <v>0.49399999999999999</v>
      </c>
      <c r="N73" s="56">
        <v>341</v>
      </c>
      <c r="O73" s="56">
        <v>3.67</v>
      </c>
      <c r="P73" s="56">
        <v>0.91800000000000004</v>
      </c>
      <c r="Q73" s="56">
        <v>6</v>
      </c>
      <c r="R73" s="56">
        <v>0</v>
      </c>
      <c r="S73" s="56">
        <v>1.42</v>
      </c>
      <c r="T73" s="56">
        <v>24.52</v>
      </c>
      <c r="U73" s="56">
        <v>22.12</v>
      </c>
      <c r="V73" s="56">
        <v>25.17</v>
      </c>
      <c r="W73" s="56">
        <v>352.9</v>
      </c>
      <c r="X73" s="56">
        <v>350.2</v>
      </c>
      <c r="Y73" s="56">
        <v>14.38</v>
      </c>
      <c r="Z73" s="56">
        <v>18.7</v>
      </c>
      <c r="AA73" s="56">
        <v>43.68</v>
      </c>
      <c r="AB73" s="56">
        <v>56.8</v>
      </c>
      <c r="AC73" s="56">
        <v>500.6</v>
      </c>
      <c r="AD73" s="56">
        <v>50.23</v>
      </c>
      <c r="AE73" s="56">
        <v>1.3780000000000001E-2</v>
      </c>
      <c r="AF73" s="56">
        <v>93.83</v>
      </c>
      <c r="AG73" s="56">
        <v>3.2</v>
      </c>
      <c r="AH73" s="56">
        <v>0.19</v>
      </c>
      <c r="AI73" s="56">
        <v>111115</v>
      </c>
    </row>
    <row r="74" spans="1:35" x14ac:dyDescent="0.2">
      <c r="A74" s="56">
        <v>152</v>
      </c>
      <c r="B74" s="57">
        <v>35979</v>
      </c>
      <c r="C74" s="61">
        <v>0.49204861111111109</v>
      </c>
      <c r="D74" s="56" t="s">
        <v>51</v>
      </c>
      <c r="E74" s="56">
        <v>50</v>
      </c>
      <c r="F74" s="59" t="s">
        <v>430</v>
      </c>
      <c r="G74" s="56" t="s">
        <v>429</v>
      </c>
      <c r="H74" s="56">
        <v>16</v>
      </c>
      <c r="I74" s="56">
        <v>6</v>
      </c>
      <c r="J74" s="56">
        <v>1</v>
      </c>
      <c r="K74" s="56">
        <v>108.22</v>
      </c>
      <c r="L74" s="56">
        <v>1.19</v>
      </c>
      <c r="M74" s="56">
        <v>0.24399999999999999</v>
      </c>
      <c r="N74" s="56">
        <v>335</v>
      </c>
      <c r="O74" s="56">
        <v>2.71</v>
      </c>
      <c r="P74" s="56">
        <v>1.21</v>
      </c>
      <c r="Q74" s="56">
        <v>6</v>
      </c>
      <c r="R74" s="56">
        <v>0</v>
      </c>
      <c r="S74" s="56">
        <v>1.42</v>
      </c>
      <c r="T74" s="56">
        <v>23.92</v>
      </c>
      <c r="U74" s="56">
        <v>21.38</v>
      </c>
      <c r="V74" s="56">
        <v>24.77</v>
      </c>
      <c r="W74" s="56">
        <v>353.1</v>
      </c>
      <c r="X74" s="56">
        <v>350.6</v>
      </c>
      <c r="Y74" s="56">
        <v>11.03</v>
      </c>
      <c r="Z74" s="56">
        <v>14.24</v>
      </c>
      <c r="AA74" s="56">
        <v>35</v>
      </c>
      <c r="AB74" s="56">
        <v>45.18</v>
      </c>
      <c r="AC74" s="56">
        <v>500.4</v>
      </c>
      <c r="AD74" s="56">
        <v>51</v>
      </c>
      <c r="AE74" s="56">
        <v>5.5100000000000003E-2</v>
      </c>
      <c r="AF74" s="56">
        <v>94.58</v>
      </c>
      <c r="AG74" s="56">
        <v>2</v>
      </c>
      <c r="AH74" s="56">
        <v>0.56000000000000005</v>
      </c>
      <c r="AI74" s="56">
        <v>111115</v>
      </c>
    </row>
    <row r="75" spans="1:35" x14ac:dyDescent="0.2">
      <c r="A75" s="56">
        <v>153</v>
      </c>
      <c r="B75" s="57">
        <v>35979</v>
      </c>
      <c r="C75" s="61">
        <v>0.49204861111111109</v>
      </c>
      <c r="D75" s="59" t="s">
        <v>51</v>
      </c>
      <c r="E75" s="56">
        <v>50</v>
      </c>
      <c r="F75" s="59" t="s">
        <v>430</v>
      </c>
      <c r="G75" s="56" t="s">
        <v>429</v>
      </c>
      <c r="H75" s="56">
        <v>16</v>
      </c>
      <c r="I75" s="56">
        <v>6</v>
      </c>
      <c r="J75" s="56">
        <v>2</v>
      </c>
      <c r="K75" s="56">
        <v>131.46</v>
      </c>
      <c r="L75" s="56">
        <v>1.35</v>
      </c>
      <c r="M75" s="56">
        <v>0.245</v>
      </c>
      <c r="N75" s="56">
        <v>334</v>
      </c>
      <c r="O75" s="56">
        <v>2.78</v>
      </c>
      <c r="P75" s="56">
        <v>1.23</v>
      </c>
      <c r="Q75" s="56">
        <v>6</v>
      </c>
      <c r="R75" s="56">
        <v>0</v>
      </c>
      <c r="S75" s="56">
        <v>1.42</v>
      </c>
      <c r="T75" s="56">
        <v>24.19</v>
      </c>
      <c r="U75" s="56">
        <v>21.58</v>
      </c>
      <c r="V75" s="56">
        <v>25.12</v>
      </c>
      <c r="W75" s="56">
        <v>353.6</v>
      </c>
      <c r="X75" s="56">
        <v>350.9</v>
      </c>
      <c r="Y75" s="56">
        <v>11</v>
      </c>
      <c r="Z75" s="56">
        <v>14.29</v>
      </c>
      <c r="AA75" s="56">
        <v>34.35</v>
      </c>
      <c r="AB75" s="56">
        <v>44.62</v>
      </c>
      <c r="AC75" s="56">
        <v>500.3</v>
      </c>
      <c r="AD75" s="56">
        <v>51.05</v>
      </c>
      <c r="AE75" s="56">
        <v>5.5100000000000003E-2</v>
      </c>
      <c r="AF75" s="56">
        <v>94.58</v>
      </c>
      <c r="AG75" s="56">
        <v>2</v>
      </c>
      <c r="AH75" s="56">
        <v>0.56000000000000005</v>
      </c>
      <c r="AI75" s="56">
        <v>111115</v>
      </c>
    </row>
    <row r="76" spans="1:35" x14ac:dyDescent="0.2">
      <c r="A76" s="56">
        <v>182</v>
      </c>
      <c r="B76" s="57">
        <v>35979</v>
      </c>
      <c r="C76" s="61">
        <v>0.53815972222222219</v>
      </c>
      <c r="D76" s="56" t="s">
        <v>51</v>
      </c>
      <c r="E76" s="56">
        <v>50</v>
      </c>
      <c r="F76" s="59" t="s">
        <v>430</v>
      </c>
      <c r="G76" s="56" t="s">
        <v>429</v>
      </c>
      <c r="H76" s="56">
        <v>22</v>
      </c>
      <c r="I76" s="56">
        <v>3</v>
      </c>
      <c r="J76" s="56">
        <v>1</v>
      </c>
      <c r="K76" s="56">
        <v>72.459999999999994</v>
      </c>
      <c r="L76" s="56">
        <v>1.32</v>
      </c>
      <c r="M76" s="56">
        <v>0.21199999999999999</v>
      </c>
      <c r="N76" s="56">
        <v>328</v>
      </c>
      <c r="O76" s="56">
        <v>2.88</v>
      </c>
      <c r="P76" s="56">
        <v>1.44</v>
      </c>
      <c r="Q76" s="56">
        <v>6</v>
      </c>
      <c r="R76" s="56">
        <v>0</v>
      </c>
      <c r="S76" s="56">
        <v>1.42</v>
      </c>
      <c r="T76" s="56">
        <v>25.86</v>
      </c>
      <c r="U76" s="56">
        <v>24.31</v>
      </c>
      <c r="V76" s="56">
        <v>25.05</v>
      </c>
      <c r="W76" s="56">
        <v>350</v>
      </c>
      <c r="X76" s="56">
        <v>347.2</v>
      </c>
      <c r="Y76" s="56">
        <v>13.62</v>
      </c>
      <c r="Z76" s="56">
        <v>17.02</v>
      </c>
      <c r="AA76" s="56">
        <v>38.479999999999997</v>
      </c>
      <c r="AB76" s="56">
        <v>48.08</v>
      </c>
      <c r="AC76" s="56">
        <v>500.3</v>
      </c>
      <c r="AD76" s="56">
        <v>49.09</v>
      </c>
      <c r="AE76" s="56">
        <v>0.4133</v>
      </c>
      <c r="AF76" s="56">
        <v>94.57</v>
      </c>
      <c r="AG76" s="56">
        <v>2</v>
      </c>
      <c r="AH76" s="56">
        <v>0.56000000000000005</v>
      </c>
      <c r="AI76" s="56">
        <v>111115</v>
      </c>
    </row>
    <row r="77" spans="1:35" x14ac:dyDescent="0.2">
      <c r="A77" s="56">
        <v>183</v>
      </c>
      <c r="B77" s="57">
        <v>35979</v>
      </c>
      <c r="C77" s="61">
        <v>0.53815972222222219</v>
      </c>
      <c r="D77" s="56" t="s">
        <v>51</v>
      </c>
      <c r="E77" s="56">
        <v>50</v>
      </c>
      <c r="F77" s="59" t="s">
        <v>430</v>
      </c>
      <c r="G77" s="56" t="s">
        <v>429</v>
      </c>
      <c r="H77" s="56">
        <v>22</v>
      </c>
      <c r="I77" s="56">
        <v>3</v>
      </c>
      <c r="J77" s="56">
        <v>2</v>
      </c>
      <c r="K77" s="56">
        <v>114.46</v>
      </c>
      <c r="L77" s="56">
        <v>0.42499999999999999</v>
      </c>
      <c r="M77" s="56">
        <v>0.21199999999999999</v>
      </c>
      <c r="N77" s="56">
        <v>339</v>
      </c>
      <c r="O77" s="56">
        <v>2.88</v>
      </c>
      <c r="P77" s="56">
        <v>1.44</v>
      </c>
      <c r="Q77" s="56">
        <v>6</v>
      </c>
      <c r="R77" s="56">
        <v>0</v>
      </c>
      <c r="S77" s="56">
        <v>1.42</v>
      </c>
      <c r="T77" s="56">
        <v>26.17</v>
      </c>
      <c r="U77" s="56">
        <v>24.27</v>
      </c>
      <c r="V77" s="56">
        <v>27.07</v>
      </c>
      <c r="W77" s="56">
        <v>352.6</v>
      </c>
      <c r="X77" s="56">
        <v>350.9</v>
      </c>
      <c r="Y77" s="56">
        <v>13.57</v>
      </c>
      <c r="Z77" s="56">
        <v>16.96</v>
      </c>
      <c r="AA77" s="56">
        <v>37.65</v>
      </c>
      <c r="AB77" s="56">
        <v>47.05</v>
      </c>
      <c r="AC77" s="56">
        <v>500.2</v>
      </c>
      <c r="AD77" s="56">
        <v>49.14</v>
      </c>
      <c r="AE77" s="56">
        <v>0.372</v>
      </c>
      <c r="AF77" s="56">
        <v>94.57</v>
      </c>
      <c r="AG77" s="56">
        <v>2</v>
      </c>
      <c r="AH77" s="56">
        <v>0.56000000000000005</v>
      </c>
      <c r="AI77" s="56">
        <v>111115</v>
      </c>
    </row>
    <row r="78" spans="1:35" x14ac:dyDescent="0.2">
      <c r="A78" s="56">
        <v>162</v>
      </c>
      <c r="B78" s="57">
        <v>35979</v>
      </c>
      <c r="C78" s="61">
        <v>0.49465277777777777</v>
      </c>
      <c r="D78" s="56" t="s">
        <v>51</v>
      </c>
      <c r="E78" s="56">
        <v>50</v>
      </c>
      <c r="F78" s="59" t="s">
        <v>430</v>
      </c>
      <c r="G78" s="56" t="s">
        <v>429</v>
      </c>
      <c r="H78" s="56">
        <v>92</v>
      </c>
      <c r="I78" s="56">
        <v>1</v>
      </c>
      <c r="J78" s="56">
        <v>1</v>
      </c>
      <c r="K78" s="56">
        <v>262.70999999999998</v>
      </c>
      <c r="L78" s="56">
        <v>1.21</v>
      </c>
      <c r="M78" s="56">
        <v>0.19700000000000001</v>
      </c>
      <c r="N78" s="56">
        <v>331</v>
      </c>
      <c r="O78" s="56">
        <v>2.56</v>
      </c>
      <c r="P78" s="56">
        <v>1.37</v>
      </c>
      <c r="Q78" s="56">
        <v>6</v>
      </c>
      <c r="R78" s="56">
        <v>0</v>
      </c>
      <c r="S78" s="56">
        <v>1.42</v>
      </c>
      <c r="T78" s="56">
        <v>22.4</v>
      </c>
      <c r="U78" s="56">
        <v>22.24</v>
      </c>
      <c r="V78" s="56">
        <v>21.66</v>
      </c>
      <c r="W78" s="56">
        <v>352.2</v>
      </c>
      <c r="X78" s="56">
        <v>349.7</v>
      </c>
      <c r="Y78" s="56">
        <v>10.98</v>
      </c>
      <c r="Z78" s="56">
        <v>14</v>
      </c>
      <c r="AA78" s="56">
        <v>38.19</v>
      </c>
      <c r="AB78" s="56">
        <v>48.71</v>
      </c>
      <c r="AC78" s="56">
        <v>500.6</v>
      </c>
      <c r="AD78" s="56">
        <v>50.92</v>
      </c>
      <c r="AE78" s="56">
        <v>0.248</v>
      </c>
      <c r="AF78" s="56">
        <v>94.58</v>
      </c>
      <c r="AG78" s="56">
        <v>2</v>
      </c>
      <c r="AH78" s="56">
        <v>0.56000000000000005</v>
      </c>
      <c r="AI78" s="56">
        <v>111115</v>
      </c>
    </row>
    <row r="79" spans="1:35" x14ac:dyDescent="0.2">
      <c r="A79" s="56">
        <v>163</v>
      </c>
      <c r="B79" s="57">
        <v>35979</v>
      </c>
      <c r="C79" s="61">
        <v>0.49465277777777777</v>
      </c>
      <c r="D79" s="59" t="s">
        <v>51</v>
      </c>
      <c r="E79" s="56">
        <v>50</v>
      </c>
      <c r="F79" s="59" t="s">
        <v>430</v>
      </c>
      <c r="G79" s="56" t="s">
        <v>429</v>
      </c>
      <c r="H79" s="56">
        <v>92</v>
      </c>
      <c r="I79" s="56">
        <v>1</v>
      </c>
      <c r="J79" s="56">
        <v>2</v>
      </c>
      <c r="K79" s="56">
        <v>282.20999999999998</v>
      </c>
      <c r="L79" s="56">
        <v>1.19</v>
      </c>
      <c r="M79" s="56">
        <v>0.19800000000000001</v>
      </c>
      <c r="N79" s="56">
        <v>331</v>
      </c>
      <c r="O79" s="56">
        <v>2.5499999999999998</v>
      </c>
      <c r="P79" s="56">
        <v>1.36</v>
      </c>
      <c r="Q79" s="56">
        <v>6</v>
      </c>
      <c r="R79" s="56">
        <v>0</v>
      </c>
      <c r="S79" s="56">
        <v>1.42</v>
      </c>
      <c r="T79" s="56">
        <v>22.42</v>
      </c>
      <c r="U79" s="56">
        <v>22.19</v>
      </c>
      <c r="V79" s="56">
        <v>21.69</v>
      </c>
      <c r="W79" s="56">
        <v>352.3</v>
      </c>
      <c r="X79" s="56">
        <v>349.8</v>
      </c>
      <c r="Y79" s="56">
        <v>10.99</v>
      </c>
      <c r="Z79" s="56">
        <v>14.01</v>
      </c>
      <c r="AA79" s="56">
        <v>38.200000000000003</v>
      </c>
      <c r="AB79" s="56">
        <v>48.68</v>
      </c>
      <c r="AC79" s="56">
        <v>500.4</v>
      </c>
      <c r="AD79" s="56">
        <v>50.87</v>
      </c>
      <c r="AE79" s="56">
        <v>1.1020000000000001</v>
      </c>
      <c r="AF79" s="56">
        <v>94.58</v>
      </c>
      <c r="AG79" s="56">
        <v>2</v>
      </c>
      <c r="AH79" s="56">
        <v>0.56000000000000005</v>
      </c>
      <c r="AI79" s="56">
        <v>111115</v>
      </c>
    </row>
    <row r="80" spans="1:35" x14ac:dyDescent="0.2">
      <c r="A80" s="56">
        <v>380</v>
      </c>
      <c r="B80" s="57">
        <v>35983</v>
      </c>
      <c r="C80" s="61">
        <v>0.50405092592592593</v>
      </c>
      <c r="D80" s="56" t="s">
        <v>51</v>
      </c>
      <c r="E80" s="56">
        <v>50</v>
      </c>
      <c r="F80" s="56" t="s">
        <v>432</v>
      </c>
      <c r="G80" s="56" t="s">
        <v>435</v>
      </c>
      <c r="H80" s="56">
        <v>4</v>
      </c>
      <c r="I80" s="56">
        <v>4</v>
      </c>
      <c r="J80" s="56">
        <v>1</v>
      </c>
      <c r="K80" s="56">
        <v>180.69</v>
      </c>
      <c r="L80" s="56">
        <v>0.185</v>
      </c>
      <c r="M80" s="56">
        <v>0.31900000000000001</v>
      </c>
      <c r="N80" s="56">
        <v>341</v>
      </c>
      <c r="O80" s="56">
        <v>3.18</v>
      </c>
      <c r="P80" s="56">
        <v>1.1100000000000001</v>
      </c>
      <c r="Q80" s="56">
        <v>6</v>
      </c>
      <c r="R80" s="56">
        <v>0</v>
      </c>
      <c r="S80" s="56">
        <v>1.42</v>
      </c>
      <c r="T80" s="56">
        <v>27.15</v>
      </c>
      <c r="U80" s="56">
        <v>26.27</v>
      </c>
      <c r="V80" s="56">
        <v>26.61</v>
      </c>
      <c r="W80" s="56">
        <v>350.6</v>
      </c>
      <c r="X80" s="56">
        <v>349.1</v>
      </c>
      <c r="Y80" s="56">
        <v>20.97</v>
      </c>
      <c r="Z80" s="56">
        <v>24.68</v>
      </c>
      <c r="AA80" s="56">
        <v>54.51</v>
      </c>
      <c r="AB80" s="56">
        <v>64.17</v>
      </c>
      <c r="AC80" s="56">
        <v>500.5</v>
      </c>
      <c r="AD80" s="56">
        <v>49.28</v>
      </c>
      <c r="AE80" s="56">
        <v>0.63380000000000003</v>
      </c>
      <c r="AF80" s="56">
        <v>93.88</v>
      </c>
      <c r="AG80" s="56">
        <v>3.1</v>
      </c>
      <c r="AH80" s="56">
        <v>0.97</v>
      </c>
      <c r="AI80" s="56">
        <v>111115</v>
      </c>
    </row>
    <row r="81" spans="1:35" x14ac:dyDescent="0.2">
      <c r="A81" s="56">
        <v>381</v>
      </c>
      <c r="B81" s="57">
        <v>35983</v>
      </c>
      <c r="C81" s="61">
        <v>0.50405092592592593</v>
      </c>
      <c r="D81" s="56" t="s">
        <v>51</v>
      </c>
      <c r="E81" s="56">
        <v>50</v>
      </c>
      <c r="F81" s="56" t="s">
        <v>432</v>
      </c>
      <c r="G81" s="56" t="s">
        <v>435</v>
      </c>
      <c r="H81" s="56">
        <v>4</v>
      </c>
      <c r="I81" s="56">
        <v>4</v>
      </c>
      <c r="J81" s="56">
        <v>2</v>
      </c>
      <c r="K81" s="56">
        <v>195.69</v>
      </c>
      <c r="L81" s="56">
        <v>0.51200000000000001</v>
      </c>
      <c r="M81" s="56">
        <v>0.32100000000000001</v>
      </c>
      <c r="N81" s="56">
        <v>339</v>
      </c>
      <c r="O81" s="56">
        <v>3.17</v>
      </c>
      <c r="P81" s="56">
        <v>1.1000000000000001</v>
      </c>
      <c r="Q81" s="56">
        <v>6</v>
      </c>
      <c r="R81" s="56">
        <v>0</v>
      </c>
      <c r="S81" s="56">
        <v>1.42</v>
      </c>
      <c r="T81" s="56">
        <v>27.07</v>
      </c>
      <c r="U81" s="56">
        <v>26.21</v>
      </c>
      <c r="V81" s="56">
        <v>26.69</v>
      </c>
      <c r="W81" s="56">
        <v>350.8</v>
      </c>
      <c r="X81" s="56">
        <v>348.9</v>
      </c>
      <c r="Y81" s="56">
        <v>20.95</v>
      </c>
      <c r="Z81" s="56">
        <v>24.65</v>
      </c>
      <c r="AA81" s="56">
        <v>54.71</v>
      </c>
      <c r="AB81" s="56">
        <v>64.38</v>
      </c>
      <c r="AC81" s="56">
        <v>500.6</v>
      </c>
      <c r="AD81" s="56">
        <v>49.26</v>
      </c>
      <c r="AE81" s="56">
        <v>0.23419999999999999</v>
      </c>
      <c r="AF81" s="56">
        <v>93.88</v>
      </c>
      <c r="AG81" s="56">
        <v>3.1</v>
      </c>
      <c r="AH81" s="56">
        <v>0.97</v>
      </c>
      <c r="AI81" s="56">
        <v>111115</v>
      </c>
    </row>
    <row r="82" spans="1:35" x14ac:dyDescent="0.2">
      <c r="A82" s="56">
        <v>360</v>
      </c>
      <c r="B82" s="57">
        <v>35983</v>
      </c>
      <c r="C82" s="61">
        <v>0.49005787037037035</v>
      </c>
      <c r="D82" s="56" t="s">
        <v>51</v>
      </c>
      <c r="E82" s="56">
        <v>50</v>
      </c>
      <c r="F82" s="56" t="s">
        <v>432</v>
      </c>
      <c r="G82" s="56" t="s">
        <v>435</v>
      </c>
      <c r="H82" s="56">
        <v>8</v>
      </c>
      <c r="I82" s="56">
        <v>1</v>
      </c>
      <c r="J82" s="56">
        <v>1</v>
      </c>
      <c r="K82" s="56">
        <v>156.71</v>
      </c>
      <c r="L82" s="56">
        <v>1.46</v>
      </c>
      <c r="M82" s="56">
        <v>0.25700000000000001</v>
      </c>
      <c r="N82" s="56">
        <v>333</v>
      </c>
      <c r="O82" s="56">
        <v>2.94</v>
      </c>
      <c r="P82" s="56">
        <v>1.23</v>
      </c>
      <c r="Q82" s="56">
        <v>6</v>
      </c>
      <c r="R82" s="56">
        <v>0</v>
      </c>
      <c r="S82" s="56">
        <v>1.42</v>
      </c>
      <c r="T82" s="56">
        <v>25.78</v>
      </c>
      <c r="U82" s="56">
        <v>26.27</v>
      </c>
      <c r="V82" s="56">
        <v>24.5</v>
      </c>
      <c r="W82" s="56">
        <v>354</v>
      </c>
      <c r="X82" s="56">
        <v>351</v>
      </c>
      <c r="Y82" s="56">
        <v>19.989999999999998</v>
      </c>
      <c r="Z82" s="56">
        <v>23.43</v>
      </c>
      <c r="AA82" s="56">
        <v>56.34</v>
      </c>
      <c r="AB82" s="56">
        <v>66.03</v>
      </c>
      <c r="AC82" s="56">
        <v>500.6</v>
      </c>
      <c r="AD82" s="56">
        <v>50.49</v>
      </c>
      <c r="AE82" s="56">
        <v>0.1515</v>
      </c>
      <c r="AF82" s="56">
        <v>93.89</v>
      </c>
      <c r="AG82" s="56">
        <v>3.1</v>
      </c>
      <c r="AH82" s="56">
        <v>0.97</v>
      </c>
      <c r="AI82" s="56">
        <v>111115</v>
      </c>
    </row>
    <row r="83" spans="1:35" x14ac:dyDescent="0.2">
      <c r="A83" s="56">
        <v>361</v>
      </c>
      <c r="B83" s="57">
        <v>35983</v>
      </c>
      <c r="C83" s="61">
        <v>0.49005787037037035</v>
      </c>
      <c r="D83" s="56" t="s">
        <v>51</v>
      </c>
      <c r="E83" s="56">
        <v>50</v>
      </c>
      <c r="F83" s="56" t="s">
        <v>432</v>
      </c>
      <c r="G83" s="56" t="s">
        <v>435</v>
      </c>
      <c r="H83" s="56">
        <v>8</v>
      </c>
      <c r="I83" s="56">
        <v>1</v>
      </c>
      <c r="J83" s="56">
        <v>2</v>
      </c>
      <c r="K83" s="56">
        <v>262.45999999999998</v>
      </c>
      <c r="L83" s="56">
        <v>1.1000000000000001</v>
      </c>
      <c r="M83" s="56">
        <v>0.26100000000000001</v>
      </c>
      <c r="N83" s="56">
        <v>336</v>
      </c>
      <c r="O83" s="56">
        <v>2.93</v>
      </c>
      <c r="P83" s="56">
        <v>1.21</v>
      </c>
      <c r="Q83" s="56">
        <v>6</v>
      </c>
      <c r="R83" s="56">
        <v>0</v>
      </c>
      <c r="S83" s="56">
        <v>1.42</v>
      </c>
      <c r="T83" s="56">
        <v>25.74</v>
      </c>
      <c r="U83" s="56">
        <v>26.04</v>
      </c>
      <c r="V83" s="56">
        <v>24.73</v>
      </c>
      <c r="W83" s="56">
        <v>353.8</v>
      </c>
      <c r="X83" s="56">
        <v>351.3</v>
      </c>
      <c r="Y83" s="56">
        <v>19.66</v>
      </c>
      <c r="Z83" s="56">
        <v>23.09</v>
      </c>
      <c r="AA83" s="56">
        <v>55.56</v>
      </c>
      <c r="AB83" s="56">
        <v>65.27</v>
      </c>
      <c r="AC83" s="56">
        <v>500.6</v>
      </c>
      <c r="AD83" s="56">
        <v>50.95</v>
      </c>
      <c r="AE83" s="56">
        <v>0.79910000000000003</v>
      </c>
      <c r="AF83" s="56">
        <v>93.88</v>
      </c>
      <c r="AG83" s="56">
        <v>3.1</v>
      </c>
      <c r="AH83" s="56">
        <v>0.97</v>
      </c>
      <c r="AI83" s="56">
        <v>111115</v>
      </c>
    </row>
    <row r="84" spans="1:35" x14ac:dyDescent="0.2">
      <c r="A84" s="56">
        <v>350</v>
      </c>
      <c r="B84" s="57">
        <v>35983</v>
      </c>
      <c r="C84" s="61">
        <v>0.48715277777777777</v>
      </c>
      <c r="D84" s="56" t="s">
        <v>51</v>
      </c>
      <c r="E84" s="56">
        <v>50</v>
      </c>
      <c r="F84" s="56" t="s">
        <v>432</v>
      </c>
      <c r="G84" s="56" t="s">
        <v>435</v>
      </c>
      <c r="H84" s="56">
        <v>10</v>
      </c>
      <c r="I84" s="56">
        <v>2</v>
      </c>
      <c r="J84" s="56">
        <v>1</v>
      </c>
      <c r="K84" s="56">
        <v>118.96</v>
      </c>
      <c r="L84" s="56">
        <v>1.54</v>
      </c>
      <c r="M84" s="56">
        <v>0.26400000000000001</v>
      </c>
      <c r="N84" s="56">
        <v>331</v>
      </c>
      <c r="O84" s="56">
        <v>3.22</v>
      </c>
      <c r="P84" s="56">
        <v>1.32</v>
      </c>
      <c r="Q84" s="56">
        <v>6</v>
      </c>
      <c r="R84" s="56">
        <v>0</v>
      </c>
      <c r="S84" s="56">
        <v>1.42</v>
      </c>
      <c r="T84" s="56">
        <v>27.27</v>
      </c>
      <c r="U84" s="56">
        <v>26.16</v>
      </c>
      <c r="V84" s="56">
        <v>26.87</v>
      </c>
      <c r="W84" s="56">
        <v>352.8</v>
      </c>
      <c r="X84" s="56">
        <v>349.6</v>
      </c>
      <c r="Y84" s="56">
        <v>18.47</v>
      </c>
      <c r="Z84" s="56">
        <v>22.24</v>
      </c>
      <c r="AA84" s="56">
        <v>47.7</v>
      </c>
      <c r="AB84" s="56">
        <v>57.44</v>
      </c>
      <c r="AC84" s="56">
        <v>500.6</v>
      </c>
      <c r="AD84" s="56">
        <v>49.55</v>
      </c>
      <c r="AE84" s="56">
        <v>1.3780000000000001E-2</v>
      </c>
      <c r="AF84" s="56">
        <v>93.9</v>
      </c>
      <c r="AG84" s="56">
        <v>3.1</v>
      </c>
      <c r="AH84" s="56">
        <v>0.97</v>
      </c>
      <c r="AI84" s="56">
        <v>111115</v>
      </c>
    </row>
    <row r="85" spans="1:35" x14ac:dyDescent="0.2">
      <c r="A85" s="56">
        <v>351</v>
      </c>
      <c r="B85" s="57">
        <v>35983</v>
      </c>
      <c r="C85" s="61">
        <v>0.48715277777777777</v>
      </c>
      <c r="D85" s="56" t="s">
        <v>51</v>
      </c>
      <c r="E85" s="56">
        <v>50</v>
      </c>
      <c r="F85" s="56" t="s">
        <v>432</v>
      </c>
      <c r="G85" s="56" t="s">
        <v>435</v>
      </c>
      <c r="H85" s="56">
        <v>10</v>
      </c>
      <c r="I85" s="56">
        <v>2</v>
      </c>
      <c r="J85" s="56">
        <v>2</v>
      </c>
      <c r="K85" s="56">
        <v>165.46</v>
      </c>
      <c r="L85" s="56">
        <v>0.98</v>
      </c>
      <c r="M85" s="56">
        <v>0.26400000000000001</v>
      </c>
      <c r="N85" s="56">
        <v>336</v>
      </c>
      <c r="O85" s="56">
        <v>3.19</v>
      </c>
      <c r="P85" s="56">
        <v>1.31</v>
      </c>
      <c r="Q85" s="56">
        <v>6</v>
      </c>
      <c r="R85" s="56">
        <v>0</v>
      </c>
      <c r="S85" s="56">
        <v>1.42</v>
      </c>
      <c r="T85" s="56">
        <v>27.17</v>
      </c>
      <c r="U85" s="56">
        <v>26.19</v>
      </c>
      <c r="V85" s="56">
        <v>26.69</v>
      </c>
      <c r="W85" s="56">
        <v>353.3</v>
      </c>
      <c r="X85" s="56">
        <v>350.8</v>
      </c>
      <c r="Y85" s="56">
        <v>18.670000000000002</v>
      </c>
      <c r="Z85" s="56">
        <v>22.41</v>
      </c>
      <c r="AA85" s="56">
        <v>48.49</v>
      </c>
      <c r="AB85" s="56">
        <v>58.2</v>
      </c>
      <c r="AC85" s="56">
        <v>500.8</v>
      </c>
      <c r="AD85" s="56">
        <v>49.35</v>
      </c>
      <c r="AE85" s="56">
        <v>0.42709999999999998</v>
      </c>
      <c r="AF85" s="56">
        <v>93.89</v>
      </c>
      <c r="AG85" s="56">
        <v>3.1</v>
      </c>
      <c r="AH85" s="56">
        <v>0.97</v>
      </c>
      <c r="AI85" s="56">
        <v>111115</v>
      </c>
    </row>
    <row r="86" spans="1:35" x14ac:dyDescent="0.2">
      <c r="A86" s="56">
        <v>426</v>
      </c>
      <c r="B86" s="57">
        <v>35982</v>
      </c>
      <c r="C86" s="61">
        <v>0.5857175925925926</v>
      </c>
      <c r="D86" s="56" t="s">
        <v>51</v>
      </c>
      <c r="E86" s="56">
        <v>50</v>
      </c>
      <c r="F86" s="56" t="s">
        <v>430</v>
      </c>
      <c r="G86" s="56" t="s">
        <v>435</v>
      </c>
      <c r="H86" s="56">
        <v>10</v>
      </c>
      <c r="I86" s="56">
        <v>4</v>
      </c>
      <c r="J86" s="56">
        <v>1</v>
      </c>
      <c r="K86" s="56">
        <v>16.399999999999999</v>
      </c>
      <c r="L86" s="56">
        <v>4.16</v>
      </c>
      <c r="M86" s="56">
        <v>0.33100000000000002</v>
      </c>
      <c r="N86" s="56">
        <v>323</v>
      </c>
      <c r="O86" s="56">
        <v>2.39</v>
      </c>
      <c r="P86" s="56">
        <v>0.81100000000000005</v>
      </c>
      <c r="Q86" s="56">
        <v>6</v>
      </c>
      <c r="R86" s="56">
        <v>0</v>
      </c>
      <c r="S86" s="56">
        <v>1.42</v>
      </c>
      <c r="T86" s="56">
        <v>23.82</v>
      </c>
      <c r="U86" s="56">
        <v>23.26</v>
      </c>
      <c r="V86" s="56">
        <v>23</v>
      </c>
      <c r="W86" s="56">
        <v>357.4</v>
      </c>
      <c r="X86" s="56">
        <v>351.4</v>
      </c>
      <c r="Y86" s="56">
        <v>19.11</v>
      </c>
      <c r="Z86" s="56">
        <v>21.91</v>
      </c>
      <c r="AA86" s="56">
        <v>60.49</v>
      </c>
      <c r="AB86" s="56">
        <v>69.34</v>
      </c>
      <c r="AC86" s="56">
        <v>500.5</v>
      </c>
      <c r="AD86" s="56">
        <v>48.49</v>
      </c>
      <c r="AE86" s="56">
        <v>0.27550000000000002</v>
      </c>
      <c r="AF86" s="56">
        <v>93.74</v>
      </c>
      <c r="AG86" s="56">
        <v>-0.1</v>
      </c>
      <c r="AH86" s="56">
        <v>0.02</v>
      </c>
      <c r="AI86" s="56">
        <v>111115</v>
      </c>
    </row>
    <row r="87" spans="1:35" x14ac:dyDescent="0.2">
      <c r="A87" s="56">
        <v>427</v>
      </c>
      <c r="B87" s="57">
        <v>35982</v>
      </c>
      <c r="C87" s="61">
        <v>0.5857175925925926</v>
      </c>
      <c r="D87" s="56" t="s">
        <v>51</v>
      </c>
      <c r="E87" s="56">
        <v>50</v>
      </c>
      <c r="F87" s="56" t="s">
        <v>430</v>
      </c>
      <c r="G87" s="56" t="s">
        <v>435</v>
      </c>
      <c r="H87" s="56">
        <v>10</v>
      </c>
      <c r="I87" s="56">
        <v>4</v>
      </c>
      <c r="J87" s="56">
        <v>2</v>
      </c>
      <c r="K87" s="56">
        <v>101.9</v>
      </c>
      <c r="L87" s="56">
        <v>4.71</v>
      </c>
      <c r="M87" s="56">
        <v>0.33</v>
      </c>
      <c r="N87" s="56">
        <v>318</v>
      </c>
      <c r="O87" s="56">
        <v>2.27</v>
      </c>
      <c r="P87" s="56">
        <v>0.77400000000000002</v>
      </c>
      <c r="Q87" s="56">
        <v>6</v>
      </c>
      <c r="R87" s="56">
        <v>0</v>
      </c>
      <c r="S87" s="56">
        <v>1.42</v>
      </c>
      <c r="T87" s="56">
        <v>23.44</v>
      </c>
      <c r="U87" s="56">
        <v>23.15</v>
      </c>
      <c r="V87" s="56">
        <v>22.37</v>
      </c>
      <c r="W87" s="56">
        <v>356.9</v>
      </c>
      <c r="X87" s="56">
        <v>350.3</v>
      </c>
      <c r="Y87" s="56">
        <v>19.420000000000002</v>
      </c>
      <c r="Z87" s="56">
        <v>22.09</v>
      </c>
      <c r="AA87" s="56">
        <v>62.89</v>
      </c>
      <c r="AB87" s="56">
        <v>71.510000000000005</v>
      </c>
      <c r="AC87" s="56">
        <v>500.5</v>
      </c>
      <c r="AD87" s="56">
        <v>50.73</v>
      </c>
      <c r="AE87" s="56">
        <v>0.124</v>
      </c>
      <c r="AF87" s="56">
        <v>93.74</v>
      </c>
      <c r="AG87" s="56">
        <v>-0.1</v>
      </c>
      <c r="AH87" s="56">
        <v>0.02</v>
      </c>
      <c r="AI87" s="56">
        <v>111115</v>
      </c>
    </row>
    <row r="88" spans="1:35" x14ac:dyDescent="0.2">
      <c r="A88" s="56">
        <v>466</v>
      </c>
      <c r="B88" s="57">
        <v>35982</v>
      </c>
      <c r="C88" s="61">
        <v>0.59767361111111106</v>
      </c>
      <c r="D88" s="56" t="s">
        <v>51</v>
      </c>
      <c r="E88" s="56">
        <v>50</v>
      </c>
      <c r="F88" s="56" t="s">
        <v>430</v>
      </c>
      <c r="G88" s="56" t="s">
        <v>435</v>
      </c>
      <c r="H88" s="56">
        <v>15</v>
      </c>
      <c r="I88" s="56">
        <v>1</v>
      </c>
      <c r="J88" s="56">
        <v>1</v>
      </c>
      <c r="K88" s="56">
        <v>113.63</v>
      </c>
      <c r="L88" s="56">
        <v>4.43</v>
      </c>
      <c r="M88" s="56">
        <v>0.24099999999999999</v>
      </c>
      <c r="N88" s="56">
        <v>311</v>
      </c>
      <c r="O88" s="56">
        <v>2.2400000000000002</v>
      </c>
      <c r="P88" s="56">
        <v>0.99299999999999999</v>
      </c>
      <c r="Q88" s="56">
        <v>6</v>
      </c>
      <c r="R88" s="56">
        <v>0</v>
      </c>
      <c r="S88" s="56">
        <v>1.42</v>
      </c>
      <c r="T88" s="56">
        <v>23.61</v>
      </c>
      <c r="U88" s="56">
        <v>22.83</v>
      </c>
      <c r="V88" s="56">
        <v>23.55</v>
      </c>
      <c r="W88" s="56">
        <v>356.3</v>
      </c>
      <c r="X88" s="56">
        <v>350.1</v>
      </c>
      <c r="Y88" s="56">
        <v>16.55</v>
      </c>
      <c r="Z88" s="56">
        <v>19.18</v>
      </c>
      <c r="AA88" s="56">
        <v>53.02</v>
      </c>
      <c r="AB88" s="56">
        <v>61.45</v>
      </c>
      <c r="AC88" s="56">
        <v>500.2</v>
      </c>
      <c r="AD88" s="56">
        <v>50.09</v>
      </c>
      <c r="AE88" s="56">
        <v>0.23419999999999999</v>
      </c>
      <c r="AF88" s="56">
        <v>93.74</v>
      </c>
      <c r="AG88" s="56">
        <v>-0.1</v>
      </c>
      <c r="AH88" s="56">
        <v>0.02</v>
      </c>
      <c r="AI88" s="56">
        <v>111115</v>
      </c>
    </row>
    <row r="89" spans="1:35" x14ac:dyDescent="0.2">
      <c r="A89" s="56">
        <v>467</v>
      </c>
      <c r="B89" s="57">
        <v>35982</v>
      </c>
      <c r="C89" s="61">
        <v>0.59767361111111106</v>
      </c>
      <c r="D89" s="56" t="s">
        <v>51</v>
      </c>
      <c r="E89" s="56">
        <v>50</v>
      </c>
      <c r="F89" s="56" t="s">
        <v>430</v>
      </c>
      <c r="G89" s="56" t="s">
        <v>435</v>
      </c>
      <c r="H89" s="56">
        <v>15</v>
      </c>
      <c r="I89" s="56">
        <v>1</v>
      </c>
      <c r="J89" s="56">
        <v>2</v>
      </c>
      <c r="K89" s="56">
        <v>157.88</v>
      </c>
      <c r="L89" s="56">
        <v>4.43</v>
      </c>
      <c r="M89" s="56">
        <v>0.24299999999999999</v>
      </c>
      <c r="N89" s="56">
        <v>311</v>
      </c>
      <c r="O89" s="56">
        <v>2.2799999999999998</v>
      </c>
      <c r="P89" s="56">
        <v>1.01</v>
      </c>
      <c r="Q89" s="56">
        <v>6</v>
      </c>
      <c r="R89" s="56">
        <v>0</v>
      </c>
      <c r="S89" s="56">
        <v>1.42</v>
      </c>
      <c r="T89" s="56">
        <v>23.71</v>
      </c>
      <c r="U89" s="56">
        <v>22.85</v>
      </c>
      <c r="V89" s="56">
        <v>23.77</v>
      </c>
      <c r="W89" s="56">
        <v>356.4</v>
      </c>
      <c r="X89" s="56">
        <v>350.1</v>
      </c>
      <c r="Y89" s="56">
        <v>16.39</v>
      </c>
      <c r="Z89" s="56">
        <v>19.07</v>
      </c>
      <c r="AA89" s="56">
        <v>52.17</v>
      </c>
      <c r="AB89" s="56">
        <v>60.73</v>
      </c>
      <c r="AC89" s="56">
        <v>500.6</v>
      </c>
      <c r="AD89" s="56">
        <v>50.09</v>
      </c>
      <c r="AE89" s="56">
        <v>0.4546</v>
      </c>
      <c r="AF89" s="56">
        <v>93.73</v>
      </c>
      <c r="AG89" s="56">
        <v>-0.1</v>
      </c>
      <c r="AH89" s="56">
        <v>0.02</v>
      </c>
      <c r="AI89" s="56">
        <v>111115</v>
      </c>
    </row>
    <row r="90" spans="1:35" x14ac:dyDescent="0.2">
      <c r="A90" s="56">
        <v>370</v>
      </c>
      <c r="B90" s="57">
        <v>35983</v>
      </c>
      <c r="C90" s="61">
        <v>0.49512731481481481</v>
      </c>
      <c r="D90" s="56" t="s">
        <v>51</v>
      </c>
      <c r="E90" s="56">
        <v>50</v>
      </c>
      <c r="F90" s="56" t="s">
        <v>432</v>
      </c>
      <c r="G90" s="56" t="s">
        <v>435</v>
      </c>
      <c r="H90" s="56">
        <v>17</v>
      </c>
      <c r="I90" s="56">
        <v>3</v>
      </c>
      <c r="J90" s="56">
        <v>1</v>
      </c>
      <c r="K90" s="56">
        <v>585.70000000000005</v>
      </c>
      <c r="L90" s="56">
        <v>0.41499999999999998</v>
      </c>
      <c r="M90" s="56">
        <v>0.182</v>
      </c>
      <c r="N90" s="56">
        <v>338</v>
      </c>
      <c r="O90" s="56">
        <v>2.21</v>
      </c>
      <c r="P90" s="56">
        <v>1.25</v>
      </c>
      <c r="Q90" s="56">
        <v>6</v>
      </c>
      <c r="R90" s="56">
        <v>0</v>
      </c>
      <c r="S90" s="56">
        <v>1.42</v>
      </c>
      <c r="T90" s="56">
        <v>26.85</v>
      </c>
      <c r="U90" s="56">
        <v>26.02</v>
      </c>
      <c r="V90" s="56">
        <v>26.5</v>
      </c>
      <c r="W90" s="56">
        <v>350.4</v>
      </c>
      <c r="X90" s="56">
        <v>348.9</v>
      </c>
      <c r="Y90" s="56">
        <v>20.12</v>
      </c>
      <c r="Z90" s="56">
        <v>22.71</v>
      </c>
      <c r="AA90" s="56">
        <v>53.22</v>
      </c>
      <c r="AB90" s="56">
        <v>60.07</v>
      </c>
      <c r="AC90" s="56">
        <v>500.7</v>
      </c>
      <c r="AD90" s="56">
        <v>50.19</v>
      </c>
      <c r="AE90" s="56">
        <v>0.30309999999999998</v>
      </c>
      <c r="AF90" s="56">
        <v>93.88</v>
      </c>
      <c r="AG90" s="56">
        <v>3.1</v>
      </c>
      <c r="AH90" s="56">
        <v>0.97</v>
      </c>
      <c r="AI90" s="56">
        <v>111115</v>
      </c>
    </row>
    <row r="91" spans="1:35" x14ac:dyDescent="0.2">
      <c r="A91" s="56">
        <v>371</v>
      </c>
      <c r="B91" s="57">
        <v>35983</v>
      </c>
      <c r="C91" s="61">
        <v>0.49512731481481481</v>
      </c>
      <c r="D91" s="56" t="s">
        <v>51</v>
      </c>
      <c r="E91" s="56">
        <v>50</v>
      </c>
      <c r="F91" s="56" t="s">
        <v>432</v>
      </c>
      <c r="G91" s="56" t="s">
        <v>435</v>
      </c>
      <c r="H91" s="56">
        <v>17</v>
      </c>
      <c r="I91" s="56">
        <v>3</v>
      </c>
      <c r="J91" s="56">
        <v>2</v>
      </c>
      <c r="K91" s="56">
        <v>689.94</v>
      </c>
      <c r="L91" s="56">
        <v>0.111</v>
      </c>
      <c r="M91" s="56">
        <v>0.18099999999999999</v>
      </c>
      <c r="N91" s="56">
        <v>341</v>
      </c>
      <c r="O91" s="56">
        <v>2.12</v>
      </c>
      <c r="P91" s="56">
        <v>1.21</v>
      </c>
      <c r="Q91" s="56">
        <v>6</v>
      </c>
      <c r="R91" s="56">
        <v>0</v>
      </c>
      <c r="S91" s="56">
        <v>1.42</v>
      </c>
      <c r="T91" s="56">
        <v>26.92</v>
      </c>
      <c r="U91" s="56">
        <v>26.13</v>
      </c>
      <c r="V91" s="56">
        <v>26.49</v>
      </c>
      <c r="W91" s="56">
        <v>349.8</v>
      </c>
      <c r="X91" s="56">
        <v>348.8</v>
      </c>
      <c r="Y91" s="56">
        <v>20.89</v>
      </c>
      <c r="Z91" s="56">
        <v>23.38</v>
      </c>
      <c r="AA91" s="56">
        <v>55.05</v>
      </c>
      <c r="AB91" s="56">
        <v>61.6</v>
      </c>
      <c r="AC91" s="56">
        <v>500.6</v>
      </c>
      <c r="AD91" s="56">
        <v>50.01</v>
      </c>
      <c r="AE91" s="56">
        <v>1.3780000000000001E-2</v>
      </c>
      <c r="AF91" s="56">
        <v>93.88</v>
      </c>
      <c r="AG91" s="56">
        <v>3.1</v>
      </c>
      <c r="AH91" s="56">
        <v>0.97</v>
      </c>
      <c r="AI91" s="56">
        <v>111115</v>
      </c>
    </row>
    <row r="92" spans="1:35" x14ac:dyDescent="0.2">
      <c r="A92" s="56">
        <v>578</v>
      </c>
      <c r="B92" s="57">
        <v>35982</v>
      </c>
      <c r="C92" s="61">
        <v>0.63004629629629627</v>
      </c>
      <c r="D92" s="56" t="s">
        <v>51</v>
      </c>
      <c r="E92" s="56">
        <v>50</v>
      </c>
      <c r="F92" s="56" t="s">
        <v>430</v>
      </c>
      <c r="G92" s="56" t="s">
        <v>436</v>
      </c>
      <c r="H92" s="56">
        <v>3</v>
      </c>
      <c r="I92" s="56">
        <v>6</v>
      </c>
      <c r="J92" s="56">
        <v>1</v>
      </c>
      <c r="K92" s="56">
        <v>114.83</v>
      </c>
      <c r="L92" s="56">
        <v>4.7</v>
      </c>
      <c r="M92" s="56">
        <v>0.28100000000000003</v>
      </c>
      <c r="N92" s="56">
        <v>312</v>
      </c>
      <c r="O92" s="56">
        <v>2.92</v>
      </c>
      <c r="P92" s="56">
        <v>1.1399999999999999</v>
      </c>
      <c r="Q92" s="56">
        <v>6</v>
      </c>
      <c r="R92" s="56">
        <v>0</v>
      </c>
      <c r="S92" s="56">
        <v>1.42</v>
      </c>
      <c r="T92" s="56">
        <v>24.53</v>
      </c>
      <c r="U92" s="56">
        <v>23.15</v>
      </c>
      <c r="V92" s="56">
        <v>24.34</v>
      </c>
      <c r="W92" s="56">
        <v>357.1</v>
      </c>
      <c r="X92" s="56">
        <v>350.2</v>
      </c>
      <c r="Y92" s="56">
        <v>14.77</v>
      </c>
      <c r="Z92" s="56">
        <v>18.2</v>
      </c>
      <c r="AA92" s="56">
        <v>44.77</v>
      </c>
      <c r="AB92" s="56">
        <v>55.19</v>
      </c>
      <c r="AC92" s="56">
        <v>500.5</v>
      </c>
      <c r="AD92" s="56">
        <v>50.56</v>
      </c>
      <c r="AE92" s="56">
        <v>0.1515</v>
      </c>
      <c r="AF92" s="56">
        <v>93.72</v>
      </c>
      <c r="AG92" s="56">
        <v>-0.1</v>
      </c>
      <c r="AH92" s="56">
        <v>0.02</v>
      </c>
      <c r="AI92" s="56">
        <v>111115</v>
      </c>
    </row>
    <row r="93" spans="1:35" x14ac:dyDescent="0.2">
      <c r="A93" s="56">
        <v>579</v>
      </c>
      <c r="B93" s="57">
        <v>35982</v>
      </c>
      <c r="C93" s="61">
        <v>0.63004629629629627</v>
      </c>
      <c r="D93" s="56" t="s">
        <v>51</v>
      </c>
      <c r="E93" s="56">
        <v>50</v>
      </c>
      <c r="F93" s="56" t="s">
        <v>430</v>
      </c>
      <c r="G93" s="56" t="s">
        <v>436</v>
      </c>
      <c r="H93" s="56">
        <v>3</v>
      </c>
      <c r="I93" s="56">
        <v>6</v>
      </c>
      <c r="J93" s="56">
        <v>2</v>
      </c>
      <c r="K93" s="56">
        <v>150.83000000000001</v>
      </c>
      <c r="L93" s="56">
        <v>4.6399999999999997</v>
      </c>
      <c r="M93" s="56">
        <v>0.27900000000000003</v>
      </c>
      <c r="N93" s="56">
        <v>313</v>
      </c>
      <c r="O93" s="56">
        <v>2.92</v>
      </c>
      <c r="P93" s="56">
        <v>1.1499999999999999</v>
      </c>
      <c r="Q93" s="56">
        <v>6</v>
      </c>
      <c r="R93" s="56">
        <v>0</v>
      </c>
      <c r="S93" s="56">
        <v>1.42</v>
      </c>
      <c r="T93" s="56">
        <v>24.42</v>
      </c>
      <c r="U93" s="56">
        <v>23.16</v>
      </c>
      <c r="V93" s="56">
        <v>24.15</v>
      </c>
      <c r="W93" s="56">
        <v>357.1</v>
      </c>
      <c r="X93" s="56">
        <v>350.3</v>
      </c>
      <c r="Y93" s="56">
        <v>14.73</v>
      </c>
      <c r="Z93" s="56">
        <v>18.170000000000002</v>
      </c>
      <c r="AA93" s="56">
        <v>44.94</v>
      </c>
      <c r="AB93" s="56">
        <v>55.43</v>
      </c>
      <c r="AC93" s="56">
        <v>500.5</v>
      </c>
      <c r="AD93" s="56">
        <v>50.58</v>
      </c>
      <c r="AE93" s="56">
        <v>0.35820000000000002</v>
      </c>
      <c r="AF93" s="56">
        <v>93.71</v>
      </c>
      <c r="AG93" s="56">
        <v>-0.1</v>
      </c>
      <c r="AH93" s="56">
        <v>0.02</v>
      </c>
      <c r="AI93" s="56">
        <v>111115</v>
      </c>
    </row>
    <row r="94" spans="1:35" x14ac:dyDescent="0.2">
      <c r="A94" s="56">
        <v>904</v>
      </c>
      <c r="B94" s="57">
        <v>35983</v>
      </c>
      <c r="C94" s="61">
        <v>0.54996527777777782</v>
      </c>
      <c r="D94" s="56" t="s">
        <v>51</v>
      </c>
      <c r="E94" s="56">
        <v>50</v>
      </c>
      <c r="F94" s="56" t="s">
        <v>432</v>
      </c>
      <c r="G94" s="56" t="s">
        <v>436</v>
      </c>
      <c r="H94" s="56">
        <v>4</v>
      </c>
      <c r="I94" s="56">
        <v>2</v>
      </c>
      <c r="J94" s="56">
        <v>1</v>
      </c>
      <c r="K94" s="56">
        <v>160.96</v>
      </c>
      <c r="L94" s="56">
        <v>1.02</v>
      </c>
      <c r="M94" s="56">
        <v>0.29299999999999998</v>
      </c>
      <c r="N94" s="56">
        <v>337</v>
      </c>
      <c r="O94" s="56">
        <v>3.22</v>
      </c>
      <c r="P94" s="56">
        <v>1.21</v>
      </c>
      <c r="Q94" s="56">
        <v>6</v>
      </c>
      <c r="R94" s="56">
        <v>0</v>
      </c>
      <c r="S94" s="56">
        <v>1.42</v>
      </c>
      <c r="T94" s="56">
        <v>26.85</v>
      </c>
      <c r="U94" s="56">
        <v>26.36</v>
      </c>
      <c r="V94" s="56">
        <v>26.1</v>
      </c>
      <c r="W94" s="56">
        <v>353.2</v>
      </c>
      <c r="X94" s="56">
        <v>350.6</v>
      </c>
      <c r="Y94" s="56">
        <v>20.11</v>
      </c>
      <c r="Z94" s="56">
        <v>23.88</v>
      </c>
      <c r="AA94" s="56">
        <v>53.2</v>
      </c>
      <c r="AB94" s="56">
        <v>63.17</v>
      </c>
      <c r="AC94" s="56">
        <v>500.2</v>
      </c>
      <c r="AD94" s="56">
        <v>50.66</v>
      </c>
      <c r="AE94" s="56">
        <v>0.372</v>
      </c>
      <c r="AF94" s="56">
        <v>93.86</v>
      </c>
      <c r="AG94" s="56">
        <v>3.1</v>
      </c>
      <c r="AH94" s="56">
        <v>0.7</v>
      </c>
      <c r="AI94" s="56">
        <v>111115</v>
      </c>
    </row>
    <row r="95" spans="1:35" x14ac:dyDescent="0.2">
      <c r="A95" s="56">
        <v>905</v>
      </c>
      <c r="B95" s="57">
        <v>35983</v>
      </c>
      <c r="C95" s="61">
        <v>0.54996527777777782</v>
      </c>
      <c r="D95" s="56" t="s">
        <v>51</v>
      </c>
      <c r="E95" s="56">
        <v>50</v>
      </c>
      <c r="F95" s="56" t="s">
        <v>432</v>
      </c>
      <c r="G95" s="56" t="s">
        <v>436</v>
      </c>
      <c r="H95" s="56">
        <v>4</v>
      </c>
      <c r="I95" s="56">
        <v>2</v>
      </c>
      <c r="J95" s="56">
        <v>2</v>
      </c>
      <c r="K95" s="56">
        <v>175.96</v>
      </c>
      <c r="L95" s="56">
        <v>1.1299999999999999</v>
      </c>
      <c r="M95" s="56">
        <v>0.29599999999999999</v>
      </c>
      <c r="N95" s="56">
        <v>336</v>
      </c>
      <c r="O95" s="56">
        <v>3.21</v>
      </c>
      <c r="P95" s="56">
        <v>1.19</v>
      </c>
      <c r="Q95" s="56">
        <v>6</v>
      </c>
      <c r="R95" s="56">
        <v>0</v>
      </c>
      <c r="S95" s="56">
        <v>1.42</v>
      </c>
      <c r="T95" s="56">
        <v>26.75</v>
      </c>
      <c r="U95" s="56">
        <v>26.3</v>
      </c>
      <c r="V95" s="56">
        <v>25.85</v>
      </c>
      <c r="W95" s="56">
        <v>353.2</v>
      </c>
      <c r="X95" s="56">
        <v>350.5</v>
      </c>
      <c r="Y95" s="56">
        <v>20.100000000000001</v>
      </c>
      <c r="Z95" s="56">
        <v>23.86</v>
      </c>
      <c r="AA95" s="56">
        <v>53.48</v>
      </c>
      <c r="AB95" s="56">
        <v>63.49</v>
      </c>
      <c r="AC95" s="56">
        <v>500.5</v>
      </c>
      <c r="AD95" s="56">
        <v>50.83</v>
      </c>
      <c r="AE95" s="56">
        <v>0.20660000000000001</v>
      </c>
      <c r="AF95" s="56">
        <v>93.86</v>
      </c>
      <c r="AG95" s="56">
        <v>3.1</v>
      </c>
      <c r="AH95" s="56">
        <v>0.7</v>
      </c>
      <c r="AI95" s="56">
        <v>111115</v>
      </c>
    </row>
    <row r="96" spans="1:35" x14ac:dyDescent="0.2">
      <c r="A96" s="56">
        <v>598</v>
      </c>
      <c r="B96" s="57">
        <v>35982</v>
      </c>
      <c r="C96" s="61">
        <v>0.63802083333333337</v>
      </c>
      <c r="D96" s="56" t="s">
        <v>51</v>
      </c>
      <c r="E96" s="56">
        <v>50</v>
      </c>
      <c r="F96" s="56" t="s">
        <v>430</v>
      </c>
      <c r="G96" s="56" t="s">
        <v>436</v>
      </c>
      <c r="H96" s="56">
        <v>6</v>
      </c>
      <c r="I96" s="56">
        <v>1</v>
      </c>
      <c r="J96" s="56">
        <v>1</v>
      </c>
      <c r="K96" s="56">
        <v>64.069999999999993</v>
      </c>
      <c r="L96" s="56">
        <v>4.42</v>
      </c>
      <c r="M96" s="56">
        <v>0.24099999999999999</v>
      </c>
      <c r="N96" s="56">
        <v>307</v>
      </c>
      <c r="O96" s="56">
        <v>2.9</v>
      </c>
      <c r="P96" s="56">
        <v>1.29</v>
      </c>
      <c r="Q96" s="56">
        <v>6</v>
      </c>
      <c r="R96" s="56">
        <v>0</v>
      </c>
      <c r="S96" s="56">
        <v>1.42</v>
      </c>
      <c r="T96" s="56">
        <v>25.87</v>
      </c>
      <c r="U96" s="56">
        <v>23.53</v>
      </c>
      <c r="V96" s="56">
        <v>26.01</v>
      </c>
      <c r="W96" s="56">
        <v>354.5</v>
      </c>
      <c r="X96" s="56">
        <v>348</v>
      </c>
      <c r="Y96" s="56">
        <v>13.91</v>
      </c>
      <c r="Z96" s="56">
        <v>17.32</v>
      </c>
      <c r="AA96" s="56">
        <v>38.93</v>
      </c>
      <c r="AB96" s="56">
        <v>48.49</v>
      </c>
      <c r="AC96" s="56">
        <v>500.5</v>
      </c>
      <c r="AD96" s="56">
        <v>49.96</v>
      </c>
      <c r="AE96" s="56">
        <v>0.31680000000000003</v>
      </c>
      <c r="AF96" s="56">
        <v>93.73</v>
      </c>
      <c r="AG96" s="56">
        <v>-0.1</v>
      </c>
      <c r="AH96" s="56">
        <v>0.02</v>
      </c>
      <c r="AI96" s="56">
        <v>111115</v>
      </c>
    </row>
    <row r="97" spans="1:35" x14ac:dyDescent="0.2">
      <c r="A97" s="56">
        <v>599</v>
      </c>
      <c r="B97" s="57">
        <v>35982</v>
      </c>
      <c r="C97" s="61">
        <v>0.63802083333333337</v>
      </c>
      <c r="D97" s="56" t="s">
        <v>51</v>
      </c>
      <c r="E97" s="56">
        <v>50</v>
      </c>
      <c r="F97" s="56" t="s">
        <v>430</v>
      </c>
      <c r="G97" s="56" t="s">
        <v>436</v>
      </c>
      <c r="H97" s="56">
        <v>6</v>
      </c>
      <c r="I97" s="56">
        <v>1</v>
      </c>
      <c r="J97" s="56">
        <v>2</v>
      </c>
      <c r="K97" s="56">
        <v>83.57</v>
      </c>
      <c r="L97" s="56">
        <v>4.66</v>
      </c>
      <c r="M97" s="56">
        <v>0.23899999999999999</v>
      </c>
      <c r="N97" s="56">
        <v>306</v>
      </c>
      <c r="O97" s="56">
        <v>2.88</v>
      </c>
      <c r="P97" s="56">
        <v>1.29</v>
      </c>
      <c r="Q97" s="56">
        <v>6</v>
      </c>
      <c r="R97" s="56">
        <v>0</v>
      </c>
      <c r="S97" s="56">
        <v>1.42</v>
      </c>
      <c r="T97" s="56">
        <v>25.74</v>
      </c>
      <c r="U97" s="56">
        <v>23.51</v>
      </c>
      <c r="V97" s="56">
        <v>26.3</v>
      </c>
      <c r="W97" s="56">
        <v>355.9</v>
      </c>
      <c r="X97" s="56">
        <v>349.1</v>
      </c>
      <c r="Y97" s="56">
        <v>13.89</v>
      </c>
      <c r="Z97" s="56">
        <v>17.28</v>
      </c>
      <c r="AA97" s="56">
        <v>39.17</v>
      </c>
      <c r="AB97" s="56">
        <v>48.75</v>
      </c>
      <c r="AC97" s="56">
        <v>500.5</v>
      </c>
      <c r="AD97" s="56">
        <v>49.83</v>
      </c>
      <c r="AE97" s="56">
        <v>0.124</v>
      </c>
      <c r="AF97" s="56">
        <v>93.73</v>
      </c>
      <c r="AG97" s="56">
        <v>-0.1</v>
      </c>
      <c r="AH97" s="56">
        <v>0.02</v>
      </c>
      <c r="AI97" s="56">
        <v>111115</v>
      </c>
    </row>
    <row r="98" spans="1:35" x14ac:dyDescent="0.2">
      <c r="A98" s="56">
        <v>884</v>
      </c>
      <c r="B98" s="57">
        <v>35983</v>
      </c>
      <c r="C98" s="61">
        <v>0.54439814814814813</v>
      </c>
      <c r="D98" s="56" t="s">
        <v>51</v>
      </c>
      <c r="E98" s="56">
        <v>50</v>
      </c>
      <c r="F98" s="56" t="s">
        <v>432</v>
      </c>
      <c r="G98" s="56" t="s">
        <v>436</v>
      </c>
      <c r="H98" s="56">
        <v>9</v>
      </c>
      <c r="I98" s="56">
        <v>6</v>
      </c>
      <c r="J98" s="56">
        <v>1</v>
      </c>
      <c r="K98" s="56">
        <v>20.72</v>
      </c>
      <c r="L98" s="56">
        <v>2.4300000000000002</v>
      </c>
      <c r="M98" s="56">
        <v>0.20899999999999999</v>
      </c>
      <c r="N98" s="56">
        <v>323</v>
      </c>
      <c r="O98" s="56">
        <v>2.23</v>
      </c>
      <c r="P98" s="56">
        <v>1.1100000000000001</v>
      </c>
      <c r="Q98" s="56">
        <v>6</v>
      </c>
      <c r="R98" s="56">
        <v>0</v>
      </c>
      <c r="S98" s="56">
        <v>1.42</v>
      </c>
      <c r="T98" s="56">
        <v>27.4</v>
      </c>
      <c r="U98" s="56">
        <v>25.81</v>
      </c>
      <c r="V98" s="56">
        <v>27.95</v>
      </c>
      <c r="W98" s="56">
        <v>354.1</v>
      </c>
      <c r="X98" s="56">
        <v>350.3</v>
      </c>
      <c r="Y98" s="56">
        <v>21.06</v>
      </c>
      <c r="Z98" s="56">
        <v>23.67</v>
      </c>
      <c r="AA98" s="56">
        <v>53.96</v>
      </c>
      <c r="AB98" s="56">
        <v>60.64</v>
      </c>
      <c r="AC98" s="56">
        <v>500.5</v>
      </c>
      <c r="AD98" s="56">
        <v>50.34</v>
      </c>
      <c r="AE98" s="56">
        <v>8.2659999999999997E-2</v>
      </c>
      <c r="AF98" s="56">
        <v>93.88</v>
      </c>
      <c r="AG98" s="56">
        <v>3.1</v>
      </c>
      <c r="AH98" s="56">
        <v>0.7</v>
      </c>
      <c r="AI98" s="56">
        <v>111115</v>
      </c>
    </row>
    <row r="99" spans="1:35" x14ac:dyDescent="0.2">
      <c r="A99" s="56">
        <v>885</v>
      </c>
      <c r="B99" s="57">
        <v>35983</v>
      </c>
      <c r="C99" s="61">
        <v>0.54439814814814813</v>
      </c>
      <c r="D99" s="56" t="s">
        <v>51</v>
      </c>
      <c r="E99" s="56">
        <v>50</v>
      </c>
      <c r="F99" s="56" t="s">
        <v>432</v>
      </c>
      <c r="G99" s="56" t="s">
        <v>436</v>
      </c>
      <c r="H99" s="56">
        <v>9</v>
      </c>
      <c r="I99" s="56">
        <v>6</v>
      </c>
      <c r="J99" s="56">
        <v>2</v>
      </c>
      <c r="K99" s="56">
        <v>42.47</v>
      </c>
      <c r="L99" s="56">
        <v>2.31</v>
      </c>
      <c r="M99" s="56">
        <v>0.20899999999999999</v>
      </c>
      <c r="N99" s="56">
        <v>324</v>
      </c>
      <c r="O99" s="56">
        <v>2.25</v>
      </c>
      <c r="P99" s="56">
        <v>1.1299999999999999</v>
      </c>
      <c r="Q99" s="56">
        <v>6</v>
      </c>
      <c r="R99" s="56">
        <v>0</v>
      </c>
      <c r="S99" s="56">
        <v>1.42</v>
      </c>
      <c r="T99" s="56">
        <v>27.45</v>
      </c>
      <c r="U99" s="56">
        <v>25.85</v>
      </c>
      <c r="V99" s="56">
        <v>27.81</v>
      </c>
      <c r="W99" s="56">
        <v>354.1</v>
      </c>
      <c r="X99" s="56">
        <v>350.4</v>
      </c>
      <c r="Y99" s="56">
        <v>20.98</v>
      </c>
      <c r="Z99" s="56">
        <v>23.62</v>
      </c>
      <c r="AA99" s="56">
        <v>53.59</v>
      </c>
      <c r="AB99" s="56">
        <v>60.32</v>
      </c>
      <c r="AC99" s="56">
        <v>500.7</v>
      </c>
      <c r="AD99" s="56">
        <v>50.27</v>
      </c>
      <c r="AE99" s="56">
        <v>9.6439999999999998E-2</v>
      </c>
      <c r="AF99" s="56">
        <v>93.87</v>
      </c>
      <c r="AG99" s="56">
        <v>3.1</v>
      </c>
      <c r="AH99" s="56">
        <v>0.7</v>
      </c>
      <c r="AI99" s="56">
        <v>111115</v>
      </c>
    </row>
    <row r="100" spans="1:35" x14ac:dyDescent="0.2">
      <c r="A100" s="56">
        <v>914</v>
      </c>
      <c r="B100" s="57">
        <v>35983</v>
      </c>
      <c r="C100" s="61">
        <v>0.55353009259259256</v>
      </c>
      <c r="D100" s="56" t="s">
        <v>51</v>
      </c>
      <c r="E100" s="56">
        <v>50</v>
      </c>
      <c r="F100" s="56" t="s">
        <v>432</v>
      </c>
      <c r="G100" s="56" t="s">
        <v>436</v>
      </c>
      <c r="H100" s="56">
        <v>11</v>
      </c>
      <c r="I100" s="56">
        <v>3</v>
      </c>
      <c r="J100" s="56">
        <v>1</v>
      </c>
      <c r="K100" s="56">
        <v>80.2</v>
      </c>
      <c r="L100" s="56">
        <v>1.46</v>
      </c>
      <c r="M100" s="56">
        <v>0.41099999999999998</v>
      </c>
      <c r="N100" s="56">
        <v>336</v>
      </c>
      <c r="O100" s="56">
        <v>3.27</v>
      </c>
      <c r="P100" s="56">
        <v>0.93400000000000005</v>
      </c>
      <c r="Q100" s="56">
        <v>6</v>
      </c>
      <c r="R100" s="56">
        <v>0</v>
      </c>
      <c r="S100" s="56">
        <v>1.42</v>
      </c>
      <c r="T100" s="56">
        <v>26.46</v>
      </c>
      <c r="U100" s="56">
        <v>24.93</v>
      </c>
      <c r="V100" s="56">
        <v>27.48</v>
      </c>
      <c r="W100" s="56">
        <v>351.6</v>
      </c>
      <c r="X100" s="56">
        <v>348.5</v>
      </c>
      <c r="Y100" s="56">
        <v>19.96</v>
      </c>
      <c r="Z100" s="56">
        <v>23.79</v>
      </c>
      <c r="AA100" s="56">
        <v>54.04</v>
      </c>
      <c r="AB100" s="56">
        <v>64.39</v>
      </c>
      <c r="AC100" s="56">
        <v>500.4</v>
      </c>
      <c r="AD100" s="56">
        <v>48.97</v>
      </c>
      <c r="AE100" s="56">
        <v>0.6613</v>
      </c>
      <c r="AF100" s="56">
        <v>93.86</v>
      </c>
      <c r="AG100" s="56">
        <v>3.1</v>
      </c>
      <c r="AH100" s="56">
        <v>0.7</v>
      </c>
      <c r="AI100" s="56">
        <v>111115</v>
      </c>
    </row>
    <row r="101" spans="1:35" x14ac:dyDescent="0.2">
      <c r="A101" s="56">
        <v>915</v>
      </c>
      <c r="B101" s="57">
        <v>35983</v>
      </c>
      <c r="C101" s="61">
        <v>0.55353009259259256</v>
      </c>
      <c r="D101" s="56" t="s">
        <v>51</v>
      </c>
      <c r="E101" s="56">
        <v>50</v>
      </c>
      <c r="F101" s="56" t="s">
        <v>432</v>
      </c>
      <c r="G101" s="56" t="s">
        <v>436</v>
      </c>
      <c r="H101" s="56">
        <v>11</v>
      </c>
      <c r="I101" s="56">
        <v>3</v>
      </c>
      <c r="J101" s="56">
        <v>2</v>
      </c>
      <c r="K101" s="56">
        <v>110.2</v>
      </c>
      <c r="L101" s="56">
        <v>1.51</v>
      </c>
      <c r="M101" s="56">
        <v>0.41199999999999998</v>
      </c>
      <c r="N101" s="56">
        <v>335</v>
      </c>
      <c r="O101" s="56">
        <v>3.34</v>
      </c>
      <c r="P101" s="56">
        <v>0.95399999999999996</v>
      </c>
      <c r="Q101" s="56">
        <v>6</v>
      </c>
      <c r="R101" s="56">
        <v>0</v>
      </c>
      <c r="S101" s="56">
        <v>1.42</v>
      </c>
      <c r="T101" s="56">
        <v>26.98</v>
      </c>
      <c r="U101" s="56">
        <v>25.05</v>
      </c>
      <c r="V101" s="56">
        <v>28.21</v>
      </c>
      <c r="W101" s="56">
        <v>351.5</v>
      </c>
      <c r="X101" s="56">
        <v>348.3</v>
      </c>
      <c r="Y101" s="56">
        <v>19.91</v>
      </c>
      <c r="Z101" s="56">
        <v>23.82</v>
      </c>
      <c r="AA101" s="56">
        <v>52.25</v>
      </c>
      <c r="AB101" s="56">
        <v>62.51</v>
      </c>
      <c r="AC101" s="56">
        <v>500.6</v>
      </c>
      <c r="AD101" s="56">
        <v>49.53</v>
      </c>
      <c r="AE101" s="56">
        <v>0.75760000000000005</v>
      </c>
      <c r="AF101" s="56">
        <v>93.86</v>
      </c>
      <c r="AG101" s="56">
        <v>3.1</v>
      </c>
      <c r="AH101" s="56">
        <v>0.7</v>
      </c>
      <c r="AI101" s="56">
        <v>111115</v>
      </c>
    </row>
    <row r="102" spans="1:35" x14ac:dyDescent="0.2">
      <c r="A102" s="56">
        <v>924</v>
      </c>
      <c r="B102" s="57">
        <v>35983</v>
      </c>
      <c r="C102" s="61">
        <v>0.55604166666666666</v>
      </c>
      <c r="D102" s="56" t="s">
        <v>51</v>
      </c>
      <c r="E102" s="56">
        <v>50</v>
      </c>
      <c r="F102" s="56" t="s">
        <v>432</v>
      </c>
      <c r="G102" s="56" t="s">
        <v>436</v>
      </c>
      <c r="H102" s="56">
        <v>11</v>
      </c>
      <c r="I102" s="56">
        <v>4</v>
      </c>
      <c r="J102" s="56">
        <v>1</v>
      </c>
      <c r="K102" s="56">
        <v>153.94999999999999</v>
      </c>
      <c r="L102" s="56">
        <v>0.73499999999999999</v>
      </c>
      <c r="M102" s="56">
        <v>0.314</v>
      </c>
      <c r="N102" s="56">
        <v>338</v>
      </c>
      <c r="O102" s="56">
        <v>3.33</v>
      </c>
      <c r="P102" s="56">
        <v>1.18</v>
      </c>
      <c r="Q102" s="56">
        <v>6</v>
      </c>
      <c r="R102" s="56">
        <v>0</v>
      </c>
      <c r="S102" s="56">
        <v>1.42</v>
      </c>
      <c r="T102" s="56">
        <v>27.86</v>
      </c>
      <c r="U102" s="56">
        <v>26.11</v>
      </c>
      <c r="V102" s="56">
        <v>28.05</v>
      </c>
      <c r="W102" s="56">
        <v>351.8</v>
      </c>
      <c r="X102" s="56">
        <v>349.6</v>
      </c>
      <c r="Y102" s="56">
        <v>19.73</v>
      </c>
      <c r="Z102" s="56">
        <v>23.63</v>
      </c>
      <c r="AA102" s="56">
        <v>49.2</v>
      </c>
      <c r="AB102" s="56">
        <v>58.93</v>
      </c>
      <c r="AC102" s="56">
        <v>500.5</v>
      </c>
      <c r="AD102" s="56">
        <v>49.34</v>
      </c>
      <c r="AE102" s="56">
        <v>0.68879999999999997</v>
      </c>
      <c r="AF102" s="56">
        <v>93.86</v>
      </c>
      <c r="AG102" s="56">
        <v>3.1</v>
      </c>
      <c r="AH102" s="56">
        <v>0.7</v>
      </c>
      <c r="AI102" s="56">
        <v>111115</v>
      </c>
    </row>
    <row r="103" spans="1:35" x14ac:dyDescent="0.2">
      <c r="A103" s="56">
        <v>925</v>
      </c>
      <c r="B103" s="57">
        <v>35983</v>
      </c>
      <c r="C103" s="61">
        <v>0.55604166666666666</v>
      </c>
      <c r="D103" s="56" t="s">
        <v>51</v>
      </c>
      <c r="E103" s="56">
        <v>50</v>
      </c>
      <c r="F103" s="56" t="s">
        <v>432</v>
      </c>
      <c r="G103" s="56" t="s">
        <v>436</v>
      </c>
      <c r="H103" s="56">
        <v>11</v>
      </c>
      <c r="I103" s="56">
        <v>4</v>
      </c>
      <c r="J103" s="56">
        <v>2</v>
      </c>
      <c r="K103" s="56">
        <v>173.45</v>
      </c>
      <c r="L103" s="56">
        <v>0.82899999999999996</v>
      </c>
      <c r="M103" s="56">
        <v>0.313</v>
      </c>
      <c r="N103" s="56">
        <v>337</v>
      </c>
      <c r="O103" s="56">
        <v>3.33</v>
      </c>
      <c r="P103" s="56">
        <v>1.18</v>
      </c>
      <c r="Q103" s="56">
        <v>6</v>
      </c>
      <c r="R103" s="56">
        <v>0</v>
      </c>
      <c r="S103" s="56">
        <v>1.42</v>
      </c>
      <c r="T103" s="56">
        <v>27.85</v>
      </c>
      <c r="U103" s="56">
        <v>26.13</v>
      </c>
      <c r="V103" s="56">
        <v>28.06</v>
      </c>
      <c r="W103" s="56">
        <v>351.8</v>
      </c>
      <c r="X103" s="56">
        <v>349.4</v>
      </c>
      <c r="Y103" s="56">
        <v>19.739999999999998</v>
      </c>
      <c r="Z103" s="56">
        <v>23.63</v>
      </c>
      <c r="AA103" s="56">
        <v>49.25</v>
      </c>
      <c r="AB103" s="56">
        <v>58.97</v>
      </c>
      <c r="AC103" s="56">
        <v>500.5</v>
      </c>
      <c r="AD103" s="56">
        <v>49.06</v>
      </c>
      <c r="AE103" s="56">
        <v>0.60619999999999996</v>
      </c>
      <c r="AF103" s="56">
        <v>93.86</v>
      </c>
      <c r="AG103" s="56">
        <v>3.1</v>
      </c>
      <c r="AH103" s="56">
        <v>0.7</v>
      </c>
      <c r="AI103" s="56">
        <v>111115</v>
      </c>
    </row>
    <row r="104" spans="1:35" x14ac:dyDescent="0.2">
      <c r="A104" s="56">
        <v>568</v>
      </c>
      <c r="B104" s="57">
        <v>35982</v>
      </c>
      <c r="C104" s="61">
        <v>0.62593750000000004</v>
      </c>
      <c r="D104" s="56" t="s">
        <v>51</v>
      </c>
      <c r="E104" s="56">
        <v>50</v>
      </c>
      <c r="F104" s="56" t="s">
        <v>430</v>
      </c>
      <c r="G104" s="56" t="s">
        <v>436</v>
      </c>
      <c r="H104" s="56">
        <v>11</v>
      </c>
      <c r="I104" s="56">
        <v>5</v>
      </c>
      <c r="J104" s="56">
        <v>1</v>
      </c>
      <c r="K104" s="56">
        <v>191.59</v>
      </c>
      <c r="L104" s="56">
        <v>4.26</v>
      </c>
      <c r="M104" s="56">
        <v>0.26800000000000002</v>
      </c>
      <c r="N104" s="56">
        <v>313</v>
      </c>
      <c r="O104" s="56">
        <v>2.78</v>
      </c>
      <c r="P104" s="56">
        <v>1.1299999999999999</v>
      </c>
      <c r="Q104" s="56">
        <v>6</v>
      </c>
      <c r="R104" s="56">
        <v>0</v>
      </c>
      <c r="S104" s="56">
        <v>1.42</v>
      </c>
      <c r="T104" s="56">
        <v>24.28</v>
      </c>
      <c r="U104" s="56">
        <v>23.08</v>
      </c>
      <c r="V104" s="56">
        <v>24.17</v>
      </c>
      <c r="W104" s="56">
        <v>355.2</v>
      </c>
      <c r="X104" s="56">
        <v>348.9</v>
      </c>
      <c r="Y104" s="56">
        <v>14.93</v>
      </c>
      <c r="Z104" s="56">
        <v>18.2</v>
      </c>
      <c r="AA104" s="56">
        <v>45.92</v>
      </c>
      <c r="AB104" s="56">
        <v>55.98</v>
      </c>
      <c r="AC104" s="56">
        <v>500.4</v>
      </c>
      <c r="AD104" s="56">
        <v>49.52</v>
      </c>
      <c r="AE104" s="56">
        <v>0.372</v>
      </c>
      <c r="AF104" s="56">
        <v>93.72</v>
      </c>
      <c r="AG104" s="56">
        <v>-0.1</v>
      </c>
      <c r="AH104" s="56">
        <v>0.02</v>
      </c>
      <c r="AI104" s="56">
        <v>111115</v>
      </c>
    </row>
    <row r="105" spans="1:35" x14ac:dyDescent="0.2">
      <c r="A105" s="56">
        <v>569</v>
      </c>
      <c r="B105" s="57">
        <v>35982</v>
      </c>
      <c r="C105" s="61">
        <v>0.62593750000000004</v>
      </c>
      <c r="D105" s="56" t="s">
        <v>51</v>
      </c>
      <c r="E105" s="56">
        <v>50</v>
      </c>
      <c r="F105" s="56" t="s">
        <v>430</v>
      </c>
      <c r="G105" s="56" t="s">
        <v>436</v>
      </c>
      <c r="H105" s="56">
        <v>11</v>
      </c>
      <c r="I105" s="56">
        <v>5</v>
      </c>
      <c r="J105" s="56">
        <v>2</v>
      </c>
      <c r="K105" s="56">
        <v>202.84</v>
      </c>
      <c r="L105" s="56">
        <v>4.34</v>
      </c>
      <c r="M105" s="56">
        <v>0.26900000000000002</v>
      </c>
      <c r="N105" s="56">
        <v>313</v>
      </c>
      <c r="O105" s="56">
        <v>2.79</v>
      </c>
      <c r="P105" s="56">
        <v>1.1299999999999999</v>
      </c>
      <c r="Q105" s="56">
        <v>6</v>
      </c>
      <c r="R105" s="56">
        <v>0</v>
      </c>
      <c r="S105" s="56">
        <v>1.42</v>
      </c>
      <c r="T105" s="56">
        <v>24.3</v>
      </c>
      <c r="U105" s="56">
        <v>23.06</v>
      </c>
      <c r="V105" s="56">
        <v>24.16</v>
      </c>
      <c r="W105" s="56">
        <v>355.3</v>
      </c>
      <c r="X105" s="56">
        <v>348.9</v>
      </c>
      <c r="Y105" s="56">
        <v>14.92</v>
      </c>
      <c r="Z105" s="56">
        <v>18.2</v>
      </c>
      <c r="AA105" s="56">
        <v>45.86</v>
      </c>
      <c r="AB105" s="56">
        <v>55.94</v>
      </c>
      <c r="AC105" s="56">
        <v>500.7</v>
      </c>
      <c r="AD105" s="56">
        <v>49.62</v>
      </c>
      <c r="AE105" s="56">
        <v>0.50970000000000004</v>
      </c>
      <c r="AF105" s="56">
        <v>93.72</v>
      </c>
      <c r="AG105" s="56">
        <v>-0.1</v>
      </c>
      <c r="AH105" s="56">
        <v>0.02</v>
      </c>
      <c r="AI105" s="56">
        <v>111115</v>
      </c>
    </row>
    <row r="106" spans="1:35" x14ac:dyDescent="0.2">
      <c r="A106" s="56">
        <v>558</v>
      </c>
      <c r="B106" s="57">
        <v>35982</v>
      </c>
      <c r="C106" s="61">
        <v>0.62351851851851847</v>
      </c>
      <c r="D106" s="56" t="s">
        <v>51</v>
      </c>
      <c r="E106" s="56">
        <v>50</v>
      </c>
      <c r="F106" s="56" t="s">
        <v>430</v>
      </c>
      <c r="G106" s="56" t="s">
        <v>436</v>
      </c>
      <c r="H106" s="56">
        <v>13</v>
      </c>
      <c r="I106" s="56">
        <v>3</v>
      </c>
      <c r="J106" s="56">
        <v>1</v>
      </c>
      <c r="K106" s="56">
        <v>102.84</v>
      </c>
      <c r="L106" s="56">
        <v>4.67</v>
      </c>
      <c r="M106" s="56">
        <v>0.307</v>
      </c>
      <c r="N106" s="56">
        <v>316</v>
      </c>
      <c r="O106" s="56">
        <v>3.07</v>
      </c>
      <c r="P106" s="56">
        <v>1.1100000000000001</v>
      </c>
      <c r="Q106" s="56">
        <v>6</v>
      </c>
      <c r="R106" s="56">
        <v>0</v>
      </c>
      <c r="S106" s="56">
        <v>1.42</v>
      </c>
      <c r="T106" s="56">
        <v>24.49</v>
      </c>
      <c r="U106" s="56">
        <v>23.25</v>
      </c>
      <c r="V106" s="56">
        <v>24.15</v>
      </c>
      <c r="W106" s="56">
        <v>357.6</v>
      </c>
      <c r="X106" s="56">
        <v>350.7</v>
      </c>
      <c r="Y106" s="56">
        <v>15.06</v>
      </c>
      <c r="Z106" s="56">
        <v>18.670000000000002</v>
      </c>
      <c r="AA106" s="56">
        <v>45.74</v>
      </c>
      <c r="AB106" s="56">
        <v>56.73</v>
      </c>
      <c r="AC106" s="56">
        <v>500.4</v>
      </c>
      <c r="AD106" s="56">
        <v>48.8</v>
      </c>
      <c r="AE106" s="56">
        <v>0.24790000000000001</v>
      </c>
      <c r="AF106" s="56">
        <v>93.71</v>
      </c>
      <c r="AG106" s="56">
        <v>-0.1</v>
      </c>
      <c r="AH106" s="56">
        <v>0.02</v>
      </c>
      <c r="AI106" s="56">
        <v>111115</v>
      </c>
    </row>
    <row r="107" spans="1:35" x14ac:dyDescent="0.2">
      <c r="A107" s="56">
        <v>559</v>
      </c>
      <c r="B107" s="57">
        <v>35982</v>
      </c>
      <c r="C107" s="61">
        <v>0.62351851851851847</v>
      </c>
      <c r="D107" s="56" t="s">
        <v>51</v>
      </c>
      <c r="E107" s="56">
        <v>50</v>
      </c>
      <c r="F107" s="56" t="s">
        <v>430</v>
      </c>
      <c r="G107" s="56" t="s">
        <v>436</v>
      </c>
      <c r="H107" s="56">
        <v>13</v>
      </c>
      <c r="I107" s="56">
        <v>3</v>
      </c>
      <c r="J107" s="56">
        <v>2</v>
      </c>
      <c r="K107" s="56">
        <v>149.34</v>
      </c>
      <c r="L107" s="56">
        <v>4.84</v>
      </c>
      <c r="M107" s="56">
        <v>0.308</v>
      </c>
      <c r="N107" s="56">
        <v>314</v>
      </c>
      <c r="O107" s="56">
        <v>3.06</v>
      </c>
      <c r="P107" s="56">
        <v>1.1000000000000001</v>
      </c>
      <c r="Q107" s="56">
        <v>6</v>
      </c>
      <c r="R107" s="56">
        <v>0</v>
      </c>
      <c r="S107" s="56">
        <v>1.42</v>
      </c>
      <c r="T107" s="56">
        <v>24.25</v>
      </c>
      <c r="U107" s="56">
        <v>23.16</v>
      </c>
      <c r="V107" s="56">
        <v>23.69</v>
      </c>
      <c r="W107" s="56">
        <v>357.4</v>
      </c>
      <c r="X107" s="56">
        <v>350.3</v>
      </c>
      <c r="Y107" s="56">
        <v>15.02</v>
      </c>
      <c r="Z107" s="56">
        <v>18.61</v>
      </c>
      <c r="AA107" s="56">
        <v>46.29</v>
      </c>
      <c r="AB107" s="56">
        <v>57.37</v>
      </c>
      <c r="AC107" s="56">
        <v>500.5</v>
      </c>
      <c r="AD107" s="56">
        <v>50</v>
      </c>
      <c r="AE107" s="56">
        <v>0.44080000000000003</v>
      </c>
      <c r="AF107" s="56">
        <v>93.71</v>
      </c>
      <c r="AG107" s="56">
        <v>-0.1</v>
      </c>
      <c r="AH107" s="56">
        <v>0.02</v>
      </c>
      <c r="AI107" s="56">
        <v>111115</v>
      </c>
    </row>
    <row r="108" spans="1:35" x14ac:dyDescent="0.2">
      <c r="A108" s="56">
        <v>548</v>
      </c>
      <c r="B108" s="57">
        <v>35982</v>
      </c>
      <c r="C108" s="61">
        <v>0.6193981481481482</v>
      </c>
      <c r="D108" s="56" t="s">
        <v>51</v>
      </c>
      <c r="E108" s="56">
        <v>50</v>
      </c>
      <c r="F108" s="56" t="s">
        <v>430</v>
      </c>
      <c r="G108" s="56" t="s">
        <v>436</v>
      </c>
      <c r="H108" s="56">
        <v>15</v>
      </c>
      <c r="I108" s="56">
        <v>4</v>
      </c>
      <c r="J108" s="56">
        <v>1</v>
      </c>
      <c r="K108" s="56">
        <v>284.10000000000002</v>
      </c>
      <c r="L108" s="56">
        <v>4.5599999999999996</v>
      </c>
      <c r="M108" s="56">
        <v>0.33600000000000002</v>
      </c>
      <c r="N108" s="56">
        <v>319</v>
      </c>
      <c r="O108" s="56">
        <v>3.14</v>
      </c>
      <c r="P108" s="56">
        <v>1.05</v>
      </c>
      <c r="Q108" s="56">
        <v>6</v>
      </c>
      <c r="R108" s="56">
        <v>0</v>
      </c>
      <c r="S108" s="56">
        <v>1.42</v>
      </c>
      <c r="T108" s="56">
        <v>24.98</v>
      </c>
      <c r="U108" s="56">
        <v>22.96</v>
      </c>
      <c r="V108" s="56">
        <v>25.34</v>
      </c>
      <c r="W108" s="56">
        <v>357.9</v>
      </c>
      <c r="X108" s="56">
        <v>351.1</v>
      </c>
      <c r="Y108" s="56">
        <v>15.08</v>
      </c>
      <c r="Z108" s="56">
        <v>18.77</v>
      </c>
      <c r="AA108" s="56">
        <v>44.49</v>
      </c>
      <c r="AB108" s="56">
        <v>55.38</v>
      </c>
      <c r="AC108" s="56">
        <v>500.6</v>
      </c>
      <c r="AD108" s="56">
        <v>49.84</v>
      </c>
      <c r="AE108" s="56">
        <v>0.31690000000000002</v>
      </c>
      <c r="AF108" s="56">
        <v>93.71</v>
      </c>
      <c r="AG108" s="56">
        <v>-0.1</v>
      </c>
      <c r="AH108" s="56">
        <v>0.02</v>
      </c>
      <c r="AI108" s="56">
        <v>111115</v>
      </c>
    </row>
    <row r="109" spans="1:35" x14ac:dyDescent="0.2">
      <c r="A109" s="56">
        <v>549</v>
      </c>
      <c r="B109" s="57">
        <v>35982</v>
      </c>
      <c r="C109" s="61">
        <v>0.6193981481481482</v>
      </c>
      <c r="D109" s="56" t="s">
        <v>51</v>
      </c>
      <c r="E109" s="56">
        <v>50</v>
      </c>
      <c r="F109" s="56" t="s">
        <v>430</v>
      </c>
      <c r="G109" s="56" t="s">
        <v>436</v>
      </c>
      <c r="H109" s="56">
        <v>15</v>
      </c>
      <c r="I109" s="56">
        <v>4</v>
      </c>
      <c r="J109" s="56">
        <v>2</v>
      </c>
      <c r="K109" s="56">
        <v>293.10000000000002</v>
      </c>
      <c r="L109" s="56">
        <v>4.62</v>
      </c>
      <c r="M109" s="56">
        <v>0.33800000000000002</v>
      </c>
      <c r="N109" s="56">
        <v>319</v>
      </c>
      <c r="O109" s="56">
        <v>3.15</v>
      </c>
      <c r="P109" s="56">
        <v>1.06</v>
      </c>
      <c r="Q109" s="56">
        <v>6</v>
      </c>
      <c r="R109" s="56">
        <v>0</v>
      </c>
      <c r="S109" s="56">
        <v>1.42</v>
      </c>
      <c r="T109" s="56">
        <v>24.99</v>
      </c>
      <c r="U109" s="56">
        <v>22.98</v>
      </c>
      <c r="V109" s="56">
        <v>25.26</v>
      </c>
      <c r="W109" s="56">
        <v>358.2</v>
      </c>
      <c r="X109" s="56">
        <v>351.3</v>
      </c>
      <c r="Y109" s="56">
        <v>15.09</v>
      </c>
      <c r="Z109" s="56">
        <v>18.8</v>
      </c>
      <c r="AA109" s="56">
        <v>44.5</v>
      </c>
      <c r="AB109" s="56">
        <v>55.44</v>
      </c>
      <c r="AC109" s="56">
        <v>500.3</v>
      </c>
      <c r="AD109" s="56">
        <v>50.14</v>
      </c>
      <c r="AE109" s="56">
        <v>0.1653</v>
      </c>
      <c r="AF109" s="56">
        <v>93.71</v>
      </c>
      <c r="AG109" s="56">
        <v>-0.1</v>
      </c>
      <c r="AH109" s="56">
        <v>0.02</v>
      </c>
      <c r="AI109" s="56">
        <v>111115</v>
      </c>
    </row>
    <row r="110" spans="1:35" x14ac:dyDescent="0.2">
      <c r="A110" s="56">
        <v>934</v>
      </c>
      <c r="B110" s="57">
        <v>35983</v>
      </c>
      <c r="C110" s="61">
        <v>0.55922453703703701</v>
      </c>
      <c r="D110" s="56" t="s">
        <v>51</v>
      </c>
      <c r="E110" s="56">
        <v>50</v>
      </c>
      <c r="F110" s="56" t="s">
        <v>432</v>
      </c>
      <c r="G110" s="56" t="s">
        <v>436</v>
      </c>
      <c r="H110" s="56">
        <v>15</v>
      </c>
      <c r="I110" s="56">
        <v>5</v>
      </c>
      <c r="J110" s="56">
        <v>1</v>
      </c>
      <c r="K110" s="56">
        <v>233.94</v>
      </c>
      <c r="L110" s="56">
        <v>1.61</v>
      </c>
      <c r="M110" s="56">
        <v>0.108</v>
      </c>
      <c r="N110" s="56">
        <v>319</v>
      </c>
      <c r="O110" s="56">
        <v>1.44</v>
      </c>
      <c r="P110" s="56">
        <v>1.3</v>
      </c>
      <c r="Q110" s="56">
        <v>6</v>
      </c>
      <c r="R110" s="56">
        <v>0</v>
      </c>
      <c r="S110" s="56">
        <v>1.42</v>
      </c>
      <c r="T110" s="56">
        <v>26.28</v>
      </c>
      <c r="U110" s="56">
        <v>25.65</v>
      </c>
      <c r="V110" s="56">
        <v>26.4</v>
      </c>
      <c r="W110" s="56">
        <v>354</v>
      </c>
      <c r="X110" s="56">
        <v>351.5</v>
      </c>
      <c r="Y110" s="56">
        <v>19.64</v>
      </c>
      <c r="Z110" s="56">
        <v>21.32</v>
      </c>
      <c r="AA110" s="56">
        <v>53.72</v>
      </c>
      <c r="AB110" s="56">
        <v>58.32</v>
      </c>
      <c r="AC110" s="56">
        <v>500.6</v>
      </c>
      <c r="AD110" s="56">
        <v>48.94</v>
      </c>
      <c r="AE110" s="56">
        <v>0.4133</v>
      </c>
      <c r="AF110" s="56">
        <v>93.85</v>
      </c>
      <c r="AG110" s="56">
        <v>3.1</v>
      </c>
      <c r="AH110" s="56">
        <v>0.7</v>
      </c>
      <c r="AI110" s="56">
        <v>111115</v>
      </c>
    </row>
    <row r="111" spans="1:35" x14ac:dyDescent="0.2">
      <c r="A111" s="56">
        <v>935</v>
      </c>
      <c r="B111" s="57">
        <v>35983</v>
      </c>
      <c r="C111" s="61">
        <v>0.55922453703703701</v>
      </c>
      <c r="D111" s="56" t="s">
        <v>51</v>
      </c>
      <c r="E111" s="56">
        <v>50</v>
      </c>
      <c r="F111" s="56" t="s">
        <v>432</v>
      </c>
      <c r="G111" s="56" t="s">
        <v>436</v>
      </c>
      <c r="H111" s="56">
        <v>15</v>
      </c>
      <c r="I111" s="56">
        <v>5</v>
      </c>
      <c r="J111" s="56">
        <v>2</v>
      </c>
      <c r="K111" s="56">
        <v>261.69</v>
      </c>
      <c r="L111" s="56">
        <v>1.56</v>
      </c>
      <c r="M111" s="56">
        <v>0.109</v>
      </c>
      <c r="N111" s="56">
        <v>318</v>
      </c>
      <c r="O111" s="56">
        <v>1.46</v>
      </c>
      <c r="P111" s="56">
        <v>1.31</v>
      </c>
      <c r="Q111" s="56">
        <v>6</v>
      </c>
      <c r="R111" s="56">
        <v>0</v>
      </c>
      <c r="S111" s="56">
        <v>1.42</v>
      </c>
      <c r="T111" s="56">
        <v>26.44</v>
      </c>
      <c r="U111" s="56">
        <v>25.69</v>
      </c>
      <c r="V111" s="56">
        <v>26.51</v>
      </c>
      <c r="W111" s="56">
        <v>352.5</v>
      </c>
      <c r="X111" s="56">
        <v>350</v>
      </c>
      <c r="Y111" s="56">
        <v>19.62</v>
      </c>
      <c r="Z111" s="56">
        <v>21.33</v>
      </c>
      <c r="AA111" s="56">
        <v>53.15</v>
      </c>
      <c r="AB111" s="56">
        <v>57.79</v>
      </c>
      <c r="AC111" s="56">
        <v>500.4</v>
      </c>
      <c r="AD111" s="56">
        <v>48.99</v>
      </c>
      <c r="AE111" s="56">
        <v>0.34439999999999998</v>
      </c>
      <c r="AF111" s="56">
        <v>93.86</v>
      </c>
      <c r="AG111" s="56">
        <v>3.1</v>
      </c>
      <c r="AH111" s="56">
        <v>0.7</v>
      </c>
      <c r="AI111" s="56">
        <v>111115</v>
      </c>
    </row>
    <row r="112" spans="1:35" x14ac:dyDescent="0.2">
      <c r="A112" s="56">
        <v>588</v>
      </c>
      <c r="B112" s="57">
        <v>35982</v>
      </c>
      <c r="C112" s="61">
        <v>0.63518518518518519</v>
      </c>
      <c r="D112" s="56" t="s">
        <v>51</v>
      </c>
      <c r="E112" s="56">
        <v>50</v>
      </c>
      <c r="F112" s="56" t="s">
        <v>430</v>
      </c>
      <c r="G112" s="56" t="s">
        <v>436</v>
      </c>
      <c r="H112" s="56">
        <v>16</v>
      </c>
      <c r="I112" s="56">
        <v>2</v>
      </c>
      <c r="J112" s="56">
        <v>1</v>
      </c>
      <c r="K112" s="56">
        <v>112.58</v>
      </c>
      <c r="L112" s="56">
        <v>4.63</v>
      </c>
      <c r="M112" s="56">
        <v>0.32200000000000001</v>
      </c>
      <c r="N112" s="56">
        <v>318</v>
      </c>
      <c r="O112" s="56">
        <v>3.21</v>
      </c>
      <c r="P112" s="56">
        <v>1.1200000000000001</v>
      </c>
      <c r="Q112" s="56">
        <v>6</v>
      </c>
      <c r="R112" s="56">
        <v>0</v>
      </c>
      <c r="S112" s="56">
        <v>1.42</v>
      </c>
      <c r="T112" s="56">
        <v>25.12</v>
      </c>
      <c r="U112" s="56">
        <v>22.86</v>
      </c>
      <c r="V112" s="56">
        <v>25.72</v>
      </c>
      <c r="W112" s="56">
        <v>358.3</v>
      </c>
      <c r="X112" s="56">
        <v>351.4</v>
      </c>
      <c r="Y112" s="56">
        <v>14.13</v>
      </c>
      <c r="Z112" s="56">
        <v>17.91</v>
      </c>
      <c r="AA112" s="56">
        <v>41.34</v>
      </c>
      <c r="AB112" s="56">
        <v>52.4</v>
      </c>
      <c r="AC112" s="56">
        <v>500.4</v>
      </c>
      <c r="AD112" s="56">
        <v>49.95</v>
      </c>
      <c r="AE112" s="56">
        <v>5.5100000000000003E-2</v>
      </c>
      <c r="AF112" s="56">
        <v>93.72</v>
      </c>
      <c r="AG112" s="56">
        <v>-0.1</v>
      </c>
      <c r="AH112" s="56">
        <v>0.02</v>
      </c>
      <c r="AI112" s="56">
        <v>111115</v>
      </c>
    </row>
    <row r="113" spans="1:35" x14ac:dyDescent="0.2">
      <c r="A113" s="56">
        <v>589</v>
      </c>
      <c r="B113" s="57">
        <v>35982</v>
      </c>
      <c r="C113" s="61">
        <v>0.63518518518518519</v>
      </c>
      <c r="D113" s="56" t="s">
        <v>51</v>
      </c>
      <c r="E113" s="56">
        <v>50</v>
      </c>
      <c r="F113" s="56" t="s">
        <v>430</v>
      </c>
      <c r="G113" s="56" t="s">
        <v>436</v>
      </c>
      <c r="H113" s="56">
        <v>16</v>
      </c>
      <c r="I113" s="56">
        <v>2</v>
      </c>
      <c r="J113" s="56">
        <v>2</v>
      </c>
      <c r="K113" s="56">
        <v>126.08</v>
      </c>
      <c r="L113" s="56">
        <v>4.46</v>
      </c>
      <c r="M113" s="56">
        <v>0.32400000000000001</v>
      </c>
      <c r="N113" s="56">
        <v>319</v>
      </c>
      <c r="O113" s="56">
        <v>3.23</v>
      </c>
      <c r="P113" s="56">
        <v>1.1200000000000001</v>
      </c>
      <c r="Q113" s="56">
        <v>6</v>
      </c>
      <c r="R113" s="56">
        <v>0</v>
      </c>
      <c r="S113" s="56">
        <v>1.42</v>
      </c>
      <c r="T113" s="56">
        <v>25.08</v>
      </c>
      <c r="U113" s="56">
        <v>22.87</v>
      </c>
      <c r="V113" s="56">
        <v>25.46</v>
      </c>
      <c r="W113" s="56">
        <v>358.2</v>
      </c>
      <c r="X113" s="56">
        <v>351.5</v>
      </c>
      <c r="Y113" s="56">
        <v>14.1</v>
      </c>
      <c r="Z113" s="56">
        <v>17.899999999999999</v>
      </c>
      <c r="AA113" s="56">
        <v>41.36</v>
      </c>
      <c r="AB113" s="56">
        <v>52.51</v>
      </c>
      <c r="AC113" s="56">
        <v>500.6</v>
      </c>
      <c r="AD113" s="56">
        <v>49.9</v>
      </c>
      <c r="AE113" s="56">
        <v>0.11020000000000001</v>
      </c>
      <c r="AF113" s="56">
        <v>93.72</v>
      </c>
      <c r="AG113" s="56">
        <v>-0.1</v>
      </c>
      <c r="AH113" s="56">
        <v>0.02</v>
      </c>
      <c r="AI113" s="56">
        <v>111115</v>
      </c>
    </row>
    <row r="114" spans="1:35" x14ac:dyDescent="0.2">
      <c r="A114" s="56">
        <v>894</v>
      </c>
      <c r="B114" s="57">
        <v>35983</v>
      </c>
      <c r="C114" s="61">
        <v>0.546875</v>
      </c>
      <c r="D114" s="56" t="s">
        <v>51</v>
      </c>
      <c r="E114" s="56">
        <v>50</v>
      </c>
      <c r="F114" s="56" t="s">
        <v>432</v>
      </c>
      <c r="G114" s="56" t="s">
        <v>436</v>
      </c>
      <c r="H114" s="56">
        <v>20</v>
      </c>
      <c r="I114" s="56">
        <v>1</v>
      </c>
      <c r="J114" s="56">
        <v>1</v>
      </c>
      <c r="K114" s="56">
        <v>100.96</v>
      </c>
      <c r="L114" s="56">
        <v>2.44</v>
      </c>
      <c r="M114" s="56">
        <v>0.29399999999999998</v>
      </c>
      <c r="N114" s="56">
        <v>329</v>
      </c>
      <c r="O114" s="56">
        <v>2.86</v>
      </c>
      <c r="P114" s="56">
        <v>1.07</v>
      </c>
      <c r="Q114" s="56">
        <v>6</v>
      </c>
      <c r="R114" s="56">
        <v>0</v>
      </c>
      <c r="S114" s="56">
        <v>1.42</v>
      </c>
      <c r="T114" s="56">
        <v>27.52</v>
      </c>
      <c r="U114" s="56">
        <v>25.58</v>
      </c>
      <c r="V114" s="56">
        <v>28.07</v>
      </c>
      <c r="W114" s="56">
        <v>355.3</v>
      </c>
      <c r="X114" s="56">
        <v>351.2</v>
      </c>
      <c r="Y114" s="56">
        <v>20.29</v>
      </c>
      <c r="Z114" s="56">
        <v>23.65</v>
      </c>
      <c r="AA114" s="56">
        <v>51.64</v>
      </c>
      <c r="AB114" s="56">
        <v>60.17</v>
      </c>
      <c r="AC114" s="56">
        <v>500.5</v>
      </c>
      <c r="AD114" s="56">
        <v>50.44</v>
      </c>
      <c r="AE114" s="56">
        <v>0.31690000000000002</v>
      </c>
      <c r="AF114" s="56">
        <v>93.86</v>
      </c>
      <c r="AG114" s="56">
        <v>3.1</v>
      </c>
      <c r="AH114" s="56">
        <v>0.7</v>
      </c>
      <c r="AI114" s="56">
        <v>111115</v>
      </c>
    </row>
    <row r="115" spans="1:35" x14ac:dyDescent="0.2">
      <c r="A115" s="56">
        <v>895</v>
      </c>
      <c r="B115" s="57">
        <v>35983</v>
      </c>
      <c r="C115" s="61">
        <v>0.546875</v>
      </c>
      <c r="D115" s="56" t="s">
        <v>51</v>
      </c>
      <c r="E115" s="56">
        <v>50</v>
      </c>
      <c r="F115" s="56" t="s">
        <v>432</v>
      </c>
      <c r="G115" s="56" t="s">
        <v>436</v>
      </c>
      <c r="H115" s="56">
        <v>20</v>
      </c>
      <c r="I115" s="56">
        <v>1</v>
      </c>
      <c r="J115" s="56">
        <v>2</v>
      </c>
      <c r="K115" s="56">
        <v>149.71</v>
      </c>
      <c r="L115" s="56">
        <v>1.88</v>
      </c>
      <c r="M115" s="56">
        <v>0.29199999999999998</v>
      </c>
      <c r="N115" s="56">
        <v>332</v>
      </c>
      <c r="O115" s="56">
        <v>2.93</v>
      </c>
      <c r="P115" s="56">
        <v>1.1000000000000001</v>
      </c>
      <c r="Q115" s="56">
        <v>6</v>
      </c>
      <c r="R115" s="56">
        <v>0</v>
      </c>
      <c r="S115" s="56">
        <v>1.42</v>
      </c>
      <c r="T115" s="56">
        <v>27.85</v>
      </c>
      <c r="U115" s="56">
        <v>25.74</v>
      </c>
      <c r="V115" s="56">
        <v>28.7</v>
      </c>
      <c r="W115" s="56">
        <v>353.6</v>
      </c>
      <c r="X115" s="56">
        <v>350.1</v>
      </c>
      <c r="Y115" s="56">
        <v>20.23</v>
      </c>
      <c r="Z115" s="56">
        <v>23.66</v>
      </c>
      <c r="AA115" s="56">
        <v>50.48</v>
      </c>
      <c r="AB115" s="56">
        <v>59.03</v>
      </c>
      <c r="AC115" s="56">
        <v>500.4</v>
      </c>
      <c r="AD115" s="56">
        <v>50.56</v>
      </c>
      <c r="AE115" s="56">
        <v>5.5109999999999999E-2</v>
      </c>
      <c r="AF115" s="56">
        <v>93.87</v>
      </c>
      <c r="AG115" s="56">
        <v>3.1</v>
      </c>
      <c r="AH115" s="56">
        <v>0.7</v>
      </c>
      <c r="AI115" s="56">
        <v>111115</v>
      </c>
    </row>
    <row r="116" spans="1:35" x14ac:dyDescent="0.2">
      <c r="A116" s="56">
        <v>1046</v>
      </c>
      <c r="B116" s="57">
        <v>35979</v>
      </c>
      <c r="C116" s="61">
        <v>0.58438657407407402</v>
      </c>
      <c r="D116" s="56" t="s">
        <v>51</v>
      </c>
      <c r="E116" s="56">
        <v>50</v>
      </c>
      <c r="F116" s="56" t="s">
        <v>432</v>
      </c>
      <c r="G116" s="56" t="s">
        <v>427</v>
      </c>
      <c r="H116" s="56">
        <v>4</v>
      </c>
      <c r="I116" s="56">
        <v>1</v>
      </c>
      <c r="J116" s="56">
        <v>1</v>
      </c>
      <c r="K116" s="56">
        <v>58.96</v>
      </c>
      <c r="L116" s="56">
        <v>2.56</v>
      </c>
      <c r="M116" s="56">
        <v>0.222</v>
      </c>
      <c r="N116" s="56">
        <v>321</v>
      </c>
      <c r="O116" s="56">
        <v>2.64</v>
      </c>
      <c r="P116" s="56">
        <v>1.26</v>
      </c>
      <c r="Q116" s="56">
        <v>6</v>
      </c>
      <c r="R116" s="56">
        <v>0</v>
      </c>
      <c r="S116" s="56">
        <v>1.42</v>
      </c>
      <c r="T116" s="56">
        <v>27.32</v>
      </c>
      <c r="U116" s="56">
        <v>25.57</v>
      </c>
      <c r="V116" s="56">
        <v>28.3</v>
      </c>
      <c r="W116" s="56">
        <v>357.3</v>
      </c>
      <c r="X116" s="56">
        <v>348.9</v>
      </c>
      <c r="Y116" s="56">
        <v>15.23</v>
      </c>
      <c r="Z116" s="56">
        <v>21.43</v>
      </c>
      <c r="AA116" s="56">
        <v>39.49</v>
      </c>
      <c r="AB116" s="56">
        <v>55.57</v>
      </c>
      <c r="AC116" s="56">
        <v>250</v>
      </c>
      <c r="AD116" s="56">
        <v>49.11</v>
      </c>
      <c r="AE116" s="56">
        <v>0</v>
      </c>
      <c r="AF116" s="56">
        <v>94.56</v>
      </c>
      <c r="AG116" s="56">
        <v>0</v>
      </c>
      <c r="AH116" s="56">
        <v>0.08</v>
      </c>
      <c r="AI116" s="56">
        <v>111115</v>
      </c>
    </row>
    <row r="117" spans="1:35" x14ac:dyDescent="0.2">
      <c r="A117" s="56">
        <v>1047</v>
      </c>
      <c r="B117" s="57">
        <v>35979</v>
      </c>
      <c r="C117" s="61">
        <v>0.58438657407407402</v>
      </c>
      <c r="D117" s="56" t="s">
        <v>51</v>
      </c>
      <c r="E117" s="56">
        <v>50</v>
      </c>
      <c r="F117" s="56" t="s">
        <v>432</v>
      </c>
      <c r="G117" s="56" t="s">
        <v>427</v>
      </c>
      <c r="H117" s="56">
        <v>4</v>
      </c>
      <c r="I117" s="56">
        <v>1</v>
      </c>
      <c r="J117" s="56">
        <v>2</v>
      </c>
      <c r="K117" s="56">
        <v>80.709999999999994</v>
      </c>
      <c r="L117" s="56">
        <v>2.4</v>
      </c>
      <c r="M117" s="56">
        <v>0.224</v>
      </c>
      <c r="N117" s="56">
        <v>323</v>
      </c>
      <c r="O117" s="56">
        <v>2.66</v>
      </c>
      <c r="P117" s="56">
        <v>1.26</v>
      </c>
      <c r="Q117" s="56">
        <v>6</v>
      </c>
      <c r="R117" s="56">
        <v>0</v>
      </c>
      <c r="S117" s="56">
        <v>1.42</v>
      </c>
      <c r="T117" s="56">
        <v>27.41</v>
      </c>
      <c r="U117" s="56">
        <v>25.6</v>
      </c>
      <c r="V117" s="56">
        <v>28.6</v>
      </c>
      <c r="W117" s="56">
        <v>357.3</v>
      </c>
      <c r="X117" s="56">
        <v>349.3</v>
      </c>
      <c r="Y117" s="56">
        <v>15.21</v>
      </c>
      <c r="Z117" s="56">
        <v>21.46</v>
      </c>
      <c r="AA117" s="56">
        <v>39.229999999999997</v>
      </c>
      <c r="AB117" s="56">
        <v>55.37</v>
      </c>
      <c r="AC117" s="56">
        <v>249.9</v>
      </c>
      <c r="AD117" s="56">
        <v>49.34</v>
      </c>
      <c r="AE117" s="56">
        <v>0.26179999999999998</v>
      </c>
      <c r="AF117" s="56">
        <v>94.56</v>
      </c>
      <c r="AG117" s="56">
        <v>0</v>
      </c>
      <c r="AH117" s="56">
        <v>0.08</v>
      </c>
      <c r="AI117" s="56">
        <v>111115</v>
      </c>
    </row>
    <row r="118" spans="1:35" x14ac:dyDescent="0.2">
      <c r="A118" s="56">
        <v>1056</v>
      </c>
      <c r="B118" s="57">
        <v>35979</v>
      </c>
      <c r="C118" s="61">
        <v>0.58702546296296299</v>
      </c>
      <c r="D118" s="56" t="s">
        <v>51</v>
      </c>
      <c r="E118" s="56">
        <v>50</v>
      </c>
      <c r="F118" s="56" t="s">
        <v>432</v>
      </c>
      <c r="G118" s="56" t="s">
        <v>427</v>
      </c>
      <c r="H118" s="56">
        <v>4</v>
      </c>
      <c r="I118" s="56">
        <v>2</v>
      </c>
      <c r="J118" s="56">
        <v>1</v>
      </c>
      <c r="K118" s="56">
        <v>59.71</v>
      </c>
      <c r="L118" s="56">
        <v>2.64</v>
      </c>
      <c r="M118" s="56">
        <v>0.23899999999999999</v>
      </c>
      <c r="N118" s="56">
        <v>323</v>
      </c>
      <c r="O118" s="56">
        <v>2.7</v>
      </c>
      <c r="P118" s="56">
        <v>1.21</v>
      </c>
      <c r="Q118" s="56">
        <v>6</v>
      </c>
      <c r="R118" s="56">
        <v>0</v>
      </c>
      <c r="S118" s="56">
        <v>1.42</v>
      </c>
      <c r="T118" s="56">
        <v>27.94</v>
      </c>
      <c r="U118" s="56">
        <v>25.18</v>
      </c>
      <c r="V118" s="56">
        <v>29.22</v>
      </c>
      <c r="W118" s="56">
        <v>358.6</v>
      </c>
      <c r="X118" s="56">
        <v>350</v>
      </c>
      <c r="Y118" s="56">
        <v>14.8</v>
      </c>
      <c r="Z118" s="56">
        <v>21.14</v>
      </c>
      <c r="AA118" s="56">
        <v>37.01</v>
      </c>
      <c r="AB118" s="56">
        <v>52.86</v>
      </c>
      <c r="AC118" s="56">
        <v>250</v>
      </c>
      <c r="AD118" s="56">
        <v>49.54</v>
      </c>
      <c r="AE118" s="56">
        <v>0.30309999999999998</v>
      </c>
      <c r="AF118" s="56">
        <v>94.55</v>
      </c>
      <c r="AG118" s="56">
        <v>0</v>
      </c>
      <c r="AH118" s="56">
        <v>0.08</v>
      </c>
      <c r="AI118" s="56">
        <v>111115</v>
      </c>
    </row>
    <row r="119" spans="1:35" x14ac:dyDescent="0.2">
      <c r="A119" s="56">
        <v>1057</v>
      </c>
      <c r="B119" s="57">
        <v>35979</v>
      </c>
      <c r="C119" s="61">
        <v>0.58702546296296299</v>
      </c>
      <c r="D119" s="56" t="s">
        <v>51</v>
      </c>
      <c r="E119" s="56">
        <v>50</v>
      </c>
      <c r="F119" s="56" t="s">
        <v>432</v>
      </c>
      <c r="G119" s="56" t="s">
        <v>427</v>
      </c>
      <c r="H119" s="56">
        <v>4</v>
      </c>
      <c r="I119" s="56">
        <v>2</v>
      </c>
      <c r="J119" s="56">
        <v>2</v>
      </c>
      <c r="K119" s="56">
        <v>82.96</v>
      </c>
      <c r="L119" s="56">
        <v>2.61</v>
      </c>
      <c r="M119" s="56">
        <v>0.24299999999999999</v>
      </c>
      <c r="N119" s="56">
        <v>323</v>
      </c>
      <c r="O119" s="56">
        <v>2.74</v>
      </c>
      <c r="P119" s="56">
        <v>1.22</v>
      </c>
      <c r="Q119" s="56">
        <v>6</v>
      </c>
      <c r="R119" s="56">
        <v>0</v>
      </c>
      <c r="S119" s="56">
        <v>1.42</v>
      </c>
      <c r="T119" s="56">
        <v>28.25</v>
      </c>
      <c r="U119" s="56">
        <v>25.21</v>
      </c>
      <c r="V119" s="56">
        <v>30.21</v>
      </c>
      <c r="W119" s="56">
        <v>358.6</v>
      </c>
      <c r="X119" s="56">
        <v>350</v>
      </c>
      <c r="Y119" s="56">
        <v>14.74</v>
      </c>
      <c r="Z119" s="56">
        <v>21.19</v>
      </c>
      <c r="AA119" s="56">
        <v>36.22</v>
      </c>
      <c r="AB119" s="56">
        <v>52.03</v>
      </c>
      <c r="AC119" s="56">
        <v>249.9</v>
      </c>
      <c r="AD119" s="56">
        <v>49.59</v>
      </c>
      <c r="AE119" s="56">
        <v>1.323</v>
      </c>
      <c r="AF119" s="56">
        <v>94.56</v>
      </c>
      <c r="AG119" s="56">
        <v>0</v>
      </c>
      <c r="AH119" s="56">
        <v>0.08</v>
      </c>
      <c r="AI119" s="56">
        <v>111115</v>
      </c>
    </row>
    <row r="120" spans="1:35" x14ac:dyDescent="0.2">
      <c r="A120" s="56">
        <v>1402</v>
      </c>
      <c r="B120" s="57">
        <v>35978</v>
      </c>
      <c r="C120" s="61">
        <v>0.55409722222222224</v>
      </c>
      <c r="D120" s="56" t="s">
        <v>51</v>
      </c>
      <c r="E120" s="56">
        <v>50</v>
      </c>
      <c r="F120" s="56" t="s">
        <v>430</v>
      </c>
      <c r="G120" s="56" t="s">
        <v>427</v>
      </c>
      <c r="H120" s="56">
        <v>4</v>
      </c>
      <c r="I120" s="56">
        <v>2</v>
      </c>
      <c r="J120" s="56">
        <v>1</v>
      </c>
      <c r="K120" s="56">
        <v>25.44</v>
      </c>
      <c r="L120" s="56">
        <v>2.08</v>
      </c>
      <c r="M120" s="56">
        <v>0.27700000000000002</v>
      </c>
      <c r="N120" s="56">
        <v>328</v>
      </c>
      <c r="O120" s="56">
        <v>2.62</v>
      </c>
      <c r="P120" s="56">
        <v>1.05</v>
      </c>
      <c r="Q120" s="56">
        <v>6</v>
      </c>
      <c r="R120" s="56">
        <v>0</v>
      </c>
      <c r="S120" s="56">
        <v>1.42</v>
      </c>
      <c r="T120" s="56">
        <v>19.29</v>
      </c>
      <c r="U120" s="56">
        <v>18.39</v>
      </c>
      <c r="V120" s="56">
        <v>18.809999999999999</v>
      </c>
      <c r="W120" s="56">
        <v>351.5</v>
      </c>
      <c r="X120" s="56">
        <v>347.9</v>
      </c>
      <c r="Y120" s="56">
        <v>8.25</v>
      </c>
      <c r="Z120" s="56">
        <v>11.36</v>
      </c>
      <c r="AA120" s="56">
        <v>34.71</v>
      </c>
      <c r="AB120" s="56">
        <v>47.79</v>
      </c>
      <c r="AC120" s="56">
        <v>500.3</v>
      </c>
      <c r="AD120" s="56">
        <v>48.87</v>
      </c>
      <c r="AE120" s="56">
        <v>0.42709999999999998</v>
      </c>
      <c r="AF120" s="56">
        <v>94.42</v>
      </c>
      <c r="AG120" s="56">
        <v>2.7</v>
      </c>
      <c r="AH120" s="56">
        <v>0.55000000000000004</v>
      </c>
      <c r="AI120" s="56">
        <v>111115</v>
      </c>
    </row>
    <row r="121" spans="1:35" x14ac:dyDescent="0.2">
      <c r="A121" s="56">
        <v>1403</v>
      </c>
      <c r="B121" s="57">
        <v>35978</v>
      </c>
      <c r="C121" s="61">
        <v>0.55409722222222224</v>
      </c>
      <c r="D121" s="56" t="s">
        <v>51</v>
      </c>
      <c r="E121" s="56">
        <v>50</v>
      </c>
      <c r="F121" s="56" t="s">
        <v>430</v>
      </c>
      <c r="G121" s="56" t="s">
        <v>427</v>
      </c>
      <c r="H121" s="56">
        <v>4</v>
      </c>
      <c r="I121" s="56">
        <v>2</v>
      </c>
      <c r="J121" s="56">
        <v>2</v>
      </c>
      <c r="K121" s="56">
        <v>68.19</v>
      </c>
      <c r="L121" s="56">
        <v>2.56</v>
      </c>
      <c r="M121" s="56">
        <v>0.27900000000000003</v>
      </c>
      <c r="N121" s="56">
        <v>327</v>
      </c>
      <c r="O121" s="56">
        <v>2.59</v>
      </c>
      <c r="P121" s="56">
        <v>1.03</v>
      </c>
      <c r="Q121" s="56">
        <v>6</v>
      </c>
      <c r="R121" s="56">
        <v>0</v>
      </c>
      <c r="S121" s="56">
        <v>1.42</v>
      </c>
      <c r="T121" s="56">
        <v>19.239999999999998</v>
      </c>
      <c r="U121" s="56">
        <v>18.22</v>
      </c>
      <c r="V121" s="56">
        <v>19.07</v>
      </c>
      <c r="W121" s="56">
        <v>354.1</v>
      </c>
      <c r="X121" s="56">
        <v>349.9</v>
      </c>
      <c r="Y121" s="56">
        <v>8.27</v>
      </c>
      <c r="Z121" s="56">
        <v>11.34</v>
      </c>
      <c r="AA121" s="56">
        <v>34.869999999999997</v>
      </c>
      <c r="AB121" s="56">
        <v>47.81</v>
      </c>
      <c r="AC121" s="56">
        <v>500.4</v>
      </c>
      <c r="AD121" s="56">
        <v>49.24</v>
      </c>
      <c r="AE121" s="56">
        <v>0.75760000000000005</v>
      </c>
      <c r="AF121" s="56">
        <v>94.41</v>
      </c>
      <c r="AG121" s="56">
        <v>2.7</v>
      </c>
      <c r="AH121" s="56">
        <v>0.55000000000000004</v>
      </c>
      <c r="AI121" s="56">
        <v>111115</v>
      </c>
    </row>
    <row r="122" spans="1:35" x14ac:dyDescent="0.2">
      <c r="A122" s="56">
        <v>1392</v>
      </c>
      <c r="B122" s="57">
        <v>35978</v>
      </c>
      <c r="C122" s="61">
        <v>0.55144675925925923</v>
      </c>
      <c r="D122" s="56" t="s">
        <v>51</v>
      </c>
      <c r="E122" s="56">
        <v>50</v>
      </c>
      <c r="F122" s="56" t="s">
        <v>430</v>
      </c>
      <c r="G122" s="56" t="s">
        <v>427</v>
      </c>
      <c r="H122" s="56">
        <v>5</v>
      </c>
      <c r="I122" s="56">
        <v>1</v>
      </c>
      <c r="J122" s="56">
        <v>1</v>
      </c>
      <c r="K122" s="56">
        <v>51.95</v>
      </c>
      <c r="L122" s="56">
        <v>1.86</v>
      </c>
      <c r="M122" s="56">
        <v>0.35599999999999998</v>
      </c>
      <c r="N122" s="56">
        <v>333</v>
      </c>
      <c r="O122" s="56">
        <v>2.99</v>
      </c>
      <c r="P122" s="56">
        <v>0.97399999999999998</v>
      </c>
      <c r="Q122" s="56">
        <v>6</v>
      </c>
      <c r="R122" s="56">
        <v>0</v>
      </c>
      <c r="S122" s="56">
        <v>1.42</v>
      </c>
      <c r="T122" s="56">
        <v>20.04</v>
      </c>
      <c r="U122" s="56">
        <v>18.100000000000001</v>
      </c>
      <c r="V122" s="56">
        <v>20.37</v>
      </c>
      <c r="W122" s="56">
        <v>351.8</v>
      </c>
      <c r="X122" s="56">
        <v>348.3</v>
      </c>
      <c r="Y122" s="56">
        <v>8.2200000000000006</v>
      </c>
      <c r="Z122" s="56">
        <v>11.76</v>
      </c>
      <c r="AA122" s="56">
        <v>32.99</v>
      </c>
      <c r="AB122" s="56">
        <v>47.21</v>
      </c>
      <c r="AC122" s="56">
        <v>500.2</v>
      </c>
      <c r="AD122" s="56">
        <v>50.34</v>
      </c>
      <c r="AE122" s="56">
        <v>0.13780000000000001</v>
      </c>
      <c r="AF122" s="56">
        <v>94.41</v>
      </c>
      <c r="AG122" s="56">
        <v>2.7</v>
      </c>
      <c r="AH122" s="56">
        <v>0.55000000000000004</v>
      </c>
      <c r="AI122" s="56">
        <v>111115</v>
      </c>
    </row>
    <row r="123" spans="1:35" x14ac:dyDescent="0.2">
      <c r="A123" s="56">
        <v>1393</v>
      </c>
      <c r="B123" s="57">
        <v>35978</v>
      </c>
      <c r="C123" s="61">
        <v>0.55144675925925923</v>
      </c>
      <c r="D123" s="56" t="s">
        <v>51</v>
      </c>
      <c r="E123" s="56">
        <v>50</v>
      </c>
      <c r="F123" s="56" t="s">
        <v>430</v>
      </c>
      <c r="G123" s="56" t="s">
        <v>427</v>
      </c>
      <c r="H123" s="56">
        <v>5</v>
      </c>
      <c r="I123" s="56">
        <v>1</v>
      </c>
      <c r="J123" s="56">
        <v>2</v>
      </c>
      <c r="K123" s="56">
        <v>66.95</v>
      </c>
      <c r="L123" s="56">
        <v>2.25</v>
      </c>
      <c r="M123" s="56">
        <v>0.35499999999999998</v>
      </c>
      <c r="N123" s="56">
        <v>330</v>
      </c>
      <c r="O123" s="56">
        <v>2.99</v>
      </c>
      <c r="P123" s="56">
        <v>0.97699999999999998</v>
      </c>
      <c r="Q123" s="56">
        <v>6</v>
      </c>
      <c r="R123" s="56">
        <v>0</v>
      </c>
      <c r="S123" s="56">
        <v>1.42</v>
      </c>
      <c r="T123" s="56">
        <v>20.03</v>
      </c>
      <c r="U123" s="56">
        <v>18.13</v>
      </c>
      <c r="V123" s="56">
        <v>20.45</v>
      </c>
      <c r="W123" s="56">
        <v>352.1</v>
      </c>
      <c r="X123" s="56">
        <v>348.1</v>
      </c>
      <c r="Y123" s="56">
        <v>8.23</v>
      </c>
      <c r="Z123" s="56">
        <v>11.77</v>
      </c>
      <c r="AA123" s="56">
        <v>33.03</v>
      </c>
      <c r="AB123" s="56">
        <v>47.26</v>
      </c>
      <c r="AC123" s="56">
        <v>500.3</v>
      </c>
      <c r="AD123" s="56">
        <v>50.36</v>
      </c>
      <c r="AE123" s="56">
        <v>6.8870000000000001E-2</v>
      </c>
      <c r="AF123" s="56">
        <v>94.41</v>
      </c>
      <c r="AG123" s="56">
        <v>2.7</v>
      </c>
      <c r="AH123" s="56">
        <v>0.55000000000000004</v>
      </c>
      <c r="AI123" s="56">
        <v>111115</v>
      </c>
    </row>
    <row r="124" spans="1:35" x14ac:dyDescent="0.2">
      <c r="A124" s="56">
        <v>1372</v>
      </c>
      <c r="B124" s="57">
        <v>35978</v>
      </c>
      <c r="C124" s="61">
        <v>0.54342592592592587</v>
      </c>
      <c r="D124" s="56" t="s">
        <v>51</v>
      </c>
      <c r="E124" s="56">
        <v>50</v>
      </c>
      <c r="F124" s="56" t="s">
        <v>430</v>
      </c>
      <c r="G124" s="56" t="s">
        <v>427</v>
      </c>
      <c r="H124" s="56">
        <v>5</v>
      </c>
      <c r="I124" s="56">
        <v>3</v>
      </c>
      <c r="J124" s="56">
        <v>1</v>
      </c>
      <c r="K124" s="56">
        <v>29.46</v>
      </c>
      <c r="L124" s="56">
        <v>1.92</v>
      </c>
      <c r="M124" s="56">
        <v>0.26200000000000001</v>
      </c>
      <c r="N124" s="56">
        <v>330</v>
      </c>
      <c r="O124" s="56">
        <v>2.5499999999999998</v>
      </c>
      <c r="P124" s="56">
        <v>1.07</v>
      </c>
      <c r="Q124" s="56">
        <v>6</v>
      </c>
      <c r="R124" s="56">
        <v>0</v>
      </c>
      <c r="S124" s="56">
        <v>1.42</v>
      </c>
      <c r="T124" s="56">
        <v>20.2</v>
      </c>
      <c r="U124" s="56">
        <v>18.36</v>
      </c>
      <c r="V124" s="56">
        <v>20.63</v>
      </c>
      <c r="W124" s="56">
        <v>352.7</v>
      </c>
      <c r="X124" s="56">
        <v>349.3</v>
      </c>
      <c r="Y124" s="56">
        <v>8.08</v>
      </c>
      <c r="Z124" s="56">
        <v>11.1</v>
      </c>
      <c r="AA124" s="56">
        <v>32.1</v>
      </c>
      <c r="AB124" s="56">
        <v>44.1</v>
      </c>
      <c r="AC124" s="56">
        <v>500.4</v>
      </c>
      <c r="AD124" s="56">
        <v>49.94</v>
      </c>
      <c r="AE124" s="56">
        <v>0.22040000000000001</v>
      </c>
      <c r="AF124" s="56">
        <v>94.42</v>
      </c>
      <c r="AG124" s="56">
        <v>2.7</v>
      </c>
      <c r="AH124" s="56">
        <v>0.55000000000000004</v>
      </c>
      <c r="AI124" s="56">
        <v>111115</v>
      </c>
    </row>
    <row r="125" spans="1:35" x14ac:dyDescent="0.2">
      <c r="A125" s="56">
        <v>1373</v>
      </c>
      <c r="B125" s="57">
        <v>35978</v>
      </c>
      <c r="C125" s="61">
        <v>0.54342592592592587</v>
      </c>
      <c r="D125" s="56" t="s">
        <v>51</v>
      </c>
      <c r="E125" s="56">
        <v>50</v>
      </c>
      <c r="F125" s="56" t="s">
        <v>430</v>
      </c>
      <c r="G125" s="56" t="s">
        <v>427</v>
      </c>
      <c r="H125" s="56">
        <v>5</v>
      </c>
      <c r="I125" s="56">
        <v>3</v>
      </c>
      <c r="J125" s="56">
        <v>2</v>
      </c>
      <c r="K125" s="56">
        <v>48.21</v>
      </c>
      <c r="L125" s="56">
        <v>2.19</v>
      </c>
      <c r="M125" s="56">
        <v>0.26300000000000001</v>
      </c>
      <c r="N125" s="56">
        <v>328</v>
      </c>
      <c r="O125" s="56">
        <v>2.54</v>
      </c>
      <c r="P125" s="56">
        <v>1.07</v>
      </c>
      <c r="Q125" s="56">
        <v>6</v>
      </c>
      <c r="R125" s="56">
        <v>0</v>
      </c>
      <c r="S125" s="56">
        <v>1.42</v>
      </c>
      <c r="T125" s="56">
        <v>20.11</v>
      </c>
      <c r="U125" s="56">
        <v>18.32</v>
      </c>
      <c r="V125" s="56">
        <v>20.36</v>
      </c>
      <c r="W125" s="56">
        <v>352.9</v>
      </c>
      <c r="X125" s="56">
        <v>349.2</v>
      </c>
      <c r="Y125" s="56">
        <v>8.08</v>
      </c>
      <c r="Z125" s="56">
        <v>11.1</v>
      </c>
      <c r="AA125" s="56">
        <v>32.31</v>
      </c>
      <c r="AB125" s="56">
        <v>44.37</v>
      </c>
      <c r="AC125" s="56">
        <v>500.4</v>
      </c>
      <c r="AD125" s="56">
        <v>49.94</v>
      </c>
      <c r="AE125" s="56">
        <v>0.20660000000000001</v>
      </c>
      <c r="AF125" s="56">
        <v>94.42</v>
      </c>
      <c r="AG125" s="56">
        <v>2.7</v>
      </c>
      <c r="AH125" s="56">
        <v>0.55000000000000004</v>
      </c>
      <c r="AI125" s="56">
        <v>111115</v>
      </c>
    </row>
    <row r="126" spans="1:35" x14ac:dyDescent="0.2">
      <c r="A126" s="56">
        <v>1382</v>
      </c>
      <c r="B126" s="57">
        <v>35978</v>
      </c>
      <c r="C126" s="61">
        <v>0.54563657407407407</v>
      </c>
      <c r="D126" s="56" t="s">
        <v>51</v>
      </c>
      <c r="E126" s="56">
        <v>50</v>
      </c>
      <c r="F126" s="56" t="s">
        <v>430</v>
      </c>
      <c r="G126" s="56" t="s">
        <v>427</v>
      </c>
      <c r="H126" s="56">
        <v>6</v>
      </c>
      <c r="I126" s="56">
        <v>4</v>
      </c>
      <c r="J126" s="56">
        <v>1</v>
      </c>
      <c r="K126" s="56">
        <v>199.95</v>
      </c>
      <c r="L126" s="56">
        <v>2.6</v>
      </c>
      <c r="M126" s="56">
        <v>0.29799999999999999</v>
      </c>
      <c r="N126" s="56">
        <v>328</v>
      </c>
      <c r="O126" s="56">
        <v>2.71</v>
      </c>
      <c r="P126" s="56">
        <v>1.02</v>
      </c>
      <c r="Q126" s="56">
        <v>6</v>
      </c>
      <c r="R126" s="56">
        <v>0</v>
      </c>
      <c r="S126" s="56">
        <v>1.42</v>
      </c>
      <c r="T126" s="56">
        <v>19.559999999999999</v>
      </c>
      <c r="U126" s="56">
        <v>18.149999999999999</v>
      </c>
      <c r="V126" s="56">
        <v>19.66</v>
      </c>
      <c r="W126" s="56">
        <v>354.4</v>
      </c>
      <c r="X126" s="56">
        <v>350.1</v>
      </c>
      <c r="Y126" s="56">
        <v>8.1199999999999992</v>
      </c>
      <c r="Z126" s="56">
        <v>11.33</v>
      </c>
      <c r="AA126" s="56">
        <v>33.56</v>
      </c>
      <c r="AB126" s="56">
        <v>46.86</v>
      </c>
      <c r="AC126" s="56">
        <v>500.2</v>
      </c>
      <c r="AD126" s="56">
        <v>49.71</v>
      </c>
      <c r="AE126" s="56">
        <v>0.68879999999999997</v>
      </c>
      <c r="AF126" s="56">
        <v>94.42</v>
      </c>
      <c r="AG126" s="56">
        <v>2.7</v>
      </c>
      <c r="AH126" s="56">
        <v>0.55000000000000004</v>
      </c>
      <c r="AI126" s="56">
        <v>111115</v>
      </c>
    </row>
    <row r="127" spans="1:35" x14ac:dyDescent="0.2">
      <c r="A127" s="56">
        <v>1383</v>
      </c>
      <c r="B127" s="57">
        <v>35978</v>
      </c>
      <c r="C127" s="61">
        <v>0.54563657407407407</v>
      </c>
      <c r="D127" s="56" t="s">
        <v>51</v>
      </c>
      <c r="E127" s="56">
        <v>50</v>
      </c>
      <c r="F127" s="56" t="s">
        <v>430</v>
      </c>
      <c r="G127" s="56" t="s">
        <v>427</v>
      </c>
      <c r="H127" s="56">
        <v>6</v>
      </c>
      <c r="I127" s="56">
        <v>4</v>
      </c>
      <c r="J127" s="56">
        <v>2</v>
      </c>
      <c r="K127" s="56">
        <v>225.45</v>
      </c>
      <c r="L127" s="56">
        <v>2.79</v>
      </c>
      <c r="M127" s="56">
        <v>0.29799999999999999</v>
      </c>
      <c r="N127" s="56">
        <v>326</v>
      </c>
      <c r="O127" s="56">
        <v>2.7</v>
      </c>
      <c r="P127" s="56">
        <v>1.02</v>
      </c>
      <c r="Q127" s="56">
        <v>6</v>
      </c>
      <c r="R127" s="56">
        <v>0</v>
      </c>
      <c r="S127" s="56">
        <v>1.42</v>
      </c>
      <c r="T127" s="56">
        <v>19.54</v>
      </c>
      <c r="U127" s="56">
        <v>18.14</v>
      </c>
      <c r="V127" s="56">
        <v>19.670000000000002</v>
      </c>
      <c r="W127" s="56">
        <v>354.4</v>
      </c>
      <c r="X127" s="56">
        <v>349.9</v>
      </c>
      <c r="Y127" s="56">
        <v>8.1300000000000008</v>
      </c>
      <c r="Z127" s="56">
        <v>11.34</v>
      </c>
      <c r="AA127" s="56">
        <v>33.67</v>
      </c>
      <c r="AB127" s="56">
        <v>46.94</v>
      </c>
      <c r="AC127" s="56">
        <v>500.2</v>
      </c>
      <c r="AD127" s="56">
        <v>49.71</v>
      </c>
      <c r="AE127" s="56">
        <v>0.46839999999999998</v>
      </c>
      <c r="AF127" s="56">
        <v>94.42</v>
      </c>
      <c r="AG127" s="56">
        <v>2.7</v>
      </c>
      <c r="AH127" s="56">
        <v>0.55000000000000004</v>
      </c>
      <c r="AI127" s="56">
        <v>111115</v>
      </c>
    </row>
    <row r="128" spans="1:35" x14ac:dyDescent="0.2">
      <c r="A128" s="56">
        <v>1026</v>
      </c>
      <c r="B128" s="57">
        <v>35979</v>
      </c>
      <c r="C128" s="61">
        <v>0.57302083333333331</v>
      </c>
      <c r="D128" s="56" t="s">
        <v>51</v>
      </c>
      <c r="E128" s="56">
        <v>50</v>
      </c>
      <c r="F128" s="56" t="s">
        <v>432</v>
      </c>
      <c r="G128" s="56" t="s">
        <v>427</v>
      </c>
      <c r="H128" s="56">
        <v>6</v>
      </c>
      <c r="I128" s="56">
        <v>6</v>
      </c>
      <c r="J128" s="56">
        <v>2</v>
      </c>
      <c r="K128" s="56">
        <v>664.22</v>
      </c>
      <c r="L128" s="56">
        <v>2.1</v>
      </c>
      <c r="M128" s="56">
        <v>0.248</v>
      </c>
      <c r="N128" s="56">
        <v>328</v>
      </c>
      <c r="O128" s="56">
        <v>3.02</v>
      </c>
      <c r="P128" s="56">
        <v>1.31</v>
      </c>
      <c r="Q128" s="56">
        <v>6</v>
      </c>
      <c r="R128" s="56">
        <v>0</v>
      </c>
      <c r="S128" s="56">
        <v>1.42</v>
      </c>
      <c r="T128" s="56">
        <v>28.2</v>
      </c>
      <c r="U128" s="56">
        <v>26.02</v>
      </c>
      <c r="V128" s="56">
        <v>29.04</v>
      </c>
      <c r="W128" s="56">
        <v>358.4</v>
      </c>
      <c r="X128" s="56">
        <v>350.9</v>
      </c>
      <c r="Y128" s="56">
        <v>14.76</v>
      </c>
      <c r="Z128" s="56">
        <v>21.84</v>
      </c>
      <c r="AA128" s="56">
        <v>36.369999999999997</v>
      </c>
      <c r="AB128" s="56">
        <v>53.81</v>
      </c>
      <c r="AC128" s="56">
        <v>250</v>
      </c>
      <c r="AD128" s="56">
        <v>51.11</v>
      </c>
      <c r="AE128" s="56">
        <v>0.1515</v>
      </c>
      <c r="AF128" s="56">
        <v>94.56</v>
      </c>
      <c r="AG128" s="56">
        <v>0</v>
      </c>
      <c r="AH128" s="56">
        <v>0.08</v>
      </c>
      <c r="AI128" s="56">
        <v>111115</v>
      </c>
    </row>
    <row r="129" spans="1:35" x14ac:dyDescent="0.2">
      <c r="A129" s="56">
        <v>1027</v>
      </c>
      <c r="B129" s="57">
        <v>35979</v>
      </c>
      <c r="C129" s="61">
        <v>0.57302083333333331</v>
      </c>
      <c r="D129" s="56" t="s">
        <v>51</v>
      </c>
      <c r="E129" s="56">
        <v>50</v>
      </c>
      <c r="F129" s="56" t="s">
        <v>432</v>
      </c>
      <c r="G129" s="56" t="s">
        <v>427</v>
      </c>
      <c r="H129" s="56">
        <v>6</v>
      </c>
      <c r="I129" s="56">
        <v>6</v>
      </c>
      <c r="J129" s="56">
        <v>3</v>
      </c>
      <c r="K129" s="56">
        <v>674.72</v>
      </c>
      <c r="L129" s="56">
        <v>2.0699999999999998</v>
      </c>
      <c r="M129" s="56">
        <v>0.249</v>
      </c>
      <c r="N129" s="56">
        <v>328</v>
      </c>
      <c r="O129" s="56">
        <v>3.02</v>
      </c>
      <c r="P129" s="56">
        <v>1.31</v>
      </c>
      <c r="Q129" s="56">
        <v>6</v>
      </c>
      <c r="R129" s="56">
        <v>0</v>
      </c>
      <c r="S129" s="56">
        <v>1.42</v>
      </c>
      <c r="T129" s="56">
        <v>28.21</v>
      </c>
      <c r="U129" s="56">
        <v>26.03</v>
      </c>
      <c r="V129" s="56">
        <v>29.04</v>
      </c>
      <c r="W129" s="56">
        <v>358.2</v>
      </c>
      <c r="X129" s="56">
        <v>350.7</v>
      </c>
      <c r="Y129" s="56">
        <v>14.8</v>
      </c>
      <c r="Z129" s="56">
        <v>21.9</v>
      </c>
      <c r="AA129" s="56">
        <v>36.44</v>
      </c>
      <c r="AB129" s="56">
        <v>53.91</v>
      </c>
      <c r="AC129" s="56">
        <v>249.9</v>
      </c>
      <c r="AD129" s="56">
        <v>50.87</v>
      </c>
      <c r="AE129" s="56">
        <v>0.38569999999999999</v>
      </c>
      <c r="AF129" s="56">
        <v>94.56</v>
      </c>
      <c r="AG129" s="56">
        <v>0</v>
      </c>
      <c r="AH129" s="56">
        <v>0.08</v>
      </c>
      <c r="AI129" s="56">
        <v>111115</v>
      </c>
    </row>
    <row r="130" spans="1:35" x14ac:dyDescent="0.2">
      <c r="A130" s="56">
        <v>1036</v>
      </c>
      <c r="B130" s="57">
        <v>35979</v>
      </c>
      <c r="C130" s="61">
        <v>0.58224537037037039</v>
      </c>
      <c r="D130" s="56" t="s">
        <v>51</v>
      </c>
      <c r="E130" s="56">
        <v>50</v>
      </c>
      <c r="F130" s="56" t="s">
        <v>432</v>
      </c>
      <c r="G130" s="56" t="s">
        <v>427</v>
      </c>
      <c r="H130" s="56">
        <v>7</v>
      </c>
      <c r="I130" s="56">
        <v>4</v>
      </c>
      <c r="J130" s="56">
        <v>1</v>
      </c>
      <c r="K130" s="56">
        <v>42.21</v>
      </c>
      <c r="L130" s="56">
        <v>3</v>
      </c>
      <c r="M130" s="56">
        <v>0.27800000000000002</v>
      </c>
      <c r="N130" s="56">
        <v>324</v>
      </c>
      <c r="O130" s="56">
        <v>3.12</v>
      </c>
      <c r="P130" s="56">
        <v>1.23</v>
      </c>
      <c r="Q130" s="56">
        <v>6</v>
      </c>
      <c r="R130" s="56">
        <v>0</v>
      </c>
      <c r="S130" s="56">
        <v>1.42</v>
      </c>
      <c r="T130" s="56">
        <v>29.12</v>
      </c>
      <c r="U130" s="56">
        <v>25.92</v>
      </c>
      <c r="V130" s="56">
        <v>31.4</v>
      </c>
      <c r="W130" s="56">
        <v>361.1</v>
      </c>
      <c r="X130" s="56">
        <v>351.3</v>
      </c>
      <c r="Y130" s="56">
        <v>15.16</v>
      </c>
      <c r="Z130" s="56">
        <v>22.48</v>
      </c>
      <c r="AA130" s="56">
        <v>35.4</v>
      </c>
      <c r="AB130" s="56">
        <v>52.49</v>
      </c>
      <c r="AC130" s="56">
        <v>250</v>
      </c>
      <c r="AD130" s="56">
        <v>50.31</v>
      </c>
      <c r="AE130" s="56">
        <v>0.23419999999999999</v>
      </c>
      <c r="AF130" s="56">
        <v>94.56</v>
      </c>
      <c r="AG130" s="56">
        <v>0</v>
      </c>
      <c r="AH130" s="56">
        <v>0.08</v>
      </c>
      <c r="AI130" s="56">
        <v>111115</v>
      </c>
    </row>
    <row r="131" spans="1:35" x14ac:dyDescent="0.2">
      <c r="A131" s="56">
        <v>1037</v>
      </c>
      <c r="B131" s="57">
        <v>35979</v>
      </c>
      <c r="C131" s="61">
        <v>0.58224537037037039</v>
      </c>
      <c r="D131" s="56" t="s">
        <v>51</v>
      </c>
      <c r="E131" s="56">
        <v>50</v>
      </c>
      <c r="F131" s="56" t="s">
        <v>432</v>
      </c>
      <c r="G131" s="56" t="s">
        <v>427</v>
      </c>
      <c r="H131" s="56">
        <v>7</v>
      </c>
      <c r="I131" s="56">
        <v>4</v>
      </c>
      <c r="J131" s="56">
        <v>2</v>
      </c>
      <c r="K131" s="56">
        <v>74.459999999999994</v>
      </c>
      <c r="L131" s="56">
        <v>2.1</v>
      </c>
      <c r="M131" s="56">
        <v>0.29499999999999998</v>
      </c>
      <c r="N131" s="56">
        <v>331</v>
      </c>
      <c r="O131" s="56">
        <v>3.09</v>
      </c>
      <c r="P131" s="56">
        <v>1.1599999999999999</v>
      </c>
      <c r="Q131" s="56">
        <v>6</v>
      </c>
      <c r="R131" s="56">
        <v>0</v>
      </c>
      <c r="S131" s="56">
        <v>1.42</v>
      </c>
      <c r="T131" s="56">
        <v>27.55</v>
      </c>
      <c r="U131" s="56">
        <v>25.52</v>
      </c>
      <c r="V131" s="56">
        <v>26.61</v>
      </c>
      <c r="W131" s="56">
        <v>359.3</v>
      </c>
      <c r="X131" s="56">
        <v>351.6</v>
      </c>
      <c r="Y131" s="56">
        <v>15.16</v>
      </c>
      <c r="Z131" s="56">
        <v>22.4</v>
      </c>
      <c r="AA131" s="56">
        <v>38.76</v>
      </c>
      <c r="AB131" s="56">
        <v>57.3</v>
      </c>
      <c r="AC131" s="56">
        <v>249.8</v>
      </c>
      <c r="AD131" s="56">
        <v>50.21</v>
      </c>
      <c r="AE131" s="56">
        <v>0.56489999999999996</v>
      </c>
      <c r="AF131" s="56">
        <v>94.56</v>
      </c>
      <c r="AG131" s="56">
        <v>0</v>
      </c>
      <c r="AH131" s="56">
        <v>0.08</v>
      </c>
      <c r="AI131" s="56">
        <v>111115</v>
      </c>
    </row>
    <row r="132" spans="1:35" x14ac:dyDescent="0.2">
      <c r="A132" s="56">
        <v>1362</v>
      </c>
      <c r="B132" s="57">
        <v>35978</v>
      </c>
      <c r="C132" s="61">
        <v>0.54015046296296299</v>
      </c>
      <c r="D132" s="56" t="s">
        <v>51</v>
      </c>
      <c r="E132" s="56">
        <v>50</v>
      </c>
      <c r="F132" s="56" t="s">
        <v>430</v>
      </c>
      <c r="G132" s="56" t="s">
        <v>427</v>
      </c>
      <c r="H132" s="56">
        <v>7</v>
      </c>
      <c r="I132" s="56">
        <v>6</v>
      </c>
      <c r="J132" s="56">
        <v>1</v>
      </c>
      <c r="K132" s="56">
        <v>34.96</v>
      </c>
      <c r="L132" s="56">
        <v>1.7</v>
      </c>
      <c r="M132" s="56">
        <v>0.29099999999999998</v>
      </c>
      <c r="N132" s="56">
        <v>335</v>
      </c>
      <c r="O132" s="56">
        <v>2.62</v>
      </c>
      <c r="P132" s="56">
        <v>1.01</v>
      </c>
      <c r="Q132" s="56">
        <v>6</v>
      </c>
      <c r="R132" s="56">
        <v>0</v>
      </c>
      <c r="S132" s="56">
        <v>1.42</v>
      </c>
      <c r="T132" s="56">
        <v>18.89</v>
      </c>
      <c r="U132" s="56">
        <v>17.899999999999999</v>
      </c>
      <c r="V132" s="56">
        <v>18.88</v>
      </c>
      <c r="W132" s="56">
        <v>354.7</v>
      </c>
      <c r="X132" s="56">
        <v>351.5</v>
      </c>
      <c r="Y132" s="56">
        <v>8.0399999999999991</v>
      </c>
      <c r="Z132" s="56">
        <v>11.14</v>
      </c>
      <c r="AA132" s="56">
        <v>34.659999999999997</v>
      </c>
      <c r="AB132" s="56">
        <v>48.04</v>
      </c>
      <c r="AC132" s="56">
        <v>500.3</v>
      </c>
      <c r="AD132" s="56">
        <v>51.03</v>
      </c>
      <c r="AE132" s="56">
        <v>0.35820000000000002</v>
      </c>
      <c r="AF132" s="56">
        <v>94.43</v>
      </c>
      <c r="AG132" s="56">
        <v>2.7</v>
      </c>
      <c r="AH132" s="56">
        <v>0.55000000000000004</v>
      </c>
      <c r="AI132" s="56">
        <v>111115</v>
      </c>
    </row>
    <row r="133" spans="1:35" x14ac:dyDescent="0.2">
      <c r="A133" s="56">
        <v>1363</v>
      </c>
      <c r="B133" s="57">
        <v>35978</v>
      </c>
      <c r="C133" s="61">
        <v>0.54015046296296299</v>
      </c>
      <c r="D133" s="56" t="s">
        <v>51</v>
      </c>
      <c r="E133" s="56">
        <v>50</v>
      </c>
      <c r="F133" s="56" t="s">
        <v>430</v>
      </c>
      <c r="G133" s="56" t="s">
        <v>427</v>
      </c>
      <c r="H133" s="56">
        <v>7</v>
      </c>
      <c r="I133" s="56">
        <v>6</v>
      </c>
      <c r="J133" s="56">
        <v>2</v>
      </c>
      <c r="K133" s="56">
        <v>59.71</v>
      </c>
      <c r="L133" s="56">
        <v>2.2799999999999998</v>
      </c>
      <c r="M133" s="56">
        <v>0.29199999999999998</v>
      </c>
      <c r="N133" s="56">
        <v>329</v>
      </c>
      <c r="O133" s="56">
        <v>2.61</v>
      </c>
      <c r="P133" s="56">
        <v>1</v>
      </c>
      <c r="Q133" s="56">
        <v>6</v>
      </c>
      <c r="R133" s="56">
        <v>0</v>
      </c>
      <c r="S133" s="56">
        <v>1.42</v>
      </c>
      <c r="T133" s="56">
        <v>19.149999999999999</v>
      </c>
      <c r="U133" s="56">
        <v>17.88</v>
      </c>
      <c r="V133" s="56">
        <v>19.46</v>
      </c>
      <c r="W133" s="56">
        <v>353.7</v>
      </c>
      <c r="X133" s="56">
        <v>349.9</v>
      </c>
      <c r="Y133" s="56">
        <v>8.0500000000000007</v>
      </c>
      <c r="Z133" s="56">
        <v>11.15</v>
      </c>
      <c r="AA133" s="56">
        <v>34.15</v>
      </c>
      <c r="AB133" s="56">
        <v>47.31</v>
      </c>
      <c r="AC133" s="56">
        <v>500.3</v>
      </c>
      <c r="AD133" s="56">
        <v>51.09</v>
      </c>
      <c r="AE133" s="56">
        <v>0.37190000000000001</v>
      </c>
      <c r="AF133" s="56">
        <v>94.43</v>
      </c>
      <c r="AG133" s="56">
        <v>2.7</v>
      </c>
      <c r="AH133" s="56">
        <v>0.55000000000000004</v>
      </c>
      <c r="AI133" s="56">
        <v>111115</v>
      </c>
    </row>
    <row r="134" spans="1:35" x14ac:dyDescent="0.2">
      <c r="A134" s="56">
        <v>1352</v>
      </c>
      <c r="B134" s="57">
        <v>35978</v>
      </c>
      <c r="C134" s="61">
        <v>0.53765046296296293</v>
      </c>
      <c r="D134" s="56" t="s">
        <v>51</v>
      </c>
      <c r="E134" s="56">
        <v>50</v>
      </c>
      <c r="F134" s="56" t="s">
        <v>430</v>
      </c>
      <c r="G134" s="56" t="s">
        <v>427</v>
      </c>
      <c r="H134" s="56">
        <v>14</v>
      </c>
      <c r="I134" s="56">
        <v>5</v>
      </c>
      <c r="J134" s="56">
        <v>1</v>
      </c>
      <c r="K134" s="56">
        <v>70.72</v>
      </c>
      <c r="L134" s="56">
        <v>2.27</v>
      </c>
      <c r="M134" s="56">
        <v>0.22500000000000001</v>
      </c>
      <c r="N134" s="56">
        <v>325</v>
      </c>
      <c r="O134" s="56">
        <v>2.23</v>
      </c>
      <c r="P134" s="56">
        <v>1.07</v>
      </c>
      <c r="Q134" s="56">
        <v>6</v>
      </c>
      <c r="R134" s="56">
        <v>0</v>
      </c>
      <c r="S134" s="56">
        <v>1.42</v>
      </c>
      <c r="T134" s="56">
        <v>19.07</v>
      </c>
      <c r="U134" s="56">
        <v>17.98</v>
      </c>
      <c r="V134" s="56">
        <v>19.079999999999998</v>
      </c>
      <c r="W134" s="56">
        <v>352.7</v>
      </c>
      <c r="X134" s="56">
        <v>349</v>
      </c>
      <c r="Y134" s="56">
        <v>7.98</v>
      </c>
      <c r="Z134" s="56">
        <v>10.63</v>
      </c>
      <c r="AA134" s="56">
        <v>34.04</v>
      </c>
      <c r="AB134" s="56">
        <v>45.31</v>
      </c>
      <c r="AC134" s="56">
        <v>500.1</v>
      </c>
      <c r="AD134" s="56">
        <v>51.18</v>
      </c>
      <c r="AE134" s="56">
        <v>0.35820000000000002</v>
      </c>
      <c r="AF134" s="56">
        <v>94.43</v>
      </c>
      <c r="AG134" s="56">
        <v>2.7</v>
      </c>
      <c r="AH134" s="56">
        <v>0.55000000000000004</v>
      </c>
      <c r="AI134" s="56">
        <v>111115</v>
      </c>
    </row>
    <row r="135" spans="1:35" x14ac:dyDescent="0.2">
      <c r="A135" s="56">
        <v>1353</v>
      </c>
      <c r="B135" s="57">
        <v>35978</v>
      </c>
      <c r="C135" s="61">
        <v>0.53765046296296293</v>
      </c>
      <c r="D135" s="56" t="s">
        <v>51</v>
      </c>
      <c r="E135" s="56">
        <v>50</v>
      </c>
      <c r="F135" s="56" t="s">
        <v>430</v>
      </c>
      <c r="G135" s="56" t="s">
        <v>427</v>
      </c>
      <c r="H135" s="56">
        <v>14</v>
      </c>
      <c r="I135" s="56">
        <v>5</v>
      </c>
      <c r="J135" s="56">
        <v>2</v>
      </c>
      <c r="K135" s="56">
        <v>92.47</v>
      </c>
      <c r="L135" s="56">
        <v>2.3199999999999998</v>
      </c>
      <c r="M135" s="56">
        <v>0.224</v>
      </c>
      <c r="N135" s="56">
        <v>324</v>
      </c>
      <c r="O135" s="56">
        <v>2.2200000000000002</v>
      </c>
      <c r="P135" s="56">
        <v>1.07</v>
      </c>
      <c r="Q135" s="56">
        <v>6</v>
      </c>
      <c r="R135" s="56">
        <v>0</v>
      </c>
      <c r="S135" s="56">
        <v>1.42</v>
      </c>
      <c r="T135" s="56">
        <v>19.09</v>
      </c>
      <c r="U135" s="56">
        <v>18.010000000000002</v>
      </c>
      <c r="V135" s="56">
        <v>19.09</v>
      </c>
      <c r="W135" s="56">
        <v>352.9</v>
      </c>
      <c r="X135" s="56">
        <v>349.2</v>
      </c>
      <c r="Y135" s="56">
        <v>7.99</v>
      </c>
      <c r="Z135" s="56">
        <v>10.63</v>
      </c>
      <c r="AA135" s="56">
        <v>34.020000000000003</v>
      </c>
      <c r="AB135" s="56">
        <v>45.25</v>
      </c>
      <c r="AC135" s="56">
        <v>500.3</v>
      </c>
      <c r="AD135" s="56">
        <v>51.26</v>
      </c>
      <c r="AE135" s="56">
        <v>0.56479999999999997</v>
      </c>
      <c r="AF135" s="56">
        <v>94.43</v>
      </c>
      <c r="AG135" s="56">
        <v>2.7</v>
      </c>
      <c r="AH135" s="56">
        <v>0.55000000000000004</v>
      </c>
      <c r="AI135" s="56">
        <v>111115</v>
      </c>
    </row>
    <row r="136" spans="1:35" x14ac:dyDescent="0.2">
      <c r="A136" s="56">
        <v>1066</v>
      </c>
      <c r="B136" s="57">
        <v>35979</v>
      </c>
      <c r="C136" s="61">
        <v>0.59116898148148145</v>
      </c>
      <c r="D136" s="56" t="s">
        <v>51</v>
      </c>
      <c r="E136" s="56">
        <v>50</v>
      </c>
      <c r="F136" s="56" t="s">
        <v>432</v>
      </c>
      <c r="G136" s="56" t="s">
        <v>427</v>
      </c>
      <c r="H136" s="56">
        <v>17</v>
      </c>
      <c r="I136" s="56">
        <v>3</v>
      </c>
      <c r="J136" s="56">
        <v>1</v>
      </c>
      <c r="K136" s="56">
        <v>23.45</v>
      </c>
      <c r="L136" s="56">
        <v>2.36</v>
      </c>
      <c r="M136" s="56">
        <v>0.28299999999999997</v>
      </c>
      <c r="N136" s="56">
        <v>326</v>
      </c>
      <c r="O136" s="56">
        <v>3.09</v>
      </c>
      <c r="P136" s="56">
        <v>1.2</v>
      </c>
      <c r="Q136" s="56">
        <v>6</v>
      </c>
      <c r="R136" s="56">
        <v>0</v>
      </c>
      <c r="S136" s="56">
        <v>1.42</v>
      </c>
      <c r="T136" s="56">
        <v>27.16</v>
      </c>
      <c r="U136" s="56">
        <v>25.23</v>
      </c>
      <c r="V136" s="56">
        <v>28.58</v>
      </c>
      <c r="W136" s="56">
        <v>356.6</v>
      </c>
      <c r="X136" s="56">
        <v>348.3</v>
      </c>
      <c r="Y136" s="56">
        <v>14.12</v>
      </c>
      <c r="Z136" s="56">
        <v>21.38</v>
      </c>
      <c r="AA136" s="56">
        <v>36.950000000000003</v>
      </c>
      <c r="AB136" s="56">
        <v>55.94</v>
      </c>
      <c r="AC136" s="56">
        <v>250</v>
      </c>
      <c r="AD136" s="56">
        <v>50.6</v>
      </c>
      <c r="AE136" s="56">
        <v>0.19289999999999999</v>
      </c>
      <c r="AF136" s="56">
        <v>94.55</v>
      </c>
      <c r="AG136" s="56">
        <v>0</v>
      </c>
      <c r="AH136" s="56">
        <v>0.08</v>
      </c>
      <c r="AI136" s="56">
        <v>111115</v>
      </c>
    </row>
    <row r="137" spans="1:35" x14ac:dyDescent="0.2">
      <c r="A137" s="56">
        <v>1067</v>
      </c>
      <c r="B137" s="57">
        <v>35979</v>
      </c>
      <c r="C137" s="61">
        <v>0.59116898148148145</v>
      </c>
      <c r="D137" s="56" t="s">
        <v>51</v>
      </c>
      <c r="E137" s="56">
        <v>50</v>
      </c>
      <c r="F137" s="56" t="s">
        <v>432</v>
      </c>
      <c r="G137" s="56" t="s">
        <v>427</v>
      </c>
      <c r="H137" s="56">
        <v>17</v>
      </c>
      <c r="I137" s="56">
        <v>3</v>
      </c>
      <c r="J137" s="56">
        <v>2</v>
      </c>
      <c r="K137" s="56">
        <v>42.2</v>
      </c>
      <c r="L137" s="56">
        <v>2.67</v>
      </c>
      <c r="M137" s="56">
        <v>0.28899999999999998</v>
      </c>
      <c r="N137" s="56">
        <v>325</v>
      </c>
      <c r="O137" s="56">
        <v>3.13</v>
      </c>
      <c r="P137" s="56">
        <v>1.2</v>
      </c>
      <c r="Q137" s="56">
        <v>6</v>
      </c>
      <c r="R137" s="56">
        <v>0</v>
      </c>
      <c r="S137" s="56">
        <v>1.42</v>
      </c>
      <c r="T137" s="56">
        <v>27.41</v>
      </c>
      <c r="U137" s="56">
        <v>25.23</v>
      </c>
      <c r="V137" s="56">
        <v>28.65</v>
      </c>
      <c r="W137" s="56">
        <v>358.3</v>
      </c>
      <c r="X137" s="56">
        <v>349.3</v>
      </c>
      <c r="Y137" s="56">
        <v>14.09</v>
      </c>
      <c r="Z137" s="56">
        <v>21.43</v>
      </c>
      <c r="AA137" s="56">
        <v>36.33</v>
      </c>
      <c r="AB137" s="56">
        <v>55.26</v>
      </c>
      <c r="AC137" s="56">
        <v>250</v>
      </c>
      <c r="AD137" s="56">
        <v>50.26</v>
      </c>
      <c r="AE137" s="56">
        <v>0.4133</v>
      </c>
      <c r="AF137" s="56">
        <v>94.56</v>
      </c>
      <c r="AG137" s="56">
        <v>0</v>
      </c>
      <c r="AH137" s="56">
        <v>0.08</v>
      </c>
      <c r="AI137" s="56">
        <v>111115</v>
      </c>
    </row>
    <row r="138" spans="1:35" x14ac:dyDescent="0.2">
      <c r="A138" s="56">
        <v>1016</v>
      </c>
      <c r="B138" s="57">
        <v>35979</v>
      </c>
      <c r="C138" s="61">
        <v>0.56785879629629632</v>
      </c>
      <c r="D138" s="56" t="s">
        <v>51</v>
      </c>
      <c r="E138" s="56">
        <v>50</v>
      </c>
      <c r="F138" s="56" t="s">
        <v>432</v>
      </c>
      <c r="G138" s="56" t="s">
        <v>427</v>
      </c>
      <c r="H138" s="56">
        <v>24</v>
      </c>
      <c r="I138" s="56">
        <v>5</v>
      </c>
      <c r="J138" s="56">
        <v>1</v>
      </c>
      <c r="K138" s="56">
        <v>217.46</v>
      </c>
      <c r="L138" s="56">
        <v>2.4700000000000002</v>
      </c>
      <c r="M138" s="56">
        <v>0.25600000000000001</v>
      </c>
      <c r="N138" s="56">
        <v>321</v>
      </c>
      <c r="O138" s="56">
        <v>3.8</v>
      </c>
      <c r="P138" s="56">
        <v>1.62</v>
      </c>
      <c r="Q138" s="56">
        <v>6</v>
      </c>
      <c r="R138" s="56">
        <v>0</v>
      </c>
      <c r="S138" s="56">
        <v>1.42</v>
      </c>
      <c r="T138" s="56">
        <v>28.79</v>
      </c>
      <c r="U138" s="56">
        <v>25.96</v>
      </c>
      <c r="V138" s="56">
        <v>30.23</v>
      </c>
      <c r="W138" s="56">
        <v>352.3</v>
      </c>
      <c r="X138" s="56">
        <v>347.8</v>
      </c>
      <c r="Y138" s="56">
        <v>14.02</v>
      </c>
      <c r="Z138" s="56">
        <v>18.5</v>
      </c>
      <c r="AA138" s="56">
        <v>33.380000000000003</v>
      </c>
      <c r="AB138" s="56">
        <v>44.04</v>
      </c>
      <c r="AC138" s="56">
        <v>500.5</v>
      </c>
      <c r="AD138" s="56">
        <v>50.19</v>
      </c>
      <c r="AE138" s="56">
        <v>0.3306</v>
      </c>
      <c r="AF138" s="56">
        <v>94.58</v>
      </c>
      <c r="AG138" s="56">
        <v>0</v>
      </c>
      <c r="AH138" s="56">
        <v>0.08</v>
      </c>
      <c r="AI138" s="56">
        <v>111115</v>
      </c>
    </row>
    <row r="139" spans="1:35" x14ac:dyDescent="0.2">
      <c r="A139" s="56">
        <v>1017</v>
      </c>
      <c r="B139" s="57">
        <v>35979</v>
      </c>
      <c r="C139" s="61">
        <v>0.56785879629629632</v>
      </c>
      <c r="D139" s="56" t="s">
        <v>51</v>
      </c>
      <c r="E139" s="56">
        <v>50</v>
      </c>
      <c r="F139" s="56" t="s">
        <v>432</v>
      </c>
      <c r="G139" s="56" t="s">
        <v>427</v>
      </c>
      <c r="H139" s="56">
        <v>24</v>
      </c>
      <c r="I139" s="56">
        <v>5</v>
      </c>
      <c r="J139" s="56">
        <v>2</v>
      </c>
      <c r="K139" s="56">
        <v>239.21</v>
      </c>
      <c r="L139" s="56">
        <v>4.18</v>
      </c>
      <c r="M139" s="56">
        <v>0.28000000000000003</v>
      </c>
      <c r="N139" s="56">
        <v>315</v>
      </c>
      <c r="O139" s="56">
        <v>4.09</v>
      </c>
      <c r="P139" s="56">
        <v>1.61</v>
      </c>
      <c r="Q139" s="56">
        <v>6</v>
      </c>
      <c r="R139" s="56">
        <v>0</v>
      </c>
      <c r="S139" s="56">
        <v>1.42</v>
      </c>
      <c r="T139" s="56">
        <v>28.81</v>
      </c>
      <c r="U139" s="56">
        <v>25.96</v>
      </c>
      <c r="V139" s="56">
        <v>30.22</v>
      </c>
      <c r="W139" s="56">
        <v>359.2</v>
      </c>
      <c r="X139" s="56">
        <v>352.5</v>
      </c>
      <c r="Y139" s="56">
        <v>13.77</v>
      </c>
      <c r="Z139" s="56">
        <v>18.579999999999998</v>
      </c>
      <c r="AA139" s="56">
        <v>32.75</v>
      </c>
      <c r="AB139" s="56">
        <v>44.18</v>
      </c>
      <c r="AC139" s="56">
        <v>500.5</v>
      </c>
      <c r="AD139" s="56">
        <v>50.25</v>
      </c>
      <c r="AE139" s="56">
        <v>4.1329999999999999E-2</v>
      </c>
      <c r="AF139" s="56">
        <v>94.57</v>
      </c>
      <c r="AG139" s="56">
        <v>0</v>
      </c>
      <c r="AH139" s="56">
        <v>0.08</v>
      </c>
      <c r="AI139" s="56">
        <v>111115</v>
      </c>
    </row>
    <row r="140" spans="1:35" x14ac:dyDescent="0.2">
      <c r="A140" s="56">
        <v>1520</v>
      </c>
      <c r="B140" s="57">
        <v>35978</v>
      </c>
      <c r="C140" s="61">
        <v>0.59934027777777776</v>
      </c>
      <c r="D140" s="56" t="s">
        <v>51</v>
      </c>
      <c r="E140" s="56">
        <v>50</v>
      </c>
      <c r="F140" s="56" t="s">
        <v>430</v>
      </c>
      <c r="G140" s="56" t="s">
        <v>434</v>
      </c>
      <c r="H140" s="56">
        <v>2</v>
      </c>
      <c r="I140" s="56">
        <v>6</v>
      </c>
      <c r="J140" s="56">
        <v>1</v>
      </c>
      <c r="K140" s="56">
        <v>29.19</v>
      </c>
      <c r="L140" s="56">
        <v>2.97</v>
      </c>
      <c r="M140" s="56">
        <v>0.26100000000000001</v>
      </c>
      <c r="N140" s="56">
        <v>324</v>
      </c>
      <c r="O140" s="56">
        <v>2.08</v>
      </c>
      <c r="P140" s="56">
        <v>0.873</v>
      </c>
      <c r="Q140" s="56">
        <v>6</v>
      </c>
      <c r="R140" s="56">
        <v>0</v>
      </c>
      <c r="S140" s="56">
        <v>1.42</v>
      </c>
      <c r="T140" s="56">
        <v>19.54</v>
      </c>
      <c r="U140" s="56">
        <v>18.21</v>
      </c>
      <c r="V140" s="56">
        <v>19.68</v>
      </c>
      <c r="W140" s="56">
        <v>354.3</v>
      </c>
      <c r="X140" s="56">
        <v>349.9</v>
      </c>
      <c r="Y140" s="56">
        <v>10.53</v>
      </c>
      <c r="Z140" s="56">
        <v>12.99</v>
      </c>
      <c r="AA140" s="56">
        <v>43.62</v>
      </c>
      <c r="AB140" s="56">
        <v>53.8</v>
      </c>
      <c r="AC140" s="56">
        <v>500.3</v>
      </c>
      <c r="AD140" s="56">
        <v>49.03</v>
      </c>
      <c r="AE140" s="56">
        <v>0</v>
      </c>
      <c r="AF140" s="56">
        <v>94.41</v>
      </c>
      <c r="AG140" s="56">
        <v>2.5</v>
      </c>
      <c r="AH140" s="56">
        <v>0.55000000000000004</v>
      </c>
      <c r="AI140" s="56">
        <v>111115</v>
      </c>
    </row>
    <row r="141" spans="1:35" x14ac:dyDescent="0.2">
      <c r="A141" s="56">
        <v>1521</v>
      </c>
      <c r="B141" s="57">
        <v>35978</v>
      </c>
      <c r="C141" s="61">
        <v>0.59934027777777776</v>
      </c>
      <c r="D141" s="56" t="s">
        <v>51</v>
      </c>
      <c r="E141" s="56">
        <v>50</v>
      </c>
      <c r="F141" s="56" t="s">
        <v>430</v>
      </c>
      <c r="G141" s="56" t="s">
        <v>434</v>
      </c>
      <c r="H141" s="56">
        <v>2</v>
      </c>
      <c r="I141" s="56">
        <v>6</v>
      </c>
      <c r="J141" s="56">
        <v>2</v>
      </c>
      <c r="K141" s="56">
        <v>53.94</v>
      </c>
      <c r="L141" s="56">
        <v>3.09</v>
      </c>
      <c r="M141" s="56">
        <v>0.25800000000000001</v>
      </c>
      <c r="N141" s="56">
        <v>323</v>
      </c>
      <c r="O141" s="56">
        <v>2.04</v>
      </c>
      <c r="P141" s="56">
        <v>0.86599999999999999</v>
      </c>
      <c r="Q141" s="56">
        <v>6</v>
      </c>
      <c r="R141" s="56">
        <v>0</v>
      </c>
      <c r="S141" s="56">
        <v>1.42</v>
      </c>
      <c r="T141" s="56">
        <v>19</v>
      </c>
      <c r="U141" s="56">
        <v>18.149999999999999</v>
      </c>
      <c r="V141" s="56">
        <v>18.28</v>
      </c>
      <c r="W141" s="56">
        <v>354.7</v>
      </c>
      <c r="X141" s="56">
        <v>350.1</v>
      </c>
      <c r="Y141" s="56">
        <v>10.56</v>
      </c>
      <c r="Z141" s="56">
        <v>12.97</v>
      </c>
      <c r="AA141" s="56">
        <v>45.21</v>
      </c>
      <c r="AB141" s="56">
        <v>55.53</v>
      </c>
      <c r="AC141" s="56">
        <v>500.3</v>
      </c>
      <c r="AD141" s="56">
        <v>49.11</v>
      </c>
      <c r="AE141" s="56">
        <v>0</v>
      </c>
      <c r="AF141" s="56">
        <v>94.41</v>
      </c>
      <c r="AG141" s="56">
        <v>2.5</v>
      </c>
      <c r="AH141" s="56">
        <v>0.55000000000000004</v>
      </c>
      <c r="AI141" s="56">
        <v>111115</v>
      </c>
    </row>
    <row r="142" spans="1:35" x14ac:dyDescent="0.2">
      <c r="A142" s="56">
        <v>1570</v>
      </c>
      <c r="B142" s="57">
        <v>35978</v>
      </c>
      <c r="C142" s="61">
        <v>0.61311342592592599</v>
      </c>
      <c r="D142" s="56" t="s">
        <v>51</v>
      </c>
      <c r="E142" s="56">
        <v>50</v>
      </c>
      <c r="F142" s="56" t="s">
        <v>430</v>
      </c>
      <c r="G142" s="56" t="s">
        <v>434</v>
      </c>
      <c r="H142" s="56">
        <v>4</v>
      </c>
      <c r="I142" s="56">
        <v>2</v>
      </c>
      <c r="J142" s="56">
        <v>1</v>
      </c>
      <c r="K142" s="56">
        <v>79.67</v>
      </c>
      <c r="L142" s="56">
        <v>3.28</v>
      </c>
      <c r="M142" s="56">
        <v>0.252</v>
      </c>
      <c r="N142" s="56">
        <v>321</v>
      </c>
      <c r="O142" s="56">
        <v>1.94</v>
      </c>
      <c r="P142" s="56">
        <v>0.84</v>
      </c>
      <c r="Q142" s="56">
        <v>6</v>
      </c>
      <c r="R142" s="56">
        <v>0</v>
      </c>
      <c r="S142" s="56">
        <v>1.42</v>
      </c>
      <c r="T142" s="56">
        <v>18.14</v>
      </c>
      <c r="U142" s="56">
        <v>17.96</v>
      </c>
      <c r="V142" s="56">
        <v>17.579999999999998</v>
      </c>
      <c r="W142" s="56">
        <v>355</v>
      </c>
      <c r="X142" s="56">
        <v>350.2</v>
      </c>
      <c r="Y142" s="56">
        <v>10.69</v>
      </c>
      <c r="Z142" s="56">
        <v>12.98</v>
      </c>
      <c r="AA142" s="56">
        <v>48.27</v>
      </c>
      <c r="AB142" s="56">
        <v>58.64</v>
      </c>
      <c r="AC142" s="56">
        <v>500.4</v>
      </c>
      <c r="AD142" s="56">
        <v>50.8</v>
      </c>
      <c r="AE142" s="56">
        <v>0.5786</v>
      </c>
      <c r="AF142" s="56">
        <v>94.41</v>
      </c>
      <c r="AG142" s="56">
        <v>2.5</v>
      </c>
      <c r="AH142" s="56">
        <v>0.55000000000000004</v>
      </c>
      <c r="AI142" s="56">
        <v>111115</v>
      </c>
    </row>
    <row r="143" spans="1:35" x14ac:dyDescent="0.2">
      <c r="A143" s="56">
        <v>1571</v>
      </c>
      <c r="B143" s="57">
        <v>35978</v>
      </c>
      <c r="C143" s="61">
        <v>0.61311342592592599</v>
      </c>
      <c r="D143" s="56" t="s">
        <v>51</v>
      </c>
      <c r="E143" s="56">
        <v>50</v>
      </c>
      <c r="F143" s="56" t="s">
        <v>430</v>
      </c>
      <c r="G143" s="56" t="s">
        <v>434</v>
      </c>
      <c r="H143" s="56">
        <v>4</v>
      </c>
      <c r="I143" s="56">
        <v>2</v>
      </c>
      <c r="J143" s="56">
        <v>2</v>
      </c>
      <c r="K143" s="56">
        <v>117.92</v>
      </c>
      <c r="L143" s="56">
        <v>3.24</v>
      </c>
      <c r="M143" s="56">
        <v>0.252</v>
      </c>
      <c r="N143" s="56">
        <v>322</v>
      </c>
      <c r="O143" s="56">
        <v>1.92</v>
      </c>
      <c r="P143" s="56">
        <v>0.83399999999999996</v>
      </c>
      <c r="Q143" s="56">
        <v>6</v>
      </c>
      <c r="R143" s="56">
        <v>0</v>
      </c>
      <c r="S143" s="56">
        <v>1.42</v>
      </c>
      <c r="T143" s="56">
        <v>18.190000000000001</v>
      </c>
      <c r="U143" s="56">
        <v>17.91</v>
      </c>
      <c r="V143" s="56">
        <v>17.52</v>
      </c>
      <c r="W143" s="56">
        <v>354.9</v>
      </c>
      <c r="X143" s="56">
        <v>350.2</v>
      </c>
      <c r="Y143" s="56">
        <v>10.71</v>
      </c>
      <c r="Z143" s="56">
        <v>12.98</v>
      </c>
      <c r="AA143" s="56">
        <v>48.2</v>
      </c>
      <c r="AB143" s="56">
        <v>58.45</v>
      </c>
      <c r="AC143" s="56">
        <v>500.4</v>
      </c>
      <c r="AD143" s="56">
        <v>50.49</v>
      </c>
      <c r="AE143" s="56">
        <v>0.31690000000000002</v>
      </c>
      <c r="AF143" s="56">
        <v>94.41</v>
      </c>
      <c r="AG143" s="56">
        <v>2.5</v>
      </c>
      <c r="AH143" s="56">
        <v>0.55000000000000004</v>
      </c>
      <c r="AI143" s="56">
        <v>111115</v>
      </c>
    </row>
    <row r="144" spans="1:35" x14ac:dyDescent="0.2">
      <c r="A144" s="56">
        <v>1606</v>
      </c>
      <c r="B144" s="57">
        <v>35983</v>
      </c>
      <c r="C144" s="61">
        <v>0.64194444444444443</v>
      </c>
      <c r="D144" s="56" t="s">
        <v>51</v>
      </c>
      <c r="E144" s="56">
        <v>50</v>
      </c>
      <c r="F144" s="56" t="s">
        <v>430</v>
      </c>
      <c r="G144" s="56" t="s">
        <v>434</v>
      </c>
      <c r="H144" s="56">
        <v>4</v>
      </c>
      <c r="I144" s="56">
        <v>3</v>
      </c>
      <c r="J144" s="56">
        <v>1</v>
      </c>
      <c r="K144" s="56">
        <v>89.21</v>
      </c>
      <c r="L144" s="56">
        <v>2.2400000000000002</v>
      </c>
      <c r="M144" s="56">
        <v>0.154</v>
      </c>
      <c r="N144" s="56">
        <v>318</v>
      </c>
      <c r="O144" s="56">
        <v>1.96</v>
      </c>
      <c r="P144" s="56">
        <v>1.28</v>
      </c>
      <c r="Q144" s="56">
        <v>6</v>
      </c>
      <c r="R144" s="56">
        <v>0</v>
      </c>
      <c r="S144" s="56">
        <v>1.42</v>
      </c>
      <c r="T144" s="56">
        <v>27.06</v>
      </c>
      <c r="U144" s="56">
        <v>26.23</v>
      </c>
      <c r="V144" s="56">
        <v>26.62</v>
      </c>
      <c r="W144" s="56">
        <v>354.5</v>
      </c>
      <c r="X144" s="56">
        <v>351</v>
      </c>
      <c r="Y144" s="56">
        <v>20.49</v>
      </c>
      <c r="Z144" s="56">
        <v>22.79</v>
      </c>
      <c r="AA144" s="56">
        <v>53.5</v>
      </c>
      <c r="AB144" s="56">
        <v>59.5</v>
      </c>
      <c r="AC144" s="56">
        <v>500.5</v>
      </c>
      <c r="AD144" s="56">
        <v>50.07</v>
      </c>
      <c r="AE144" s="56">
        <v>5.5109999999999999E-2</v>
      </c>
      <c r="AF144" s="56">
        <v>93.8</v>
      </c>
      <c r="AG144" s="56">
        <v>2.9</v>
      </c>
      <c r="AH144" s="56">
        <v>0.7</v>
      </c>
      <c r="AI144" s="56">
        <v>111115</v>
      </c>
    </row>
    <row r="145" spans="1:35" x14ac:dyDescent="0.2">
      <c r="A145" s="56">
        <v>1607</v>
      </c>
      <c r="B145" s="57">
        <v>35983</v>
      </c>
      <c r="C145" s="61">
        <v>0.64194444444444443</v>
      </c>
      <c r="D145" s="56" t="s">
        <v>51</v>
      </c>
      <c r="E145" s="56">
        <v>50</v>
      </c>
      <c r="F145" s="56" t="s">
        <v>430</v>
      </c>
      <c r="G145" s="56" t="s">
        <v>434</v>
      </c>
      <c r="H145" s="56">
        <v>4</v>
      </c>
      <c r="I145" s="56">
        <v>3</v>
      </c>
      <c r="J145" s="56">
        <v>2</v>
      </c>
      <c r="K145" s="56">
        <v>107.21</v>
      </c>
      <c r="L145" s="56">
        <v>2.2000000000000002</v>
      </c>
      <c r="M145" s="56">
        <v>0.154</v>
      </c>
      <c r="N145" s="56">
        <v>318</v>
      </c>
      <c r="O145" s="56">
        <v>1.95</v>
      </c>
      <c r="P145" s="56">
        <v>1.28</v>
      </c>
      <c r="Q145" s="56">
        <v>6</v>
      </c>
      <c r="R145" s="56">
        <v>0</v>
      </c>
      <c r="S145" s="56">
        <v>1.42</v>
      </c>
      <c r="T145" s="56">
        <v>26.99</v>
      </c>
      <c r="U145" s="56">
        <v>26.21</v>
      </c>
      <c r="V145" s="56">
        <v>26.69</v>
      </c>
      <c r="W145" s="56">
        <v>354.2</v>
      </c>
      <c r="X145" s="56">
        <v>350.8</v>
      </c>
      <c r="Y145" s="56">
        <v>20.52</v>
      </c>
      <c r="Z145" s="56">
        <v>22.81</v>
      </c>
      <c r="AA145" s="56">
        <v>53.81</v>
      </c>
      <c r="AB145" s="56">
        <v>59.8</v>
      </c>
      <c r="AC145" s="56">
        <v>500.3</v>
      </c>
      <c r="AD145" s="56">
        <v>49.83</v>
      </c>
      <c r="AE145" s="56">
        <v>0.85399999999999998</v>
      </c>
      <c r="AF145" s="56">
        <v>93.8</v>
      </c>
      <c r="AG145" s="56">
        <v>2.9</v>
      </c>
      <c r="AH145" s="56">
        <v>0.7</v>
      </c>
      <c r="AI145" s="56">
        <v>111115</v>
      </c>
    </row>
    <row r="146" spans="1:35" x14ac:dyDescent="0.2">
      <c r="A146" s="56">
        <v>1530</v>
      </c>
      <c r="B146" s="57">
        <v>35978</v>
      </c>
      <c r="C146" s="61">
        <v>0.60116898148148146</v>
      </c>
      <c r="D146" s="56" t="s">
        <v>51</v>
      </c>
      <c r="E146" s="56">
        <v>50</v>
      </c>
      <c r="F146" s="56" t="s">
        <v>430</v>
      </c>
      <c r="G146" s="56" t="s">
        <v>434</v>
      </c>
      <c r="H146" s="56">
        <v>5</v>
      </c>
      <c r="I146" s="56">
        <v>3</v>
      </c>
      <c r="J146" s="56">
        <v>1</v>
      </c>
      <c r="K146" s="56">
        <v>132.94</v>
      </c>
      <c r="L146" s="56">
        <v>2.71</v>
      </c>
      <c r="M146" s="56">
        <v>6.3500000000000001E-2</v>
      </c>
      <c r="N146" s="56">
        <v>274</v>
      </c>
      <c r="O146" s="56">
        <v>0.65</v>
      </c>
      <c r="P146" s="56">
        <v>0.99299999999999999</v>
      </c>
      <c r="Q146" s="56">
        <v>6</v>
      </c>
      <c r="R146" s="56">
        <v>0</v>
      </c>
      <c r="S146" s="56">
        <v>1.42</v>
      </c>
      <c r="T146" s="56">
        <v>17.93</v>
      </c>
      <c r="U146" s="56">
        <v>18.02</v>
      </c>
      <c r="V146" s="56">
        <v>17.39</v>
      </c>
      <c r="W146" s="56">
        <v>353.3</v>
      </c>
      <c r="X146" s="56">
        <v>349.7</v>
      </c>
      <c r="Y146" s="56">
        <v>10.67</v>
      </c>
      <c r="Z146" s="56">
        <v>11.44</v>
      </c>
      <c r="AA146" s="56">
        <v>48.86</v>
      </c>
      <c r="AB146" s="56">
        <v>52.38</v>
      </c>
      <c r="AC146" s="56">
        <v>500.4</v>
      </c>
      <c r="AD146" s="56">
        <v>49.31</v>
      </c>
      <c r="AE146" s="56">
        <v>1.488</v>
      </c>
      <c r="AF146" s="56">
        <v>94.41</v>
      </c>
      <c r="AG146" s="56">
        <v>2.5</v>
      </c>
      <c r="AH146" s="56">
        <v>0.55000000000000004</v>
      </c>
      <c r="AI146" s="56">
        <v>111115</v>
      </c>
    </row>
    <row r="147" spans="1:35" x14ac:dyDescent="0.2">
      <c r="A147" s="56">
        <v>1531</v>
      </c>
      <c r="B147" s="57">
        <v>35978</v>
      </c>
      <c r="C147" s="61">
        <v>0.60116898148148146</v>
      </c>
      <c r="D147" s="56" t="s">
        <v>51</v>
      </c>
      <c r="E147" s="56">
        <v>50</v>
      </c>
      <c r="F147" s="56" t="s">
        <v>430</v>
      </c>
      <c r="G147" s="56" t="s">
        <v>434</v>
      </c>
      <c r="H147" s="56">
        <v>5</v>
      </c>
      <c r="I147" s="56">
        <v>3</v>
      </c>
      <c r="J147" s="56">
        <v>2</v>
      </c>
      <c r="K147" s="56">
        <v>211.69</v>
      </c>
      <c r="L147" s="56">
        <v>2.56</v>
      </c>
      <c r="M147" s="56">
        <v>6.3899999999999998E-2</v>
      </c>
      <c r="N147" s="56">
        <v>278</v>
      </c>
      <c r="O147" s="56">
        <v>0.64600000000000002</v>
      </c>
      <c r="P147" s="56">
        <v>0.98099999999999998</v>
      </c>
      <c r="Q147" s="56">
        <v>6</v>
      </c>
      <c r="R147" s="56">
        <v>0</v>
      </c>
      <c r="S147" s="56">
        <v>1.42</v>
      </c>
      <c r="T147" s="56">
        <v>18.18</v>
      </c>
      <c r="U147" s="56">
        <v>17.91</v>
      </c>
      <c r="V147" s="56">
        <v>17.920000000000002</v>
      </c>
      <c r="W147" s="56">
        <v>353.1</v>
      </c>
      <c r="X147" s="56">
        <v>349.7</v>
      </c>
      <c r="Y147" s="56">
        <v>10.65</v>
      </c>
      <c r="Z147" s="56">
        <v>11.41</v>
      </c>
      <c r="AA147" s="56">
        <v>47.98</v>
      </c>
      <c r="AB147" s="56">
        <v>51.43</v>
      </c>
      <c r="AC147" s="56">
        <v>500.4</v>
      </c>
      <c r="AD147" s="56">
        <v>49.51</v>
      </c>
      <c r="AE147" s="56">
        <v>0.84030000000000005</v>
      </c>
      <c r="AF147" s="56">
        <v>94.41</v>
      </c>
      <c r="AG147" s="56">
        <v>2.5</v>
      </c>
      <c r="AH147" s="56">
        <v>0.55000000000000004</v>
      </c>
      <c r="AI147" s="56">
        <v>111115</v>
      </c>
    </row>
    <row r="148" spans="1:35" x14ac:dyDescent="0.2">
      <c r="A148" s="56">
        <v>1550</v>
      </c>
      <c r="B148" s="57">
        <v>35978</v>
      </c>
      <c r="C148" s="61">
        <v>0.60855324074074069</v>
      </c>
      <c r="D148" s="56" t="s">
        <v>51</v>
      </c>
      <c r="E148" s="56">
        <v>50</v>
      </c>
      <c r="F148" s="56" t="s">
        <v>430</v>
      </c>
      <c r="G148" s="56" t="s">
        <v>434</v>
      </c>
      <c r="H148" s="56">
        <v>5</v>
      </c>
      <c r="I148" s="56">
        <v>4</v>
      </c>
      <c r="J148" s="56">
        <v>1</v>
      </c>
      <c r="K148" s="56">
        <v>21.43</v>
      </c>
      <c r="L148" s="56">
        <v>3.81</v>
      </c>
      <c r="M148" s="56">
        <v>0.183</v>
      </c>
      <c r="N148" s="56">
        <v>307</v>
      </c>
      <c r="O148" s="56">
        <v>1.6</v>
      </c>
      <c r="P148" s="56">
        <v>0.91700000000000004</v>
      </c>
      <c r="Q148" s="56">
        <v>6</v>
      </c>
      <c r="R148" s="56">
        <v>0</v>
      </c>
      <c r="S148" s="56">
        <v>1.42</v>
      </c>
      <c r="T148" s="56">
        <v>18.89</v>
      </c>
      <c r="U148" s="56">
        <v>18.07</v>
      </c>
      <c r="V148" s="56">
        <v>18.28</v>
      </c>
      <c r="W148" s="56">
        <v>354.7</v>
      </c>
      <c r="X148" s="56">
        <v>349.5</v>
      </c>
      <c r="Y148" s="56">
        <v>10.43</v>
      </c>
      <c r="Z148" s="56">
        <v>12.33</v>
      </c>
      <c r="AA148" s="56">
        <v>44.96</v>
      </c>
      <c r="AB148" s="56">
        <v>53.15</v>
      </c>
      <c r="AC148" s="56">
        <v>500.3</v>
      </c>
      <c r="AD148" s="56">
        <v>49.55</v>
      </c>
      <c r="AE148" s="56">
        <v>0.20660000000000001</v>
      </c>
      <c r="AF148" s="56">
        <v>94.41</v>
      </c>
      <c r="AG148" s="56">
        <v>2.5</v>
      </c>
      <c r="AH148" s="56">
        <v>0.55000000000000004</v>
      </c>
      <c r="AI148" s="56">
        <v>111115</v>
      </c>
    </row>
    <row r="149" spans="1:35" x14ac:dyDescent="0.2">
      <c r="A149" s="56">
        <v>1551</v>
      </c>
      <c r="B149" s="57">
        <v>35978</v>
      </c>
      <c r="C149" s="61">
        <v>0.60855324074074069</v>
      </c>
      <c r="D149" s="56" t="s">
        <v>51</v>
      </c>
      <c r="E149" s="56">
        <v>50</v>
      </c>
      <c r="F149" s="56" t="s">
        <v>430</v>
      </c>
      <c r="G149" s="56" t="s">
        <v>434</v>
      </c>
      <c r="H149" s="56">
        <v>5</v>
      </c>
      <c r="I149" s="56">
        <v>4</v>
      </c>
      <c r="J149" s="56">
        <v>2</v>
      </c>
      <c r="K149" s="56">
        <v>47.68</v>
      </c>
      <c r="L149" s="56">
        <v>3.77</v>
      </c>
      <c r="M149" s="56">
        <v>0.184</v>
      </c>
      <c r="N149" s="56">
        <v>308</v>
      </c>
      <c r="O149" s="56">
        <v>1.6</v>
      </c>
      <c r="P149" s="56">
        <v>0.91300000000000003</v>
      </c>
      <c r="Q149" s="56">
        <v>6</v>
      </c>
      <c r="R149" s="56">
        <v>0</v>
      </c>
      <c r="S149" s="56">
        <v>1.42</v>
      </c>
      <c r="T149" s="56">
        <v>18.829999999999998</v>
      </c>
      <c r="U149" s="56">
        <v>18.04</v>
      </c>
      <c r="V149" s="56">
        <v>18.739999999999998</v>
      </c>
      <c r="W149" s="56">
        <v>354.6</v>
      </c>
      <c r="X149" s="56">
        <v>349.4</v>
      </c>
      <c r="Y149" s="56">
        <v>10.43</v>
      </c>
      <c r="Z149" s="56">
        <v>12.32</v>
      </c>
      <c r="AA149" s="56">
        <v>45.12</v>
      </c>
      <c r="AB149" s="56">
        <v>53.32</v>
      </c>
      <c r="AC149" s="56">
        <v>500.3</v>
      </c>
      <c r="AD149" s="56">
        <v>49.51</v>
      </c>
      <c r="AE149" s="56">
        <v>0.13780000000000001</v>
      </c>
      <c r="AF149" s="56">
        <v>94.41</v>
      </c>
      <c r="AG149" s="56">
        <v>2.5</v>
      </c>
      <c r="AH149" s="56">
        <v>0.55000000000000004</v>
      </c>
      <c r="AI149" s="56">
        <v>111115</v>
      </c>
    </row>
    <row r="150" spans="1:35" x14ac:dyDescent="0.2">
      <c r="A150" s="56">
        <v>1596</v>
      </c>
      <c r="B150" s="57">
        <v>35983</v>
      </c>
      <c r="C150" s="61">
        <v>0.63950231481481479</v>
      </c>
      <c r="D150" s="56" t="s">
        <v>51</v>
      </c>
      <c r="E150" s="56">
        <v>50</v>
      </c>
      <c r="F150" s="56" t="s">
        <v>430</v>
      </c>
      <c r="G150" s="56" t="s">
        <v>434</v>
      </c>
      <c r="H150" s="56">
        <v>6</v>
      </c>
      <c r="I150" s="56">
        <v>2</v>
      </c>
      <c r="J150" s="56">
        <v>1</v>
      </c>
      <c r="K150" s="56">
        <v>116.96</v>
      </c>
      <c r="L150" s="56">
        <v>2.37</v>
      </c>
      <c r="M150" s="56">
        <v>0.20200000000000001</v>
      </c>
      <c r="N150" s="56">
        <v>321</v>
      </c>
      <c r="O150" s="56">
        <v>2.27</v>
      </c>
      <c r="P150" s="56">
        <v>1.17</v>
      </c>
      <c r="Q150" s="56">
        <v>6</v>
      </c>
      <c r="R150" s="56">
        <v>0</v>
      </c>
      <c r="S150" s="56">
        <v>1.42</v>
      </c>
      <c r="T150" s="56">
        <v>26.68</v>
      </c>
      <c r="U150" s="56">
        <v>25.56</v>
      </c>
      <c r="V150" s="56">
        <v>26.81</v>
      </c>
      <c r="W150" s="56">
        <v>352.8</v>
      </c>
      <c r="X150" s="56">
        <v>349</v>
      </c>
      <c r="Y150" s="56">
        <v>19.96</v>
      </c>
      <c r="Z150" s="56">
        <v>22.61</v>
      </c>
      <c r="AA150" s="56">
        <v>53.31</v>
      </c>
      <c r="AB150" s="56">
        <v>60.39</v>
      </c>
      <c r="AC150" s="56">
        <v>500.5</v>
      </c>
      <c r="AD150" s="56">
        <v>49.91</v>
      </c>
      <c r="AE150" s="56">
        <v>0.1515</v>
      </c>
      <c r="AF150" s="56">
        <v>93.8</v>
      </c>
      <c r="AG150" s="56">
        <v>2.9</v>
      </c>
      <c r="AH150" s="56">
        <v>0.7</v>
      </c>
      <c r="AI150" s="56">
        <v>111115</v>
      </c>
    </row>
    <row r="151" spans="1:35" x14ac:dyDescent="0.2">
      <c r="A151" s="56">
        <v>1597</v>
      </c>
      <c r="B151" s="57">
        <v>35983</v>
      </c>
      <c r="C151" s="61">
        <v>0.63950231481481479</v>
      </c>
      <c r="D151" s="56" t="s">
        <v>51</v>
      </c>
      <c r="E151" s="56">
        <v>50</v>
      </c>
      <c r="F151" s="56" t="s">
        <v>430</v>
      </c>
      <c r="G151" s="56" t="s">
        <v>434</v>
      </c>
      <c r="H151" s="56">
        <v>6</v>
      </c>
      <c r="I151" s="56">
        <v>2</v>
      </c>
      <c r="J151" s="56">
        <v>2</v>
      </c>
      <c r="K151" s="56">
        <v>146.96</v>
      </c>
      <c r="L151" s="56">
        <v>2.29</v>
      </c>
      <c r="M151" s="56">
        <v>0.20200000000000001</v>
      </c>
      <c r="N151" s="56">
        <v>322</v>
      </c>
      <c r="O151" s="56">
        <v>2.27</v>
      </c>
      <c r="P151" s="56">
        <v>1.17</v>
      </c>
      <c r="Q151" s="56">
        <v>6</v>
      </c>
      <c r="R151" s="56">
        <v>0</v>
      </c>
      <c r="S151" s="56">
        <v>1.42</v>
      </c>
      <c r="T151" s="56">
        <v>26.87</v>
      </c>
      <c r="U151" s="56">
        <v>25.64</v>
      </c>
      <c r="V151" s="56">
        <v>26.96</v>
      </c>
      <c r="W151" s="56">
        <v>352.7</v>
      </c>
      <c r="X151" s="56">
        <v>348.9</v>
      </c>
      <c r="Y151" s="56">
        <v>20.059999999999999</v>
      </c>
      <c r="Z151" s="56">
        <v>22.73</v>
      </c>
      <c r="AA151" s="56">
        <v>52.98</v>
      </c>
      <c r="AB151" s="56">
        <v>60.02</v>
      </c>
      <c r="AC151" s="56">
        <v>500.5</v>
      </c>
      <c r="AD151" s="56">
        <v>50.17</v>
      </c>
      <c r="AE151" s="56">
        <v>0.44080000000000003</v>
      </c>
      <c r="AF151" s="56">
        <v>93.8</v>
      </c>
      <c r="AG151" s="56">
        <v>2.9</v>
      </c>
      <c r="AH151" s="56">
        <v>0.7</v>
      </c>
      <c r="AI151" s="56">
        <v>111115</v>
      </c>
    </row>
    <row r="152" spans="1:35" x14ac:dyDescent="0.2">
      <c r="A152" s="56">
        <v>1560</v>
      </c>
      <c r="B152" s="57">
        <v>35978</v>
      </c>
      <c r="C152" s="61">
        <v>0.61094907407407406</v>
      </c>
      <c r="D152" s="56" t="s">
        <v>51</v>
      </c>
      <c r="E152" s="56">
        <v>50</v>
      </c>
      <c r="F152" s="56" t="s">
        <v>430</v>
      </c>
      <c r="G152" s="56" t="s">
        <v>434</v>
      </c>
      <c r="H152" s="56">
        <v>7</v>
      </c>
      <c r="I152" s="56">
        <v>1</v>
      </c>
      <c r="J152" s="56">
        <v>1</v>
      </c>
      <c r="K152" s="56">
        <v>47.68</v>
      </c>
      <c r="L152" s="56">
        <v>2.88</v>
      </c>
      <c r="M152" s="56">
        <v>0.28899999999999998</v>
      </c>
      <c r="N152" s="56">
        <v>326</v>
      </c>
      <c r="O152" s="56">
        <v>2.2000000000000002</v>
      </c>
      <c r="P152" s="56">
        <v>0.85199999999999998</v>
      </c>
      <c r="Q152" s="56">
        <v>6</v>
      </c>
      <c r="R152" s="56">
        <v>0</v>
      </c>
      <c r="S152" s="56">
        <v>1.42</v>
      </c>
      <c r="T152" s="56">
        <v>19</v>
      </c>
      <c r="U152" s="56">
        <v>18.14</v>
      </c>
      <c r="V152" s="56">
        <v>18.559999999999999</v>
      </c>
      <c r="W152" s="56">
        <v>354.3</v>
      </c>
      <c r="X152" s="56">
        <v>349.9</v>
      </c>
      <c r="Y152" s="56">
        <v>10.51</v>
      </c>
      <c r="Z152" s="56">
        <v>13.11</v>
      </c>
      <c r="AA152" s="56">
        <v>44.97</v>
      </c>
      <c r="AB152" s="56">
        <v>56.13</v>
      </c>
      <c r="AC152" s="56">
        <v>500.2</v>
      </c>
      <c r="AD152" s="56">
        <v>49.38</v>
      </c>
      <c r="AE152" s="56">
        <v>0.61990000000000001</v>
      </c>
      <c r="AF152" s="56">
        <v>94.41</v>
      </c>
      <c r="AG152" s="56">
        <v>2.5</v>
      </c>
      <c r="AH152" s="56">
        <v>0.55000000000000004</v>
      </c>
      <c r="AI152" s="56">
        <v>111115</v>
      </c>
    </row>
    <row r="153" spans="1:35" x14ac:dyDescent="0.2">
      <c r="A153" s="56">
        <v>1561</v>
      </c>
      <c r="B153" s="57">
        <v>35978</v>
      </c>
      <c r="C153" s="61">
        <v>0.61094907407407406</v>
      </c>
      <c r="D153" s="56" t="s">
        <v>51</v>
      </c>
      <c r="E153" s="56">
        <v>50</v>
      </c>
      <c r="F153" s="56" t="s">
        <v>430</v>
      </c>
      <c r="G153" s="56" t="s">
        <v>434</v>
      </c>
      <c r="H153" s="56">
        <v>7</v>
      </c>
      <c r="I153" s="56">
        <v>1</v>
      </c>
      <c r="J153" s="56">
        <v>2</v>
      </c>
      <c r="K153" s="56">
        <v>76.17</v>
      </c>
      <c r="L153" s="56">
        <v>3.01</v>
      </c>
      <c r="M153" s="56">
        <v>0.28999999999999998</v>
      </c>
      <c r="N153" s="56">
        <v>326</v>
      </c>
      <c r="O153" s="56">
        <v>2.2000000000000002</v>
      </c>
      <c r="P153" s="56">
        <v>0.84899999999999998</v>
      </c>
      <c r="Q153" s="56">
        <v>6</v>
      </c>
      <c r="R153" s="56">
        <v>0</v>
      </c>
      <c r="S153" s="56">
        <v>1.42</v>
      </c>
      <c r="T153" s="56">
        <v>18.829999999999998</v>
      </c>
      <c r="U153" s="56">
        <v>18.170000000000002</v>
      </c>
      <c r="V153" s="56">
        <v>18.29</v>
      </c>
      <c r="W153" s="56">
        <v>354.5</v>
      </c>
      <c r="X153" s="56">
        <v>349.9</v>
      </c>
      <c r="Y153" s="56">
        <v>10.58</v>
      </c>
      <c r="Z153" s="56">
        <v>13.18</v>
      </c>
      <c r="AA153" s="56">
        <v>45.78</v>
      </c>
      <c r="AB153" s="56">
        <v>57.05</v>
      </c>
      <c r="AC153" s="56">
        <v>500.4</v>
      </c>
      <c r="AD153" s="56">
        <v>49.42</v>
      </c>
      <c r="AE153" s="56">
        <v>0.27550000000000002</v>
      </c>
      <c r="AF153" s="56">
        <v>94.41</v>
      </c>
      <c r="AG153" s="56">
        <v>2.5</v>
      </c>
      <c r="AH153" s="56">
        <v>0.55000000000000004</v>
      </c>
      <c r="AI153" s="56">
        <v>111115</v>
      </c>
    </row>
    <row r="154" spans="1:35" x14ac:dyDescent="0.2">
      <c r="A154" s="56">
        <v>1586</v>
      </c>
      <c r="B154" s="57">
        <v>35983</v>
      </c>
      <c r="C154" s="61">
        <v>0.63444444444444448</v>
      </c>
      <c r="D154" s="56" t="s">
        <v>51</v>
      </c>
      <c r="E154" s="56">
        <v>50</v>
      </c>
      <c r="F154" s="56" t="s">
        <v>430</v>
      </c>
      <c r="G154" s="56" t="s">
        <v>434</v>
      </c>
      <c r="H154" s="56">
        <v>9</v>
      </c>
      <c r="I154" s="56">
        <v>1</v>
      </c>
      <c r="J154" s="56">
        <v>1</v>
      </c>
      <c r="K154" s="56">
        <v>377.22</v>
      </c>
      <c r="L154" s="56">
        <v>2.2000000000000002</v>
      </c>
      <c r="M154" s="56">
        <v>0.152</v>
      </c>
      <c r="N154" s="56">
        <v>316</v>
      </c>
      <c r="O154" s="56">
        <v>1.92</v>
      </c>
      <c r="P154" s="56">
        <v>1.28</v>
      </c>
      <c r="Q154" s="56">
        <v>6</v>
      </c>
      <c r="R154" s="56">
        <v>0</v>
      </c>
      <c r="S154" s="56">
        <v>1.42</v>
      </c>
      <c r="T154" s="56">
        <v>25.85</v>
      </c>
      <c r="U154" s="56">
        <v>25.54</v>
      </c>
      <c r="V154" s="56">
        <v>25.38</v>
      </c>
      <c r="W154" s="56">
        <v>352.5</v>
      </c>
      <c r="X154" s="56">
        <v>349</v>
      </c>
      <c r="Y154" s="56">
        <v>19.13</v>
      </c>
      <c r="Z154" s="56">
        <v>21.38</v>
      </c>
      <c r="AA154" s="56">
        <v>53.66</v>
      </c>
      <c r="AB154" s="56">
        <v>59.99</v>
      </c>
      <c r="AC154" s="56">
        <v>500.4</v>
      </c>
      <c r="AD154" s="56">
        <v>51.13</v>
      </c>
      <c r="AE154" s="56">
        <v>0.50970000000000004</v>
      </c>
      <c r="AF154" s="56">
        <v>93.81</v>
      </c>
      <c r="AG154" s="56">
        <v>2.9</v>
      </c>
      <c r="AH154" s="56">
        <v>0.7</v>
      </c>
      <c r="AI154" s="56">
        <v>111115</v>
      </c>
    </row>
    <row r="155" spans="1:35" x14ac:dyDescent="0.2">
      <c r="A155" s="56">
        <v>1587</v>
      </c>
      <c r="B155" s="57">
        <v>35983</v>
      </c>
      <c r="C155" s="61">
        <v>0.63444444444444448</v>
      </c>
      <c r="D155" s="56" t="s">
        <v>51</v>
      </c>
      <c r="E155" s="56">
        <v>50</v>
      </c>
      <c r="F155" s="56" t="s">
        <v>430</v>
      </c>
      <c r="G155" s="56" t="s">
        <v>434</v>
      </c>
      <c r="H155" s="56">
        <v>9</v>
      </c>
      <c r="I155" s="56">
        <v>1</v>
      </c>
      <c r="J155" s="56">
        <v>2</v>
      </c>
      <c r="K155" s="56">
        <v>394.47</v>
      </c>
      <c r="L155" s="56">
        <v>2.31</v>
      </c>
      <c r="M155" s="56">
        <v>0.15</v>
      </c>
      <c r="N155" s="56">
        <v>315</v>
      </c>
      <c r="O155" s="56">
        <v>1.92</v>
      </c>
      <c r="P155" s="56">
        <v>1.29</v>
      </c>
      <c r="Q155" s="56">
        <v>6</v>
      </c>
      <c r="R155" s="56">
        <v>0</v>
      </c>
      <c r="S155" s="56">
        <v>1.42</v>
      </c>
      <c r="T155" s="56">
        <v>25.95</v>
      </c>
      <c r="U155" s="56">
        <v>25.62</v>
      </c>
      <c r="V155" s="56">
        <v>25.69</v>
      </c>
      <c r="W155" s="56">
        <v>352.5</v>
      </c>
      <c r="X155" s="56">
        <v>348.9</v>
      </c>
      <c r="Y155" s="56">
        <v>19.22</v>
      </c>
      <c r="Z155" s="56">
        <v>21.46</v>
      </c>
      <c r="AA155" s="56">
        <v>53.57</v>
      </c>
      <c r="AB155" s="56">
        <v>59.83</v>
      </c>
      <c r="AC155" s="56">
        <v>500.5</v>
      </c>
      <c r="AD155" s="56">
        <v>50.97</v>
      </c>
      <c r="AE155" s="56">
        <v>1.3360000000000001</v>
      </c>
      <c r="AF155" s="56">
        <v>93.81</v>
      </c>
      <c r="AG155" s="56">
        <v>2.9</v>
      </c>
      <c r="AH155" s="56">
        <v>0.7</v>
      </c>
      <c r="AI155" s="56">
        <v>111115</v>
      </c>
    </row>
    <row r="156" spans="1:35" x14ac:dyDescent="0.2">
      <c r="A156" s="56">
        <v>1540</v>
      </c>
      <c r="B156" s="57">
        <v>35978</v>
      </c>
      <c r="C156" s="61">
        <v>0.60590277777777779</v>
      </c>
      <c r="D156" s="56" t="s">
        <v>51</v>
      </c>
      <c r="E156" s="56">
        <v>50</v>
      </c>
      <c r="F156" s="56" t="s">
        <v>430</v>
      </c>
      <c r="G156" s="56" t="s">
        <v>434</v>
      </c>
      <c r="H156" s="56">
        <v>11</v>
      </c>
      <c r="I156" s="56">
        <v>5</v>
      </c>
      <c r="J156" s="56">
        <v>1</v>
      </c>
      <c r="K156" s="56">
        <v>102.68</v>
      </c>
      <c r="L156" s="56">
        <v>3.42</v>
      </c>
      <c r="M156" s="56">
        <v>0.222</v>
      </c>
      <c r="N156" s="56">
        <v>317</v>
      </c>
      <c r="O156" s="56">
        <v>1.81</v>
      </c>
      <c r="P156" s="56">
        <v>0.875</v>
      </c>
      <c r="Q156" s="56">
        <v>6</v>
      </c>
      <c r="R156" s="56">
        <v>0</v>
      </c>
      <c r="S156" s="56">
        <v>1.42</v>
      </c>
      <c r="T156" s="56">
        <v>19.05</v>
      </c>
      <c r="U156" s="56">
        <v>17.97</v>
      </c>
      <c r="V156" s="56">
        <v>19.079999999999998</v>
      </c>
      <c r="W156" s="56">
        <v>355.1</v>
      </c>
      <c r="X156" s="56">
        <v>350.3</v>
      </c>
      <c r="Y156" s="56">
        <v>10.48</v>
      </c>
      <c r="Z156" s="56">
        <v>12.62</v>
      </c>
      <c r="AA156" s="56">
        <v>44.74</v>
      </c>
      <c r="AB156" s="56">
        <v>53.88</v>
      </c>
      <c r="AC156" s="56">
        <v>500.1</v>
      </c>
      <c r="AD156" s="56">
        <v>50.88</v>
      </c>
      <c r="AE156" s="56">
        <v>0.124</v>
      </c>
      <c r="AF156" s="56">
        <v>94.42</v>
      </c>
      <c r="AG156" s="56">
        <v>2.5</v>
      </c>
      <c r="AH156" s="56">
        <v>0.55000000000000004</v>
      </c>
      <c r="AI156" s="56">
        <v>111115</v>
      </c>
    </row>
    <row r="157" spans="1:35" x14ac:dyDescent="0.2">
      <c r="A157" s="56">
        <v>1541</v>
      </c>
      <c r="B157" s="57">
        <v>35978</v>
      </c>
      <c r="C157" s="61">
        <v>0.60590277777777779</v>
      </c>
      <c r="D157" s="56" t="s">
        <v>51</v>
      </c>
      <c r="E157" s="56">
        <v>50</v>
      </c>
      <c r="F157" s="56" t="s">
        <v>430</v>
      </c>
      <c r="G157" s="56" t="s">
        <v>434</v>
      </c>
      <c r="H157" s="56">
        <v>11</v>
      </c>
      <c r="I157" s="56">
        <v>5</v>
      </c>
      <c r="J157" s="56">
        <v>2</v>
      </c>
      <c r="K157" s="56">
        <v>170.93</v>
      </c>
      <c r="L157" s="56">
        <v>3.47</v>
      </c>
      <c r="M157" s="56">
        <v>0.221</v>
      </c>
      <c r="N157" s="56">
        <v>317</v>
      </c>
      <c r="O157" s="56">
        <v>1.83</v>
      </c>
      <c r="P157" s="56">
        <v>0.88500000000000001</v>
      </c>
      <c r="Q157" s="56">
        <v>6</v>
      </c>
      <c r="R157" s="56">
        <v>0</v>
      </c>
      <c r="S157" s="56">
        <v>1.42</v>
      </c>
      <c r="T157" s="56">
        <v>19.09</v>
      </c>
      <c r="U157" s="56">
        <v>18.04</v>
      </c>
      <c r="V157" s="56">
        <v>19.07</v>
      </c>
      <c r="W157" s="56">
        <v>355.3</v>
      </c>
      <c r="X157" s="56">
        <v>350.4</v>
      </c>
      <c r="Y157" s="56">
        <v>10.46</v>
      </c>
      <c r="Z157" s="56">
        <v>12.62</v>
      </c>
      <c r="AA157" s="56">
        <v>44.52</v>
      </c>
      <c r="AB157" s="56">
        <v>53.73</v>
      </c>
      <c r="AC157" s="56">
        <v>500.2</v>
      </c>
      <c r="AD157" s="56">
        <v>50.78</v>
      </c>
      <c r="AE157" s="56">
        <v>4.1329999999999999E-2</v>
      </c>
      <c r="AF157" s="56">
        <v>94.41</v>
      </c>
      <c r="AG157" s="56">
        <v>2.5</v>
      </c>
      <c r="AH157" s="56">
        <v>0.55000000000000004</v>
      </c>
      <c r="AI157" s="56">
        <v>111115</v>
      </c>
    </row>
    <row r="158" spans="1:35" x14ac:dyDescent="0.2">
      <c r="A158" s="56">
        <v>258</v>
      </c>
      <c r="B158" s="57">
        <v>35982</v>
      </c>
      <c r="C158" s="61">
        <v>0.61420138888888887</v>
      </c>
      <c r="D158" s="56" t="s">
        <v>51</v>
      </c>
      <c r="E158" s="56">
        <v>1200</v>
      </c>
      <c r="F158" s="56" t="s">
        <v>430</v>
      </c>
      <c r="G158" s="56" t="s">
        <v>437</v>
      </c>
      <c r="H158" s="56">
        <v>3</v>
      </c>
      <c r="I158" s="56">
        <v>4</v>
      </c>
      <c r="J158" s="56">
        <v>1</v>
      </c>
      <c r="K158" s="56">
        <v>8.36</v>
      </c>
      <c r="L158" s="56">
        <v>23</v>
      </c>
      <c r="M158" s="56">
        <v>0.443</v>
      </c>
      <c r="N158" s="56">
        <v>238</v>
      </c>
      <c r="O158" s="56">
        <v>3.98</v>
      </c>
      <c r="P158" s="56">
        <v>1.08</v>
      </c>
      <c r="Q158" s="56">
        <v>6</v>
      </c>
      <c r="R158" s="56">
        <v>0</v>
      </c>
      <c r="S158" s="56">
        <v>1.42</v>
      </c>
      <c r="T158" s="56">
        <v>22.61</v>
      </c>
      <c r="U158" s="56">
        <v>23.24</v>
      </c>
      <c r="V158" s="56">
        <v>21.8</v>
      </c>
      <c r="W158" s="56">
        <v>377.7</v>
      </c>
      <c r="X158" s="56">
        <v>348.4</v>
      </c>
      <c r="Y158" s="56">
        <v>14.34</v>
      </c>
      <c r="Z158" s="56">
        <v>19.02</v>
      </c>
      <c r="AA158" s="56">
        <v>48.79</v>
      </c>
      <c r="AB158" s="56">
        <v>64.73</v>
      </c>
      <c r="AC158" s="56">
        <v>500.5</v>
      </c>
      <c r="AD158" s="56">
        <v>1199</v>
      </c>
      <c r="AE158" s="56">
        <v>0.56489999999999996</v>
      </c>
      <c r="AF158" s="56">
        <v>93.72</v>
      </c>
      <c r="AG158" s="56">
        <v>-0.1</v>
      </c>
      <c r="AH158" s="56">
        <v>0.02</v>
      </c>
      <c r="AI158" s="56">
        <v>111115</v>
      </c>
    </row>
    <row r="159" spans="1:35" x14ac:dyDescent="0.2">
      <c r="A159" s="56">
        <v>259</v>
      </c>
      <c r="B159" s="57">
        <v>35982</v>
      </c>
      <c r="C159" s="61">
        <v>0.61420138888888887</v>
      </c>
      <c r="D159" s="59" t="s">
        <v>51</v>
      </c>
      <c r="E159" s="56">
        <v>1200</v>
      </c>
      <c r="F159" s="59" t="s">
        <v>430</v>
      </c>
      <c r="G159" s="56" t="s">
        <v>437</v>
      </c>
      <c r="H159" s="56">
        <v>3</v>
      </c>
      <c r="I159" s="56">
        <v>4</v>
      </c>
      <c r="J159" s="56">
        <v>2</v>
      </c>
      <c r="K159" s="56">
        <v>31.61</v>
      </c>
      <c r="L159" s="56">
        <v>23.5</v>
      </c>
      <c r="M159" s="56">
        <v>0.44500000000000001</v>
      </c>
      <c r="N159" s="56">
        <v>237</v>
      </c>
      <c r="O159" s="56">
        <v>3.97</v>
      </c>
      <c r="P159" s="56">
        <v>1.07</v>
      </c>
      <c r="Q159" s="56">
        <v>6</v>
      </c>
      <c r="R159" s="56">
        <v>0</v>
      </c>
      <c r="S159" s="56">
        <v>1.42</v>
      </c>
      <c r="T159" s="56">
        <v>22.58</v>
      </c>
      <c r="U159" s="56">
        <v>23.2</v>
      </c>
      <c r="V159" s="56">
        <v>21.8</v>
      </c>
      <c r="W159" s="56">
        <v>379.4</v>
      </c>
      <c r="X159" s="56">
        <v>349.5</v>
      </c>
      <c r="Y159" s="56">
        <v>14.34</v>
      </c>
      <c r="Z159" s="56">
        <v>19.010000000000002</v>
      </c>
      <c r="AA159" s="56">
        <v>48.87</v>
      </c>
      <c r="AB159" s="56">
        <v>64.8</v>
      </c>
      <c r="AC159" s="56">
        <v>500.4</v>
      </c>
      <c r="AD159" s="56">
        <v>1200</v>
      </c>
      <c r="AE159" s="56">
        <v>0.2893</v>
      </c>
      <c r="AF159" s="56">
        <v>93.73</v>
      </c>
      <c r="AG159" s="56">
        <v>-0.1</v>
      </c>
      <c r="AH159" s="56">
        <v>0.02</v>
      </c>
      <c r="AI159" s="56">
        <v>111115</v>
      </c>
    </row>
    <row r="160" spans="1:35" x14ac:dyDescent="0.2">
      <c r="A160" s="56">
        <v>324</v>
      </c>
      <c r="B160" s="57">
        <v>35983</v>
      </c>
      <c r="C160" s="61">
        <v>0.52591435185185187</v>
      </c>
      <c r="D160" s="56" t="s">
        <v>51</v>
      </c>
      <c r="E160" s="56">
        <v>1200</v>
      </c>
      <c r="F160" s="56" t="s">
        <v>432</v>
      </c>
      <c r="G160" s="56" t="s">
        <v>437</v>
      </c>
      <c r="H160" s="56">
        <v>4</v>
      </c>
      <c r="I160" s="56">
        <v>1</v>
      </c>
      <c r="J160" s="56">
        <v>1</v>
      </c>
      <c r="K160" s="56">
        <v>81.91</v>
      </c>
      <c r="L160" s="56">
        <v>18.899999999999999</v>
      </c>
      <c r="M160" s="56">
        <v>0.36099999999999999</v>
      </c>
      <c r="N160" s="56">
        <v>240</v>
      </c>
      <c r="O160" s="56">
        <v>4.0999999999999996</v>
      </c>
      <c r="P160" s="56">
        <v>1.3</v>
      </c>
      <c r="Q160" s="56">
        <v>6</v>
      </c>
      <c r="R160" s="56">
        <v>0</v>
      </c>
      <c r="S160" s="56">
        <v>1.42</v>
      </c>
      <c r="T160" s="56">
        <v>24.89</v>
      </c>
      <c r="U160" s="56">
        <v>26.43</v>
      </c>
      <c r="V160" s="56">
        <v>23.05</v>
      </c>
      <c r="W160" s="56">
        <v>372.4</v>
      </c>
      <c r="X160" s="56">
        <v>348</v>
      </c>
      <c r="Y160" s="56">
        <v>18.260000000000002</v>
      </c>
      <c r="Z160" s="56">
        <v>23.06</v>
      </c>
      <c r="AA160" s="56">
        <v>54.26</v>
      </c>
      <c r="AB160" s="56">
        <v>68.540000000000006</v>
      </c>
      <c r="AC160" s="56">
        <v>500.5</v>
      </c>
      <c r="AD160" s="56">
        <v>1201</v>
      </c>
      <c r="AE160" s="56">
        <v>9.6430000000000002E-2</v>
      </c>
      <c r="AF160" s="56">
        <v>93.88</v>
      </c>
      <c r="AG160" s="56">
        <v>3.1</v>
      </c>
      <c r="AH160" s="56">
        <v>0.97</v>
      </c>
      <c r="AI160" s="56">
        <v>111115</v>
      </c>
    </row>
    <row r="161" spans="1:35" x14ac:dyDescent="0.2">
      <c r="A161" s="56">
        <v>325</v>
      </c>
      <c r="B161" s="57">
        <v>35983</v>
      </c>
      <c r="C161" s="61">
        <v>0.52591435185185187</v>
      </c>
      <c r="D161" s="56" t="s">
        <v>51</v>
      </c>
      <c r="E161" s="56">
        <v>1200</v>
      </c>
      <c r="F161" s="56" t="s">
        <v>432</v>
      </c>
      <c r="G161" s="56" t="s">
        <v>437</v>
      </c>
      <c r="H161" s="56">
        <v>4</v>
      </c>
      <c r="I161" s="56">
        <v>1</v>
      </c>
      <c r="J161" s="56">
        <v>2</v>
      </c>
      <c r="K161" s="56">
        <v>99.16</v>
      </c>
      <c r="L161" s="56">
        <v>19.600000000000001</v>
      </c>
      <c r="M161" s="56">
        <v>0.36299999999999999</v>
      </c>
      <c r="N161" s="56">
        <v>237</v>
      </c>
      <c r="O161" s="56">
        <v>4.0599999999999996</v>
      </c>
      <c r="P161" s="56">
        <v>1.28</v>
      </c>
      <c r="Q161" s="56">
        <v>6</v>
      </c>
      <c r="R161" s="56">
        <v>0</v>
      </c>
      <c r="S161" s="56">
        <v>1.42</v>
      </c>
      <c r="T161" s="56">
        <v>24.8</v>
      </c>
      <c r="U161" s="56">
        <v>26.35</v>
      </c>
      <c r="V161" s="56">
        <v>23.15</v>
      </c>
      <c r="W161" s="56">
        <v>373.9</v>
      </c>
      <c r="X161" s="56">
        <v>348.7</v>
      </c>
      <c r="Y161" s="56">
        <v>18.32</v>
      </c>
      <c r="Z161" s="56">
        <v>23.07</v>
      </c>
      <c r="AA161" s="56">
        <v>54.74</v>
      </c>
      <c r="AB161" s="56">
        <v>68.95</v>
      </c>
      <c r="AC161" s="56">
        <v>500.5</v>
      </c>
      <c r="AD161" s="56">
        <v>1201</v>
      </c>
      <c r="AE161" s="56">
        <v>0.20660000000000001</v>
      </c>
      <c r="AF161" s="56">
        <v>93.88</v>
      </c>
      <c r="AG161" s="56">
        <v>3.1</v>
      </c>
      <c r="AH161" s="56">
        <v>0.97</v>
      </c>
      <c r="AI161" s="56">
        <v>111115</v>
      </c>
    </row>
    <row r="162" spans="1:35" x14ac:dyDescent="0.2">
      <c r="A162" s="56">
        <v>334</v>
      </c>
      <c r="B162" s="57">
        <v>35983</v>
      </c>
      <c r="C162" s="61">
        <v>0.52770833333333333</v>
      </c>
      <c r="D162" s="56" t="s">
        <v>51</v>
      </c>
      <c r="E162" s="56">
        <v>1200</v>
      </c>
      <c r="F162" s="56" t="s">
        <v>432</v>
      </c>
      <c r="G162" s="56" t="s">
        <v>437</v>
      </c>
      <c r="H162" s="56">
        <v>4</v>
      </c>
      <c r="I162" s="56">
        <v>2</v>
      </c>
      <c r="J162" s="56">
        <v>1</v>
      </c>
      <c r="K162" s="56">
        <v>50.66</v>
      </c>
      <c r="L162" s="56">
        <v>18.600000000000001</v>
      </c>
      <c r="M162" s="56">
        <v>0.30199999999999999</v>
      </c>
      <c r="N162" s="56">
        <v>226</v>
      </c>
      <c r="O162" s="56">
        <v>3.7</v>
      </c>
      <c r="P162" s="56">
        <v>1.35</v>
      </c>
      <c r="Q162" s="56">
        <v>6</v>
      </c>
      <c r="R162" s="56">
        <v>0</v>
      </c>
      <c r="S162" s="56">
        <v>1.42</v>
      </c>
      <c r="T162" s="56">
        <v>25.26</v>
      </c>
      <c r="U162" s="56">
        <v>26.64</v>
      </c>
      <c r="V162" s="56">
        <v>24.55</v>
      </c>
      <c r="W162" s="56">
        <v>373.8</v>
      </c>
      <c r="X162" s="56">
        <v>349.9</v>
      </c>
      <c r="Y162" s="56">
        <v>18.579999999999998</v>
      </c>
      <c r="Z162" s="56">
        <v>22.91</v>
      </c>
      <c r="AA162" s="56">
        <v>53.99</v>
      </c>
      <c r="AB162" s="56">
        <v>66.569999999999993</v>
      </c>
      <c r="AC162" s="56">
        <v>500.6</v>
      </c>
      <c r="AD162" s="56">
        <v>1201</v>
      </c>
      <c r="AE162" s="56">
        <v>0.124</v>
      </c>
      <c r="AF162" s="56">
        <v>93.87</v>
      </c>
      <c r="AG162" s="56">
        <v>3.1</v>
      </c>
      <c r="AH162" s="56">
        <v>0.97</v>
      </c>
      <c r="AI162" s="56">
        <v>111115</v>
      </c>
    </row>
    <row r="163" spans="1:35" x14ac:dyDescent="0.2">
      <c r="A163" s="56">
        <v>335</v>
      </c>
      <c r="B163" s="57">
        <v>35983</v>
      </c>
      <c r="C163" s="61">
        <v>0.52770833333333333</v>
      </c>
      <c r="D163" s="56" t="s">
        <v>51</v>
      </c>
      <c r="E163" s="56">
        <v>1200</v>
      </c>
      <c r="F163" s="56" t="s">
        <v>432</v>
      </c>
      <c r="G163" s="56" t="s">
        <v>437</v>
      </c>
      <c r="H163" s="56">
        <v>4</v>
      </c>
      <c r="I163" s="56">
        <v>2</v>
      </c>
      <c r="J163" s="56">
        <v>2</v>
      </c>
      <c r="K163" s="56">
        <v>70.91</v>
      </c>
      <c r="L163" s="56">
        <v>18.600000000000001</v>
      </c>
      <c r="M163" s="56">
        <v>0.30199999999999999</v>
      </c>
      <c r="N163" s="56">
        <v>227</v>
      </c>
      <c r="O163" s="56">
        <v>3.68</v>
      </c>
      <c r="P163" s="56">
        <v>1.35</v>
      </c>
      <c r="Q163" s="56">
        <v>6</v>
      </c>
      <c r="R163" s="56">
        <v>0</v>
      </c>
      <c r="S163" s="56">
        <v>1.42</v>
      </c>
      <c r="T163" s="56">
        <v>25.35</v>
      </c>
      <c r="U163" s="56">
        <v>26.61</v>
      </c>
      <c r="V163" s="56">
        <v>23.89</v>
      </c>
      <c r="W163" s="56">
        <v>374</v>
      </c>
      <c r="X163" s="56">
        <v>350.1</v>
      </c>
      <c r="Y163" s="56">
        <v>18.59</v>
      </c>
      <c r="Z163" s="56">
        <v>22.9</v>
      </c>
      <c r="AA163" s="56">
        <v>53.75</v>
      </c>
      <c r="AB163" s="56">
        <v>66.23</v>
      </c>
      <c r="AC163" s="56">
        <v>500.5</v>
      </c>
      <c r="AD163" s="56">
        <v>1200</v>
      </c>
      <c r="AE163" s="56">
        <v>0.34439999999999998</v>
      </c>
      <c r="AF163" s="56">
        <v>93.88</v>
      </c>
      <c r="AG163" s="56">
        <v>3.1</v>
      </c>
      <c r="AH163" s="56">
        <v>0.97</v>
      </c>
      <c r="AI163" s="56">
        <v>111115</v>
      </c>
    </row>
    <row r="164" spans="1:35" x14ac:dyDescent="0.2">
      <c r="A164" s="56">
        <v>314</v>
      </c>
      <c r="B164" s="57">
        <v>35983</v>
      </c>
      <c r="C164" s="61">
        <v>0.52252314814814815</v>
      </c>
      <c r="D164" s="56" t="s">
        <v>51</v>
      </c>
      <c r="E164" s="56">
        <v>1200</v>
      </c>
      <c r="F164" s="56" t="s">
        <v>432</v>
      </c>
      <c r="G164" s="56" t="s">
        <v>437</v>
      </c>
      <c r="H164" s="56">
        <v>4</v>
      </c>
      <c r="I164" s="56">
        <v>3</v>
      </c>
      <c r="J164" s="56">
        <v>1</v>
      </c>
      <c r="K164" s="56">
        <v>94.42</v>
      </c>
      <c r="L164" s="56">
        <v>16.100000000000001</v>
      </c>
      <c r="M164" s="56">
        <v>0.26500000000000001</v>
      </c>
      <c r="N164" s="56">
        <v>228</v>
      </c>
      <c r="O164" s="56">
        <v>4.0599999999999996</v>
      </c>
      <c r="P164" s="56">
        <v>1.65</v>
      </c>
      <c r="Q164" s="56">
        <v>6</v>
      </c>
      <c r="R164" s="56">
        <v>0</v>
      </c>
      <c r="S164" s="56">
        <v>1.42</v>
      </c>
      <c r="T164" s="56">
        <v>26.66</v>
      </c>
      <c r="U164" s="56">
        <v>27.5</v>
      </c>
      <c r="V164" s="56">
        <v>25.11</v>
      </c>
      <c r="W164" s="56">
        <v>370.1</v>
      </c>
      <c r="X164" s="56">
        <v>349.1</v>
      </c>
      <c r="Y164" s="56">
        <v>16.87</v>
      </c>
      <c r="Z164" s="56">
        <v>21.64</v>
      </c>
      <c r="AA164" s="56">
        <v>45.15</v>
      </c>
      <c r="AB164" s="56">
        <v>57.9</v>
      </c>
      <c r="AC164" s="56">
        <v>500.4</v>
      </c>
      <c r="AD164" s="56">
        <v>1200</v>
      </c>
      <c r="AE164" s="56">
        <v>0.1515</v>
      </c>
      <c r="AF164" s="56">
        <v>93.88</v>
      </c>
      <c r="AG164" s="56">
        <v>3.1</v>
      </c>
      <c r="AH164" s="56">
        <v>0.97</v>
      </c>
      <c r="AI164" s="56">
        <v>111115</v>
      </c>
    </row>
    <row r="165" spans="1:35" x14ac:dyDescent="0.2">
      <c r="A165" s="56">
        <v>315</v>
      </c>
      <c r="B165" s="57">
        <v>35983</v>
      </c>
      <c r="C165" s="61">
        <v>0.52252314814814815</v>
      </c>
      <c r="D165" s="56" t="s">
        <v>51</v>
      </c>
      <c r="E165" s="56">
        <v>1200</v>
      </c>
      <c r="F165" s="56" t="s">
        <v>432</v>
      </c>
      <c r="G165" s="56" t="s">
        <v>437</v>
      </c>
      <c r="H165" s="56">
        <v>4</v>
      </c>
      <c r="I165" s="56">
        <v>3</v>
      </c>
      <c r="J165" s="56">
        <v>2</v>
      </c>
      <c r="K165" s="56">
        <v>104.92</v>
      </c>
      <c r="L165" s="56">
        <v>15.6</v>
      </c>
      <c r="M165" s="56">
        <v>0.26400000000000001</v>
      </c>
      <c r="N165" s="56">
        <v>232</v>
      </c>
      <c r="O165" s="56">
        <v>4.03</v>
      </c>
      <c r="P165" s="56">
        <v>1.65</v>
      </c>
      <c r="Q165" s="56">
        <v>6</v>
      </c>
      <c r="R165" s="56">
        <v>0</v>
      </c>
      <c r="S165" s="56">
        <v>1.42</v>
      </c>
      <c r="T165" s="56">
        <v>26.38</v>
      </c>
      <c r="U165" s="56">
        <v>27.46</v>
      </c>
      <c r="V165" s="56">
        <v>24.74</v>
      </c>
      <c r="W165" s="56">
        <v>370.2</v>
      </c>
      <c r="X165" s="56">
        <v>349.8</v>
      </c>
      <c r="Y165" s="56">
        <v>16.89</v>
      </c>
      <c r="Z165" s="56">
        <v>21.62</v>
      </c>
      <c r="AA165" s="56">
        <v>45.96</v>
      </c>
      <c r="AB165" s="56">
        <v>58.82</v>
      </c>
      <c r="AC165" s="56">
        <v>500.6</v>
      </c>
      <c r="AD165" s="56">
        <v>1200</v>
      </c>
      <c r="AE165" s="56">
        <v>0.56479999999999997</v>
      </c>
      <c r="AF165" s="56">
        <v>93.88</v>
      </c>
      <c r="AG165" s="56">
        <v>3.1</v>
      </c>
      <c r="AH165" s="56">
        <v>0.97</v>
      </c>
      <c r="AI165" s="56">
        <v>111115</v>
      </c>
    </row>
    <row r="166" spans="1:35" x14ac:dyDescent="0.2">
      <c r="A166" s="56">
        <v>304</v>
      </c>
      <c r="B166" s="57">
        <v>35983</v>
      </c>
      <c r="C166" s="61">
        <v>0.52105324074074078</v>
      </c>
      <c r="D166" s="56" t="s">
        <v>51</v>
      </c>
      <c r="E166" s="56">
        <v>1200</v>
      </c>
      <c r="F166" s="56" t="s">
        <v>432</v>
      </c>
      <c r="G166" s="56" t="s">
        <v>437</v>
      </c>
      <c r="H166" s="56">
        <v>4</v>
      </c>
      <c r="I166" s="56">
        <v>4</v>
      </c>
      <c r="J166" s="56">
        <v>1</v>
      </c>
      <c r="K166" s="56">
        <v>59.42</v>
      </c>
      <c r="L166" s="56">
        <v>20.9</v>
      </c>
      <c r="M166" s="56">
        <v>0.39100000000000001</v>
      </c>
      <c r="N166" s="56">
        <v>247</v>
      </c>
      <c r="O166" s="56">
        <v>4.3099999999999996</v>
      </c>
      <c r="P166" s="56">
        <v>1.28</v>
      </c>
      <c r="Q166" s="56">
        <v>6</v>
      </c>
      <c r="R166" s="56">
        <v>0</v>
      </c>
      <c r="S166" s="56">
        <v>1.42</v>
      </c>
      <c r="T166" s="56">
        <v>25.54</v>
      </c>
      <c r="U166" s="56">
        <v>26.05</v>
      </c>
      <c r="V166" s="56">
        <v>24.63</v>
      </c>
      <c r="W166" s="56">
        <v>386.1</v>
      </c>
      <c r="X166" s="56">
        <v>359.2</v>
      </c>
      <c r="Y166" s="56">
        <v>17.37</v>
      </c>
      <c r="Z166" s="56">
        <v>22.42</v>
      </c>
      <c r="AA166" s="56">
        <v>49.66</v>
      </c>
      <c r="AB166" s="56">
        <v>64.099999999999994</v>
      </c>
      <c r="AC166" s="56">
        <v>500.6</v>
      </c>
      <c r="AD166" s="56">
        <v>1199</v>
      </c>
      <c r="AE166" s="56">
        <v>0.27550000000000002</v>
      </c>
      <c r="AF166" s="56">
        <v>93.88</v>
      </c>
      <c r="AG166" s="56">
        <v>3.1</v>
      </c>
      <c r="AH166" s="56">
        <v>0.97</v>
      </c>
      <c r="AI166" s="56">
        <v>111115</v>
      </c>
    </row>
    <row r="167" spans="1:35" x14ac:dyDescent="0.2">
      <c r="A167" s="56">
        <v>305</v>
      </c>
      <c r="B167" s="57">
        <v>35983</v>
      </c>
      <c r="C167" s="61">
        <v>0.52105324074074078</v>
      </c>
      <c r="D167" s="56" t="s">
        <v>51</v>
      </c>
      <c r="E167" s="56">
        <v>1200</v>
      </c>
      <c r="F167" s="56" t="s">
        <v>432</v>
      </c>
      <c r="G167" s="56" t="s">
        <v>437</v>
      </c>
      <c r="H167" s="56">
        <v>4</v>
      </c>
      <c r="I167" s="56">
        <v>4</v>
      </c>
      <c r="J167" s="56">
        <v>2</v>
      </c>
      <c r="K167" s="56">
        <v>77.42</v>
      </c>
      <c r="L167" s="56">
        <v>20.5</v>
      </c>
      <c r="M167" s="56">
        <v>0.39300000000000002</v>
      </c>
      <c r="N167" s="56">
        <v>248</v>
      </c>
      <c r="O167" s="56">
        <v>4.37</v>
      </c>
      <c r="P167" s="56">
        <v>1.29</v>
      </c>
      <c r="Q167" s="56">
        <v>6</v>
      </c>
      <c r="R167" s="56">
        <v>0</v>
      </c>
      <c r="S167" s="56">
        <v>1.42</v>
      </c>
      <c r="T167" s="56">
        <v>25.49</v>
      </c>
      <c r="U167" s="56">
        <v>26.1</v>
      </c>
      <c r="V167" s="56">
        <v>24.74</v>
      </c>
      <c r="W167" s="56">
        <v>384.3</v>
      </c>
      <c r="X167" s="56">
        <v>357.9</v>
      </c>
      <c r="Y167" s="56">
        <v>17.27</v>
      </c>
      <c r="Z167" s="56">
        <v>22.39</v>
      </c>
      <c r="AA167" s="56">
        <v>49.54</v>
      </c>
      <c r="AB167" s="56">
        <v>64.22</v>
      </c>
      <c r="AC167" s="56">
        <v>500.6</v>
      </c>
      <c r="AD167" s="56">
        <v>1200</v>
      </c>
      <c r="AE167" s="56">
        <v>5.5109999999999999E-2</v>
      </c>
      <c r="AF167" s="56">
        <v>93.88</v>
      </c>
      <c r="AG167" s="56">
        <v>3.1</v>
      </c>
      <c r="AH167" s="56">
        <v>0.97</v>
      </c>
      <c r="AI167" s="56">
        <v>111115</v>
      </c>
    </row>
    <row r="168" spans="1:35" x14ac:dyDescent="0.2">
      <c r="A168" s="56">
        <v>268</v>
      </c>
      <c r="B168" s="57">
        <v>35982</v>
      </c>
      <c r="C168" s="61">
        <v>0.61586805555555557</v>
      </c>
      <c r="D168" s="56" t="s">
        <v>51</v>
      </c>
      <c r="E168" s="56">
        <v>1200</v>
      </c>
      <c r="F168" s="56" t="s">
        <v>430</v>
      </c>
      <c r="G168" s="56" t="s">
        <v>437</v>
      </c>
      <c r="H168" s="56">
        <v>4</v>
      </c>
      <c r="I168" s="56">
        <v>6</v>
      </c>
      <c r="J168" s="56">
        <v>1</v>
      </c>
      <c r="K168" s="56">
        <v>73.86</v>
      </c>
      <c r="L168" s="56">
        <v>22</v>
      </c>
      <c r="M168" s="56">
        <v>0.40200000000000002</v>
      </c>
      <c r="N168" s="56">
        <v>237</v>
      </c>
      <c r="O168" s="56">
        <v>3.77</v>
      </c>
      <c r="P168" s="56">
        <v>1.1000000000000001</v>
      </c>
      <c r="Q168" s="56">
        <v>6</v>
      </c>
      <c r="R168" s="56">
        <v>0</v>
      </c>
      <c r="S168" s="56">
        <v>1.42</v>
      </c>
      <c r="T168" s="56">
        <v>22.83</v>
      </c>
      <c r="U168" s="56">
        <v>23.32</v>
      </c>
      <c r="V168" s="56">
        <v>22.21</v>
      </c>
      <c r="W168" s="56">
        <v>379.3</v>
      </c>
      <c r="X168" s="56">
        <v>351.4</v>
      </c>
      <c r="Y168" s="56">
        <v>14.51</v>
      </c>
      <c r="Z168" s="56">
        <v>18.95</v>
      </c>
      <c r="AA168" s="56">
        <v>48.73</v>
      </c>
      <c r="AB168" s="56">
        <v>63.63</v>
      </c>
      <c r="AC168" s="56">
        <v>500.4</v>
      </c>
      <c r="AD168" s="56">
        <v>1199</v>
      </c>
      <c r="AE168" s="56">
        <v>0.17910000000000001</v>
      </c>
      <c r="AF168" s="56">
        <v>93.72</v>
      </c>
      <c r="AG168" s="56">
        <v>-0.1</v>
      </c>
      <c r="AH168" s="56">
        <v>0.02</v>
      </c>
      <c r="AI168" s="56">
        <v>111115</v>
      </c>
    </row>
    <row r="169" spans="1:35" x14ac:dyDescent="0.2">
      <c r="A169" s="56">
        <v>269</v>
      </c>
      <c r="B169" s="57">
        <v>35982</v>
      </c>
      <c r="C169" s="61">
        <v>0.61586805555555557</v>
      </c>
      <c r="D169" s="56" t="s">
        <v>51</v>
      </c>
      <c r="E169" s="56">
        <v>1200</v>
      </c>
      <c r="F169" s="56" t="s">
        <v>430</v>
      </c>
      <c r="G169" s="56" t="s">
        <v>437</v>
      </c>
      <c r="H169" s="56">
        <v>4</v>
      </c>
      <c r="I169" s="56">
        <v>6</v>
      </c>
      <c r="J169" s="56">
        <v>2</v>
      </c>
      <c r="K169" s="56">
        <v>88.1</v>
      </c>
      <c r="L169" s="56">
        <v>22.7</v>
      </c>
      <c r="M169" s="56">
        <v>0.40600000000000003</v>
      </c>
      <c r="N169" s="56">
        <v>230</v>
      </c>
      <c r="O169" s="56">
        <v>3.77</v>
      </c>
      <c r="P169" s="56">
        <v>1.0900000000000001</v>
      </c>
      <c r="Q169" s="56">
        <v>6</v>
      </c>
      <c r="R169" s="56">
        <v>0</v>
      </c>
      <c r="S169" s="56">
        <v>1.42</v>
      </c>
      <c r="T169" s="56">
        <v>22.75</v>
      </c>
      <c r="U169" s="56">
        <v>23.29</v>
      </c>
      <c r="V169" s="56">
        <v>21.93</v>
      </c>
      <c r="W169" s="56">
        <v>376.1</v>
      </c>
      <c r="X169" s="56">
        <v>347.3</v>
      </c>
      <c r="Y169" s="56">
        <v>14.55</v>
      </c>
      <c r="Z169" s="56">
        <v>18.98</v>
      </c>
      <c r="AA169" s="56">
        <v>49.09</v>
      </c>
      <c r="AB169" s="56">
        <v>64.040000000000006</v>
      </c>
      <c r="AC169" s="56">
        <v>500.4</v>
      </c>
      <c r="AD169" s="56">
        <v>1199</v>
      </c>
      <c r="AE169" s="56">
        <v>6.8879999999999997E-2</v>
      </c>
      <c r="AF169" s="56">
        <v>93.72</v>
      </c>
      <c r="AG169" s="56">
        <v>-0.1</v>
      </c>
      <c r="AH169" s="56">
        <v>0.02</v>
      </c>
      <c r="AI169" s="56">
        <v>111115</v>
      </c>
    </row>
    <row r="170" spans="1:35" x14ac:dyDescent="0.2">
      <c r="A170" s="56">
        <v>238</v>
      </c>
      <c r="B170" s="57">
        <v>35982</v>
      </c>
      <c r="C170" s="61">
        <v>0.60626157407407411</v>
      </c>
      <c r="D170" s="56" t="s">
        <v>51</v>
      </c>
      <c r="E170" s="56">
        <v>1200</v>
      </c>
      <c r="F170" s="56" t="s">
        <v>430</v>
      </c>
      <c r="G170" s="56" t="s">
        <v>437</v>
      </c>
      <c r="H170" s="56">
        <v>6</v>
      </c>
      <c r="I170" s="56">
        <v>3</v>
      </c>
      <c r="J170" s="56">
        <v>1</v>
      </c>
      <c r="K170" s="56">
        <v>116.37</v>
      </c>
      <c r="L170" s="56">
        <v>23</v>
      </c>
      <c r="M170" s="56">
        <v>0.32700000000000001</v>
      </c>
      <c r="N170" s="56">
        <v>209</v>
      </c>
      <c r="O170" s="56">
        <v>3.2</v>
      </c>
      <c r="P170" s="56">
        <v>1.1000000000000001</v>
      </c>
      <c r="Q170" s="56">
        <v>6</v>
      </c>
      <c r="R170" s="56">
        <v>0</v>
      </c>
      <c r="S170" s="56">
        <v>1.42</v>
      </c>
      <c r="T170" s="56">
        <v>22.47</v>
      </c>
      <c r="U170" s="56">
        <v>23.17</v>
      </c>
      <c r="V170" s="56">
        <v>21.8</v>
      </c>
      <c r="W170" s="56">
        <v>378</v>
      </c>
      <c r="X170" s="56">
        <v>349</v>
      </c>
      <c r="Y170" s="56">
        <v>14.87</v>
      </c>
      <c r="Z170" s="56">
        <v>18.64</v>
      </c>
      <c r="AA170" s="56">
        <v>51.04</v>
      </c>
      <c r="AB170" s="56">
        <v>63.97</v>
      </c>
      <c r="AC170" s="56">
        <v>500.5</v>
      </c>
      <c r="AD170" s="56">
        <v>1200</v>
      </c>
      <c r="AE170" s="56">
        <v>9.6430000000000002E-2</v>
      </c>
      <c r="AF170" s="56">
        <v>93.72</v>
      </c>
      <c r="AG170" s="56">
        <v>-0.1</v>
      </c>
      <c r="AH170" s="56">
        <v>0.02</v>
      </c>
      <c r="AI170" s="56">
        <v>111115</v>
      </c>
    </row>
    <row r="171" spans="1:35" x14ac:dyDescent="0.2">
      <c r="A171" s="56">
        <v>239</v>
      </c>
      <c r="B171" s="57">
        <v>35982</v>
      </c>
      <c r="C171" s="61">
        <v>0.60626157407407411</v>
      </c>
      <c r="D171" s="59" t="s">
        <v>51</v>
      </c>
      <c r="E171" s="56">
        <v>1200</v>
      </c>
      <c r="F171" s="59" t="s">
        <v>430</v>
      </c>
      <c r="G171" s="56" t="s">
        <v>437</v>
      </c>
      <c r="H171" s="56">
        <v>6</v>
      </c>
      <c r="I171" s="56">
        <v>3</v>
      </c>
      <c r="J171" s="56">
        <v>2</v>
      </c>
      <c r="K171" s="56">
        <v>146.37</v>
      </c>
      <c r="L171" s="56">
        <v>22.4</v>
      </c>
      <c r="M171" s="56">
        <v>0.32800000000000001</v>
      </c>
      <c r="N171" s="56">
        <v>214</v>
      </c>
      <c r="O171" s="56">
        <v>3.2</v>
      </c>
      <c r="P171" s="56">
        <v>1.1000000000000001</v>
      </c>
      <c r="Q171" s="56">
        <v>6</v>
      </c>
      <c r="R171" s="56">
        <v>0</v>
      </c>
      <c r="S171" s="56">
        <v>1.42</v>
      </c>
      <c r="T171" s="56">
        <v>22.38</v>
      </c>
      <c r="U171" s="56">
        <v>23.12</v>
      </c>
      <c r="V171" s="56">
        <v>21.58</v>
      </c>
      <c r="W171" s="56">
        <v>378.1</v>
      </c>
      <c r="X171" s="56">
        <v>349.9</v>
      </c>
      <c r="Y171" s="56">
        <v>14.84</v>
      </c>
      <c r="Z171" s="56">
        <v>18.600000000000001</v>
      </c>
      <c r="AA171" s="56">
        <v>51.23</v>
      </c>
      <c r="AB171" s="56">
        <v>64.2</v>
      </c>
      <c r="AC171" s="56">
        <v>500.4</v>
      </c>
      <c r="AD171" s="56">
        <v>1200</v>
      </c>
      <c r="AE171" s="56">
        <v>0.1653</v>
      </c>
      <c r="AF171" s="56">
        <v>93.73</v>
      </c>
      <c r="AG171" s="56">
        <v>-0.1</v>
      </c>
      <c r="AH171" s="56">
        <v>0.02</v>
      </c>
      <c r="AI171" s="56">
        <v>111115</v>
      </c>
    </row>
    <row r="172" spans="1:35" x14ac:dyDescent="0.2">
      <c r="A172" s="56">
        <v>294</v>
      </c>
      <c r="B172" s="57">
        <v>35983</v>
      </c>
      <c r="C172" s="61">
        <v>0.51782407407407405</v>
      </c>
      <c r="D172" s="56" t="s">
        <v>51</v>
      </c>
      <c r="E172" s="56">
        <v>1200</v>
      </c>
      <c r="F172" s="56" t="s">
        <v>432</v>
      </c>
      <c r="G172" s="56" t="s">
        <v>437</v>
      </c>
      <c r="H172" s="56">
        <v>6</v>
      </c>
      <c r="I172" s="56">
        <v>6</v>
      </c>
      <c r="J172" s="56">
        <v>1</v>
      </c>
      <c r="K172" s="56">
        <v>156.16999999999999</v>
      </c>
      <c r="L172" s="56">
        <v>19</v>
      </c>
      <c r="M172" s="56">
        <v>0.36199999999999999</v>
      </c>
      <c r="N172" s="56">
        <v>242</v>
      </c>
      <c r="O172" s="56">
        <v>3.98</v>
      </c>
      <c r="P172" s="56">
        <v>1.26</v>
      </c>
      <c r="Q172" s="56">
        <v>6</v>
      </c>
      <c r="R172" s="56">
        <v>0</v>
      </c>
      <c r="S172" s="56">
        <v>1.42</v>
      </c>
      <c r="T172" s="56">
        <v>24.76</v>
      </c>
      <c r="U172" s="56">
        <v>26</v>
      </c>
      <c r="V172" s="56">
        <v>23.81</v>
      </c>
      <c r="W172" s="56">
        <v>375.5</v>
      </c>
      <c r="X172" s="56">
        <v>351</v>
      </c>
      <c r="Y172" s="56">
        <v>17.899999999999999</v>
      </c>
      <c r="Z172" s="56">
        <v>22.56</v>
      </c>
      <c r="AA172" s="56">
        <v>53.61</v>
      </c>
      <c r="AB172" s="56">
        <v>67.58</v>
      </c>
      <c r="AC172" s="56">
        <v>500.4</v>
      </c>
      <c r="AD172" s="56">
        <v>1201</v>
      </c>
      <c r="AE172" s="56">
        <v>9.6430000000000002E-2</v>
      </c>
      <c r="AF172" s="56">
        <v>93.88</v>
      </c>
      <c r="AG172" s="56">
        <v>3.1</v>
      </c>
      <c r="AH172" s="56">
        <v>0.97</v>
      </c>
      <c r="AI172" s="56">
        <v>111115</v>
      </c>
    </row>
    <row r="173" spans="1:35" x14ac:dyDescent="0.2">
      <c r="A173" s="56">
        <v>295</v>
      </c>
      <c r="B173" s="57">
        <v>35983</v>
      </c>
      <c r="C173" s="61">
        <v>0.51782407407407405</v>
      </c>
      <c r="D173" s="56" t="s">
        <v>51</v>
      </c>
      <c r="E173" s="56">
        <v>1200</v>
      </c>
      <c r="F173" s="56" t="s">
        <v>432</v>
      </c>
      <c r="G173" s="56" t="s">
        <v>437</v>
      </c>
      <c r="H173" s="56">
        <v>6</v>
      </c>
      <c r="I173" s="56">
        <v>6</v>
      </c>
      <c r="J173" s="56">
        <v>2</v>
      </c>
      <c r="K173" s="56">
        <v>173.42</v>
      </c>
      <c r="L173" s="56">
        <v>19.100000000000001</v>
      </c>
      <c r="M173" s="56">
        <v>0.36099999999999999</v>
      </c>
      <c r="N173" s="56">
        <v>241</v>
      </c>
      <c r="O173" s="56">
        <v>3.96</v>
      </c>
      <c r="P173" s="56">
        <v>1.25</v>
      </c>
      <c r="Q173" s="56">
        <v>6</v>
      </c>
      <c r="R173" s="56">
        <v>0</v>
      </c>
      <c r="S173" s="56">
        <v>1.42</v>
      </c>
      <c r="T173" s="56">
        <v>24.79</v>
      </c>
      <c r="U173" s="56">
        <v>25.99</v>
      </c>
      <c r="V173" s="56">
        <v>23.75</v>
      </c>
      <c r="W173" s="56">
        <v>375.6</v>
      </c>
      <c r="X173" s="56">
        <v>351</v>
      </c>
      <c r="Y173" s="56">
        <v>17.940000000000001</v>
      </c>
      <c r="Z173" s="56">
        <v>22.57</v>
      </c>
      <c r="AA173" s="56">
        <v>53.62</v>
      </c>
      <c r="AB173" s="56">
        <v>67.47</v>
      </c>
      <c r="AC173" s="56">
        <v>500.5</v>
      </c>
      <c r="AD173" s="56">
        <v>1201</v>
      </c>
      <c r="AE173" s="56">
        <v>0.39950000000000002</v>
      </c>
      <c r="AF173" s="56">
        <v>93.88</v>
      </c>
      <c r="AG173" s="56">
        <v>3.1</v>
      </c>
      <c r="AH173" s="56">
        <v>0.97</v>
      </c>
      <c r="AI173" s="56">
        <v>111115</v>
      </c>
    </row>
    <row r="174" spans="1:35" x14ac:dyDescent="0.2">
      <c r="A174" s="56">
        <v>218</v>
      </c>
      <c r="B174" s="57">
        <v>35982</v>
      </c>
      <c r="C174" s="61">
        <v>0.60190972222222217</v>
      </c>
      <c r="D174" s="56" t="s">
        <v>51</v>
      </c>
      <c r="E174" s="56">
        <v>1200</v>
      </c>
      <c r="F174" s="59" t="s">
        <v>430</v>
      </c>
      <c r="G174" s="56" t="s">
        <v>437</v>
      </c>
      <c r="H174" s="56">
        <v>7</v>
      </c>
      <c r="I174" s="56">
        <v>1</v>
      </c>
      <c r="J174" s="56">
        <v>1</v>
      </c>
      <c r="K174" s="56">
        <v>19.13</v>
      </c>
      <c r="L174" s="56">
        <v>24.6</v>
      </c>
      <c r="M174" s="56">
        <v>0.34200000000000003</v>
      </c>
      <c r="N174" s="56">
        <v>206</v>
      </c>
      <c r="O174" s="56">
        <v>3.13</v>
      </c>
      <c r="P174" s="56">
        <v>1.04</v>
      </c>
      <c r="Q174" s="56">
        <v>6</v>
      </c>
      <c r="R174" s="56">
        <v>0</v>
      </c>
      <c r="S174" s="56">
        <v>1.42</v>
      </c>
      <c r="T174" s="56">
        <v>22.9</v>
      </c>
      <c r="U174" s="56">
        <v>23.22</v>
      </c>
      <c r="V174" s="56">
        <v>22.14</v>
      </c>
      <c r="W174" s="56">
        <v>381</v>
      </c>
      <c r="X174" s="56">
        <v>350.2</v>
      </c>
      <c r="Y174" s="56">
        <v>15.74</v>
      </c>
      <c r="Z174" s="56">
        <v>19.420000000000002</v>
      </c>
      <c r="AA174" s="56">
        <v>52.62</v>
      </c>
      <c r="AB174" s="56">
        <v>64.92</v>
      </c>
      <c r="AC174" s="56">
        <v>500.5</v>
      </c>
      <c r="AD174" s="56">
        <v>1200</v>
      </c>
      <c r="AE174" s="56">
        <v>0.20660000000000001</v>
      </c>
      <c r="AF174" s="56">
        <v>93.73</v>
      </c>
      <c r="AG174" s="56">
        <v>-0.1</v>
      </c>
      <c r="AH174" s="56">
        <v>0.02</v>
      </c>
      <c r="AI174" s="56">
        <v>111115</v>
      </c>
    </row>
    <row r="175" spans="1:35" x14ac:dyDescent="0.2">
      <c r="A175" s="56">
        <v>219</v>
      </c>
      <c r="B175" s="57">
        <v>35982</v>
      </c>
      <c r="C175" s="61">
        <v>0.60190972222222217</v>
      </c>
      <c r="D175" s="59" t="s">
        <v>51</v>
      </c>
      <c r="E175" s="56">
        <v>1200</v>
      </c>
      <c r="F175" s="59" t="s">
        <v>430</v>
      </c>
      <c r="G175" s="59" t="s">
        <v>437</v>
      </c>
      <c r="H175" s="56">
        <v>7</v>
      </c>
      <c r="I175" s="56">
        <v>1</v>
      </c>
      <c r="J175" s="56">
        <v>2</v>
      </c>
      <c r="K175" s="56">
        <v>36.380000000000003</v>
      </c>
      <c r="L175" s="56">
        <v>24.2</v>
      </c>
      <c r="M175" s="56">
        <v>0.34399999999999997</v>
      </c>
      <c r="N175" s="56">
        <v>209</v>
      </c>
      <c r="O175" s="56">
        <v>3.14</v>
      </c>
      <c r="P175" s="56">
        <v>1.04</v>
      </c>
      <c r="Q175" s="56">
        <v>6</v>
      </c>
      <c r="R175" s="56">
        <v>0</v>
      </c>
      <c r="S175" s="56">
        <v>1.42</v>
      </c>
      <c r="T175" s="56">
        <v>22.84</v>
      </c>
      <c r="U175" s="56">
        <v>23.2</v>
      </c>
      <c r="V175" s="56">
        <v>22.19</v>
      </c>
      <c r="W175" s="56">
        <v>381</v>
      </c>
      <c r="X175" s="56">
        <v>350.6</v>
      </c>
      <c r="Y175" s="56">
        <v>15.69</v>
      </c>
      <c r="Z175" s="56">
        <v>19.38</v>
      </c>
      <c r="AA175" s="56">
        <v>52.64</v>
      </c>
      <c r="AB175" s="56">
        <v>65.03</v>
      </c>
      <c r="AC175" s="56">
        <v>500.4</v>
      </c>
      <c r="AD175" s="56">
        <v>1200</v>
      </c>
      <c r="AE175" s="56">
        <v>1.667</v>
      </c>
      <c r="AF175" s="56">
        <v>93.73</v>
      </c>
      <c r="AG175" s="56">
        <v>-0.1</v>
      </c>
      <c r="AH175" s="56">
        <v>0.02</v>
      </c>
      <c r="AI175" s="56">
        <v>111115</v>
      </c>
    </row>
    <row r="176" spans="1:35" x14ac:dyDescent="0.2">
      <c r="A176" s="56">
        <v>228</v>
      </c>
      <c r="B176" s="57">
        <v>35982</v>
      </c>
      <c r="C176" s="61">
        <v>0.60333333333333339</v>
      </c>
      <c r="D176" s="56" t="s">
        <v>51</v>
      </c>
      <c r="E176" s="56">
        <v>1200</v>
      </c>
      <c r="F176" s="59" t="s">
        <v>430</v>
      </c>
      <c r="G176" s="56" t="s">
        <v>437</v>
      </c>
      <c r="H176" s="56">
        <v>7</v>
      </c>
      <c r="I176" s="56">
        <v>2</v>
      </c>
      <c r="J176" s="56">
        <v>1</v>
      </c>
      <c r="K176" s="56">
        <v>116.37</v>
      </c>
      <c r="L176" s="56">
        <v>22.3</v>
      </c>
      <c r="M176" s="56">
        <v>0.34799999999999998</v>
      </c>
      <c r="N176" s="56">
        <v>218</v>
      </c>
      <c r="O176" s="56">
        <v>3.28</v>
      </c>
      <c r="P176" s="56">
        <v>1.07</v>
      </c>
      <c r="Q176" s="56">
        <v>6</v>
      </c>
      <c r="R176" s="56">
        <v>0</v>
      </c>
      <c r="S176" s="56">
        <v>1.42</v>
      </c>
      <c r="T176" s="56">
        <v>21.89</v>
      </c>
      <c r="U176" s="56">
        <v>23.25</v>
      </c>
      <c r="V176" s="56">
        <v>20.56</v>
      </c>
      <c r="W176" s="56">
        <v>375.5</v>
      </c>
      <c r="X176" s="56">
        <v>347.4</v>
      </c>
      <c r="Y176" s="56">
        <v>15.24</v>
      </c>
      <c r="Z176" s="56">
        <v>19.100000000000001</v>
      </c>
      <c r="AA176" s="56">
        <v>54.22</v>
      </c>
      <c r="AB176" s="56">
        <v>67.94</v>
      </c>
      <c r="AC176" s="56">
        <v>500.4</v>
      </c>
      <c r="AD176" s="56">
        <v>1199</v>
      </c>
      <c r="AE176" s="56">
        <v>8.2659999999999997E-2</v>
      </c>
      <c r="AF176" s="56">
        <v>93.73</v>
      </c>
      <c r="AG176" s="56">
        <v>-0.1</v>
      </c>
      <c r="AH176" s="56">
        <v>0.02</v>
      </c>
      <c r="AI176" s="56">
        <v>111115</v>
      </c>
    </row>
    <row r="177" spans="1:35" x14ac:dyDescent="0.2">
      <c r="A177" s="56">
        <v>229</v>
      </c>
      <c r="B177" s="57">
        <v>35982</v>
      </c>
      <c r="C177" s="61">
        <v>0.60333333333333339</v>
      </c>
      <c r="D177" s="59" t="s">
        <v>51</v>
      </c>
      <c r="E177" s="56">
        <v>1200</v>
      </c>
      <c r="F177" s="59" t="s">
        <v>430</v>
      </c>
      <c r="G177" s="56" t="s">
        <v>437</v>
      </c>
      <c r="H177" s="56">
        <v>7</v>
      </c>
      <c r="I177" s="56">
        <v>2</v>
      </c>
      <c r="J177" s="56">
        <v>2</v>
      </c>
      <c r="K177" s="56">
        <v>138.87</v>
      </c>
      <c r="L177" s="56">
        <v>23.3</v>
      </c>
      <c r="M177" s="56">
        <v>0.34699999999999998</v>
      </c>
      <c r="N177" s="56">
        <v>215</v>
      </c>
      <c r="O177" s="56">
        <v>3.26</v>
      </c>
      <c r="P177" s="56">
        <v>1.07</v>
      </c>
      <c r="Q177" s="56">
        <v>6</v>
      </c>
      <c r="R177" s="56">
        <v>0</v>
      </c>
      <c r="S177" s="56">
        <v>1.42</v>
      </c>
      <c r="T177" s="56">
        <v>21.84</v>
      </c>
      <c r="U177" s="56">
        <v>23.2</v>
      </c>
      <c r="V177" s="56">
        <v>20.84</v>
      </c>
      <c r="W177" s="56">
        <v>379.1</v>
      </c>
      <c r="X177" s="56">
        <v>349.8</v>
      </c>
      <c r="Y177" s="56">
        <v>15.21</v>
      </c>
      <c r="Z177" s="56">
        <v>19.05</v>
      </c>
      <c r="AA177" s="56">
        <v>54.23</v>
      </c>
      <c r="AB177" s="56">
        <v>67.930000000000007</v>
      </c>
      <c r="AC177" s="56">
        <v>500.5</v>
      </c>
      <c r="AD177" s="56">
        <v>1200</v>
      </c>
      <c r="AE177" s="56">
        <v>0.30309999999999998</v>
      </c>
      <c r="AF177" s="56">
        <v>93.73</v>
      </c>
      <c r="AG177" s="56">
        <v>-0.1</v>
      </c>
      <c r="AH177" s="56">
        <v>0.02</v>
      </c>
      <c r="AI177" s="56">
        <v>111115</v>
      </c>
    </row>
    <row r="178" spans="1:35" x14ac:dyDescent="0.2">
      <c r="A178" s="56">
        <v>248</v>
      </c>
      <c r="B178" s="57">
        <v>35982</v>
      </c>
      <c r="C178" s="61">
        <v>0.60940972222222223</v>
      </c>
      <c r="D178" s="56" t="s">
        <v>51</v>
      </c>
      <c r="E178" s="56">
        <v>1200</v>
      </c>
      <c r="F178" s="56" t="s">
        <v>430</v>
      </c>
      <c r="G178" s="56" t="s">
        <v>437</v>
      </c>
      <c r="H178" s="56">
        <v>7</v>
      </c>
      <c r="I178" s="56">
        <v>5</v>
      </c>
      <c r="J178" s="56">
        <v>1</v>
      </c>
      <c r="K178" s="56">
        <v>136.86000000000001</v>
      </c>
      <c r="L178" s="56">
        <v>22.6</v>
      </c>
      <c r="M178" s="56">
        <v>0.38</v>
      </c>
      <c r="N178" s="56">
        <v>228</v>
      </c>
      <c r="O178" s="56">
        <v>3.36</v>
      </c>
      <c r="P178" s="56">
        <v>1.02</v>
      </c>
      <c r="Q178" s="56">
        <v>6</v>
      </c>
      <c r="R178" s="56">
        <v>0</v>
      </c>
      <c r="S178" s="56">
        <v>1.42</v>
      </c>
      <c r="T178" s="56">
        <v>21.95</v>
      </c>
      <c r="U178" s="56">
        <v>22.63</v>
      </c>
      <c r="V178" s="56">
        <v>21.51</v>
      </c>
      <c r="W178" s="56">
        <v>378.9</v>
      </c>
      <c r="X178" s="56">
        <v>350.3</v>
      </c>
      <c r="Y178" s="56">
        <v>14.54</v>
      </c>
      <c r="Z178" s="56">
        <v>18.489999999999998</v>
      </c>
      <c r="AA178" s="56">
        <v>51.51</v>
      </c>
      <c r="AB178" s="56">
        <v>65.510000000000005</v>
      </c>
      <c r="AC178" s="56">
        <v>500.6</v>
      </c>
      <c r="AD178" s="56">
        <v>1199</v>
      </c>
      <c r="AE178" s="56">
        <v>1.3780000000000001E-2</v>
      </c>
      <c r="AF178" s="56">
        <v>93.73</v>
      </c>
      <c r="AG178" s="56">
        <v>-0.1</v>
      </c>
      <c r="AH178" s="56">
        <v>0.02</v>
      </c>
      <c r="AI178" s="56">
        <v>111115</v>
      </c>
    </row>
    <row r="179" spans="1:35" x14ac:dyDescent="0.2">
      <c r="A179" s="56">
        <v>249</v>
      </c>
      <c r="B179" s="57">
        <v>35982</v>
      </c>
      <c r="C179" s="61">
        <v>0.60940972222222223</v>
      </c>
      <c r="D179" s="59" t="s">
        <v>51</v>
      </c>
      <c r="E179" s="56">
        <v>1200</v>
      </c>
      <c r="F179" s="59" t="s">
        <v>430</v>
      </c>
      <c r="G179" s="56" t="s">
        <v>437</v>
      </c>
      <c r="H179" s="56">
        <v>7</v>
      </c>
      <c r="I179" s="56">
        <v>5</v>
      </c>
      <c r="J179" s="56">
        <v>2</v>
      </c>
      <c r="K179" s="56">
        <v>155.61000000000001</v>
      </c>
      <c r="L179" s="56">
        <v>23.2</v>
      </c>
      <c r="M179" s="56">
        <v>0.38400000000000001</v>
      </c>
      <c r="N179" s="56">
        <v>225</v>
      </c>
      <c r="O179" s="56">
        <v>3.39</v>
      </c>
      <c r="P179" s="56">
        <v>1.03</v>
      </c>
      <c r="Q179" s="56">
        <v>6</v>
      </c>
      <c r="R179" s="56">
        <v>0</v>
      </c>
      <c r="S179" s="56">
        <v>1.42</v>
      </c>
      <c r="T179" s="56">
        <v>22.14</v>
      </c>
      <c r="U179" s="56">
        <v>22.65</v>
      </c>
      <c r="V179" s="56">
        <v>21.62</v>
      </c>
      <c r="W179" s="56">
        <v>377.8</v>
      </c>
      <c r="X179" s="56">
        <v>348.6</v>
      </c>
      <c r="Y179" s="56">
        <v>14.52</v>
      </c>
      <c r="Z179" s="56">
        <v>18.5</v>
      </c>
      <c r="AA179" s="56">
        <v>50.83</v>
      </c>
      <c r="AB179" s="56">
        <v>64.790000000000006</v>
      </c>
      <c r="AC179" s="56">
        <v>500.5</v>
      </c>
      <c r="AD179" s="56">
        <v>1199</v>
      </c>
      <c r="AE179" s="56">
        <v>0.19289999999999999</v>
      </c>
      <c r="AF179" s="56">
        <v>93.73</v>
      </c>
      <c r="AG179" s="56">
        <v>-0.1</v>
      </c>
      <c r="AH179" s="56">
        <v>0.02</v>
      </c>
      <c r="AI179" s="56">
        <v>111115</v>
      </c>
    </row>
    <row r="180" spans="1:35" x14ac:dyDescent="0.2">
      <c r="A180" s="56">
        <v>284</v>
      </c>
      <c r="B180" s="57">
        <v>35983</v>
      </c>
      <c r="C180" s="61">
        <v>0.5151041666666667</v>
      </c>
      <c r="D180" s="56" t="s">
        <v>51</v>
      </c>
      <c r="E180" s="56">
        <v>1200</v>
      </c>
      <c r="F180" s="56" t="s">
        <v>432</v>
      </c>
      <c r="G180" s="56" t="s">
        <v>437</v>
      </c>
      <c r="H180" s="56">
        <v>8</v>
      </c>
      <c r="I180" s="56">
        <v>5</v>
      </c>
      <c r="J180" s="56">
        <v>1</v>
      </c>
      <c r="K180" s="56">
        <v>142.18</v>
      </c>
      <c r="L180" s="56">
        <v>16.399999999999999</v>
      </c>
      <c r="M180" s="56">
        <v>0.315</v>
      </c>
      <c r="N180" s="56">
        <v>245</v>
      </c>
      <c r="O180" s="56">
        <v>3.92</v>
      </c>
      <c r="P180" s="56">
        <v>1.38</v>
      </c>
      <c r="Q180" s="56">
        <v>6</v>
      </c>
      <c r="R180" s="56">
        <v>0</v>
      </c>
      <c r="S180" s="56">
        <v>1.42</v>
      </c>
      <c r="T180" s="56">
        <v>24.25</v>
      </c>
      <c r="U180" s="56">
        <v>26.49</v>
      </c>
      <c r="V180" s="56">
        <v>22.43</v>
      </c>
      <c r="W180" s="56">
        <v>372.3</v>
      </c>
      <c r="X180" s="56">
        <v>351</v>
      </c>
      <c r="Y180" s="56">
        <v>17.649999999999999</v>
      </c>
      <c r="Z180" s="56">
        <v>22.24</v>
      </c>
      <c r="AA180" s="56">
        <v>54.49</v>
      </c>
      <c r="AB180" s="56">
        <v>68.67</v>
      </c>
      <c r="AC180" s="56">
        <v>500.6</v>
      </c>
      <c r="AD180" s="56">
        <v>1200</v>
      </c>
      <c r="AE180" s="56">
        <v>1.24</v>
      </c>
      <c r="AF180" s="56">
        <v>93.88</v>
      </c>
      <c r="AG180" s="56">
        <v>3.1</v>
      </c>
      <c r="AH180" s="56">
        <v>0.97</v>
      </c>
      <c r="AI180" s="56">
        <v>111115</v>
      </c>
    </row>
    <row r="181" spans="1:35" x14ac:dyDescent="0.2">
      <c r="A181" s="56">
        <v>285</v>
      </c>
      <c r="B181" s="57">
        <v>35983</v>
      </c>
      <c r="C181" s="61">
        <v>0.5151041666666667</v>
      </c>
      <c r="D181" s="56" t="s">
        <v>51</v>
      </c>
      <c r="E181" s="56">
        <v>1200</v>
      </c>
      <c r="F181" s="56" t="s">
        <v>432</v>
      </c>
      <c r="G181" s="56" t="s">
        <v>437</v>
      </c>
      <c r="H181" s="56">
        <v>8</v>
      </c>
      <c r="I181" s="56">
        <v>5</v>
      </c>
      <c r="J181" s="56">
        <v>2</v>
      </c>
      <c r="K181" s="56">
        <v>165.43</v>
      </c>
      <c r="L181" s="56">
        <v>16.600000000000001</v>
      </c>
      <c r="M181" s="56">
        <v>0.30299999999999999</v>
      </c>
      <c r="N181" s="56">
        <v>240</v>
      </c>
      <c r="O181" s="56">
        <v>3.8</v>
      </c>
      <c r="P181" s="56">
        <v>1.39</v>
      </c>
      <c r="Q181" s="56">
        <v>6</v>
      </c>
      <c r="R181" s="56">
        <v>0</v>
      </c>
      <c r="S181" s="56">
        <v>1.42</v>
      </c>
      <c r="T181" s="56">
        <v>24.27</v>
      </c>
      <c r="U181" s="56">
        <v>26.39</v>
      </c>
      <c r="V181" s="56">
        <v>22.58</v>
      </c>
      <c r="W181" s="56">
        <v>372.4</v>
      </c>
      <c r="X181" s="56">
        <v>350.8</v>
      </c>
      <c r="Y181" s="56">
        <v>17.59</v>
      </c>
      <c r="Z181" s="56">
        <v>22.03</v>
      </c>
      <c r="AA181" s="56">
        <v>54.24</v>
      </c>
      <c r="AB181" s="56">
        <v>67.959999999999994</v>
      </c>
      <c r="AC181" s="56">
        <v>500.6</v>
      </c>
      <c r="AD181" s="56">
        <v>1200</v>
      </c>
      <c r="AE181" s="56">
        <v>0.9506</v>
      </c>
      <c r="AF181" s="56">
        <v>93.88</v>
      </c>
      <c r="AG181" s="56">
        <v>3.1</v>
      </c>
      <c r="AH181" s="56">
        <v>0.97</v>
      </c>
      <c r="AI181" s="56">
        <v>111115</v>
      </c>
    </row>
    <row r="182" spans="1:35" x14ac:dyDescent="0.2">
      <c r="A182" s="56">
        <v>80</v>
      </c>
      <c r="B182" s="57">
        <v>35979</v>
      </c>
      <c r="C182" s="61">
        <v>0.51597222222222217</v>
      </c>
      <c r="D182" s="56" t="s">
        <v>51</v>
      </c>
      <c r="E182" s="56">
        <v>1200</v>
      </c>
      <c r="F182" s="56" t="s">
        <v>430</v>
      </c>
      <c r="G182" s="56" t="s">
        <v>429</v>
      </c>
      <c r="H182" s="56">
        <v>4</v>
      </c>
      <c r="I182" s="56">
        <v>3</v>
      </c>
      <c r="J182" s="56">
        <v>1</v>
      </c>
      <c r="K182" s="56">
        <v>34.68</v>
      </c>
      <c r="L182" s="56">
        <v>18.2</v>
      </c>
      <c r="M182" s="56">
        <v>0.21099999999999999</v>
      </c>
      <c r="N182" s="56">
        <v>188</v>
      </c>
      <c r="O182" s="56">
        <v>3.53</v>
      </c>
      <c r="P182" s="56">
        <v>1.77</v>
      </c>
      <c r="Q182" s="56">
        <v>6</v>
      </c>
      <c r="R182" s="56">
        <v>0</v>
      </c>
      <c r="S182" s="56">
        <v>1.42</v>
      </c>
      <c r="T182" s="56">
        <v>26.07</v>
      </c>
      <c r="U182" s="56">
        <v>26.41</v>
      </c>
      <c r="V182" s="56">
        <v>24.78</v>
      </c>
      <c r="W182" s="56">
        <v>374.9</v>
      </c>
      <c r="X182" s="56">
        <v>351.6</v>
      </c>
      <c r="Y182" s="56">
        <v>13.71</v>
      </c>
      <c r="Z182" s="56">
        <v>17.87</v>
      </c>
      <c r="AA182" s="56">
        <v>38.28</v>
      </c>
      <c r="AB182" s="56">
        <v>49.87</v>
      </c>
      <c r="AC182" s="56">
        <v>500.5</v>
      </c>
      <c r="AD182" s="56">
        <v>1198</v>
      </c>
      <c r="AE182" s="56">
        <v>1.5840000000000001</v>
      </c>
      <c r="AF182" s="56">
        <v>94.57</v>
      </c>
      <c r="AG182" s="56">
        <v>2</v>
      </c>
      <c r="AH182" s="56">
        <v>0.56000000000000005</v>
      </c>
      <c r="AI182" s="56">
        <v>111115</v>
      </c>
    </row>
    <row r="183" spans="1:35" x14ac:dyDescent="0.2">
      <c r="A183" s="56">
        <v>81</v>
      </c>
      <c r="B183" s="57">
        <v>35979</v>
      </c>
      <c r="C183" s="61">
        <v>0.51597222222222217</v>
      </c>
      <c r="D183" s="56" t="s">
        <v>51</v>
      </c>
      <c r="E183" s="56">
        <v>1200</v>
      </c>
      <c r="F183" s="56" t="s">
        <v>430</v>
      </c>
      <c r="G183" s="56" t="s">
        <v>429</v>
      </c>
      <c r="H183" s="56">
        <v>4</v>
      </c>
      <c r="I183" s="56">
        <v>3</v>
      </c>
      <c r="J183" s="56">
        <v>2</v>
      </c>
      <c r="K183" s="56">
        <v>73.680000000000007</v>
      </c>
      <c r="L183" s="56">
        <v>16.3</v>
      </c>
      <c r="M183" s="56">
        <v>0.216</v>
      </c>
      <c r="N183" s="56">
        <v>203</v>
      </c>
      <c r="O183" s="56">
        <v>3.48</v>
      </c>
      <c r="P183" s="56">
        <v>1.71</v>
      </c>
      <c r="Q183" s="56">
        <v>6</v>
      </c>
      <c r="R183" s="56">
        <v>0</v>
      </c>
      <c r="S183" s="56">
        <v>1.42</v>
      </c>
      <c r="T183" s="56">
        <v>24.89</v>
      </c>
      <c r="U183" s="56">
        <v>26.04</v>
      </c>
      <c r="V183" s="56">
        <v>23.35</v>
      </c>
      <c r="W183" s="56">
        <v>368.2</v>
      </c>
      <c r="X183" s="56">
        <v>347.2</v>
      </c>
      <c r="Y183" s="56">
        <v>13.62</v>
      </c>
      <c r="Z183" s="56">
        <v>17.72</v>
      </c>
      <c r="AA183" s="56">
        <v>40.76</v>
      </c>
      <c r="AB183" s="56">
        <v>53.04</v>
      </c>
      <c r="AC183" s="56">
        <v>500.5</v>
      </c>
      <c r="AD183" s="56">
        <v>1202</v>
      </c>
      <c r="AE183" s="56">
        <v>9.6430000000000002E-2</v>
      </c>
      <c r="AF183" s="56">
        <v>94.57</v>
      </c>
      <c r="AG183" s="56">
        <v>2</v>
      </c>
      <c r="AH183" s="56">
        <v>0.56000000000000005</v>
      </c>
      <c r="AI183" s="56">
        <v>111115</v>
      </c>
    </row>
    <row r="184" spans="1:35" x14ac:dyDescent="0.2">
      <c r="A184" s="56">
        <v>660</v>
      </c>
      <c r="B184" s="57">
        <v>35982</v>
      </c>
      <c r="C184" s="61">
        <v>0.5310879629629629</v>
      </c>
      <c r="D184" s="56" t="s">
        <v>51</v>
      </c>
      <c r="E184" s="56">
        <v>1200</v>
      </c>
      <c r="F184" s="56" t="s">
        <v>432</v>
      </c>
      <c r="G184" s="56" t="s">
        <v>429</v>
      </c>
      <c r="H184" s="56">
        <v>4</v>
      </c>
      <c r="I184" s="56">
        <v>3</v>
      </c>
      <c r="J184" s="56">
        <v>1</v>
      </c>
      <c r="K184" s="56">
        <v>37.19</v>
      </c>
      <c r="L184" s="56">
        <v>20.100000000000001</v>
      </c>
      <c r="M184" s="56">
        <v>0.47299999999999998</v>
      </c>
      <c r="N184" s="56">
        <v>276</v>
      </c>
      <c r="O184" s="56">
        <v>2.97</v>
      </c>
      <c r="P184" s="56">
        <v>0.76400000000000001</v>
      </c>
      <c r="Q184" s="56">
        <v>6</v>
      </c>
      <c r="R184" s="56">
        <v>0</v>
      </c>
      <c r="S184" s="56">
        <v>1.42</v>
      </c>
      <c r="T184" s="56">
        <v>21.71</v>
      </c>
      <c r="U184" s="56">
        <v>22.5</v>
      </c>
      <c r="V184" s="56">
        <v>20.99</v>
      </c>
      <c r="W184" s="56">
        <v>393.5</v>
      </c>
      <c r="X184" s="56">
        <v>368.1</v>
      </c>
      <c r="Y184" s="56">
        <v>17.54</v>
      </c>
      <c r="Z184" s="56">
        <v>21.02</v>
      </c>
      <c r="AA184" s="56">
        <v>63.12</v>
      </c>
      <c r="AB184" s="56">
        <v>75.650000000000006</v>
      </c>
      <c r="AC184" s="56">
        <v>500.3</v>
      </c>
      <c r="AD184" s="56">
        <v>1199</v>
      </c>
      <c r="AE184" s="56">
        <v>0.20660000000000001</v>
      </c>
      <c r="AF184" s="56">
        <v>93.8</v>
      </c>
      <c r="AG184" s="56">
        <v>3.2</v>
      </c>
      <c r="AH184" s="56">
        <v>0.19</v>
      </c>
      <c r="AI184" s="56">
        <v>111115</v>
      </c>
    </row>
    <row r="185" spans="1:35" x14ac:dyDescent="0.2">
      <c r="A185" s="56">
        <v>661</v>
      </c>
      <c r="B185" s="57">
        <v>35982</v>
      </c>
      <c r="C185" s="61">
        <v>0.5310879629629629</v>
      </c>
      <c r="D185" s="56" t="s">
        <v>51</v>
      </c>
      <c r="E185" s="56">
        <v>1200</v>
      </c>
      <c r="F185" s="56" t="s">
        <v>432</v>
      </c>
      <c r="G185" s="56" t="s">
        <v>429</v>
      </c>
      <c r="H185" s="56">
        <v>4</v>
      </c>
      <c r="I185" s="56">
        <v>3</v>
      </c>
      <c r="J185" s="56">
        <v>2</v>
      </c>
      <c r="K185" s="56">
        <v>85.94</v>
      </c>
      <c r="L185" s="56">
        <v>20.7</v>
      </c>
      <c r="M185" s="56">
        <v>0.47899999999999998</v>
      </c>
      <c r="N185" s="56">
        <v>253</v>
      </c>
      <c r="O185" s="56">
        <v>2.93</v>
      </c>
      <c r="P185" s="56">
        <v>0.748</v>
      </c>
      <c r="Q185" s="56">
        <v>6</v>
      </c>
      <c r="R185" s="56">
        <v>0</v>
      </c>
      <c r="S185" s="56">
        <v>1.42</v>
      </c>
      <c r="T185" s="56">
        <v>21.36</v>
      </c>
      <c r="U185" s="56">
        <v>22.43</v>
      </c>
      <c r="V185" s="56">
        <v>20.39</v>
      </c>
      <c r="W185" s="56">
        <v>371.2</v>
      </c>
      <c r="X185" s="56">
        <v>345.2</v>
      </c>
      <c r="Y185" s="56">
        <v>17.61</v>
      </c>
      <c r="Z185" s="56">
        <v>21.05</v>
      </c>
      <c r="AA185" s="56">
        <v>64.760000000000005</v>
      </c>
      <c r="AB185" s="56">
        <v>77.400000000000006</v>
      </c>
      <c r="AC185" s="56">
        <v>500.6</v>
      </c>
      <c r="AD185" s="56">
        <v>1200</v>
      </c>
      <c r="AE185" s="56">
        <v>4.1329999999999999E-2</v>
      </c>
      <c r="AF185" s="56">
        <v>93.8</v>
      </c>
      <c r="AG185" s="56">
        <v>3.2</v>
      </c>
      <c r="AH185" s="56">
        <v>0.19</v>
      </c>
      <c r="AI185" s="56">
        <v>111115</v>
      </c>
    </row>
    <row r="186" spans="1:35" x14ac:dyDescent="0.2">
      <c r="A186" s="56">
        <v>120</v>
      </c>
      <c r="B186" s="57">
        <v>35979</v>
      </c>
      <c r="C186" s="61">
        <v>0.52758101851851846</v>
      </c>
      <c r="D186" s="56" t="s">
        <v>51</v>
      </c>
      <c r="E186" s="56">
        <v>1200</v>
      </c>
      <c r="F186" s="59" t="s">
        <v>430</v>
      </c>
      <c r="G186" s="56" t="s">
        <v>429</v>
      </c>
      <c r="H186" s="56">
        <v>4</v>
      </c>
      <c r="I186" s="56">
        <v>4</v>
      </c>
      <c r="J186" s="56">
        <v>1</v>
      </c>
      <c r="K186" s="56">
        <v>58.42</v>
      </c>
      <c r="L186" s="56">
        <v>18.100000000000001</v>
      </c>
      <c r="M186" s="56">
        <v>0.28899999999999998</v>
      </c>
      <c r="N186" s="56">
        <v>225</v>
      </c>
      <c r="O186" s="56">
        <v>4.63</v>
      </c>
      <c r="P186" s="56">
        <v>1.78</v>
      </c>
      <c r="Q186" s="56">
        <v>6</v>
      </c>
      <c r="R186" s="56">
        <v>0</v>
      </c>
      <c r="S186" s="56">
        <v>1.42</v>
      </c>
      <c r="T186" s="56">
        <v>25.44</v>
      </c>
      <c r="U186" s="56">
        <v>25.44</v>
      </c>
      <c r="V186" s="56">
        <v>24.81</v>
      </c>
      <c r="W186" s="56">
        <v>375.1</v>
      </c>
      <c r="X186" s="56">
        <v>351.5</v>
      </c>
      <c r="Y186" s="56">
        <v>10.220000000000001</v>
      </c>
      <c r="Z186" s="56">
        <v>15.69</v>
      </c>
      <c r="AA186" s="56">
        <v>29.62</v>
      </c>
      <c r="AB186" s="56">
        <v>45.47</v>
      </c>
      <c r="AC186" s="56">
        <v>500.5</v>
      </c>
      <c r="AD186" s="56">
        <v>1200</v>
      </c>
      <c r="AE186" s="56">
        <v>0.38569999999999999</v>
      </c>
      <c r="AF186" s="56">
        <v>94.58</v>
      </c>
      <c r="AG186" s="56">
        <v>2</v>
      </c>
      <c r="AH186" s="56">
        <v>0.56000000000000005</v>
      </c>
      <c r="AI186" s="56">
        <v>111115</v>
      </c>
    </row>
    <row r="187" spans="1:35" x14ac:dyDescent="0.2">
      <c r="A187" s="56">
        <v>121</v>
      </c>
      <c r="B187" s="57">
        <v>35979</v>
      </c>
      <c r="C187" s="61">
        <v>0.52758101851851846</v>
      </c>
      <c r="D187" s="59" t="s">
        <v>51</v>
      </c>
      <c r="E187" s="56">
        <v>1200</v>
      </c>
      <c r="F187" s="59" t="s">
        <v>430</v>
      </c>
      <c r="G187" s="59" t="s">
        <v>429</v>
      </c>
      <c r="H187" s="56">
        <v>4</v>
      </c>
      <c r="I187" s="56">
        <v>4</v>
      </c>
      <c r="J187" s="56">
        <v>2</v>
      </c>
      <c r="K187" s="56">
        <v>110.92</v>
      </c>
      <c r="L187" s="56">
        <v>17.5</v>
      </c>
      <c r="M187" s="56">
        <v>0.29199999999999998</v>
      </c>
      <c r="N187" s="56">
        <v>229</v>
      </c>
      <c r="O187" s="56">
        <v>4.57</v>
      </c>
      <c r="P187" s="56">
        <v>1.74</v>
      </c>
      <c r="Q187" s="56">
        <v>6</v>
      </c>
      <c r="R187" s="56">
        <v>0</v>
      </c>
      <c r="S187" s="56">
        <v>1.42</v>
      </c>
      <c r="T187" s="56">
        <v>25.27</v>
      </c>
      <c r="U187" s="56">
        <v>25.17</v>
      </c>
      <c r="V187" s="56">
        <v>25.11</v>
      </c>
      <c r="W187" s="56">
        <v>373.1</v>
      </c>
      <c r="X187" s="56">
        <v>350.2</v>
      </c>
      <c r="Y187" s="56">
        <v>10.18</v>
      </c>
      <c r="Z187" s="56">
        <v>15.58</v>
      </c>
      <c r="AA187" s="56">
        <v>29.81</v>
      </c>
      <c r="AB187" s="56">
        <v>45.59</v>
      </c>
      <c r="AC187" s="56">
        <v>500.4</v>
      </c>
      <c r="AD187" s="56">
        <v>1201</v>
      </c>
      <c r="AE187" s="56">
        <v>0.20660000000000001</v>
      </c>
      <c r="AF187" s="56">
        <v>94.57</v>
      </c>
      <c r="AG187" s="56">
        <v>2</v>
      </c>
      <c r="AH187" s="56">
        <v>0.56000000000000005</v>
      </c>
      <c r="AI187" s="56">
        <v>111115</v>
      </c>
    </row>
    <row r="188" spans="1:35" x14ac:dyDescent="0.2">
      <c r="A188" s="56">
        <v>110</v>
      </c>
      <c r="B188" s="57">
        <v>35979</v>
      </c>
      <c r="C188" s="61">
        <v>0.52400462962962957</v>
      </c>
      <c r="D188" s="56" t="s">
        <v>51</v>
      </c>
      <c r="E188" s="56">
        <v>1200</v>
      </c>
      <c r="F188" s="59" t="s">
        <v>430</v>
      </c>
      <c r="G188" s="56" t="s">
        <v>429</v>
      </c>
      <c r="H188" s="56">
        <v>4</v>
      </c>
      <c r="I188" s="56">
        <v>5</v>
      </c>
      <c r="J188" s="56">
        <v>1</v>
      </c>
      <c r="K188" s="56">
        <v>6.67</v>
      </c>
      <c r="L188" s="56">
        <v>18.100000000000001</v>
      </c>
      <c r="M188" s="56">
        <v>0.27500000000000002</v>
      </c>
      <c r="N188" s="56">
        <v>219</v>
      </c>
      <c r="O188" s="56">
        <v>4.4000000000000004</v>
      </c>
      <c r="P188" s="56">
        <v>1.76</v>
      </c>
      <c r="Q188" s="56">
        <v>6</v>
      </c>
      <c r="R188" s="56">
        <v>0</v>
      </c>
      <c r="S188" s="56">
        <v>1.42</v>
      </c>
      <c r="T188" s="56">
        <v>28.06</v>
      </c>
      <c r="U188" s="56">
        <v>25.56</v>
      </c>
      <c r="V188" s="56">
        <v>30.4</v>
      </c>
      <c r="W188" s="56">
        <v>374.2</v>
      </c>
      <c r="X188" s="56">
        <v>350.7</v>
      </c>
      <c r="Y188" s="56">
        <v>10.96</v>
      </c>
      <c r="Z188" s="56">
        <v>16.14</v>
      </c>
      <c r="AA188" s="56">
        <v>27.2</v>
      </c>
      <c r="AB188" s="56">
        <v>40.07</v>
      </c>
      <c r="AC188" s="56">
        <v>500.6</v>
      </c>
      <c r="AD188" s="56">
        <v>1200</v>
      </c>
      <c r="AE188" s="56">
        <v>0.19289999999999999</v>
      </c>
      <c r="AF188" s="56">
        <v>94.57</v>
      </c>
      <c r="AG188" s="56">
        <v>2</v>
      </c>
      <c r="AH188" s="56">
        <v>0.56000000000000005</v>
      </c>
      <c r="AI188" s="56">
        <v>111115</v>
      </c>
    </row>
    <row r="189" spans="1:35" x14ac:dyDescent="0.2">
      <c r="A189" s="56">
        <v>111</v>
      </c>
      <c r="B189" s="57">
        <v>35979</v>
      </c>
      <c r="C189" s="61">
        <v>0.52400462962962957</v>
      </c>
      <c r="D189" s="59" t="s">
        <v>51</v>
      </c>
      <c r="E189" s="56">
        <v>1200</v>
      </c>
      <c r="F189" s="59" t="s">
        <v>430</v>
      </c>
      <c r="G189" s="59" t="s">
        <v>429</v>
      </c>
      <c r="H189" s="56">
        <v>4</v>
      </c>
      <c r="I189" s="56">
        <v>5</v>
      </c>
      <c r="J189" s="56">
        <v>2</v>
      </c>
      <c r="K189" s="56">
        <v>80.92</v>
      </c>
      <c r="L189" s="56">
        <v>18.2</v>
      </c>
      <c r="M189" s="56">
        <v>0.29299999999999998</v>
      </c>
      <c r="N189" s="56">
        <v>223</v>
      </c>
      <c r="O189" s="56">
        <v>4.43</v>
      </c>
      <c r="P189" s="56">
        <v>1.68</v>
      </c>
      <c r="Q189" s="56">
        <v>6</v>
      </c>
      <c r="R189" s="56">
        <v>0</v>
      </c>
      <c r="S189" s="56">
        <v>1.42</v>
      </c>
      <c r="T189" s="56">
        <v>25.44</v>
      </c>
      <c r="U189" s="56">
        <v>25.06</v>
      </c>
      <c r="V189" s="56">
        <v>25.54</v>
      </c>
      <c r="W189" s="56">
        <v>372.5</v>
      </c>
      <c r="X189" s="56">
        <v>348.7</v>
      </c>
      <c r="Y189" s="56">
        <v>10.71</v>
      </c>
      <c r="Z189" s="56">
        <v>15.94</v>
      </c>
      <c r="AA189" s="56">
        <v>31.04</v>
      </c>
      <c r="AB189" s="56">
        <v>46.19</v>
      </c>
      <c r="AC189" s="56">
        <v>500.2</v>
      </c>
      <c r="AD189" s="56">
        <v>1199</v>
      </c>
      <c r="AE189" s="56">
        <v>2.81</v>
      </c>
      <c r="AF189" s="56">
        <v>94.57</v>
      </c>
      <c r="AG189" s="56">
        <v>2</v>
      </c>
      <c r="AH189" s="56">
        <v>0.56000000000000005</v>
      </c>
      <c r="AI189" s="56">
        <v>111115</v>
      </c>
    </row>
    <row r="190" spans="1:35" x14ac:dyDescent="0.2">
      <c r="A190" s="56">
        <v>100</v>
      </c>
      <c r="B190" s="57">
        <v>35979</v>
      </c>
      <c r="C190" s="61">
        <v>0.52172453703703703</v>
      </c>
      <c r="D190" s="56" t="s">
        <v>51</v>
      </c>
      <c r="E190" s="56">
        <v>1200</v>
      </c>
      <c r="F190" s="56" t="s">
        <v>430</v>
      </c>
      <c r="G190" s="56" t="s">
        <v>429</v>
      </c>
      <c r="H190" s="56">
        <v>5</v>
      </c>
      <c r="I190" s="56">
        <v>1</v>
      </c>
      <c r="J190" s="56">
        <v>1</v>
      </c>
      <c r="K190" s="56">
        <v>46.18</v>
      </c>
      <c r="L190" s="56">
        <v>15</v>
      </c>
      <c r="M190" s="56">
        <v>0.188</v>
      </c>
      <c r="N190" s="56">
        <v>201</v>
      </c>
      <c r="O190" s="56">
        <v>3.21</v>
      </c>
      <c r="P190" s="56">
        <v>1.78</v>
      </c>
      <c r="Q190" s="56">
        <v>6</v>
      </c>
      <c r="R190" s="56">
        <v>0</v>
      </c>
      <c r="S190" s="56">
        <v>1.42</v>
      </c>
      <c r="T190" s="56">
        <v>26.21</v>
      </c>
      <c r="U190" s="56">
        <v>25.3</v>
      </c>
      <c r="V190" s="56">
        <v>27.01</v>
      </c>
      <c r="W190" s="56">
        <v>370.8</v>
      </c>
      <c r="X190" s="56">
        <v>351.5</v>
      </c>
      <c r="Y190" s="56">
        <v>11.58</v>
      </c>
      <c r="Z190" s="56">
        <v>15.36</v>
      </c>
      <c r="AA190" s="56">
        <v>32.04</v>
      </c>
      <c r="AB190" s="56">
        <v>42.52</v>
      </c>
      <c r="AC190" s="56">
        <v>500.3</v>
      </c>
      <c r="AD190" s="56">
        <v>1200</v>
      </c>
      <c r="AE190" s="56">
        <v>1.405</v>
      </c>
      <c r="AF190" s="56">
        <v>94.57</v>
      </c>
      <c r="AG190" s="56">
        <v>2</v>
      </c>
      <c r="AH190" s="56">
        <v>0.56000000000000005</v>
      </c>
      <c r="AI190" s="56">
        <v>111115</v>
      </c>
    </row>
    <row r="191" spans="1:35" x14ac:dyDescent="0.2">
      <c r="A191" s="56">
        <v>101</v>
      </c>
      <c r="B191" s="57">
        <v>35979</v>
      </c>
      <c r="C191" s="61">
        <v>0.52172453703703703</v>
      </c>
      <c r="D191" s="56" t="s">
        <v>51</v>
      </c>
      <c r="E191" s="56">
        <v>1200</v>
      </c>
      <c r="F191" s="56" t="s">
        <v>430</v>
      </c>
      <c r="G191" s="56" t="s">
        <v>429</v>
      </c>
      <c r="H191" s="56">
        <v>5</v>
      </c>
      <c r="I191" s="56">
        <v>1</v>
      </c>
      <c r="J191" s="56">
        <v>2</v>
      </c>
      <c r="K191" s="56">
        <v>89.67</v>
      </c>
      <c r="L191" s="56">
        <v>14.9</v>
      </c>
      <c r="M191" s="56">
        <v>0.19</v>
      </c>
      <c r="N191" s="56">
        <v>202</v>
      </c>
      <c r="O191" s="56">
        <v>3.27</v>
      </c>
      <c r="P191" s="56">
        <v>1.8</v>
      </c>
      <c r="Q191" s="56">
        <v>6</v>
      </c>
      <c r="R191" s="56">
        <v>0</v>
      </c>
      <c r="S191" s="56">
        <v>1.42</v>
      </c>
      <c r="T191" s="56">
        <v>26.12</v>
      </c>
      <c r="U191" s="56">
        <v>25.31</v>
      </c>
      <c r="V191" s="56">
        <v>26.64</v>
      </c>
      <c r="W191" s="56">
        <v>369.5</v>
      </c>
      <c r="X191" s="56">
        <v>350.2</v>
      </c>
      <c r="Y191" s="56">
        <v>11.38</v>
      </c>
      <c r="Z191" s="56">
        <v>15.24</v>
      </c>
      <c r="AA191" s="56">
        <v>31.67</v>
      </c>
      <c r="AB191" s="56">
        <v>42.41</v>
      </c>
      <c r="AC191" s="56">
        <v>500.3</v>
      </c>
      <c r="AD191" s="56">
        <v>1200</v>
      </c>
      <c r="AE191" s="56">
        <v>0.248</v>
      </c>
      <c r="AF191" s="56">
        <v>94.57</v>
      </c>
      <c r="AG191" s="56">
        <v>2</v>
      </c>
      <c r="AH191" s="56">
        <v>0.56000000000000005</v>
      </c>
      <c r="AI191" s="56">
        <v>111115</v>
      </c>
    </row>
    <row r="192" spans="1:35" x14ac:dyDescent="0.2">
      <c r="A192" s="56">
        <v>690</v>
      </c>
      <c r="B192" s="57">
        <v>35982</v>
      </c>
      <c r="C192" s="61">
        <v>0.53767361111111112</v>
      </c>
      <c r="D192" s="56" t="s">
        <v>51</v>
      </c>
      <c r="E192" s="56">
        <v>1200</v>
      </c>
      <c r="F192" s="56" t="s">
        <v>432</v>
      </c>
      <c r="G192" s="56" t="s">
        <v>429</v>
      </c>
      <c r="H192" s="56">
        <v>5</v>
      </c>
      <c r="I192" s="56">
        <v>5</v>
      </c>
      <c r="J192" s="56">
        <v>1</v>
      </c>
      <c r="K192" s="56">
        <v>164.18</v>
      </c>
      <c r="L192" s="56">
        <v>24.3</v>
      </c>
      <c r="M192" s="56">
        <v>0.71199999999999997</v>
      </c>
      <c r="N192" s="56">
        <v>267</v>
      </c>
      <c r="O192" s="56">
        <v>3.13</v>
      </c>
      <c r="P192" s="56">
        <v>0.60499999999999998</v>
      </c>
      <c r="Q192" s="56">
        <v>6</v>
      </c>
      <c r="R192" s="56">
        <v>0</v>
      </c>
      <c r="S192" s="56">
        <v>1.42</v>
      </c>
      <c r="T192" s="56">
        <v>20.96</v>
      </c>
      <c r="U192" s="56">
        <v>21.9</v>
      </c>
      <c r="V192" s="56">
        <v>20.25</v>
      </c>
      <c r="W192" s="56">
        <v>378.7</v>
      </c>
      <c r="X192" s="56">
        <v>348.2</v>
      </c>
      <c r="Y192" s="56">
        <v>18</v>
      </c>
      <c r="Z192" s="56">
        <v>21.67</v>
      </c>
      <c r="AA192" s="56">
        <v>67.790000000000006</v>
      </c>
      <c r="AB192" s="56">
        <v>81.64</v>
      </c>
      <c r="AC192" s="56">
        <v>500.4</v>
      </c>
      <c r="AD192" s="56">
        <v>1200</v>
      </c>
      <c r="AE192" s="56">
        <v>0.372</v>
      </c>
      <c r="AF192" s="56">
        <v>93.79</v>
      </c>
      <c r="AG192" s="56">
        <v>3.2</v>
      </c>
      <c r="AH192" s="56">
        <v>0.19</v>
      </c>
      <c r="AI192" s="56">
        <v>111115</v>
      </c>
    </row>
    <row r="193" spans="1:35" x14ac:dyDescent="0.2">
      <c r="A193" s="56">
        <v>691</v>
      </c>
      <c r="B193" s="57">
        <v>35982</v>
      </c>
      <c r="C193" s="61">
        <v>0.53767361111111112</v>
      </c>
      <c r="D193" s="56" t="s">
        <v>51</v>
      </c>
      <c r="E193" s="56">
        <v>1200</v>
      </c>
      <c r="F193" s="56" t="s">
        <v>432</v>
      </c>
      <c r="G193" s="56" t="s">
        <v>429</v>
      </c>
      <c r="H193" s="56">
        <v>5</v>
      </c>
      <c r="I193" s="56">
        <v>5</v>
      </c>
      <c r="J193" s="56">
        <v>2</v>
      </c>
      <c r="K193" s="56">
        <v>187.43</v>
      </c>
      <c r="L193" s="56">
        <v>24.3</v>
      </c>
      <c r="M193" s="56">
        <v>0.70899999999999996</v>
      </c>
      <c r="N193" s="56">
        <v>270</v>
      </c>
      <c r="O193" s="56">
        <v>3.14</v>
      </c>
      <c r="P193" s="56">
        <v>0.60599999999999998</v>
      </c>
      <c r="Q193" s="56">
        <v>6</v>
      </c>
      <c r="R193" s="56">
        <v>0</v>
      </c>
      <c r="S193" s="56">
        <v>1.42</v>
      </c>
      <c r="T193" s="56">
        <v>20.99</v>
      </c>
      <c r="U193" s="56">
        <v>21.92</v>
      </c>
      <c r="V193" s="56">
        <v>20.260000000000002</v>
      </c>
      <c r="W193" s="56">
        <v>381.5</v>
      </c>
      <c r="X193" s="56">
        <v>351.1</v>
      </c>
      <c r="Y193" s="56">
        <v>18.010000000000002</v>
      </c>
      <c r="Z193" s="56">
        <v>21.69</v>
      </c>
      <c r="AA193" s="56">
        <v>67.739999999999995</v>
      </c>
      <c r="AB193" s="56">
        <v>81.569999999999993</v>
      </c>
      <c r="AC193" s="56">
        <v>500.5</v>
      </c>
      <c r="AD193" s="56">
        <v>1200</v>
      </c>
      <c r="AE193" s="56">
        <v>0.73019999999999996</v>
      </c>
      <c r="AF193" s="56">
        <v>93.79</v>
      </c>
      <c r="AG193" s="56">
        <v>3.2</v>
      </c>
      <c r="AH193" s="56">
        <v>0.19</v>
      </c>
      <c r="AI193" s="56">
        <v>111115</v>
      </c>
    </row>
    <row r="194" spans="1:35" x14ac:dyDescent="0.2">
      <c r="A194" s="56">
        <v>680</v>
      </c>
      <c r="B194" s="57">
        <v>35982</v>
      </c>
      <c r="C194" s="61">
        <v>0.53462962962962968</v>
      </c>
      <c r="D194" s="56" t="s">
        <v>51</v>
      </c>
      <c r="E194" s="56">
        <v>1200</v>
      </c>
      <c r="F194" s="56" t="s">
        <v>432</v>
      </c>
      <c r="G194" s="56" t="s">
        <v>429</v>
      </c>
      <c r="H194" s="56">
        <v>6</v>
      </c>
      <c r="I194" s="56">
        <v>1</v>
      </c>
      <c r="J194" s="56">
        <v>1</v>
      </c>
      <c r="K194" s="56">
        <v>114.43</v>
      </c>
      <c r="L194" s="56">
        <v>18</v>
      </c>
      <c r="M194" s="56">
        <v>0.28499999999999998</v>
      </c>
      <c r="N194" s="56">
        <v>227</v>
      </c>
      <c r="O194" s="56">
        <v>2.16</v>
      </c>
      <c r="P194" s="56">
        <v>0.83199999999999996</v>
      </c>
      <c r="Q194" s="56">
        <v>6</v>
      </c>
      <c r="R194" s="56">
        <v>0</v>
      </c>
      <c r="S194" s="56">
        <v>1.42</v>
      </c>
      <c r="T194" s="56">
        <v>20.6</v>
      </c>
      <c r="U194" s="56">
        <v>22.56</v>
      </c>
      <c r="V194" s="56">
        <v>18.829999999999998</v>
      </c>
      <c r="W194" s="56">
        <v>371.4</v>
      </c>
      <c r="X194" s="56">
        <v>348.9</v>
      </c>
      <c r="Y194" s="56">
        <v>17.86</v>
      </c>
      <c r="Z194" s="56">
        <v>20.39</v>
      </c>
      <c r="AA194" s="56">
        <v>68.8</v>
      </c>
      <c r="AB194" s="56">
        <v>78.56</v>
      </c>
      <c r="AC194" s="56">
        <v>500.6</v>
      </c>
      <c r="AD194" s="56">
        <v>1198</v>
      </c>
      <c r="AE194" s="56">
        <v>0.60619999999999996</v>
      </c>
      <c r="AF194" s="56">
        <v>93.79</v>
      </c>
      <c r="AG194" s="56">
        <v>3.2</v>
      </c>
      <c r="AH194" s="56">
        <v>0.19</v>
      </c>
      <c r="AI194" s="56">
        <v>111115</v>
      </c>
    </row>
    <row r="195" spans="1:35" x14ac:dyDescent="0.2">
      <c r="A195" s="56">
        <v>681</v>
      </c>
      <c r="B195" s="57">
        <v>35982</v>
      </c>
      <c r="C195" s="61">
        <v>0.53462962962962968</v>
      </c>
      <c r="D195" s="56" t="s">
        <v>51</v>
      </c>
      <c r="E195" s="56">
        <v>1200</v>
      </c>
      <c r="F195" s="56" t="s">
        <v>432</v>
      </c>
      <c r="G195" s="56" t="s">
        <v>429</v>
      </c>
      <c r="H195" s="56">
        <v>6</v>
      </c>
      <c r="I195" s="56">
        <v>1</v>
      </c>
      <c r="J195" s="56">
        <v>2</v>
      </c>
      <c r="K195" s="56">
        <v>136.18</v>
      </c>
      <c r="L195" s="56">
        <v>18.100000000000001</v>
      </c>
      <c r="M195" s="56">
        <v>0.28699999999999998</v>
      </c>
      <c r="N195" s="56">
        <v>226</v>
      </c>
      <c r="O195" s="56">
        <v>2.12</v>
      </c>
      <c r="P195" s="56">
        <v>0.81399999999999995</v>
      </c>
      <c r="Q195" s="56">
        <v>6</v>
      </c>
      <c r="R195" s="56">
        <v>0</v>
      </c>
      <c r="S195" s="56">
        <v>1.42</v>
      </c>
      <c r="T195" s="56">
        <v>20.37</v>
      </c>
      <c r="U195" s="56">
        <v>22.45</v>
      </c>
      <c r="V195" s="56">
        <v>18.809999999999999</v>
      </c>
      <c r="W195" s="56">
        <v>371.4</v>
      </c>
      <c r="X195" s="56">
        <v>348.8</v>
      </c>
      <c r="Y195" s="56">
        <v>17.899999999999999</v>
      </c>
      <c r="Z195" s="56">
        <v>20.39</v>
      </c>
      <c r="AA195" s="56">
        <v>69.900000000000006</v>
      </c>
      <c r="AB195" s="56">
        <v>79.64</v>
      </c>
      <c r="AC195" s="56">
        <v>500.6</v>
      </c>
      <c r="AD195" s="56">
        <v>1199</v>
      </c>
      <c r="AE195" s="56">
        <v>0.20669999999999999</v>
      </c>
      <c r="AF195" s="56">
        <v>93.79</v>
      </c>
      <c r="AG195" s="56">
        <v>3.2</v>
      </c>
      <c r="AH195" s="56">
        <v>0.19</v>
      </c>
      <c r="AI195" s="56">
        <v>111115</v>
      </c>
    </row>
    <row r="196" spans="1:35" x14ac:dyDescent="0.2">
      <c r="A196" s="56">
        <v>670</v>
      </c>
      <c r="B196" s="57">
        <v>35982</v>
      </c>
      <c r="C196" s="61">
        <v>0.53268518518518515</v>
      </c>
      <c r="D196" s="56" t="s">
        <v>51</v>
      </c>
      <c r="E196" s="56">
        <v>1200</v>
      </c>
      <c r="F196" s="56" t="s">
        <v>432</v>
      </c>
      <c r="G196" s="56" t="s">
        <v>429</v>
      </c>
      <c r="H196" s="56">
        <v>6</v>
      </c>
      <c r="I196" s="56">
        <v>2</v>
      </c>
      <c r="J196" s="56">
        <v>1</v>
      </c>
      <c r="K196" s="56">
        <v>79.94</v>
      </c>
      <c r="L196" s="56">
        <v>20.399999999999999</v>
      </c>
      <c r="M196" s="56">
        <v>0.439</v>
      </c>
      <c r="N196" s="56">
        <v>251</v>
      </c>
      <c r="O196" s="56">
        <v>2.74</v>
      </c>
      <c r="P196" s="56">
        <v>0.746</v>
      </c>
      <c r="Q196" s="56">
        <v>6</v>
      </c>
      <c r="R196" s="56">
        <v>0</v>
      </c>
      <c r="S196" s="56">
        <v>1.42</v>
      </c>
      <c r="T196" s="56">
        <v>21.2</v>
      </c>
      <c r="U196" s="56">
        <v>22.38</v>
      </c>
      <c r="V196" s="56">
        <v>20.239999999999998</v>
      </c>
      <c r="W196" s="56">
        <v>374.2</v>
      </c>
      <c r="X196" s="56">
        <v>348.6</v>
      </c>
      <c r="Y196" s="56">
        <v>17.79</v>
      </c>
      <c r="Z196" s="56">
        <v>21</v>
      </c>
      <c r="AA196" s="56">
        <v>66.03</v>
      </c>
      <c r="AB196" s="56">
        <v>77.959999999999994</v>
      </c>
      <c r="AC196" s="56">
        <v>500.5</v>
      </c>
      <c r="AD196" s="56">
        <v>1201</v>
      </c>
      <c r="AE196" s="56">
        <v>1.35</v>
      </c>
      <c r="AF196" s="56">
        <v>93.8</v>
      </c>
      <c r="AG196" s="56">
        <v>3.2</v>
      </c>
      <c r="AH196" s="56">
        <v>0.19</v>
      </c>
      <c r="AI196" s="56">
        <v>111115</v>
      </c>
    </row>
    <row r="197" spans="1:35" x14ac:dyDescent="0.2">
      <c r="A197" s="56">
        <v>671</v>
      </c>
      <c r="B197" s="57">
        <v>35982</v>
      </c>
      <c r="C197" s="61">
        <v>0.53268518518518515</v>
      </c>
      <c r="D197" s="56" t="s">
        <v>51</v>
      </c>
      <c r="E197" s="56">
        <v>1200</v>
      </c>
      <c r="F197" s="56" t="s">
        <v>432</v>
      </c>
      <c r="G197" s="56" t="s">
        <v>429</v>
      </c>
      <c r="H197" s="56">
        <v>6</v>
      </c>
      <c r="I197" s="56">
        <v>2</v>
      </c>
      <c r="J197" s="56">
        <v>2</v>
      </c>
      <c r="K197" s="56">
        <v>94.19</v>
      </c>
      <c r="L197" s="56">
        <v>20.100000000000001</v>
      </c>
      <c r="M197" s="56">
        <v>0.437</v>
      </c>
      <c r="N197" s="56">
        <v>254</v>
      </c>
      <c r="O197" s="56">
        <v>2.71</v>
      </c>
      <c r="P197" s="56">
        <v>0.74299999999999999</v>
      </c>
      <c r="Q197" s="56">
        <v>6</v>
      </c>
      <c r="R197" s="56">
        <v>0</v>
      </c>
      <c r="S197" s="56">
        <v>1.42</v>
      </c>
      <c r="T197" s="56">
        <v>21.11</v>
      </c>
      <c r="U197" s="56">
        <v>22.34</v>
      </c>
      <c r="V197" s="56">
        <v>19.989999999999998</v>
      </c>
      <c r="W197" s="56">
        <v>376.2</v>
      </c>
      <c r="X197" s="56">
        <v>351</v>
      </c>
      <c r="Y197" s="56">
        <v>17.79</v>
      </c>
      <c r="Z197" s="56">
        <v>20.97</v>
      </c>
      <c r="AA197" s="56">
        <v>66.400000000000006</v>
      </c>
      <c r="AB197" s="56">
        <v>78.28</v>
      </c>
      <c r="AC197" s="56">
        <v>500.4</v>
      </c>
      <c r="AD197" s="56">
        <v>1201</v>
      </c>
      <c r="AE197" s="56">
        <v>0.22040000000000001</v>
      </c>
      <c r="AF197" s="56">
        <v>93.8</v>
      </c>
      <c r="AG197" s="56">
        <v>3.2</v>
      </c>
      <c r="AH197" s="56">
        <v>0.19</v>
      </c>
      <c r="AI197" s="56">
        <v>111115</v>
      </c>
    </row>
    <row r="198" spans="1:35" x14ac:dyDescent="0.2">
      <c r="A198" s="56">
        <v>90</v>
      </c>
      <c r="B198" s="57">
        <v>35979</v>
      </c>
      <c r="C198" s="61">
        <v>0.51879629629629631</v>
      </c>
      <c r="D198" s="56" t="s">
        <v>51</v>
      </c>
      <c r="E198" s="56">
        <v>1200</v>
      </c>
      <c r="F198" s="56" t="s">
        <v>430</v>
      </c>
      <c r="G198" s="56" t="s">
        <v>429</v>
      </c>
      <c r="H198" s="56">
        <v>7</v>
      </c>
      <c r="I198" s="56">
        <v>2</v>
      </c>
      <c r="J198" s="56">
        <v>1</v>
      </c>
      <c r="K198" s="56">
        <v>50.18</v>
      </c>
      <c r="L198" s="56">
        <v>16.7</v>
      </c>
      <c r="M198" s="56">
        <v>0.29399999999999998</v>
      </c>
      <c r="N198" s="56">
        <v>234</v>
      </c>
      <c r="O198" s="56">
        <v>4.2</v>
      </c>
      <c r="P198" s="56">
        <v>1.59</v>
      </c>
      <c r="Q198" s="56">
        <v>6</v>
      </c>
      <c r="R198" s="56">
        <v>0</v>
      </c>
      <c r="S198" s="56">
        <v>1.42</v>
      </c>
      <c r="T198" s="56">
        <v>26.52</v>
      </c>
      <c r="U198" s="56">
        <v>25.35</v>
      </c>
      <c r="V198" s="56">
        <v>27.45</v>
      </c>
      <c r="W198" s="56">
        <v>370.3</v>
      </c>
      <c r="X198" s="56">
        <v>348.5</v>
      </c>
      <c r="Y198" s="56">
        <v>12.57</v>
      </c>
      <c r="Z198" s="56">
        <v>17.52</v>
      </c>
      <c r="AA198" s="56">
        <v>34.17</v>
      </c>
      <c r="AB198" s="56">
        <v>47.63</v>
      </c>
      <c r="AC198" s="56">
        <v>500.7</v>
      </c>
      <c r="AD198" s="56">
        <v>1201</v>
      </c>
      <c r="AE198" s="56">
        <v>0.31680000000000003</v>
      </c>
      <c r="AF198" s="56">
        <v>94.57</v>
      </c>
      <c r="AG198" s="56">
        <v>2</v>
      </c>
      <c r="AH198" s="56">
        <v>0.56000000000000005</v>
      </c>
      <c r="AI198" s="56">
        <v>111115</v>
      </c>
    </row>
    <row r="199" spans="1:35" x14ac:dyDescent="0.2">
      <c r="A199" s="56">
        <v>91</v>
      </c>
      <c r="B199" s="57">
        <v>35979</v>
      </c>
      <c r="C199" s="61">
        <v>0.51879629629629631</v>
      </c>
      <c r="D199" s="56" t="s">
        <v>51</v>
      </c>
      <c r="E199" s="56">
        <v>1200</v>
      </c>
      <c r="F199" s="56" t="s">
        <v>430</v>
      </c>
      <c r="G199" s="56" t="s">
        <v>429</v>
      </c>
      <c r="H199" s="56">
        <v>7</v>
      </c>
      <c r="I199" s="56">
        <v>2</v>
      </c>
      <c r="J199" s="56">
        <v>2</v>
      </c>
      <c r="K199" s="56">
        <v>70.430000000000007</v>
      </c>
      <c r="L199" s="56">
        <v>17.100000000000001</v>
      </c>
      <c r="M199" s="56">
        <v>0.29899999999999999</v>
      </c>
      <c r="N199" s="56">
        <v>234</v>
      </c>
      <c r="O199" s="56">
        <v>4.17</v>
      </c>
      <c r="P199" s="56">
        <v>1.56</v>
      </c>
      <c r="Q199" s="56">
        <v>6</v>
      </c>
      <c r="R199" s="56">
        <v>0</v>
      </c>
      <c r="S199" s="56">
        <v>1.42</v>
      </c>
      <c r="T199" s="56">
        <v>25.5</v>
      </c>
      <c r="U199" s="56">
        <v>25.11</v>
      </c>
      <c r="V199" s="56">
        <v>24.31</v>
      </c>
      <c r="W199" s="56">
        <v>372.2</v>
      </c>
      <c r="X199" s="56">
        <v>349.9</v>
      </c>
      <c r="Y199" s="56">
        <v>12.48</v>
      </c>
      <c r="Z199" s="56">
        <v>17.39</v>
      </c>
      <c r="AA199" s="56">
        <v>36.03</v>
      </c>
      <c r="AB199" s="56">
        <v>50.21</v>
      </c>
      <c r="AC199" s="56">
        <v>500.4</v>
      </c>
      <c r="AD199" s="56">
        <v>1199</v>
      </c>
      <c r="AE199" s="56">
        <v>0.38569999999999999</v>
      </c>
      <c r="AF199" s="56">
        <v>94.58</v>
      </c>
      <c r="AG199" s="56">
        <v>2</v>
      </c>
      <c r="AH199" s="56">
        <v>0.56000000000000005</v>
      </c>
      <c r="AI199" s="56">
        <v>111115</v>
      </c>
    </row>
    <row r="200" spans="1:35" x14ac:dyDescent="0.2">
      <c r="A200" s="56">
        <v>700</v>
      </c>
      <c r="B200" s="57">
        <v>35982</v>
      </c>
      <c r="C200" s="61">
        <v>0.54172453703703705</v>
      </c>
      <c r="D200" s="56" t="s">
        <v>51</v>
      </c>
      <c r="E200" s="56">
        <v>1200</v>
      </c>
      <c r="F200" s="56" t="s">
        <v>432</v>
      </c>
      <c r="G200" s="56" t="s">
        <v>429</v>
      </c>
      <c r="H200" s="56">
        <v>9</v>
      </c>
      <c r="I200" s="56">
        <v>6</v>
      </c>
      <c r="J200" s="56">
        <v>1</v>
      </c>
      <c r="K200" s="56">
        <v>163.97</v>
      </c>
      <c r="L200" s="56">
        <v>22.5</v>
      </c>
      <c r="M200" s="56">
        <v>0.63800000000000001</v>
      </c>
      <c r="N200" s="56">
        <v>268</v>
      </c>
      <c r="O200" s="56">
        <v>3.22</v>
      </c>
      <c r="P200" s="56">
        <v>0.66900000000000004</v>
      </c>
      <c r="Q200" s="56">
        <v>6</v>
      </c>
      <c r="R200" s="56">
        <v>0</v>
      </c>
      <c r="S200" s="56">
        <v>1.42</v>
      </c>
      <c r="T200" s="56">
        <v>20.97</v>
      </c>
      <c r="U200" s="56">
        <v>22.5</v>
      </c>
      <c r="V200" s="56">
        <v>19.63</v>
      </c>
      <c r="W200" s="56">
        <v>378.2</v>
      </c>
      <c r="X200" s="56">
        <v>349.9</v>
      </c>
      <c r="Y200" s="56">
        <v>18.260000000000002</v>
      </c>
      <c r="Z200" s="56">
        <v>22.04</v>
      </c>
      <c r="AA200" s="56">
        <v>68.72</v>
      </c>
      <c r="AB200" s="56">
        <v>82.92</v>
      </c>
      <c r="AC200" s="56">
        <v>500.6</v>
      </c>
      <c r="AD200" s="56">
        <v>1200</v>
      </c>
      <c r="AE200" s="56">
        <v>9.6430000000000002E-2</v>
      </c>
      <c r="AF200" s="56">
        <v>93.78</v>
      </c>
      <c r="AG200" s="56">
        <v>3.2</v>
      </c>
      <c r="AH200" s="56">
        <v>0.19</v>
      </c>
      <c r="AI200" s="56">
        <v>111115</v>
      </c>
    </row>
    <row r="201" spans="1:35" x14ac:dyDescent="0.2">
      <c r="A201" s="56">
        <v>701</v>
      </c>
      <c r="B201" s="57">
        <v>35982</v>
      </c>
      <c r="C201" s="61">
        <v>0.54172453703703705</v>
      </c>
      <c r="D201" s="56" t="s">
        <v>51</v>
      </c>
      <c r="E201" s="56">
        <v>1200</v>
      </c>
      <c r="F201" s="56" t="s">
        <v>432</v>
      </c>
      <c r="G201" s="56" t="s">
        <v>429</v>
      </c>
      <c r="H201" s="56">
        <v>9</v>
      </c>
      <c r="I201" s="56">
        <v>6</v>
      </c>
      <c r="J201" s="56">
        <v>2</v>
      </c>
      <c r="K201" s="56">
        <v>187.22</v>
      </c>
      <c r="L201" s="56">
        <v>22.8</v>
      </c>
      <c r="M201" s="56">
        <v>0.64900000000000002</v>
      </c>
      <c r="N201" s="56">
        <v>268</v>
      </c>
      <c r="O201" s="56">
        <v>3.17</v>
      </c>
      <c r="P201" s="56">
        <v>0.65</v>
      </c>
      <c r="Q201" s="56">
        <v>6</v>
      </c>
      <c r="R201" s="56">
        <v>0</v>
      </c>
      <c r="S201" s="56">
        <v>1.42</v>
      </c>
      <c r="T201" s="56">
        <v>20.81</v>
      </c>
      <c r="U201" s="56">
        <v>22.35</v>
      </c>
      <c r="V201" s="56">
        <v>19.420000000000002</v>
      </c>
      <c r="W201" s="56">
        <v>378.3</v>
      </c>
      <c r="X201" s="56">
        <v>349.7</v>
      </c>
      <c r="Y201" s="56">
        <v>18.260000000000002</v>
      </c>
      <c r="Z201" s="56">
        <v>21.97</v>
      </c>
      <c r="AA201" s="56">
        <v>69.400000000000006</v>
      </c>
      <c r="AB201" s="56">
        <v>83.52</v>
      </c>
      <c r="AC201" s="56">
        <v>500.5</v>
      </c>
      <c r="AD201" s="56">
        <v>1199</v>
      </c>
      <c r="AE201" s="56">
        <v>0.5373</v>
      </c>
      <c r="AF201" s="56">
        <v>93.78</v>
      </c>
      <c r="AG201" s="56">
        <v>3.2</v>
      </c>
      <c r="AH201" s="56">
        <v>0.19</v>
      </c>
      <c r="AI201" s="56">
        <v>111115</v>
      </c>
    </row>
    <row r="202" spans="1:35" x14ac:dyDescent="0.2">
      <c r="A202" s="56">
        <v>650</v>
      </c>
      <c r="B202" s="57">
        <v>35982</v>
      </c>
      <c r="C202" s="61">
        <v>0.52815972222222218</v>
      </c>
      <c r="D202" s="56" t="s">
        <v>51</v>
      </c>
      <c r="E202" s="56">
        <v>1200</v>
      </c>
      <c r="F202" s="56" t="s">
        <v>432</v>
      </c>
      <c r="G202" s="56" t="s">
        <v>429</v>
      </c>
      <c r="H202" s="56">
        <v>12</v>
      </c>
      <c r="I202" s="56">
        <v>4</v>
      </c>
      <c r="J202" s="56">
        <v>1</v>
      </c>
      <c r="K202" s="56">
        <v>98.19</v>
      </c>
      <c r="L202" s="56">
        <v>18.600000000000001</v>
      </c>
      <c r="M202" s="56">
        <v>0.435</v>
      </c>
      <c r="N202" s="56">
        <v>260</v>
      </c>
      <c r="O202" s="56">
        <v>3.01</v>
      </c>
      <c r="P202" s="56">
        <v>0.82599999999999996</v>
      </c>
      <c r="Q202" s="56">
        <v>6</v>
      </c>
      <c r="R202" s="56">
        <v>0</v>
      </c>
      <c r="S202" s="56">
        <v>1.42</v>
      </c>
      <c r="T202" s="56">
        <v>21.14</v>
      </c>
      <c r="U202" s="56">
        <v>22.85</v>
      </c>
      <c r="V202" s="56">
        <v>19.420000000000002</v>
      </c>
      <c r="W202" s="56">
        <v>374.4</v>
      </c>
      <c r="X202" s="56">
        <v>350.8</v>
      </c>
      <c r="Y202" s="56">
        <v>17.440000000000001</v>
      </c>
      <c r="Z202" s="56">
        <v>20.98</v>
      </c>
      <c r="AA202" s="56">
        <v>64.98</v>
      </c>
      <c r="AB202" s="56">
        <v>78.150000000000006</v>
      </c>
      <c r="AC202" s="56">
        <v>500.6</v>
      </c>
      <c r="AD202" s="56">
        <v>1199</v>
      </c>
      <c r="AE202" s="56">
        <v>1.5149999999999999</v>
      </c>
      <c r="AF202" s="56">
        <v>93.8</v>
      </c>
      <c r="AG202" s="56">
        <v>3.2</v>
      </c>
      <c r="AH202" s="56">
        <v>0.19</v>
      </c>
      <c r="AI202" s="56">
        <v>111115</v>
      </c>
    </row>
    <row r="203" spans="1:35" x14ac:dyDescent="0.2">
      <c r="A203" s="56">
        <v>651</v>
      </c>
      <c r="B203" s="57">
        <v>35982</v>
      </c>
      <c r="C203" s="61">
        <v>0.52815972222222218</v>
      </c>
      <c r="D203" s="56" t="s">
        <v>51</v>
      </c>
      <c r="E203" s="56">
        <v>1200</v>
      </c>
      <c r="F203" s="56" t="s">
        <v>432</v>
      </c>
      <c r="G203" s="56" t="s">
        <v>429</v>
      </c>
      <c r="H203" s="56">
        <v>12</v>
      </c>
      <c r="I203" s="56">
        <v>4</v>
      </c>
      <c r="J203" s="56">
        <v>2</v>
      </c>
      <c r="K203" s="56">
        <v>113.19</v>
      </c>
      <c r="L203" s="56">
        <v>19.399999999999999</v>
      </c>
      <c r="M203" s="56">
        <v>0.437</v>
      </c>
      <c r="N203" s="56">
        <v>255</v>
      </c>
      <c r="O203" s="56">
        <v>2.96</v>
      </c>
      <c r="P203" s="56">
        <v>0.81</v>
      </c>
      <c r="Q203" s="56">
        <v>6</v>
      </c>
      <c r="R203" s="56">
        <v>0</v>
      </c>
      <c r="S203" s="56">
        <v>1.42</v>
      </c>
      <c r="T203" s="56">
        <v>20.91</v>
      </c>
      <c r="U203" s="56">
        <v>22.73</v>
      </c>
      <c r="V203" s="56">
        <v>19.16</v>
      </c>
      <c r="W203" s="56">
        <v>374</v>
      </c>
      <c r="X203" s="56">
        <v>349.5</v>
      </c>
      <c r="Y203" s="56">
        <v>17.47</v>
      </c>
      <c r="Z203" s="56">
        <v>20.94</v>
      </c>
      <c r="AA203" s="56">
        <v>66</v>
      </c>
      <c r="AB203" s="56">
        <v>79.12</v>
      </c>
      <c r="AC203" s="56">
        <v>500.7</v>
      </c>
      <c r="AD203" s="56">
        <v>1200</v>
      </c>
      <c r="AE203" s="56">
        <v>0.372</v>
      </c>
      <c r="AF203" s="56">
        <v>93.8</v>
      </c>
      <c r="AG203" s="56">
        <v>3.2</v>
      </c>
      <c r="AH203" s="56">
        <v>0.19</v>
      </c>
      <c r="AI203" s="56">
        <v>111115</v>
      </c>
    </row>
    <row r="204" spans="1:35" x14ac:dyDescent="0.2">
      <c r="A204" s="56">
        <v>70</v>
      </c>
      <c r="B204" s="58">
        <v>35979</v>
      </c>
      <c r="C204" s="62">
        <v>0.51246527777777773</v>
      </c>
      <c r="D204" s="59" t="s">
        <v>51</v>
      </c>
      <c r="E204" s="59">
        <v>1200</v>
      </c>
      <c r="F204" s="59" t="s">
        <v>430</v>
      </c>
      <c r="G204" s="56" t="s">
        <v>429</v>
      </c>
      <c r="H204" s="59">
        <v>41</v>
      </c>
      <c r="I204" s="59">
        <v>6</v>
      </c>
      <c r="J204" s="59">
        <v>1</v>
      </c>
      <c r="K204" s="59">
        <v>83.19</v>
      </c>
      <c r="L204" s="59">
        <v>22.9</v>
      </c>
      <c r="M204" s="59">
        <v>0.24</v>
      </c>
      <c r="N204" s="59">
        <v>166</v>
      </c>
      <c r="O204" s="59">
        <v>4.2699999999999996</v>
      </c>
      <c r="P204" s="59">
        <v>1.91</v>
      </c>
      <c r="Q204" s="59">
        <v>6</v>
      </c>
      <c r="R204" s="59">
        <v>0</v>
      </c>
      <c r="S204" s="59">
        <v>1.42</v>
      </c>
      <c r="T204" s="59">
        <v>27.83</v>
      </c>
      <c r="U204" s="59">
        <v>27.4</v>
      </c>
      <c r="V204" s="59">
        <v>26.98</v>
      </c>
      <c r="W204" s="59">
        <v>378.1</v>
      </c>
      <c r="X204" s="59">
        <v>348.8</v>
      </c>
      <c r="Y204" s="59">
        <v>13.55</v>
      </c>
      <c r="Z204" s="59">
        <v>18.579999999999998</v>
      </c>
      <c r="AA204" s="59">
        <v>34.119999999999997</v>
      </c>
      <c r="AB204" s="59">
        <v>46.76</v>
      </c>
      <c r="AC204" s="59">
        <v>500.3</v>
      </c>
      <c r="AD204" s="59">
        <v>1201</v>
      </c>
      <c r="AE204" s="59">
        <v>0.59240000000000004</v>
      </c>
      <c r="AF204" s="59">
        <v>94.58</v>
      </c>
      <c r="AG204" s="59">
        <v>2</v>
      </c>
      <c r="AH204" s="59">
        <v>0.56000000000000005</v>
      </c>
      <c r="AI204" s="59">
        <v>111115</v>
      </c>
    </row>
    <row r="205" spans="1:35" x14ac:dyDescent="0.2">
      <c r="A205" s="56">
        <v>71</v>
      </c>
      <c r="B205" s="58">
        <v>35979</v>
      </c>
      <c r="C205" s="62">
        <v>0.51246527777777773</v>
      </c>
      <c r="D205" s="59" t="s">
        <v>51</v>
      </c>
      <c r="E205" s="59">
        <v>1200</v>
      </c>
      <c r="F205" s="59" t="s">
        <v>430</v>
      </c>
      <c r="G205" s="56" t="s">
        <v>429</v>
      </c>
      <c r="H205" s="59">
        <v>41</v>
      </c>
      <c r="I205" s="59">
        <v>6</v>
      </c>
      <c r="J205" s="59">
        <v>2</v>
      </c>
      <c r="K205" s="59">
        <v>142.44</v>
      </c>
      <c r="L205" s="59">
        <v>16.600000000000001</v>
      </c>
      <c r="M205" s="59">
        <v>0.23899999999999999</v>
      </c>
      <c r="N205" s="59">
        <v>211</v>
      </c>
      <c r="O205" s="59">
        <v>3.96</v>
      </c>
      <c r="P205" s="59">
        <v>1.78</v>
      </c>
      <c r="Q205" s="59">
        <v>6</v>
      </c>
      <c r="R205" s="59">
        <v>0</v>
      </c>
      <c r="S205" s="59">
        <v>1.42</v>
      </c>
      <c r="T205" s="59">
        <v>25.45</v>
      </c>
      <c r="U205" s="59">
        <v>26.71</v>
      </c>
      <c r="V205" s="59">
        <v>23.81</v>
      </c>
      <c r="W205" s="59">
        <v>368.9</v>
      </c>
      <c r="X205" s="59">
        <v>347.3</v>
      </c>
      <c r="Y205" s="59">
        <v>13.72</v>
      </c>
      <c r="Z205" s="59">
        <v>18.38</v>
      </c>
      <c r="AA205" s="59">
        <v>39.71</v>
      </c>
      <c r="AB205" s="59">
        <v>53.2</v>
      </c>
      <c r="AC205" s="59">
        <v>500.3</v>
      </c>
      <c r="AD205" s="59">
        <v>1198</v>
      </c>
      <c r="AE205" s="59">
        <v>0.1515</v>
      </c>
      <c r="AF205" s="59">
        <v>94.57</v>
      </c>
      <c r="AG205" s="59">
        <v>2</v>
      </c>
      <c r="AH205" s="59">
        <v>0.56000000000000005</v>
      </c>
      <c r="AI205" s="59">
        <v>111115</v>
      </c>
    </row>
    <row r="206" spans="1:35" x14ac:dyDescent="0.2">
      <c r="A206" s="56">
        <v>502</v>
      </c>
      <c r="B206" s="57">
        <v>35982</v>
      </c>
      <c r="C206" s="61">
        <v>0.646550925925926</v>
      </c>
      <c r="D206" s="56" t="s">
        <v>51</v>
      </c>
      <c r="E206" s="56">
        <v>1200</v>
      </c>
      <c r="F206" s="56" t="s">
        <v>430</v>
      </c>
      <c r="G206" s="56" t="s">
        <v>436</v>
      </c>
      <c r="H206" s="56">
        <v>3</v>
      </c>
      <c r="I206" s="56">
        <v>6</v>
      </c>
      <c r="J206" s="56">
        <v>1</v>
      </c>
      <c r="K206" s="56">
        <v>151.31</v>
      </c>
      <c r="L206" s="56">
        <v>21.4</v>
      </c>
      <c r="M206" s="56">
        <v>0.30199999999999999</v>
      </c>
      <c r="N206" s="56">
        <v>210</v>
      </c>
      <c r="O206" s="56">
        <v>3.42</v>
      </c>
      <c r="P206" s="56">
        <v>1.26</v>
      </c>
      <c r="Q206" s="56">
        <v>6</v>
      </c>
      <c r="R206" s="56">
        <v>0</v>
      </c>
      <c r="S206" s="56">
        <v>1.42</v>
      </c>
      <c r="T206" s="56">
        <v>22.6</v>
      </c>
      <c r="U206" s="56">
        <v>23.42</v>
      </c>
      <c r="V206" s="56">
        <v>21.8</v>
      </c>
      <c r="W206" s="56">
        <v>376.8</v>
      </c>
      <c r="X206" s="56">
        <v>349.7</v>
      </c>
      <c r="Y206" s="56">
        <v>13.41</v>
      </c>
      <c r="Z206" s="56">
        <v>17.440000000000001</v>
      </c>
      <c r="AA206" s="56">
        <v>45.68</v>
      </c>
      <c r="AB206" s="56">
        <v>59.41</v>
      </c>
      <c r="AC206" s="56">
        <v>500.4</v>
      </c>
      <c r="AD206" s="56">
        <v>1200</v>
      </c>
      <c r="AE206" s="56">
        <v>0.68879999999999997</v>
      </c>
      <c r="AF206" s="56">
        <v>93.72</v>
      </c>
      <c r="AG206" s="56">
        <v>-0.1</v>
      </c>
      <c r="AH206" s="56">
        <v>0.02</v>
      </c>
      <c r="AI206" s="56">
        <v>111115</v>
      </c>
    </row>
    <row r="207" spans="1:35" s="59" customFormat="1" x14ac:dyDescent="0.2">
      <c r="A207" s="56">
        <v>503</v>
      </c>
      <c r="B207" s="57">
        <v>35982</v>
      </c>
      <c r="C207" s="61">
        <v>0.646550925925926</v>
      </c>
      <c r="D207" s="56" t="s">
        <v>51</v>
      </c>
      <c r="E207" s="56">
        <v>1200</v>
      </c>
      <c r="F207" s="56" t="s">
        <v>430</v>
      </c>
      <c r="G207" s="56" t="s">
        <v>436</v>
      </c>
      <c r="H207" s="56">
        <v>3</v>
      </c>
      <c r="I207" s="56">
        <v>6</v>
      </c>
      <c r="J207" s="56">
        <v>2</v>
      </c>
      <c r="K207" s="56">
        <v>203.81</v>
      </c>
      <c r="L207" s="56">
        <v>21.7</v>
      </c>
      <c r="M207" s="56">
        <v>0.30099999999999999</v>
      </c>
      <c r="N207" s="56">
        <v>207</v>
      </c>
      <c r="O207" s="56">
        <v>3.37</v>
      </c>
      <c r="P207" s="56">
        <v>1.24</v>
      </c>
      <c r="Q207" s="56">
        <v>6</v>
      </c>
      <c r="R207" s="56">
        <v>0</v>
      </c>
      <c r="S207" s="56">
        <v>1.42</v>
      </c>
      <c r="T207" s="56">
        <v>22.33</v>
      </c>
      <c r="U207" s="56">
        <v>23.28</v>
      </c>
      <c r="V207" s="56">
        <v>21.36</v>
      </c>
      <c r="W207" s="56">
        <v>376.9</v>
      </c>
      <c r="X207" s="56">
        <v>349.5</v>
      </c>
      <c r="Y207" s="56">
        <v>13.41</v>
      </c>
      <c r="Z207" s="56">
        <v>17.37</v>
      </c>
      <c r="AA207" s="56">
        <v>46.41</v>
      </c>
      <c r="AB207" s="56">
        <v>60.13</v>
      </c>
      <c r="AC207" s="56">
        <v>500.4</v>
      </c>
      <c r="AD207" s="56">
        <v>1200</v>
      </c>
      <c r="AE207" s="56">
        <v>6.8879999999999997E-2</v>
      </c>
      <c r="AF207" s="56">
        <v>93.72</v>
      </c>
      <c r="AG207" s="56">
        <v>-0.1</v>
      </c>
      <c r="AH207" s="56">
        <v>0.02</v>
      </c>
      <c r="AI207" s="56">
        <v>111115</v>
      </c>
    </row>
    <row r="208" spans="1:35" s="59" customFormat="1" x14ac:dyDescent="0.2">
      <c r="A208" s="56">
        <v>868</v>
      </c>
      <c r="B208" s="57">
        <v>35983</v>
      </c>
      <c r="C208" s="61">
        <v>0.57905092592592589</v>
      </c>
      <c r="D208" s="56" t="s">
        <v>51</v>
      </c>
      <c r="E208" s="56">
        <v>1200</v>
      </c>
      <c r="F208" s="56" t="s">
        <v>432</v>
      </c>
      <c r="G208" s="56" t="s">
        <v>436</v>
      </c>
      <c r="H208" s="56">
        <v>3</v>
      </c>
      <c r="I208" s="56">
        <v>6</v>
      </c>
      <c r="J208" s="56">
        <v>1</v>
      </c>
      <c r="K208" s="56">
        <v>144.41999999999999</v>
      </c>
      <c r="L208" s="56">
        <v>10.9</v>
      </c>
      <c r="M208" s="56">
        <v>0.187</v>
      </c>
      <c r="N208" s="56">
        <v>238</v>
      </c>
      <c r="O208" s="56">
        <v>2.44</v>
      </c>
      <c r="P208" s="56">
        <v>1.35</v>
      </c>
      <c r="Q208" s="56">
        <v>6</v>
      </c>
      <c r="R208" s="56">
        <v>0</v>
      </c>
      <c r="S208" s="56">
        <v>1.42</v>
      </c>
      <c r="T208" s="56">
        <v>23.98</v>
      </c>
      <c r="U208" s="56">
        <v>26.46</v>
      </c>
      <c r="V208" s="56">
        <v>22.31</v>
      </c>
      <c r="W208" s="56">
        <v>363.2</v>
      </c>
      <c r="X208" s="56">
        <v>349.1</v>
      </c>
      <c r="Y208" s="56">
        <v>19.7</v>
      </c>
      <c r="Z208" s="56">
        <v>22.56</v>
      </c>
      <c r="AA208" s="56">
        <v>61.79</v>
      </c>
      <c r="AB208" s="56">
        <v>70.78</v>
      </c>
      <c r="AC208" s="56">
        <v>500.6</v>
      </c>
      <c r="AD208" s="56">
        <v>1200</v>
      </c>
      <c r="AE208" s="56">
        <v>1.3779999999999999</v>
      </c>
      <c r="AF208" s="56">
        <v>93.85</v>
      </c>
      <c r="AG208" s="56">
        <v>3.1</v>
      </c>
      <c r="AH208" s="56">
        <v>0.7</v>
      </c>
      <c r="AI208" s="56">
        <v>111115</v>
      </c>
    </row>
    <row r="209" spans="1:35" s="59" customFormat="1" x14ac:dyDescent="0.2">
      <c r="A209" s="56">
        <v>869</v>
      </c>
      <c r="B209" s="57">
        <v>35983</v>
      </c>
      <c r="C209" s="61">
        <v>0.57905092592592589</v>
      </c>
      <c r="D209" s="56" t="s">
        <v>51</v>
      </c>
      <c r="E209" s="56">
        <v>1200</v>
      </c>
      <c r="F209" s="56" t="s">
        <v>432</v>
      </c>
      <c r="G209" s="56" t="s">
        <v>436</v>
      </c>
      <c r="H209" s="56">
        <v>3</v>
      </c>
      <c r="I209" s="56">
        <v>6</v>
      </c>
      <c r="J209" s="56">
        <v>2</v>
      </c>
      <c r="K209" s="56">
        <v>160.16999999999999</v>
      </c>
      <c r="L209" s="56">
        <v>11</v>
      </c>
      <c r="M209" s="56">
        <v>0.186</v>
      </c>
      <c r="N209" s="56">
        <v>237</v>
      </c>
      <c r="O209" s="56">
        <v>2.42</v>
      </c>
      <c r="P209" s="56">
        <v>1.34</v>
      </c>
      <c r="Q209" s="56">
        <v>6</v>
      </c>
      <c r="R209" s="56">
        <v>0</v>
      </c>
      <c r="S209" s="56">
        <v>1.42</v>
      </c>
      <c r="T209" s="56">
        <v>23.9</v>
      </c>
      <c r="U209" s="56">
        <v>26.4</v>
      </c>
      <c r="V209" s="56">
        <v>22.37</v>
      </c>
      <c r="W209" s="56">
        <v>363.1</v>
      </c>
      <c r="X209" s="56">
        <v>348.9</v>
      </c>
      <c r="Y209" s="56">
        <v>19.690000000000001</v>
      </c>
      <c r="Z209" s="56">
        <v>22.52</v>
      </c>
      <c r="AA209" s="56">
        <v>62.04</v>
      </c>
      <c r="AB209" s="56">
        <v>70.97</v>
      </c>
      <c r="AC209" s="56">
        <v>500.5</v>
      </c>
      <c r="AD209" s="56">
        <v>1200</v>
      </c>
      <c r="AE209" s="56">
        <v>0.1653</v>
      </c>
      <c r="AF209" s="56">
        <v>93.84</v>
      </c>
      <c r="AG209" s="56">
        <v>3.1</v>
      </c>
      <c r="AH209" s="56">
        <v>0.7</v>
      </c>
      <c r="AI209" s="56">
        <v>111115</v>
      </c>
    </row>
    <row r="210" spans="1:35" s="59" customFormat="1" x14ac:dyDescent="0.2">
      <c r="A210" s="56">
        <v>522</v>
      </c>
      <c r="B210" s="57">
        <v>35982</v>
      </c>
      <c r="C210" s="61">
        <v>0.65243055555555551</v>
      </c>
      <c r="D210" s="56" t="s">
        <v>51</v>
      </c>
      <c r="E210" s="56">
        <v>1200</v>
      </c>
      <c r="F210" s="56" t="s">
        <v>430</v>
      </c>
      <c r="G210" s="56" t="s">
        <v>436</v>
      </c>
      <c r="H210" s="56">
        <v>4</v>
      </c>
      <c r="I210" s="56">
        <v>3</v>
      </c>
      <c r="J210" s="56">
        <v>1</v>
      </c>
      <c r="K210" s="56">
        <v>156.30000000000001</v>
      </c>
      <c r="L210" s="56">
        <v>15.4</v>
      </c>
      <c r="M210" s="56">
        <v>0.35</v>
      </c>
      <c r="N210" s="56">
        <v>258</v>
      </c>
      <c r="O210" s="56">
        <v>3.62</v>
      </c>
      <c r="P210" s="56">
        <v>1.18</v>
      </c>
      <c r="Q210" s="56">
        <v>6</v>
      </c>
      <c r="R210" s="56">
        <v>0</v>
      </c>
      <c r="S210" s="56">
        <v>1.42</v>
      </c>
      <c r="T210" s="56">
        <v>23.13</v>
      </c>
      <c r="U210" s="56">
        <v>23.11</v>
      </c>
      <c r="V210" s="56">
        <v>22.73</v>
      </c>
      <c r="W210" s="56">
        <v>370.1</v>
      </c>
      <c r="X210" s="56">
        <v>350.1</v>
      </c>
      <c r="Y210" s="56">
        <v>13.42</v>
      </c>
      <c r="Z210" s="56">
        <v>17.68</v>
      </c>
      <c r="AA210" s="56">
        <v>44.24</v>
      </c>
      <c r="AB210" s="56">
        <v>58.3</v>
      </c>
      <c r="AC210" s="56">
        <v>500.4</v>
      </c>
      <c r="AD210" s="56">
        <v>1200</v>
      </c>
      <c r="AE210" s="56">
        <v>2.7550000000000002E-2</v>
      </c>
      <c r="AF210" s="56">
        <v>93.72</v>
      </c>
      <c r="AG210" s="56">
        <v>-0.1</v>
      </c>
      <c r="AH210" s="56">
        <v>0.02</v>
      </c>
      <c r="AI210" s="56">
        <v>111115</v>
      </c>
    </row>
    <row r="211" spans="1:35" s="59" customFormat="1" x14ac:dyDescent="0.2">
      <c r="A211" s="56">
        <v>523</v>
      </c>
      <c r="B211" s="57">
        <v>35982</v>
      </c>
      <c r="C211" s="61">
        <v>0.65243055555555551</v>
      </c>
      <c r="D211" s="56" t="s">
        <v>51</v>
      </c>
      <c r="E211" s="56">
        <v>1200</v>
      </c>
      <c r="F211" s="56" t="s">
        <v>430</v>
      </c>
      <c r="G211" s="56" t="s">
        <v>436</v>
      </c>
      <c r="H211" s="56">
        <v>4</v>
      </c>
      <c r="I211" s="56">
        <v>3</v>
      </c>
      <c r="J211" s="56">
        <v>2</v>
      </c>
      <c r="K211" s="56">
        <v>176.55</v>
      </c>
      <c r="L211" s="56">
        <v>15.5</v>
      </c>
      <c r="M211" s="56">
        <v>0.34599999999999997</v>
      </c>
      <c r="N211" s="56">
        <v>257</v>
      </c>
      <c r="O211" s="56">
        <v>3.62</v>
      </c>
      <c r="P211" s="56">
        <v>1.19</v>
      </c>
      <c r="Q211" s="56">
        <v>6</v>
      </c>
      <c r="R211" s="56">
        <v>0</v>
      </c>
      <c r="S211" s="56">
        <v>1.42</v>
      </c>
      <c r="T211" s="56">
        <v>23.11</v>
      </c>
      <c r="U211" s="56">
        <v>23.16</v>
      </c>
      <c r="V211" s="56">
        <v>22.79</v>
      </c>
      <c r="W211" s="56">
        <v>370</v>
      </c>
      <c r="X211" s="56">
        <v>349.8</v>
      </c>
      <c r="Y211" s="56">
        <v>13.42</v>
      </c>
      <c r="Z211" s="56">
        <v>17.690000000000001</v>
      </c>
      <c r="AA211" s="56">
        <v>44.3</v>
      </c>
      <c r="AB211" s="56">
        <v>58.39</v>
      </c>
      <c r="AC211" s="56">
        <v>500.4</v>
      </c>
      <c r="AD211" s="56">
        <v>1200</v>
      </c>
      <c r="AE211" s="56">
        <v>8.2659999999999997E-2</v>
      </c>
      <c r="AF211" s="56">
        <v>93.72</v>
      </c>
      <c r="AG211" s="56">
        <v>-0.1</v>
      </c>
      <c r="AH211" s="56">
        <v>0.02</v>
      </c>
      <c r="AI211" s="56">
        <v>111115</v>
      </c>
    </row>
    <row r="212" spans="1:35" s="59" customFormat="1" x14ac:dyDescent="0.2">
      <c r="A212" s="56">
        <v>838</v>
      </c>
      <c r="B212" s="57">
        <v>35983</v>
      </c>
      <c r="C212" s="61">
        <v>0.56968750000000001</v>
      </c>
      <c r="D212" s="56" t="s">
        <v>51</v>
      </c>
      <c r="E212" s="56">
        <v>1200</v>
      </c>
      <c r="F212" s="56" t="s">
        <v>432</v>
      </c>
      <c r="G212" s="56" t="s">
        <v>436</v>
      </c>
      <c r="H212" s="56">
        <v>4</v>
      </c>
      <c r="I212" s="56">
        <v>3</v>
      </c>
      <c r="J212" s="56">
        <v>1</v>
      </c>
      <c r="K212" s="56">
        <v>143.68</v>
      </c>
      <c r="L212" s="56">
        <v>12.2</v>
      </c>
      <c r="M212" s="56">
        <v>0.43099999999999999</v>
      </c>
      <c r="N212" s="56">
        <v>287</v>
      </c>
      <c r="O212" s="56">
        <v>3.76</v>
      </c>
      <c r="P212" s="56">
        <v>1.04</v>
      </c>
      <c r="Q212" s="56">
        <v>6</v>
      </c>
      <c r="R212" s="56">
        <v>0</v>
      </c>
      <c r="S212" s="56">
        <v>1.42</v>
      </c>
      <c r="T212" s="56">
        <v>25.31</v>
      </c>
      <c r="U212" s="56">
        <v>25.85</v>
      </c>
      <c r="V212" s="56">
        <v>25.18</v>
      </c>
      <c r="W212" s="56">
        <v>366.6</v>
      </c>
      <c r="X212" s="56">
        <v>350.4</v>
      </c>
      <c r="Y212" s="56">
        <v>20.21</v>
      </c>
      <c r="Z212" s="56">
        <v>24.61</v>
      </c>
      <c r="AA212" s="56">
        <v>58.59</v>
      </c>
      <c r="AB212" s="56">
        <v>71.33</v>
      </c>
      <c r="AC212" s="56">
        <v>500.5</v>
      </c>
      <c r="AD212" s="56">
        <v>1200</v>
      </c>
      <c r="AE212" s="56">
        <v>5.5109999999999999E-2</v>
      </c>
      <c r="AF212" s="56">
        <v>93.86</v>
      </c>
      <c r="AG212" s="56">
        <v>3.1</v>
      </c>
      <c r="AH212" s="56">
        <v>0.7</v>
      </c>
      <c r="AI212" s="56">
        <v>111115</v>
      </c>
    </row>
    <row r="213" spans="1:35" s="59" customFormat="1" x14ac:dyDescent="0.2">
      <c r="A213" s="56">
        <v>839</v>
      </c>
      <c r="B213" s="57">
        <v>35983</v>
      </c>
      <c r="C213" s="61">
        <v>0.56968750000000001</v>
      </c>
      <c r="D213" s="56" t="s">
        <v>51</v>
      </c>
      <c r="E213" s="56">
        <v>1200</v>
      </c>
      <c r="F213" s="56" t="s">
        <v>432</v>
      </c>
      <c r="G213" s="56" t="s">
        <v>436</v>
      </c>
      <c r="H213" s="56">
        <v>4</v>
      </c>
      <c r="I213" s="56">
        <v>3</v>
      </c>
      <c r="J213" s="56">
        <v>2</v>
      </c>
      <c r="K213" s="56">
        <v>164.68</v>
      </c>
      <c r="L213" s="56">
        <v>12.3</v>
      </c>
      <c r="M213" s="56">
        <v>0.43099999999999999</v>
      </c>
      <c r="N213" s="56">
        <v>287</v>
      </c>
      <c r="O213" s="56">
        <v>3.76</v>
      </c>
      <c r="P213" s="56">
        <v>1.04</v>
      </c>
      <c r="Q213" s="56">
        <v>6</v>
      </c>
      <c r="R213" s="56">
        <v>0</v>
      </c>
      <c r="S213" s="56">
        <v>1.42</v>
      </c>
      <c r="T213" s="56">
        <v>25.36</v>
      </c>
      <c r="U213" s="56">
        <v>25.85</v>
      </c>
      <c r="V213" s="56">
        <v>25.12</v>
      </c>
      <c r="W213" s="56">
        <v>366.6</v>
      </c>
      <c r="X213" s="56">
        <v>350.3</v>
      </c>
      <c r="Y213" s="56">
        <v>20.21</v>
      </c>
      <c r="Z213" s="56">
        <v>24.6</v>
      </c>
      <c r="AA213" s="56">
        <v>58.37</v>
      </c>
      <c r="AB213" s="56">
        <v>71.069999999999993</v>
      </c>
      <c r="AC213" s="56">
        <v>500.6</v>
      </c>
      <c r="AD213" s="56">
        <v>1199</v>
      </c>
      <c r="AE213" s="56">
        <v>0.50970000000000004</v>
      </c>
      <c r="AF213" s="56">
        <v>93.85</v>
      </c>
      <c r="AG213" s="56">
        <v>3.1</v>
      </c>
      <c r="AH213" s="56">
        <v>0.7</v>
      </c>
      <c r="AI213" s="56">
        <v>111115</v>
      </c>
    </row>
    <row r="214" spans="1:35" s="59" customFormat="1" x14ac:dyDescent="0.2">
      <c r="A214" s="56">
        <v>828</v>
      </c>
      <c r="B214" s="57">
        <v>35983</v>
      </c>
      <c r="C214" s="61">
        <v>0.5675</v>
      </c>
      <c r="D214" s="56" t="s">
        <v>51</v>
      </c>
      <c r="E214" s="56">
        <v>1200</v>
      </c>
      <c r="F214" s="56" t="s">
        <v>432</v>
      </c>
      <c r="G214" s="56" t="s">
        <v>436</v>
      </c>
      <c r="H214" s="56">
        <v>4</v>
      </c>
      <c r="I214" s="56">
        <v>4</v>
      </c>
      <c r="J214" s="56">
        <v>1</v>
      </c>
      <c r="K214" s="56">
        <v>21.18</v>
      </c>
      <c r="L214" s="56">
        <v>17.899999999999999</v>
      </c>
      <c r="M214" s="56">
        <v>0.29299999999999998</v>
      </c>
      <c r="N214" s="56">
        <v>210</v>
      </c>
      <c r="O214" s="56">
        <v>3.15</v>
      </c>
      <c r="P214" s="56">
        <v>1.18</v>
      </c>
      <c r="Q214" s="56">
        <v>6</v>
      </c>
      <c r="R214" s="56">
        <v>0</v>
      </c>
      <c r="S214" s="56">
        <v>1.42</v>
      </c>
      <c r="T214" s="56">
        <v>24.87</v>
      </c>
      <c r="U214" s="56">
        <v>26.06</v>
      </c>
      <c r="V214" s="56">
        <v>23.99</v>
      </c>
      <c r="W214" s="56">
        <v>353.9</v>
      </c>
      <c r="X214" s="56">
        <v>331.2</v>
      </c>
      <c r="Y214" s="56">
        <v>19.79</v>
      </c>
      <c r="Z214" s="56">
        <v>23.48</v>
      </c>
      <c r="AA214" s="56">
        <v>58.88</v>
      </c>
      <c r="AB214" s="56">
        <v>69.849999999999994</v>
      </c>
      <c r="AC214" s="56">
        <v>500.5</v>
      </c>
      <c r="AD214" s="56">
        <v>1200</v>
      </c>
      <c r="AE214" s="56">
        <v>0.248</v>
      </c>
      <c r="AF214" s="56">
        <v>93.87</v>
      </c>
      <c r="AG214" s="56">
        <v>3.1</v>
      </c>
      <c r="AH214" s="56">
        <v>0.7</v>
      </c>
      <c r="AI214" s="56">
        <v>111115</v>
      </c>
    </row>
    <row r="215" spans="1:35" s="59" customFormat="1" x14ac:dyDescent="0.2">
      <c r="A215" s="56">
        <v>829</v>
      </c>
      <c r="B215" s="57">
        <v>35983</v>
      </c>
      <c r="C215" s="61">
        <v>0.5675</v>
      </c>
      <c r="D215" s="56" t="s">
        <v>51</v>
      </c>
      <c r="E215" s="56">
        <v>1200</v>
      </c>
      <c r="F215" s="56" t="s">
        <v>432</v>
      </c>
      <c r="G215" s="56" t="s">
        <v>436</v>
      </c>
      <c r="H215" s="56">
        <v>4</v>
      </c>
      <c r="I215" s="56">
        <v>4</v>
      </c>
      <c r="J215" s="56">
        <v>2</v>
      </c>
      <c r="K215" s="56">
        <v>44.43</v>
      </c>
      <c r="L215" s="56">
        <v>16.100000000000001</v>
      </c>
      <c r="M215" s="56">
        <v>0.29499999999999998</v>
      </c>
      <c r="N215" s="56">
        <v>241</v>
      </c>
      <c r="O215" s="56">
        <v>3.13</v>
      </c>
      <c r="P215" s="56">
        <v>1.17</v>
      </c>
      <c r="Q215" s="56">
        <v>6</v>
      </c>
      <c r="R215" s="56">
        <v>0</v>
      </c>
      <c r="S215" s="56">
        <v>1.42</v>
      </c>
      <c r="T215" s="56">
        <v>24.48</v>
      </c>
      <c r="U215" s="56">
        <v>26</v>
      </c>
      <c r="V215" s="56">
        <v>23.33</v>
      </c>
      <c r="W215" s="56">
        <v>370.5</v>
      </c>
      <c r="X215" s="56">
        <v>349.9</v>
      </c>
      <c r="Y215" s="56">
        <v>19.87</v>
      </c>
      <c r="Z215" s="56">
        <v>23.53</v>
      </c>
      <c r="AA215" s="56">
        <v>60.52</v>
      </c>
      <c r="AB215" s="56">
        <v>71.680000000000007</v>
      </c>
      <c r="AC215" s="56">
        <v>500.6</v>
      </c>
      <c r="AD215" s="56">
        <v>1200</v>
      </c>
      <c r="AE215" s="56">
        <v>0.9506</v>
      </c>
      <c r="AF215" s="56">
        <v>93.87</v>
      </c>
      <c r="AG215" s="56">
        <v>3.1</v>
      </c>
      <c r="AH215" s="56">
        <v>0.7</v>
      </c>
      <c r="AI215" s="56">
        <v>111115</v>
      </c>
    </row>
    <row r="216" spans="1:35" s="59" customFormat="1" x14ac:dyDescent="0.2">
      <c r="A216" s="56">
        <v>848</v>
      </c>
      <c r="B216" s="57">
        <v>35983</v>
      </c>
      <c r="C216" s="61">
        <v>0.57371527777777775</v>
      </c>
      <c r="D216" s="56" t="s">
        <v>51</v>
      </c>
      <c r="E216" s="56">
        <v>1200</v>
      </c>
      <c r="F216" s="56" t="s">
        <v>432</v>
      </c>
      <c r="G216" s="56" t="s">
        <v>436</v>
      </c>
      <c r="H216" s="56">
        <v>5</v>
      </c>
      <c r="I216" s="56">
        <v>2</v>
      </c>
      <c r="J216" s="56">
        <v>1</v>
      </c>
      <c r="K216" s="56">
        <v>39.92</v>
      </c>
      <c r="L216" s="56">
        <v>15.2</v>
      </c>
      <c r="M216" s="56">
        <v>0.308</v>
      </c>
      <c r="N216" s="56">
        <v>249</v>
      </c>
      <c r="O216" s="56">
        <v>3.38</v>
      </c>
      <c r="P216" s="56">
        <v>1.22</v>
      </c>
      <c r="Q216" s="56">
        <v>6</v>
      </c>
      <c r="R216" s="56">
        <v>0</v>
      </c>
      <c r="S216" s="56">
        <v>1.42</v>
      </c>
      <c r="T216" s="56">
        <v>24.6</v>
      </c>
      <c r="U216" s="56">
        <v>26.52</v>
      </c>
      <c r="V216" s="56">
        <v>23.05</v>
      </c>
      <c r="W216" s="56">
        <v>368.4</v>
      </c>
      <c r="X216" s="56">
        <v>348.7</v>
      </c>
      <c r="Y216" s="56">
        <v>20.16</v>
      </c>
      <c r="Z216" s="56">
        <v>24.12</v>
      </c>
      <c r="AA216" s="56">
        <v>60.94</v>
      </c>
      <c r="AB216" s="56">
        <v>72.900000000000006</v>
      </c>
      <c r="AC216" s="56">
        <v>500.6</v>
      </c>
      <c r="AD216" s="56">
        <v>1199</v>
      </c>
      <c r="AE216" s="56">
        <v>0.39950000000000002</v>
      </c>
      <c r="AF216" s="56">
        <v>93.86</v>
      </c>
      <c r="AG216" s="56">
        <v>3.1</v>
      </c>
      <c r="AH216" s="56">
        <v>0.7</v>
      </c>
      <c r="AI216" s="56">
        <v>111115</v>
      </c>
    </row>
    <row r="217" spans="1:35" s="59" customFormat="1" x14ac:dyDescent="0.2">
      <c r="A217" s="56">
        <v>849</v>
      </c>
      <c r="B217" s="57">
        <v>35983</v>
      </c>
      <c r="C217" s="61">
        <v>0.57371527777777775</v>
      </c>
      <c r="D217" s="56" t="s">
        <v>51</v>
      </c>
      <c r="E217" s="56">
        <v>1200</v>
      </c>
      <c r="F217" s="56" t="s">
        <v>432</v>
      </c>
      <c r="G217" s="56" t="s">
        <v>436</v>
      </c>
      <c r="H217" s="56">
        <v>5</v>
      </c>
      <c r="I217" s="56">
        <v>2</v>
      </c>
      <c r="J217" s="56">
        <v>2</v>
      </c>
      <c r="K217" s="56">
        <v>72.17</v>
      </c>
      <c r="L217" s="56">
        <v>16</v>
      </c>
      <c r="M217" s="56">
        <v>0.314</v>
      </c>
      <c r="N217" s="56">
        <v>246</v>
      </c>
      <c r="O217" s="56">
        <v>3.37</v>
      </c>
      <c r="P217" s="56">
        <v>1.19</v>
      </c>
      <c r="Q217" s="56">
        <v>6</v>
      </c>
      <c r="R217" s="56">
        <v>0</v>
      </c>
      <c r="S217" s="56">
        <v>1.42</v>
      </c>
      <c r="T217" s="56">
        <v>24.34</v>
      </c>
      <c r="U217" s="56">
        <v>26.4</v>
      </c>
      <c r="V217" s="56">
        <v>22.66</v>
      </c>
      <c r="W217" s="56">
        <v>370.2</v>
      </c>
      <c r="X217" s="56">
        <v>349.6</v>
      </c>
      <c r="Y217" s="56">
        <v>20.149999999999999</v>
      </c>
      <c r="Z217" s="56">
        <v>24.09</v>
      </c>
      <c r="AA217" s="56">
        <v>61.86</v>
      </c>
      <c r="AB217" s="56">
        <v>73.959999999999994</v>
      </c>
      <c r="AC217" s="56">
        <v>500.6</v>
      </c>
      <c r="AD217" s="56">
        <v>1200</v>
      </c>
      <c r="AE217" s="56">
        <v>8.2659999999999997E-2</v>
      </c>
      <c r="AF217" s="56">
        <v>93.86</v>
      </c>
      <c r="AG217" s="56">
        <v>3.1</v>
      </c>
      <c r="AH217" s="56">
        <v>0.7</v>
      </c>
      <c r="AI217" s="56">
        <v>111115</v>
      </c>
    </row>
    <row r="218" spans="1:35" s="59" customFormat="1" x14ac:dyDescent="0.2">
      <c r="A218" s="56">
        <v>818</v>
      </c>
      <c r="B218" s="57">
        <v>35983</v>
      </c>
      <c r="C218" s="61">
        <v>0.56300925925925926</v>
      </c>
      <c r="D218" s="56" t="s">
        <v>51</v>
      </c>
      <c r="E218" s="56">
        <v>1200</v>
      </c>
      <c r="F218" s="56" t="s">
        <v>432</v>
      </c>
      <c r="G218" s="56" t="s">
        <v>436</v>
      </c>
      <c r="H218" s="56">
        <v>8</v>
      </c>
      <c r="I218" s="56">
        <v>5</v>
      </c>
      <c r="J218" s="56">
        <v>1</v>
      </c>
      <c r="K218" s="56">
        <v>209.69</v>
      </c>
      <c r="L218" s="56">
        <v>6.85</v>
      </c>
      <c r="M218" s="56">
        <v>0.10299999999999999</v>
      </c>
      <c r="N218" s="56">
        <v>229</v>
      </c>
      <c r="O218" s="56">
        <v>1.45</v>
      </c>
      <c r="P218" s="56">
        <v>1.38</v>
      </c>
      <c r="Q218" s="56">
        <v>6</v>
      </c>
      <c r="R218" s="56">
        <v>0</v>
      </c>
      <c r="S218" s="56">
        <v>1.42</v>
      </c>
      <c r="T218" s="56">
        <v>24.73</v>
      </c>
      <c r="U218" s="56">
        <v>25.97</v>
      </c>
      <c r="V218" s="56">
        <v>23.95</v>
      </c>
      <c r="W218" s="56">
        <v>358.5</v>
      </c>
      <c r="X218" s="56">
        <v>349.7</v>
      </c>
      <c r="Y218" s="56">
        <v>19.48</v>
      </c>
      <c r="Z218" s="56">
        <v>21.18</v>
      </c>
      <c r="AA218" s="56">
        <v>58.43</v>
      </c>
      <c r="AB218" s="56">
        <v>63.52</v>
      </c>
      <c r="AC218" s="56">
        <v>500.5</v>
      </c>
      <c r="AD218" s="56">
        <v>1199</v>
      </c>
      <c r="AE218" s="56">
        <v>0.44080000000000003</v>
      </c>
      <c r="AF218" s="56">
        <v>93.86</v>
      </c>
      <c r="AG218" s="56">
        <v>3.1</v>
      </c>
      <c r="AH218" s="56">
        <v>0.7</v>
      </c>
      <c r="AI218" s="56">
        <v>111115</v>
      </c>
    </row>
    <row r="219" spans="1:35" s="59" customFormat="1" x14ac:dyDescent="0.2">
      <c r="A219" s="56">
        <v>819</v>
      </c>
      <c r="B219" s="57">
        <v>35983</v>
      </c>
      <c r="C219" s="61">
        <v>0.56300925925925926</v>
      </c>
      <c r="D219" s="56" t="s">
        <v>51</v>
      </c>
      <c r="E219" s="56">
        <v>1200</v>
      </c>
      <c r="F219" s="56" t="s">
        <v>432</v>
      </c>
      <c r="G219" s="56" t="s">
        <v>436</v>
      </c>
      <c r="H219" s="56">
        <v>8</v>
      </c>
      <c r="I219" s="56">
        <v>5</v>
      </c>
      <c r="J219" s="56">
        <v>2</v>
      </c>
      <c r="K219" s="56">
        <v>232.19</v>
      </c>
      <c r="L219" s="56">
        <v>6.76</v>
      </c>
      <c r="M219" s="56">
        <v>0.10100000000000001</v>
      </c>
      <c r="N219" s="56">
        <v>230</v>
      </c>
      <c r="O219" s="56">
        <v>1.43</v>
      </c>
      <c r="P219" s="56">
        <v>1.38</v>
      </c>
      <c r="Q219" s="56">
        <v>6</v>
      </c>
      <c r="R219" s="56">
        <v>0</v>
      </c>
      <c r="S219" s="56">
        <v>1.42</v>
      </c>
      <c r="T219" s="56">
        <v>24.73</v>
      </c>
      <c r="U219" s="56">
        <v>25.94</v>
      </c>
      <c r="V219" s="56">
        <v>23.96</v>
      </c>
      <c r="W219" s="56">
        <v>358.4</v>
      </c>
      <c r="X219" s="56">
        <v>349.7</v>
      </c>
      <c r="Y219" s="56">
        <v>19.440000000000001</v>
      </c>
      <c r="Z219" s="56">
        <v>21.12</v>
      </c>
      <c r="AA219" s="56">
        <v>58.33</v>
      </c>
      <c r="AB219" s="56">
        <v>63.37</v>
      </c>
      <c r="AC219" s="56">
        <v>500.5</v>
      </c>
      <c r="AD219" s="56">
        <v>1199</v>
      </c>
      <c r="AE219" s="56">
        <v>0.59240000000000004</v>
      </c>
      <c r="AF219" s="56">
        <v>93.86</v>
      </c>
      <c r="AG219" s="56">
        <v>3.1</v>
      </c>
      <c r="AH219" s="56">
        <v>0.7</v>
      </c>
      <c r="AI219" s="56">
        <v>111115</v>
      </c>
    </row>
    <row r="220" spans="1:35" s="59" customFormat="1" x14ac:dyDescent="0.2">
      <c r="A220" s="56">
        <v>492</v>
      </c>
      <c r="B220" s="57">
        <v>35982</v>
      </c>
      <c r="C220" s="61">
        <v>0.64282407407407405</v>
      </c>
      <c r="D220" s="56" t="s">
        <v>51</v>
      </c>
      <c r="E220" s="56">
        <v>1200</v>
      </c>
      <c r="F220" s="56" t="s">
        <v>430</v>
      </c>
      <c r="G220" s="56" t="s">
        <v>436</v>
      </c>
      <c r="H220" s="56">
        <v>9</v>
      </c>
      <c r="I220" s="56">
        <v>2</v>
      </c>
      <c r="J220" s="56">
        <v>1</v>
      </c>
      <c r="K220" s="56">
        <v>82.57</v>
      </c>
      <c r="L220" s="56">
        <v>17.7</v>
      </c>
      <c r="M220" s="56">
        <v>0.32200000000000001</v>
      </c>
      <c r="N220" s="56">
        <v>239</v>
      </c>
      <c r="O220" s="56">
        <v>3.44</v>
      </c>
      <c r="P220" s="56">
        <v>1.2</v>
      </c>
      <c r="Q220" s="56">
        <v>6</v>
      </c>
      <c r="R220" s="56">
        <v>0</v>
      </c>
      <c r="S220" s="56">
        <v>1.42</v>
      </c>
      <c r="T220" s="56">
        <v>22.58</v>
      </c>
      <c r="U220" s="56">
        <v>23.17</v>
      </c>
      <c r="V220" s="56">
        <v>22</v>
      </c>
      <c r="W220" s="56">
        <v>372.9</v>
      </c>
      <c r="X220" s="56">
        <v>350.3</v>
      </c>
      <c r="Y220" s="56">
        <v>13.57</v>
      </c>
      <c r="Z220" s="56">
        <v>17.62</v>
      </c>
      <c r="AA220" s="56">
        <v>46.27</v>
      </c>
      <c r="AB220" s="56">
        <v>60.07</v>
      </c>
      <c r="AC220" s="56">
        <v>500.5</v>
      </c>
      <c r="AD220" s="56">
        <v>1199</v>
      </c>
      <c r="AE220" s="56">
        <v>2.7550000000000002E-2</v>
      </c>
      <c r="AF220" s="56">
        <v>93.73</v>
      </c>
      <c r="AG220" s="56">
        <v>-0.1</v>
      </c>
      <c r="AH220" s="56">
        <v>0.02</v>
      </c>
      <c r="AI220" s="56">
        <v>111115</v>
      </c>
    </row>
    <row r="221" spans="1:35" s="59" customFormat="1" x14ac:dyDescent="0.2">
      <c r="A221" s="56">
        <v>493</v>
      </c>
      <c r="B221" s="57">
        <v>35982</v>
      </c>
      <c r="C221" s="61">
        <v>0.64282407407407405</v>
      </c>
      <c r="D221" s="56" t="s">
        <v>51</v>
      </c>
      <c r="E221" s="56">
        <v>1200</v>
      </c>
      <c r="F221" s="56" t="s">
        <v>430</v>
      </c>
      <c r="G221" s="56" t="s">
        <v>436</v>
      </c>
      <c r="H221" s="56">
        <v>9</v>
      </c>
      <c r="I221" s="56">
        <v>2</v>
      </c>
      <c r="J221" s="56">
        <v>2</v>
      </c>
      <c r="K221" s="56">
        <v>155.32</v>
      </c>
      <c r="L221" s="56">
        <v>18.7</v>
      </c>
      <c r="M221" s="56">
        <v>0.32500000000000001</v>
      </c>
      <c r="N221" s="56">
        <v>233</v>
      </c>
      <c r="O221" s="56">
        <v>3.46</v>
      </c>
      <c r="P221" s="56">
        <v>1.2</v>
      </c>
      <c r="Q221" s="56">
        <v>6</v>
      </c>
      <c r="R221" s="56">
        <v>0</v>
      </c>
      <c r="S221" s="56">
        <v>1.42</v>
      </c>
      <c r="T221" s="56">
        <v>22.52</v>
      </c>
      <c r="U221" s="56">
        <v>23.14</v>
      </c>
      <c r="V221" s="56">
        <v>21.75</v>
      </c>
      <c r="W221" s="56">
        <v>372.9</v>
      </c>
      <c r="X221" s="56">
        <v>349.1</v>
      </c>
      <c r="Y221" s="56">
        <v>13.51</v>
      </c>
      <c r="Z221" s="56">
        <v>17.579999999999998</v>
      </c>
      <c r="AA221" s="56">
        <v>46.24</v>
      </c>
      <c r="AB221" s="56">
        <v>60.17</v>
      </c>
      <c r="AC221" s="56">
        <v>500.4</v>
      </c>
      <c r="AD221" s="56">
        <v>1199</v>
      </c>
      <c r="AE221" s="56">
        <v>0.1515</v>
      </c>
      <c r="AF221" s="56">
        <v>93.73</v>
      </c>
      <c r="AG221" s="56">
        <v>-0.1</v>
      </c>
      <c r="AH221" s="56">
        <v>0.02</v>
      </c>
      <c r="AI221" s="56">
        <v>111115</v>
      </c>
    </row>
    <row r="222" spans="1:35" s="59" customFormat="1" x14ac:dyDescent="0.2">
      <c r="A222" s="56">
        <v>482</v>
      </c>
      <c r="B222" s="57">
        <v>35982</v>
      </c>
      <c r="C222" s="61">
        <v>0.63974537037037038</v>
      </c>
      <c r="D222" s="56" t="s">
        <v>51</v>
      </c>
      <c r="E222" s="56">
        <v>1200</v>
      </c>
      <c r="F222" s="56" t="s">
        <v>430</v>
      </c>
      <c r="G222" s="56" t="s">
        <v>436</v>
      </c>
      <c r="H222" s="56">
        <v>11</v>
      </c>
      <c r="I222" s="56">
        <v>1</v>
      </c>
      <c r="J222" s="56">
        <v>1</v>
      </c>
      <c r="K222" s="56">
        <v>167.07</v>
      </c>
      <c r="L222" s="56">
        <v>19.3</v>
      </c>
      <c r="M222" s="56">
        <v>0.25</v>
      </c>
      <c r="N222" s="56">
        <v>201</v>
      </c>
      <c r="O222" s="56">
        <v>3.12</v>
      </c>
      <c r="P222" s="56">
        <v>1.34</v>
      </c>
      <c r="Q222" s="56">
        <v>6</v>
      </c>
      <c r="R222" s="56">
        <v>0</v>
      </c>
      <c r="S222" s="56">
        <v>1.42</v>
      </c>
      <c r="T222" s="56">
        <v>22.27</v>
      </c>
      <c r="U222" s="56">
        <v>23.86</v>
      </c>
      <c r="V222" s="56">
        <v>20.94</v>
      </c>
      <c r="W222" s="56">
        <v>374.6</v>
      </c>
      <c r="X222" s="56">
        <v>350.1</v>
      </c>
      <c r="Y222" s="56">
        <v>13.7</v>
      </c>
      <c r="Z222" s="56">
        <v>17.38</v>
      </c>
      <c r="AA222" s="56">
        <v>47.61</v>
      </c>
      <c r="AB222" s="56">
        <v>60.39</v>
      </c>
      <c r="AC222" s="56">
        <v>500.5</v>
      </c>
      <c r="AD222" s="56">
        <v>1199</v>
      </c>
      <c r="AE222" s="56">
        <v>8.2659999999999997E-2</v>
      </c>
      <c r="AF222" s="56">
        <v>93.74</v>
      </c>
      <c r="AG222" s="56">
        <v>-0.1</v>
      </c>
      <c r="AH222" s="56">
        <v>0.02</v>
      </c>
      <c r="AI222" s="56">
        <v>111115</v>
      </c>
    </row>
    <row r="223" spans="1:35" s="59" customFormat="1" x14ac:dyDescent="0.2">
      <c r="A223" s="56">
        <v>483</v>
      </c>
      <c r="B223" s="57">
        <v>35982</v>
      </c>
      <c r="C223" s="61">
        <v>0.63974537037037038</v>
      </c>
      <c r="D223" s="56" t="s">
        <v>51</v>
      </c>
      <c r="E223" s="56">
        <v>1200</v>
      </c>
      <c r="F223" s="56" t="s">
        <v>430</v>
      </c>
      <c r="G223" s="56" t="s">
        <v>436</v>
      </c>
      <c r="H223" s="56">
        <v>11</v>
      </c>
      <c r="I223" s="56">
        <v>1</v>
      </c>
      <c r="J223" s="56">
        <v>2</v>
      </c>
      <c r="K223" s="56">
        <v>185.07</v>
      </c>
      <c r="L223" s="56">
        <v>19</v>
      </c>
      <c r="M223" s="56">
        <v>0.25</v>
      </c>
      <c r="N223" s="56">
        <v>205</v>
      </c>
      <c r="O223" s="56">
        <v>3.05</v>
      </c>
      <c r="P223" s="56">
        <v>1.31</v>
      </c>
      <c r="Q223" s="56">
        <v>6</v>
      </c>
      <c r="R223" s="56">
        <v>0</v>
      </c>
      <c r="S223" s="56">
        <v>1.42</v>
      </c>
      <c r="T223" s="56">
        <v>21.99</v>
      </c>
      <c r="U223" s="56">
        <v>23.66</v>
      </c>
      <c r="V223" s="56">
        <v>20.52</v>
      </c>
      <c r="W223" s="56">
        <v>374.7</v>
      </c>
      <c r="X223" s="56">
        <v>350.7</v>
      </c>
      <c r="Y223" s="56">
        <v>13.69</v>
      </c>
      <c r="Z223" s="56">
        <v>17.29</v>
      </c>
      <c r="AA223" s="56">
        <v>48.4</v>
      </c>
      <c r="AB223" s="56">
        <v>61.11</v>
      </c>
      <c r="AC223" s="56">
        <v>500.4</v>
      </c>
      <c r="AD223" s="56">
        <v>1199</v>
      </c>
      <c r="AE223" s="56">
        <v>0.20660000000000001</v>
      </c>
      <c r="AF223" s="56">
        <v>93.73</v>
      </c>
      <c r="AG223" s="56">
        <v>-0.1</v>
      </c>
      <c r="AH223" s="56">
        <v>0.02</v>
      </c>
      <c r="AI223" s="56">
        <v>111115</v>
      </c>
    </row>
    <row r="224" spans="1:35" s="59" customFormat="1" x14ac:dyDescent="0.2">
      <c r="A224" s="56">
        <v>532</v>
      </c>
      <c r="B224" s="57">
        <v>35982</v>
      </c>
      <c r="C224" s="61">
        <v>0.65512731481481479</v>
      </c>
      <c r="D224" s="56" t="s">
        <v>51</v>
      </c>
      <c r="E224" s="56">
        <v>1200</v>
      </c>
      <c r="F224" s="56" t="s">
        <v>430</v>
      </c>
      <c r="G224" s="56" t="s">
        <v>436</v>
      </c>
      <c r="H224" s="56">
        <v>12</v>
      </c>
      <c r="I224" s="56">
        <v>4</v>
      </c>
      <c r="J224" s="56">
        <v>1</v>
      </c>
      <c r="K224" s="56">
        <v>68.05</v>
      </c>
      <c r="L224" s="56">
        <v>15.5</v>
      </c>
      <c r="M224" s="56">
        <v>0.39800000000000002</v>
      </c>
      <c r="N224" s="56">
        <v>261</v>
      </c>
      <c r="O224" s="56">
        <v>3.97</v>
      </c>
      <c r="P224" s="56">
        <v>1.17</v>
      </c>
      <c r="Q224" s="56">
        <v>6</v>
      </c>
      <c r="R224" s="56">
        <v>0</v>
      </c>
      <c r="S224" s="56">
        <v>1.42</v>
      </c>
      <c r="T224" s="56">
        <v>22.75</v>
      </c>
      <c r="U224" s="56">
        <v>23.25</v>
      </c>
      <c r="V224" s="56">
        <v>21.17</v>
      </c>
      <c r="W224" s="56">
        <v>364.3</v>
      </c>
      <c r="X224" s="56">
        <v>344.2</v>
      </c>
      <c r="Y224" s="56">
        <v>13.42</v>
      </c>
      <c r="Z224" s="56">
        <v>18.100000000000001</v>
      </c>
      <c r="AA224" s="56">
        <v>45.3</v>
      </c>
      <c r="AB224" s="56">
        <v>61.06</v>
      </c>
      <c r="AC224" s="56">
        <v>500.5</v>
      </c>
      <c r="AD224" s="56">
        <v>1200</v>
      </c>
      <c r="AE224" s="56">
        <v>1.006</v>
      </c>
      <c r="AF224" s="56">
        <v>93.71</v>
      </c>
      <c r="AG224" s="56">
        <v>-0.1</v>
      </c>
      <c r="AH224" s="56">
        <v>0.02</v>
      </c>
      <c r="AI224" s="56">
        <v>111115</v>
      </c>
    </row>
    <row r="225" spans="1:35" s="59" customFormat="1" x14ac:dyDescent="0.2">
      <c r="A225" s="56">
        <v>533</v>
      </c>
      <c r="B225" s="57">
        <v>35982</v>
      </c>
      <c r="C225" s="61">
        <v>0.65512731481481479</v>
      </c>
      <c r="D225" s="56" t="s">
        <v>51</v>
      </c>
      <c r="E225" s="56">
        <v>1200</v>
      </c>
      <c r="F225" s="56" t="s">
        <v>430</v>
      </c>
      <c r="G225" s="56" t="s">
        <v>436</v>
      </c>
      <c r="H225" s="56">
        <v>12</v>
      </c>
      <c r="I225" s="56">
        <v>4</v>
      </c>
      <c r="J225" s="56">
        <v>2</v>
      </c>
      <c r="K225" s="56">
        <v>102.55</v>
      </c>
      <c r="L225" s="56">
        <v>16.7</v>
      </c>
      <c r="M225" s="56">
        <v>0.39400000000000002</v>
      </c>
      <c r="N225" s="56">
        <v>263</v>
      </c>
      <c r="O225" s="56">
        <v>3.88</v>
      </c>
      <c r="P225" s="56">
        <v>1.1499999999999999</v>
      </c>
      <c r="Q225" s="56">
        <v>6</v>
      </c>
      <c r="R225" s="56">
        <v>0</v>
      </c>
      <c r="S225" s="56">
        <v>1.42</v>
      </c>
      <c r="T225" s="56">
        <v>22.38</v>
      </c>
      <c r="U225" s="56">
        <v>23.11</v>
      </c>
      <c r="V225" s="56">
        <v>21.38</v>
      </c>
      <c r="W225" s="56">
        <v>374.4</v>
      </c>
      <c r="X225" s="56">
        <v>352.8</v>
      </c>
      <c r="Y225" s="56">
        <v>13.44</v>
      </c>
      <c r="Z225" s="56">
        <v>18.010000000000002</v>
      </c>
      <c r="AA225" s="56">
        <v>46.39</v>
      </c>
      <c r="AB225" s="56">
        <v>62.15</v>
      </c>
      <c r="AC225" s="56">
        <v>500.4</v>
      </c>
      <c r="AD225" s="56">
        <v>1199</v>
      </c>
      <c r="AE225" s="56">
        <v>0.2893</v>
      </c>
      <c r="AF225" s="56">
        <v>93.72</v>
      </c>
      <c r="AG225" s="56">
        <v>-0.1</v>
      </c>
      <c r="AH225" s="56">
        <v>0.02</v>
      </c>
      <c r="AI225" s="56">
        <v>111115</v>
      </c>
    </row>
    <row r="226" spans="1:35" s="59" customFormat="1" x14ac:dyDescent="0.2">
      <c r="A226" s="56">
        <v>858</v>
      </c>
      <c r="B226" s="57">
        <v>35983</v>
      </c>
      <c r="C226" s="61">
        <v>0.57540509259259254</v>
      </c>
      <c r="D226" s="56" t="s">
        <v>51</v>
      </c>
      <c r="E226" s="56">
        <v>1200</v>
      </c>
      <c r="F226" s="56" t="s">
        <v>432</v>
      </c>
      <c r="G226" s="56" t="s">
        <v>436</v>
      </c>
      <c r="H226" s="56">
        <v>15</v>
      </c>
      <c r="I226" s="56">
        <v>1</v>
      </c>
      <c r="J226" s="56">
        <v>1</v>
      </c>
      <c r="K226" s="56">
        <v>116.92</v>
      </c>
      <c r="L226" s="56">
        <v>13.4</v>
      </c>
      <c r="M226" s="56">
        <v>0.28399999999999997</v>
      </c>
      <c r="N226" s="56">
        <v>255</v>
      </c>
      <c r="O226" s="56">
        <v>3.12</v>
      </c>
      <c r="P226" s="56">
        <v>1.2</v>
      </c>
      <c r="Q226" s="56">
        <v>6</v>
      </c>
      <c r="R226" s="56">
        <v>0</v>
      </c>
      <c r="S226" s="56">
        <v>1.42</v>
      </c>
      <c r="T226" s="56">
        <v>24.79</v>
      </c>
      <c r="U226" s="56">
        <v>26.26</v>
      </c>
      <c r="V226" s="56">
        <v>23.74</v>
      </c>
      <c r="W226" s="56">
        <v>367.3</v>
      </c>
      <c r="X226" s="56">
        <v>349.9</v>
      </c>
      <c r="Y226" s="56">
        <v>20.05</v>
      </c>
      <c r="Z226" s="56">
        <v>23.71</v>
      </c>
      <c r="AA226" s="56">
        <v>59.93</v>
      </c>
      <c r="AB226" s="56">
        <v>70.849999999999994</v>
      </c>
      <c r="AC226" s="56">
        <v>500.3</v>
      </c>
      <c r="AD226" s="56">
        <v>1200</v>
      </c>
      <c r="AE226" s="56">
        <v>0.50970000000000004</v>
      </c>
      <c r="AF226" s="56">
        <v>93.85</v>
      </c>
      <c r="AG226" s="56">
        <v>3.1</v>
      </c>
      <c r="AH226" s="56">
        <v>0.7</v>
      </c>
      <c r="AI226" s="56">
        <v>111115</v>
      </c>
    </row>
    <row r="227" spans="1:35" s="59" customFormat="1" x14ac:dyDescent="0.2">
      <c r="A227" s="56">
        <v>859</v>
      </c>
      <c r="B227" s="57">
        <v>35983</v>
      </c>
      <c r="C227" s="61">
        <v>0.57540509259259254</v>
      </c>
      <c r="D227" s="56" t="s">
        <v>51</v>
      </c>
      <c r="E227" s="56">
        <v>1200</v>
      </c>
      <c r="F227" s="56" t="s">
        <v>432</v>
      </c>
      <c r="G227" s="56" t="s">
        <v>436</v>
      </c>
      <c r="H227" s="56">
        <v>15</v>
      </c>
      <c r="I227" s="56">
        <v>1</v>
      </c>
      <c r="J227" s="56">
        <v>2</v>
      </c>
      <c r="K227" s="56">
        <v>152.91999999999999</v>
      </c>
      <c r="L227" s="56">
        <v>13.8</v>
      </c>
      <c r="M227" s="56">
        <v>0.28299999999999997</v>
      </c>
      <c r="N227" s="56">
        <v>252</v>
      </c>
      <c r="O227" s="56">
        <v>3.08</v>
      </c>
      <c r="P227" s="56">
        <v>1.19</v>
      </c>
      <c r="Q227" s="56">
        <v>6</v>
      </c>
      <c r="R227" s="56">
        <v>0</v>
      </c>
      <c r="S227" s="56">
        <v>1.42</v>
      </c>
      <c r="T227" s="56">
        <v>24.74</v>
      </c>
      <c r="U227" s="56">
        <v>26.17</v>
      </c>
      <c r="V227" s="56">
        <v>23.75</v>
      </c>
      <c r="W227" s="56">
        <v>367.3</v>
      </c>
      <c r="X227" s="56">
        <v>349.4</v>
      </c>
      <c r="Y227" s="56">
        <v>20.03</v>
      </c>
      <c r="Z227" s="56">
        <v>23.64</v>
      </c>
      <c r="AA227" s="56">
        <v>60.07</v>
      </c>
      <c r="AB227" s="56">
        <v>70.88</v>
      </c>
      <c r="AC227" s="56">
        <v>500.4</v>
      </c>
      <c r="AD227" s="56">
        <v>1201</v>
      </c>
      <c r="AE227" s="56">
        <v>0.1653</v>
      </c>
      <c r="AF227" s="56">
        <v>93.86</v>
      </c>
      <c r="AG227" s="56">
        <v>3.1</v>
      </c>
      <c r="AH227" s="56">
        <v>0.7</v>
      </c>
      <c r="AI227" s="56">
        <v>111115</v>
      </c>
    </row>
    <row r="228" spans="1:35" s="59" customFormat="1" x14ac:dyDescent="0.2">
      <c r="A228" s="56">
        <v>512</v>
      </c>
      <c r="B228" s="57">
        <v>35982</v>
      </c>
      <c r="C228" s="61">
        <v>0.65028935185185188</v>
      </c>
      <c r="D228" s="56" t="s">
        <v>51</v>
      </c>
      <c r="E228" s="56">
        <v>1200</v>
      </c>
      <c r="F228" s="56" t="s">
        <v>430</v>
      </c>
      <c r="G228" s="56" t="s">
        <v>436</v>
      </c>
      <c r="H228" s="56">
        <v>16</v>
      </c>
      <c r="I228" s="56">
        <v>5</v>
      </c>
      <c r="J228" s="56">
        <v>1</v>
      </c>
      <c r="K228" s="56">
        <v>105.81</v>
      </c>
      <c r="L228" s="56">
        <v>16.2</v>
      </c>
      <c r="M228" s="56">
        <v>0.28399999999999997</v>
      </c>
      <c r="N228" s="56">
        <v>239</v>
      </c>
      <c r="O228" s="56">
        <v>3.07</v>
      </c>
      <c r="P228" s="56">
        <v>1.19</v>
      </c>
      <c r="Q228" s="56">
        <v>6</v>
      </c>
      <c r="R228" s="56">
        <v>0</v>
      </c>
      <c r="S228" s="56">
        <v>1.42</v>
      </c>
      <c r="T228" s="56">
        <v>22.09</v>
      </c>
      <c r="U228" s="56">
        <v>22.77</v>
      </c>
      <c r="V228" s="56">
        <v>21.62</v>
      </c>
      <c r="W228" s="56">
        <v>372.3</v>
      </c>
      <c r="X228" s="56">
        <v>351.6</v>
      </c>
      <c r="Y228" s="56">
        <v>13.4</v>
      </c>
      <c r="Z228" s="56">
        <v>17.02</v>
      </c>
      <c r="AA228" s="56">
        <v>47.06</v>
      </c>
      <c r="AB228" s="56">
        <v>59.76</v>
      </c>
      <c r="AC228" s="56">
        <v>500.2</v>
      </c>
      <c r="AD228" s="56">
        <v>1200</v>
      </c>
      <c r="AE228" s="56">
        <v>0.19289999999999999</v>
      </c>
      <c r="AF228" s="56">
        <v>93.72</v>
      </c>
      <c r="AG228" s="56">
        <v>-0.1</v>
      </c>
      <c r="AH228" s="56">
        <v>0.02</v>
      </c>
      <c r="AI228" s="56">
        <v>111115</v>
      </c>
    </row>
    <row r="229" spans="1:35" s="59" customFormat="1" x14ac:dyDescent="0.2">
      <c r="A229" s="56">
        <v>513</v>
      </c>
      <c r="B229" s="57">
        <v>35982</v>
      </c>
      <c r="C229" s="61">
        <v>0.65028935185185188</v>
      </c>
      <c r="D229" s="56" t="s">
        <v>51</v>
      </c>
      <c r="E229" s="56">
        <v>1200</v>
      </c>
      <c r="F229" s="56" t="s">
        <v>430</v>
      </c>
      <c r="G229" s="56" t="s">
        <v>436</v>
      </c>
      <c r="H229" s="56">
        <v>16</v>
      </c>
      <c r="I229" s="56">
        <v>5</v>
      </c>
      <c r="J229" s="56">
        <v>2</v>
      </c>
      <c r="K229" s="56">
        <v>140.31</v>
      </c>
      <c r="L229" s="56">
        <v>16.399999999999999</v>
      </c>
      <c r="M229" s="56">
        <v>0.28699999999999998</v>
      </c>
      <c r="N229" s="56">
        <v>237</v>
      </c>
      <c r="O229" s="56">
        <v>3.11</v>
      </c>
      <c r="P229" s="56">
        <v>1.19</v>
      </c>
      <c r="Q229" s="56">
        <v>6</v>
      </c>
      <c r="R229" s="56">
        <v>0</v>
      </c>
      <c r="S229" s="56">
        <v>1.42</v>
      </c>
      <c r="T229" s="56">
        <v>22.35</v>
      </c>
      <c r="U229" s="56">
        <v>22.83</v>
      </c>
      <c r="V229" s="56">
        <v>22.01</v>
      </c>
      <c r="W229" s="56">
        <v>370.6</v>
      </c>
      <c r="X229" s="56">
        <v>349.7</v>
      </c>
      <c r="Y229" s="56">
        <v>13.4</v>
      </c>
      <c r="Z229" s="56">
        <v>17.07</v>
      </c>
      <c r="AA229" s="56">
        <v>46.35</v>
      </c>
      <c r="AB229" s="56">
        <v>59.02</v>
      </c>
      <c r="AC229" s="56">
        <v>500.6</v>
      </c>
      <c r="AD229" s="56">
        <v>1200</v>
      </c>
      <c r="AE229" s="56">
        <v>0.26169999999999999</v>
      </c>
      <c r="AF229" s="56">
        <v>93.72</v>
      </c>
      <c r="AG229" s="56">
        <v>-0.1</v>
      </c>
      <c r="AH229" s="56">
        <v>0.02</v>
      </c>
      <c r="AI229" s="56">
        <v>111115</v>
      </c>
    </row>
    <row r="230" spans="1:35" s="59" customFormat="1" x14ac:dyDescent="0.2">
      <c r="A230" s="56">
        <v>970</v>
      </c>
      <c r="B230" s="57">
        <v>35979</v>
      </c>
      <c r="C230" s="61">
        <v>0.59827546296296297</v>
      </c>
      <c r="D230" s="56" t="s">
        <v>51</v>
      </c>
      <c r="E230" s="56">
        <v>1200</v>
      </c>
      <c r="F230" s="56" t="s">
        <v>432</v>
      </c>
      <c r="G230" s="56" t="s">
        <v>427</v>
      </c>
      <c r="H230" s="56">
        <v>4</v>
      </c>
      <c r="I230" s="56">
        <v>1</v>
      </c>
      <c r="J230" s="56">
        <v>1</v>
      </c>
      <c r="K230" s="56">
        <v>8.69</v>
      </c>
      <c r="L230" s="56">
        <v>18.600000000000001</v>
      </c>
      <c r="M230" s="56">
        <v>0.255</v>
      </c>
      <c r="N230" s="56">
        <v>206</v>
      </c>
      <c r="O230" s="56">
        <v>3.39</v>
      </c>
      <c r="P230" s="56">
        <v>1.44</v>
      </c>
      <c r="Q230" s="56">
        <v>6</v>
      </c>
      <c r="R230" s="56">
        <v>0</v>
      </c>
      <c r="S230" s="56">
        <v>1.42</v>
      </c>
      <c r="T230" s="56">
        <v>28.3</v>
      </c>
      <c r="U230" s="56">
        <v>26.59</v>
      </c>
      <c r="V230" s="56">
        <v>30.11</v>
      </c>
      <c r="W230" s="56">
        <v>394.8</v>
      </c>
      <c r="X230" s="56">
        <v>347.5</v>
      </c>
      <c r="Y230" s="56">
        <v>13.82</v>
      </c>
      <c r="Z230" s="56">
        <v>21.77</v>
      </c>
      <c r="AA230" s="56">
        <v>33.840000000000003</v>
      </c>
      <c r="AB230" s="56">
        <v>53.29</v>
      </c>
      <c r="AC230" s="56">
        <v>250.1</v>
      </c>
      <c r="AD230" s="56">
        <v>1200</v>
      </c>
      <c r="AE230" s="56">
        <v>0.17910000000000001</v>
      </c>
      <c r="AF230" s="56">
        <v>94.54</v>
      </c>
      <c r="AG230" s="56">
        <v>0</v>
      </c>
      <c r="AH230" s="56">
        <v>0.08</v>
      </c>
      <c r="AI230" s="56">
        <v>111115</v>
      </c>
    </row>
    <row r="231" spans="1:35" s="59" customFormat="1" x14ac:dyDescent="0.2">
      <c r="A231" s="56">
        <v>971</v>
      </c>
      <c r="B231" s="57">
        <v>35979</v>
      </c>
      <c r="C231" s="61">
        <v>0.59827546296296297</v>
      </c>
      <c r="D231" s="56" t="s">
        <v>51</v>
      </c>
      <c r="E231" s="56">
        <v>1200</v>
      </c>
      <c r="F231" s="56" t="s">
        <v>432</v>
      </c>
      <c r="G231" s="56" t="s">
        <v>427</v>
      </c>
      <c r="H231" s="56">
        <v>4</v>
      </c>
      <c r="I231" s="56">
        <v>1</v>
      </c>
      <c r="J231" s="56">
        <v>2</v>
      </c>
      <c r="K231" s="56">
        <v>32.69</v>
      </c>
      <c r="L231" s="56">
        <v>18.7</v>
      </c>
      <c r="M231" s="56">
        <v>0.27400000000000002</v>
      </c>
      <c r="N231" s="56">
        <v>215</v>
      </c>
      <c r="O231" s="56">
        <v>3.42</v>
      </c>
      <c r="P231" s="56">
        <v>1.37</v>
      </c>
      <c r="Q231" s="56">
        <v>6</v>
      </c>
      <c r="R231" s="56">
        <v>0</v>
      </c>
      <c r="S231" s="56">
        <v>1.42</v>
      </c>
      <c r="T231" s="56">
        <v>26.72</v>
      </c>
      <c r="U231" s="56">
        <v>26.27</v>
      </c>
      <c r="V231" s="56">
        <v>25.62</v>
      </c>
      <c r="W231" s="56">
        <v>396.3</v>
      </c>
      <c r="X231" s="56">
        <v>348.5</v>
      </c>
      <c r="Y231" s="56">
        <v>13.79</v>
      </c>
      <c r="Z231" s="56">
        <v>21.81</v>
      </c>
      <c r="AA231" s="56">
        <v>37.03</v>
      </c>
      <c r="AB231" s="56">
        <v>58.57</v>
      </c>
      <c r="AC231" s="56">
        <v>249.9</v>
      </c>
      <c r="AD231" s="56">
        <v>1199</v>
      </c>
      <c r="AE231" s="56">
        <v>0.30309999999999998</v>
      </c>
      <c r="AF231" s="56">
        <v>94.55</v>
      </c>
      <c r="AG231" s="56">
        <v>0</v>
      </c>
      <c r="AH231" s="56">
        <v>0.08</v>
      </c>
      <c r="AI231" s="56">
        <v>111115</v>
      </c>
    </row>
    <row r="232" spans="1:35" s="59" customFormat="1" x14ac:dyDescent="0.2">
      <c r="A232" s="56">
        <v>1296</v>
      </c>
      <c r="B232" s="57">
        <v>35978</v>
      </c>
      <c r="C232" s="61">
        <v>0.56165509259259261</v>
      </c>
      <c r="D232" s="56" t="s">
        <v>51</v>
      </c>
      <c r="E232" s="56">
        <v>1200</v>
      </c>
      <c r="F232" s="56" t="s">
        <v>430</v>
      </c>
      <c r="G232" s="56" t="s">
        <v>427</v>
      </c>
      <c r="H232" s="56">
        <v>4</v>
      </c>
      <c r="I232" s="56">
        <v>1</v>
      </c>
      <c r="J232" s="56">
        <v>1</v>
      </c>
      <c r="K232" s="56">
        <v>14.97</v>
      </c>
      <c r="L232" s="56">
        <v>22.6</v>
      </c>
      <c r="M232" s="56">
        <v>0.42399999999999999</v>
      </c>
      <c r="N232" s="56">
        <v>239</v>
      </c>
      <c r="O232" s="56">
        <v>3.34</v>
      </c>
      <c r="P232" s="56">
        <v>0.94899999999999995</v>
      </c>
      <c r="Q232" s="56">
        <v>6</v>
      </c>
      <c r="R232" s="56">
        <v>0</v>
      </c>
      <c r="S232" s="56">
        <v>1.42</v>
      </c>
      <c r="T232" s="56">
        <v>17.57</v>
      </c>
      <c r="U232" s="56">
        <v>18.350000000000001</v>
      </c>
      <c r="V232" s="56">
        <v>16.93</v>
      </c>
      <c r="W232" s="56">
        <v>379.7</v>
      </c>
      <c r="X232" s="56">
        <v>351.2</v>
      </c>
      <c r="Y232" s="56">
        <v>8.43</v>
      </c>
      <c r="Z232" s="56">
        <v>12.38</v>
      </c>
      <c r="AA232" s="56">
        <v>39.450000000000003</v>
      </c>
      <c r="AB232" s="56">
        <v>57.95</v>
      </c>
      <c r="AC232" s="56">
        <v>500.3</v>
      </c>
      <c r="AD232" s="56">
        <v>1200</v>
      </c>
      <c r="AE232" s="56">
        <v>0.56479999999999997</v>
      </c>
      <c r="AF232" s="56">
        <v>94.4</v>
      </c>
      <c r="AG232" s="56">
        <v>2.5</v>
      </c>
      <c r="AH232" s="56">
        <v>0.55000000000000004</v>
      </c>
      <c r="AI232" s="56">
        <v>111115</v>
      </c>
    </row>
    <row r="233" spans="1:35" s="59" customFormat="1" x14ac:dyDescent="0.2">
      <c r="A233" s="56">
        <v>1297</v>
      </c>
      <c r="B233" s="57">
        <v>35978</v>
      </c>
      <c r="C233" s="61">
        <v>0.56165509259259261</v>
      </c>
      <c r="D233" s="56" t="s">
        <v>51</v>
      </c>
      <c r="E233" s="56">
        <v>1200</v>
      </c>
      <c r="F233" s="56" t="s">
        <v>430</v>
      </c>
      <c r="G233" s="56" t="s">
        <v>427</v>
      </c>
      <c r="H233" s="56">
        <v>4</v>
      </c>
      <c r="I233" s="56">
        <v>1</v>
      </c>
      <c r="J233" s="56">
        <v>2</v>
      </c>
      <c r="K233" s="56">
        <v>32.22</v>
      </c>
      <c r="L233" s="56">
        <v>20.8</v>
      </c>
      <c r="M233" s="56">
        <v>0.42599999999999999</v>
      </c>
      <c r="N233" s="56">
        <v>250</v>
      </c>
      <c r="O233" s="56">
        <v>3.32</v>
      </c>
      <c r="P233" s="56">
        <v>0.94</v>
      </c>
      <c r="Q233" s="56">
        <v>6</v>
      </c>
      <c r="R233" s="56">
        <v>0</v>
      </c>
      <c r="S233" s="56">
        <v>1.42</v>
      </c>
      <c r="T233" s="56">
        <v>17.489999999999998</v>
      </c>
      <c r="U233" s="56">
        <v>18.27</v>
      </c>
      <c r="V233" s="56">
        <v>16.670000000000002</v>
      </c>
      <c r="W233" s="56">
        <v>379.4</v>
      </c>
      <c r="X233" s="56">
        <v>353.1</v>
      </c>
      <c r="Y233" s="56">
        <v>8.43</v>
      </c>
      <c r="Z233" s="56">
        <v>12.36</v>
      </c>
      <c r="AA233" s="56">
        <v>39.700000000000003</v>
      </c>
      <c r="AB233" s="56">
        <v>58.2</v>
      </c>
      <c r="AC233" s="56">
        <v>500.3</v>
      </c>
      <c r="AD233" s="56">
        <v>1200</v>
      </c>
      <c r="AE233" s="56">
        <v>0.1515</v>
      </c>
      <c r="AF233" s="56">
        <v>94.4</v>
      </c>
      <c r="AG233" s="56">
        <v>2.5</v>
      </c>
      <c r="AH233" s="56">
        <v>0.55000000000000004</v>
      </c>
      <c r="AI233" s="56">
        <v>111115</v>
      </c>
    </row>
    <row r="234" spans="1:35" s="59" customFormat="1" x14ac:dyDescent="0.2">
      <c r="A234" s="56">
        <v>980</v>
      </c>
      <c r="B234" s="57">
        <v>35979</v>
      </c>
      <c r="C234" s="61">
        <v>0.60090277777777779</v>
      </c>
      <c r="D234" s="56" t="s">
        <v>51</v>
      </c>
      <c r="E234" s="56">
        <v>1200</v>
      </c>
      <c r="F234" s="56" t="s">
        <v>432</v>
      </c>
      <c r="G234" s="56" t="s">
        <v>427</v>
      </c>
      <c r="H234" s="56">
        <v>4</v>
      </c>
      <c r="I234" s="56">
        <v>4</v>
      </c>
      <c r="J234" s="56">
        <v>1</v>
      </c>
      <c r="K234" s="56">
        <v>62.19</v>
      </c>
      <c r="L234" s="56">
        <v>21.1</v>
      </c>
      <c r="M234" s="56">
        <v>0.34899999999999998</v>
      </c>
      <c r="N234" s="56">
        <v>225</v>
      </c>
      <c r="O234" s="56">
        <v>3.45</v>
      </c>
      <c r="P234" s="56">
        <v>1.1299999999999999</v>
      </c>
      <c r="Q234" s="56">
        <v>6</v>
      </c>
      <c r="R234" s="56">
        <v>0</v>
      </c>
      <c r="S234" s="56">
        <v>1.42</v>
      </c>
      <c r="T234" s="56">
        <v>25.89</v>
      </c>
      <c r="U234" s="56">
        <v>25.05</v>
      </c>
      <c r="V234" s="56">
        <v>26.89</v>
      </c>
      <c r="W234" s="56">
        <v>400.9</v>
      </c>
      <c r="X234" s="56">
        <v>347.4</v>
      </c>
      <c r="Y234" s="56">
        <v>13.65</v>
      </c>
      <c r="Z234" s="56">
        <v>21.75</v>
      </c>
      <c r="AA234" s="56">
        <v>38.49</v>
      </c>
      <c r="AB234" s="56">
        <v>61.33</v>
      </c>
      <c r="AC234" s="56">
        <v>250.1</v>
      </c>
      <c r="AD234" s="56">
        <v>1199</v>
      </c>
      <c r="AE234" s="56">
        <v>0.30309999999999998</v>
      </c>
      <c r="AF234" s="56">
        <v>94.54</v>
      </c>
      <c r="AG234" s="56">
        <v>0</v>
      </c>
      <c r="AH234" s="56">
        <v>0.08</v>
      </c>
      <c r="AI234" s="56">
        <v>111115</v>
      </c>
    </row>
    <row r="235" spans="1:35" s="59" customFormat="1" x14ac:dyDescent="0.2">
      <c r="A235" s="56">
        <v>981</v>
      </c>
      <c r="B235" s="57">
        <v>35979</v>
      </c>
      <c r="C235" s="61">
        <v>0.60090277777777779</v>
      </c>
      <c r="D235" s="56" t="s">
        <v>51</v>
      </c>
      <c r="E235" s="56">
        <v>1200</v>
      </c>
      <c r="F235" s="56" t="s">
        <v>432</v>
      </c>
      <c r="G235" s="56" t="s">
        <v>427</v>
      </c>
      <c r="H235" s="56">
        <v>4</v>
      </c>
      <c r="I235" s="56">
        <v>4</v>
      </c>
      <c r="J235" s="56">
        <v>2</v>
      </c>
      <c r="K235" s="56">
        <v>84.69</v>
      </c>
      <c r="L235" s="56">
        <v>20.8</v>
      </c>
      <c r="M235" s="56">
        <v>0.35299999999999998</v>
      </c>
      <c r="N235" s="56">
        <v>230</v>
      </c>
      <c r="O235" s="56">
        <v>3.51</v>
      </c>
      <c r="P235" s="56">
        <v>1.1399999999999999</v>
      </c>
      <c r="Q235" s="56">
        <v>6</v>
      </c>
      <c r="R235" s="56">
        <v>0</v>
      </c>
      <c r="S235" s="56">
        <v>1.42</v>
      </c>
      <c r="T235" s="56">
        <v>26.29</v>
      </c>
      <c r="U235" s="56">
        <v>25.17</v>
      </c>
      <c r="V235" s="56">
        <v>27.53</v>
      </c>
      <c r="W235" s="56">
        <v>402.7</v>
      </c>
      <c r="X235" s="56">
        <v>349.9</v>
      </c>
      <c r="Y235" s="56">
        <v>13.63</v>
      </c>
      <c r="Z235" s="56">
        <v>21.88</v>
      </c>
      <c r="AA235" s="56">
        <v>37.549999999999997</v>
      </c>
      <c r="AB235" s="56">
        <v>60.26</v>
      </c>
      <c r="AC235" s="56">
        <v>250</v>
      </c>
      <c r="AD235" s="56">
        <v>1199</v>
      </c>
      <c r="AE235" s="56">
        <v>0.77149999999999996</v>
      </c>
      <c r="AF235" s="56">
        <v>94.54</v>
      </c>
      <c r="AG235" s="56">
        <v>0</v>
      </c>
      <c r="AH235" s="56">
        <v>0.08</v>
      </c>
      <c r="AI235" s="56">
        <v>111115</v>
      </c>
    </row>
    <row r="236" spans="1:35" s="59" customFormat="1" x14ac:dyDescent="0.2">
      <c r="A236" s="56">
        <v>1306</v>
      </c>
      <c r="B236" s="57">
        <v>35978</v>
      </c>
      <c r="C236" s="61">
        <v>0.56506944444444451</v>
      </c>
      <c r="D236" s="56" t="s">
        <v>51</v>
      </c>
      <c r="E236" s="56">
        <v>1200</v>
      </c>
      <c r="F236" s="56" t="s">
        <v>430</v>
      </c>
      <c r="G236" s="56" t="s">
        <v>427</v>
      </c>
      <c r="H236" s="56">
        <v>4</v>
      </c>
      <c r="I236" s="56">
        <v>4</v>
      </c>
      <c r="J236" s="56">
        <v>1</v>
      </c>
      <c r="K236" s="56">
        <v>10.96</v>
      </c>
      <c r="L236" s="56">
        <v>15.7</v>
      </c>
      <c r="M236" s="56">
        <v>0.29599999999999999</v>
      </c>
      <c r="N236" s="56">
        <v>245</v>
      </c>
      <c r="O236" s="56">
        <v>2.68</v>
      </c>
      <c r="P236" s="56">
        <v>1.01</v>
      </c>
      <c r="Q236" s="56">
        <v>6</v>
      </c>
      <c r="R236" s="56">
        <v>0</v>
      </c>
      <c r="S236" s="56">
        <v>1.42</v>
      </c>
      <c r="T236" s="56">
        <v>16.95</v>
      </c>
      <c r="U236" s="56">
        <v>18.309999999999999</v>
      </c>
      <c r="V236" s="56">
        <v>15.81</v>
      </c>
      <c r="W236" s="56">
        <v>369.9</v>
      </c>
      <c r="X236" s="56">
        <v>349.9</v>
      </c>
      <c r="Y236" s="56">
        <v>8.4499999999999993</v>
      </c>
      <c r="Z236" s="56">
        <v>11.62</v>
      </c>
      <c r="AA236" s="56">
        <v>41.14</v>
      </c>
      <c r="AB236" s="56">
        <v>56.61</v>
      </c>
      <c r="AC236" s="56">
        <v>500.4</v>
      </c>
      <c r="AD236" s="56">
        <v>1199</v>
      </c>
      <c r="AE236" s="56">
        <v>0.4133</v>
      </c>
      <c r="AF236" s="56">
        <v>94.4</v>
      </c>
      <c r="AG236" s="56">
        <v>2.5</v>
      </c>
      <c r="AH236" s="56">
        <v>0.55000000000000004</v>
      </c>
      <c r="AI236" s="56">
        <v>111115</v>
      </c>
    </row>
    <row r="237" spans="1:35" s="59" customFormat="1" x14ac:dyDescent="0.2">
      <c r="A237" s="56">
        <v>1307</v>
      </c>
      <c r="B237" s="57">
        <v>35978</v>
      </c>
      <c r="C237" s="61">
        <v>0.56506944444444451</v>
      </c>
      <c r="D237" s="56" t="s">
        <v>51</v>
      </c>
      <c r="E237" s="56">
        <v>1200</v>
      </c>
      <c r="F237" s="56" t="s">
        <v>430</v>
      </c>
      <c r="G237" s="56" t="s">
        <v>427</v>
      </c>
      <c r="H237" s="56">
        <v>4</v>
      </c>
      <c r="I237" s="56">
        <v>4</v>
      </c>
      <c r="J237" s="56">
        <v>2</v>
      </c>
      <c r="K237" s="56">
        <v>78.459999999999994</v>
      </c>
      <c r="L237" s="56">
        <v>16.7</v>
      </c>
      <c r="M237" s="56">
        <v>0.29899999999999999</v>
      </c>
      <c r="N237" s="56">
        <v>239</v>
      </c>
      <c r="O237" s="56">
        <v>2.65</v>
      </c>
      <c r="P237" s="56">
        <v>0.99299999999999999</v>
      </c>
      <c r="Q237" s="56">
        <v>6</v>
      </c>
      <c r="R237" s="56">
        <v>0</v>
      </c>
      <c r="S237" s="56">
        <v>1.42</v>
      </c>
      <c r="T237" s="56">
        <v>16.989999999999998</v>
      </c>
      <c r="U237" s="56">
        <v>18.12</v>
      </c>
      <c r="V237" s="56">
        <v>16.09</v>
      </c>
      <c r="W237" s="56">
        <v>370</v>
      </c>
      <c r="X237" s="56">
        <v>348.9</v>
      </c>
      <c r="Y237" s="56">
        <v>8.4499999999999993</v>
      </c>
      <c r="Z237" s="56">
        <v>11.58</v>
      </c>
      <c r="AA237" s="56">
        <v>41.02</v>
      </c>
      <c r="AB237" s="56">
        <v>56.27</v>
      </c>
      <c r="AC237" s="56">
        <v>500.4</v>
      </c>
      <c r="AD237" s="56">
        <v>1200</v>
      </c>
      <c r="AE237" s="56">
        <v>0.26169999999999999</v>
      </c>
      <c r="AF237" s="56">
        <v>94.4</v>
      </c>
      <c r="AG237" s="56">
        <v>2.5</v>
      </c>
      <c r="AH237" s="56">
        <v>0.55000000000000004</v>
      </c>
      <c r="AI237" s="56">
        <v>111115</v>
      </c>
    </row>
    <row r="238" spans="1:35" s="59" customFormat="1" x14ac:dyDescent="0.2">
      <c r="A238" s="56">
        <v>1326</v>
      </c>
      <c r="B238" s="57">
        <v>35978</v>
      </c>
      <c r="C238" s="61">
        <v>0.57188657407407406</v>
      </c>
      <c r="D238" s="56" t="s">
        <v>51</v>
      </c>
      <c r="E238" s="56">
        <v>1200</v>
      </c>
      <c r="F238" s="56" t="s">
        <v>430</v>
      </c>
      <c r="G238" s="56" t="s">
        <v>427</v>
      </c>
      <c r="H238" s="56">
        <v>4</v>
      </c>
      <c r="I238" s="56">
        <v>6</v>
      </c>
      <c r="J238" s="56">
        <v>1</v>
      </c>
      <c r="K238" s="56">
        <v>139.69999999999999</v>
      </c>
      <c r="L238" s="56">
        <v>15.8</v>
      </c>
      <c r="M238" s="56">
        <v>0.317</v>
      </c>
      <c r="N238" s="56">
        <v>250</v>
      </c>
      <c r="O238" s="56">
        <v>2.68</v>
      </c>
      <c r="P238" s="56">
        <v>0.95899999999999996</v>
      </c>
      <c r="Q238" s="56">
        <v>6</v>
      </c>
      <c r="R238" s="56">
        <v>0</v>
      </c>
      <c r="S238" s="56">
        <v>1.42</v>
      </c>
      <c r="T238" s="56">
        <v>16.79</v>
      </c>
      <c r="U238" s="56">
        <v>17.940000000000001</v>
      </c>
      <c r="V238" s="56">
        <v>15.95</v>
      </c>
      <c r="W238" s="56">
        <v>370.1</v>
      </c>
      <c r="X238" s="56">
        <v>350.1</v>
      </c>
      <c r="Y238" s="56">
        <v>8.5299999999999994</v>
      </c>
      <c r="Z238" s="56">
        <v>11.7</v>
      </c>
      <c r="AA238" s="56">
        <v>41.94</v>
      </c>
      <c r="AB238" s="56">
        <v>57.56</v>
      </c>
      <c r="AC238" s="56">
        <v>500.4</v>
      </c>
      <c r="AD238" s="56">
        <v>1199</v>
      </c>
      <c r="AE238" s="56">
        <v>0.5786</v>
      </c>
      <c r="AF238" s="56">
        <v>94.39</v>
      </c>
      <c r="AG238" s="56">
        <v>2.5</v>
      </c>
      <c r="AH238" s="56">
        <v>0.55000000000000004</v>
      </c>
      <c r="AI238" s="56">
        <v>111115</v>
      </c>
    </row>
    <row r="239" spans="1:35" s="59" customFormat="1" x14ac:dyDescent="0.2">
      <c r="A239" s="56">
        <v>1327</v>
      </c>
      <c r="B239" s="57">
        <v>35978</v>
      </c>
      <c r="C239" s="61">
        <v>0.57188657407407406</v>
      </c>
      <c r="D239" s="56" t="s">
        <v>51</v>
      </c>
      <c r="E239" s="56">
        <v>1200</v>
      </c>
      <c r="F239" s="56" t="s">
        <v>430</v>
      </c>
      <c r="G239" s="56" t="s">
        <v>427</v>
      </c>
      <c r="H239" s="56">
        <v>4</v>
      </c>
      <c r="I239" s="56">
        <v>6</v>
      </c>
      <c r="J239" s="56">
        <v>2</v>
      </c>
      <c r="K239" s="56">
        <v>155.44999999999999</v>
      </c>
      <c r="L239" s="56">
        <v>15.9</v>
      </c>
      <c r="M239" s="56">
        <v>0.317</v>
      </c>
      <c r="N239" s="56">
        <v>250</v>
      </c>
      <c r="O239" s="56">
        <v>2.69</v>
      </c>
      <c r="P239" s="56">
        <v>0.96199999999999997</v>
      </c>
      <c r="Q239" s="56">
        <v>6</v>
      </c>
      <c r="R239" s="56">
        <v>0</v>
      </c>
      <c r="S239" s="56">
        <v>1.42</v>
      </c>
      <c r="T239" s="56">
        <v>16.87</v>
      </c>
      <c r="U239" s="56">
        <v>17.97</v>
      </c>
      <c r="V239" s="56">
        <v>16.21</v>
      </c>
      <c r="W239" s="56">
        <v>370.2</v>
      </c>
      <c r="X239" s="56">
        <v>350</v>
      </c>
      <c r="Y239" s="56">
        <v>8.5299999999999994</v>
      </c>
      <c r="Z239" s="56">
        <v>11.71</v>
      </c>
      <c r="AA239" s="56">
        <v>41.74</v>
      </c>
      <c r="AB239" s="56">
        <v>57.32</v>
      </c>
      <c r="AC239" s="56">
        <v>500.3</v>
      </c>
      <c r="AD239" s="56">
        <v>1199</v>
      </c>
      <c r="AE239" s="56">
        <v>0.77149999999999996</v>
      </c>
      <c r="AF239" s="56">
        <v>94.39</v>
      </c>
      <c r="AG239" s="56">
        <v>2.5</v>
      </c>
      <c r="AH239" s="56">
        <v>0.55000000000000004</v>
      </c>
      <c r="AI239" s="56">
        <v>111115</v>
      </c>
    </row>
    <row r="240" spans="1:35" s="59" customFormat="1" x14ac:dyDescent="0.2">
      <c r="A240" s="56">
        <v>1336</v>
      </c>
      <c r="B240" s="57">
        <v>35978</v>
      </c>
      <c r="C240" s="61">
        <v>0.57648148148148148</v>
      </c>
      <c r="D240" s="56" t="s">
        <v>51</v>
      </c>
      <c r="E240" s="56">
        <v>1200</v>
      </c>
      <c r="F240" s="56" t="s">
        <v>430</v>
      </c>
      <c r="G240" s="56" t="s">
        <v>427</v>
      </c>
      <c r="H240" s="56">
        <v>5</v>
      </c>
      <c r="I240" s="56">
        <v>5</v>
      </c>
      <c r="J240" s="56">
        <v>1</v>
      </c>
      <c r="K240" s="56">
        <v>8.1999999999999993</v>
      </c>
      <c r="L240" s="56">
        <v>17</v>
      </c>
      <c r="M240" s="56">
        <v>0.224</v>
      </c>
      <c r="N240" s="56">
        <v>206</v>
      </c>
      <c r="O240" s="56">
        <v>2.19</v>
      </c>
      <c r="P240" s="56">
        <v>1.05</v>
      </c>
      <c r="Q240" s="56">
        <v>6</v>
      </c>
      <c r="R240" s="56">
        <v>0</v>
      </c>
      <c r="S240" s="56">
        <v>1.42</v>
      </c>
      <c r="T240" s="56">
        <v>16.149999999999999</v>
      </c>
      <c r="U240" s="56">
        <v>18.25</v>
      </c>
      <c r="V240" s="56">
        <v>14.78</v>
      </c>
      <c r="W240" s="56">
        <v>370</v>
      </c>
      <c r="X240" s="56">
        <v>348.7</v>
      </c>
      <c r="Y240" s="56">
        <v>8.56</v>
      </c>
      <c r="Z240" s="56">
        <v>11.15</v>
      </c>
      <c r="AA240" s="56">
        <v>43.86</v>
      </c>
      <c r="AB240" s="56">
        <v>57.16</v>
      </c>
      <c r="AC240" s="56">
        <v>500.4</v>
      </c>
      <c r="AD240" s="56">
        <v>1197</v>
      </c>
      <c r="AE240" s="56">
        <v>0.13780000000000001</v>
      </c>
      <c r="AF240" s="56">
        <v>94.4</v>
      </c>
      <c r="AG240" s="56">
        <v>2.5</v>
      </c>
      <c r="AH240" s="56">
        <v>0.55000000000000004</v>
      </c>
      <c r="AI240" s="56">
        <v>111115</v>
      </c>
    </row>
    <row r="241" spans="1:35" s="59" customFormat="1" x14ac:dyDescent="0.2">
      <c r="A241" s="56">
        <v>1337</v>
      </c>
      <c r="B241" s="57">
        <v>35978</v>
      </c>
      <c r="C241" s="61">
        <v>0.57648148148148148</v>
      </c>
      <c r="D241" s="56" t="s">
        <v>51</v>
      </c>
      <c r="E241" s="56">
        <v>1200</v>
      </c>
      <c r="F241" s="56" t="s">
        <v>430</v>
      </c>
      <c r="G241" s="56" t="s">
        <v>427</v>
      </c>
      <c r="H241" s="56">
        <v>5</v>
      </c>
      <c r="I241" s="56">
        <v>5</v>
      </c>
      <c r="J241" s="56">
        <v>2</v>
      </c>
      <c r="K241" s="56">
        <v>46.44</v>
      </c>
      <c r="L241" s="56">
        <v>17.5</v>
      </c>
      <c r="M241" s="56">
        <v>0.22500000000000001</v>
      </c>
      <c r="N241" s="56">
        <v>203</v>
      </c>
      <c r="O241" s="56">
        <v>2.17</v>
      </c>
      <c r="P241" s="56">
        <v>1.04</v>
      </c>
      <c r="Q241" s="56">
        <v>6</v>
      </c>
      <c r="R241" s="56">
        <v>0</v>
      </c>
      <c r="S241" s="56">
        <v>1.42</v>
      </c>
      <c r="T241" s="56">
        <v>16.09</v>
      </c>
      <c r="U241" s="56">
        <v>18.13</v>
      </c>
      <c r="V241" s="56">
        <v>14.77</v>
      </c>
      <c r="W241" s="56">
        <v>371.7</v>
      </c>
      <c r="X241" s="56">
        <v>349.8</v>
      </c>
      <c r="Y241" s="56">
        <v>8.57</v>
      </c>
      <c r="Z241" s="56">
        <v>11.14</v>
      </c>
      <c r="AA241" s="56">
        <v>44.08</v>
      </c>
      <c r="AB241" s="56">
        <v>57.3</v>
      </c>
      <c r="AC241" s="56">
        <v>500.3</v>
      </c>
      <c r="AD241" s="56">
        <v>1200</v>
      </c>
      <c r="AE241" s="56">
        <v>0</v>
      </c>
      <c r="AF241" s="56">
        <v>94.4</v>
      </c>
      <c r="AG241" s="56">
        <v>2.5</v>
      </c>
      <c r="AH241" s="56">
        <v>0.55000000000000004</v>
      </c>
      <c r="AI241" s="56">
        <v>111115</v>
      </c>
    </row>
    <row r="242" spans="1:35" s="59" customFormat="1" x14ac:dyDescent="0.2">
      <c r="A242" s="56">
        <v>960</v>
      </c>
      <c r="B242" s="57">
        <v>35979</v>
      </c>
      <c r="C242" s="61">
        <v>0.59671296296296295</v>
      </c>
      <c r="D242" s="56" t="s">
        <v>51</v>
      </c>
      <c r="E242" s="56">
        <v>1200</v>
      </c>
      <c r="F242" s="56" t="s">
        <v>432</v>
      </c>
      <c r="G242" s="56" t="s">
        <v>427</v>
      </c>
      <c r="H242" s="56">
        <v>6</v>
      </c>
      <c r="I242" s="56">
        <v>2</v>
      </c>
      <c r="J242" s="56">
        <v>1</v>
      </c>
      <c r="K242" s="56">
        <v>6.44</v>
      </c>
      <c r="L242" s="56">
        <v>18.3</v>
      </c>
      <c r="M242" s="56">
        <v>0.27300000000000002</v>
      </c>
      <c r="N242" s="56">
        <v>214</v>
      </c>
      <c r="O242" s="56">
        <v>3.41</v>
      </c>
      <c r="P242" s="56">
        <v>1.37</v>
      </c>
      <c r="Q242" s="56">
        <v>6</v>
      </c>
      <c r="R242" s="56">
        <v>0</v>
      </c>
      <c r="S242" s="56">
        <v>1.42</v>
      </c>
      <c r="T242" s="56">
        <v>26.18</v>
      </c>
      <c r="U242" s="56">
        <v>26.31</v>
      </c>
      <c r="V242" s="56">
        <v>25.86</v>
      </c>
      <c r="W242" s="56">
        <v>392.2</v>
      </c>
      <c r="X242" s="56">
        <v>345.3</v>
      </c>
      <c r="Y242" s="56">
        <v>13.89</v>
      </c>
      <c r="Z242" s="56">
        <v>21.89</v>
      </c>
      <c r="AA242" s="56">
        <v>38.51</v>
      </c>
      <c r="AB242" s="56">
        <v>60.7</v>
      </c>
      <c r="AC242" s="56">
        <v>249.8</v>
      </c>
      <c r="AD242" s="56">
        <v>1201</v>
      </c>
      <c r="AE242" s="56">
        <v>0.124</v>
      </c>
      <c r="AF242" s="56">
        <v>94.55</v>
      </c>
      <c r="AG242" s="56">
        <v>0</v>
      </c>
      <c r="AH242" s="56">
        <v>0.08</v>
      </c>
      <c r="AI242" s="56">
        <v>111115</v>
      </c>
    </row>
    <row r="243" spans="1:35" s="59" customFormat="1" x14ac:dyDescent="0.2">
      <c r="A243" s="56">
        <v>961</v>
      </c>
      <c r="B243" s="57">
        <v>35979</v>
      </c>
      <c r="C243" s="61">
        <v>0.59671296296296295</v>
      </c>
      <c r="D243" s="56" t="s">
        <v>51</v>
      </c>
      <c r="E243" s="56">
        <v>1200</v>
      </c>
      <c r="F243" s="56" t="s">
        <v>432</v>
      </c>
      <c r="G243" s="56" t="s">
        <v>427</v>
      </c>
      <c r="H243" s="56">
        <v>6</v>
      </c>
      <c r="I243" s="56">
        <v>2</v>
      </c>
      <c r="J243" s="56">
        <v>2</v>
      </c>
      <c r="K243" s="56">
        <v>25.94</v>
      </c>
      <c r="L243" s="56">
        <v>19.3</v>
      </c>
      <c r="M243" s="56">
        <v>0.27600000000000002</v>
      </c>
      <c r="N243" s="56">
        <v>211</v>
      </c>
      <c r="O243" s="56">
        <v>3.38</v>
      </c>
      <c r="P243" s="56">
        <v>1.34</v>
      </c>
      <c r="Q243" s="56">
        <v>6</v>
      </c>
      <c r="R243" s="56">
        <v>0</v>
      </c>
      <c r="S243" s="56">
        <v>1.42</v>
      </c>
      <c r="T243" s="56">
        <v>25.97</v>
      </c>
      <c r="U243" s="56">
        <v>26.16</v>
      </c>
      <c r="V243" s="56">
        <v>25.64</v>
      </c>
      <c r="W243" s="56">
        <v>397.3</v>
      </c>
      <c r="X243" s="56">
        <v>348.1</v>
      </c>
      <c r="Y243" s="56">
        <v>13.88</v>
      </c>
      <c r="Z243" s="56">
        <v>21.82</v>
      </c>
      <c r="AA243" s="56">
        <v>38.950000000000003</v>
      </c>
      <c r="AB243" s="56">
        <v>61.22</v>
      </c>
      <c r="AC243" s="56">
        <v>250</v>
      </c>
      <c r="AD243" s="56">
        <v>1200</v>
      </c>
      <c r="AE243" s="56">
        <v>0.124</v>
      </c>
      <c r="AF243" s="56">
        <v>94.54</v>
      </c>
      <c r="AG243" s="56">
        <v>0</v>
      </c>
      <c r="AH243" s="56">
        <v>0.08</v>
      </c>
      <c r="AI243" s="56">
        <v>111115</v>
      </c>
    </row>
    <row r="244" spans="1:35" s="59" customFormat="1" x14ac:dyDescent="0.2">
      <c r="A244" s="56">
        <v>1316</v>
      </c>
      <c r="B244" s="57">
        <v>35978</v>
      </c>
      <c r="C244" s="61">
        <v>0.56950231481481484</v>
      </c>
      <c r="D244" s="56" t="s">
        <v>51</v>
      </c>
      <c r="E244" s="56">
        <v>1200</v>
      </c>
      <c r="F244" s="56" t="s">
        <v>430</v>
      </c>
      <c r="G244" s="56" t="s">
        <v>427</v>
      </c>
      <c r="H244" s="56">
        <v>6</v>
      </c>
      <c r="I244" s="56">
        <v>3</v>
      </c>
      <c r="J244" s="56">
        <v>1</v>
      </c>
      <c r="K244" s="56">
        <v>8.2100000000000009</v>
      </c>
      <c r="L244" s="56">
        <v>15.5</v>
      </c>
      <c r="M244" s="56">
        <v>0.27</v>
      </c>
      <c r="N244" s="56">
        <v>237</v>
      </c>
      <c r="O244" s="56">
        <v>2.4300000000000002</v>
      </c>
      <c r="P244" s="56">
        <v>0.995</v>
      </c>
      <c r="Q244" s="56">
        <v>6</v>
      </c>
      <c r="R244" s="56">
        <v>0</v>
      </c>
      <c r="S244" s="56">
        <v>1.42</v>
      </c>
      <c r="T244" s="56">
        <v>16.71</v>
      </c>
      <c r="U244" s="56">
        <v>17.97</v>
      </c>
      <c r="V244" s="56">
        <v>15.96</v>
      </c>
      <c r="W244" s="56">
        <v>368.1</v>
      </c>
      <c r="X244" s="56">
        <v>348.5</v>
      </c>
      <c r="Y244" s="56">
        <v>8.48</v>
      </c>
      <c r="Z244" s="56">
        <v>11.36</v>
      </c>
      <c r="AA244" s="56">
        <v>41.91</v>
      </c>
      <c r="AB244" s="56">
        <v>56.18</v>
      </c>
      <c r="AC244" s="56">
        <v>500.3</v>
      </c>
      <c r="AD244" s="56">
        <v>1199</v>
      </c>
      <c r="AE244" s="56">
        <v>0.48209999999999997</v>
      </c>
      <c r="AF244" s="56">
        <v>94.39</v>
      </c>
      <c r="AG244" s="56">
        <v>2.5</v>
      </c>
      <c r="AH244" s="56">
        <v>0.55000000000000004</v>
      </c>
      <c r="AI244" s="56">
        <v>111115</v>
      </c>
    </row>
    <row r="245" spans="1:35" s="59" customFormat="1" x14ac:dyDescent="0.2">
      <c r="A245" s="56">
        <v>1317</v>
      </c>
      <c r="B245" s="57">
        <v>35978</v>
      </c>
      <c r="C245" s="61">
        <v>0.56950231481481484</v>
      </c>
      <c r="D245" s="56" t="s">
        <v>51</v>
      </c>
      <c r="E245" s="56">
        <v>1200</v>
      </c>
      <c r="F245" s="56" t="s">
        <v>430</v>
      </c>
      <c r="G245" s="56" t="s">
        <v>427</v>
      </c>
      <c r="H245" s="56">
        <v>6</v>
      </c>
      <c r="I245" s="56">
        <v>3</v>
      </c>
      <c r="J245" s="56">
        <v>2</v>
      </c>
      <c r="K245" s="56">
        <v>28.45</v>
      </c>
      <c r="L245" s="56">
        <v>15.7</v>
      </c>
      <c r="M245" s="56">
        <v>0.27100000000000002</v>
      </c>
      <c r="N245" s="56">
        <v>235</v>
      </c>
      <c r="O245" s="56">
        <v>2.44</v>
      </c>
      <c r="P245" s="56">
        <v>0.99399999999999999</v>
      </c>
      <c r="Q245" s="56">
        <v>6</v>
      </c>
      <c r="R245" s="56">
        <v>0</v>
      </c>
      <c r="S245" s="56">
        <v>1.42</v>
      </c>
      <c r="T245" s="56">
        <v>16.71</v>
      </c>
      <c r="U245" s="56">
        <v>17.96</v>
      </c>
      <c r="V245" s="56">
        <v>15.96</v>
      </c>
      <c r="W245" s="56">
        <v>368.4</v>
      </c>
      <c r="X245" s="56">
        <v>348.5</v>
      </c>
      <c r="Y245" s="56">
        <v>8.48</v>
      </c>
      <c r="Z245" s="56">
        <v>11.37</v>
      </c>
      <c r="AA245" s="56">
        <v>41.91</v>
      </c>
      <c r="AB245" s="56">
        <v>56.18</v>
      </c>
      <c r="AC245" s="56">
        <v>500.3</v>
      </c>
      <c r="AD245" s="56">
        <v>1198</v>
      </c>
      <c r="AE245" s="56">
        <v>0.26169999999999999</v>
      </c>
      <c r="AF245" s="56">
        <v>94.4</v>
      </c>
      <c r="AG245" s="56">
        <v>2.5</v>
      </c>
      <c r="AH245" s="56">
        <v>0.55000000000000004</v>
      </c>
      <c r="AI245" s="56">
        <v>111115</v>
      </c>
    </row>
    <row r="246" spans="1:35" s="59" customFormat="1" x14ac:dyDescent="0.2">
      <c r="A246" s="56">
        <v>1286</v>
      </c>
      <c r="B246" s="57">
        <v>35978</v>
      </c>
      <c r="C246" s="61">
        <v>0.55810185185185179</v>
      </c>
      <c r="D246" s="56" t="s">
        <v>51</v>
      </c>
      <c r="E246" s="56">
        <v>1200</v>
      </c>
      <c r="F246" s="56" t="s">
        <v>430</v>
      </c>
      <c r="G246" s="56" t="s">
        <v>427</v>
      </c>
      <c r="H246" s="56">
        <v>7</v>
      </c>
      <c r="I246" s="56">
        <v>2</v>
      </c>
      <c r="J246" s="56">
        <v>1</v>
      </c>
      <c r="K246" s="56">
        <v>10.94</v>
      </c>
      <c r="L246" s="56">
        <v>15.5</v>
      </c>
      <c r="M246" s="56">
        <v>0.3</v>
      </c>
      <c r="N246" s="56">
        <v>246</v>
      </c>
      <c r="O246" s="56">
        <v>2.7</v>
      </c>
      <c r="P246" s="56">
        <v>1.01</v>
      </c>
      <c r="Q246" s="56">
        <v>6</v>
      </c>
      <c r="R246" s="56">
        <v>0</v>
      </c>
      <c r="S246" s="56">
        <v>1.42</v>
      </c>
      <c r="T246" s="56">
        <v>16.48</v>
      </c>
      <c r="U246" s="56">
        <v>18.21</v>
      </c>
      <c r="V246" s="56">
        <v>15.3</v>
      </c>
      <c r="W246" s="56">
        <v>368.8</v>
      </c>
      <c r="X246" s="56">
        <v>349</v>
      </c>
      <c r="Y246" s="56">
        <v>8.2899999999999991</v>
      </c>
      <c r="Z246" s="56">
        <v>11.49</v>
      </c>
      <c r="AA246" s="56">
        <v>41.6</v>
      </c>
      <c r="AB246" s="56">
        <v>57.67</v>
      </c>
      <c r="AC246" s="56">
        <v>500.4</v>
      </c>
      <c r="AD246" s="56">
        <v>1199</v>
      </c>
      <c r="AE246" s="56">
        <v>0.74390000000000001</v>
      </c>
      <c r="AF246" s="56">
        <v>94.41</v>
      </c>
      <c r="AG246" s="56">
        <v>2.7</v>
      </c>
      <c r="AH246" s="56">
        <v>0.55000000000000004</v>
      </c>
      <c r="AI246" s="56">
        <v>111115</v>
      </c>
    </row>
    <row r="247" spans="1:35" s="59" customFormat="1" x14ac:dyDescent="0.2">
      <c r="A247" s="56">
        <v>1287</v>
      </c>
      <c r="B247" s="57">
        <v>35978</v>
      </c>
      <c r="C247" s="61">
        <v>0.55810185185185179</v>
      </c>
      <c r="D247" s="56" t="s">
        <v>51</v>
      </c>
      <c r="E247" s="56">
        <v>1200</v>
      </c>
      <c r="F247" s="56" t="s">
        <v>430</v>
      </c>
      <c r="G247" s="56" t="s">
        <v>427</v>
      </c>
      <c r="H247" s="56">
        <v>7</v>
      </c>
      <c r="I247" s="56">
        <v>2</v>
      </c>
      <c r="J247" s="56">
        <v>2</v>
      </c>
      <c r="K247" s="56">
        <v>37.19</v>
      </c>
      <c r="L247" s="56">
        <v>15.7</v>
      </c>
      <c r="M247" s="56">
        <v>0.29799999999999999</v>
      </c>
      <c r="N247" s="56">
        <v>245</v>
      </c>
      <c r="O247" s="56">
        <v>2.66</v>
      </c>
      <c r="P247" s="56">
        <v>1</v>
      </c>
      <c r="Q247" s="56">
        <v>6</v>
      </c>
      <c r="R247" s="56">
        <v>0</v>
      </c>
      <c r="S247" s="56">
        <v>1.42</v>
      </c>
      <c r="T247" s="56">
        <v>16.309999999999999</v>
      </c>
      <c r="U247" s="56">
        <v>18.079999999999998</v>
      </c>
      <c r="V247" s="56">
        <v>15.17</v>
      </c>
      <c r="W247" s="56">
        <v>368.7</v>
      </c>
      <c r="X247" s="56">
        <v>348.8</v>
      </c>
      <c r="Y247" s="56">
        <v>8.2899999999999991</v>
      </c>
      <c r="Z247" s="56">
        <v>11.44</v>
      </c>
      <c r="AA247" s="56">
        <v>42.02</v>
      </c>
      <c r="AB247" s="56">
        <v>58.02</v>
      </c>
      <c r="AC247" s="56">
        <v>500.4</v>
      </c>
      <c r="AD247" s="56">
        <v>1200</v>
      </c>
      <c r="AE247" s="56">
        <v>0.95050000000000001</v>
      </c>
      <c r="AF247" s="56">
        <v>94.41</v>
      </c>
      <c r="AG247" s="56">
        <v>2.7</v>
      </c>
      <c r="AH247" s="56">
        <v>0.55000000000000004</v>
      </c>
      <c r="AI247" s="56">
        <v>111115</v>
      </c>
    </row>
    <row r="248" spans="1:35" s="59" customFormat="1" x14ac:dyDescent="0.2">
      <c r="A248" s="56">
        <v>990</v>
      </c>
      <c r="B248" s="57">
        <v>35979</v>
      </c>
      <c r="C248" s="61">
        <v>0.60480324074074077</v>
      </c>
      <c r="D248" s="56" t="s">
        <v>51</v>
      </c>
      <c r="E248" s="56">
        <v>1200</v>
      </c>
      <c r="F248" s="56" t="s">
        <v>432</v>
      </c>
      <c r="G248" s="56" t="s">
        <v>427</v>
      </c>
      <c r="H248" s="56">
        <v>9</v>
      </c>
      <c r="I248" s="56">
        <v>5</v>
      </c>
      <c r="J248" s="56">
        <v>1</v>
      </c>
      <c r="K248" s="56">
        <v>134.22</v>
      </c>
      <c r="L248" s="56">
        <v>22.1</v>
      </c>
      <c r="M248" s="56">
        <v>0.32500000000000001</v>
      </c>
      <c r="N248" s="56">
        <v>215</v>
      </c>
      <c r="O248" s="56">
        <v>3.51</v>
      </c>
      <c r="P248" s="56">
        <v>1.22</v>
      </c>
      <c r="Q248" s="56">
        <v>6</v>
      </c>
      <c r="R248" s="56">
        <v>0</v>
      </c>
      <c r="S248" s="56">
        <v>1.42</v>
      </c>
      <c r="T248" s="56">
        <v>25.91</v>
      </c>
      <c r="U248" s="56">
        <v>25.55</v>
      </c>
      <c r="V248" s="56">
        <v>26.29</v>
      </c>
      <c r="W248" s="56">
        <v>406.8</v>
      </c>
      <c r="X248" s="56">
        <v>350.9</v>
      </c>
      <c r="Y248" s="56">
        <v>13.57</v>
      </c>
      <c r="Z248" s="56">
        <v>21.82</v>
      </c>
      <c r="AA248" s="56">
        <v>38.24</v>
      </c>
      <c r="AB248" s="56">
        <v>61.47</v>
      </c>
      <c r="AC248" s="56">
        <v>250.2</v>
      </c>
      <c r="AD248" s="56">
        <v>1200</v>
      </c>
      <c r="AE248" s="56">
        <v>0.4546</v>
      </c>
      <c r="AF248" s="56">
        <v>94.54</v>
      </c>
      <c r="AG248" s="56">
        <v>0</v>
      </c>
      <c r="AH248" s="56">
        <v>0.08</v>
      </c>
      <c r="AI248" s="56">
        <v>111115</v>
      </c>
    </row>
    <row r="249" spans="1:35" s="59" customFormat="1" x14ac:dyDescent="0.2">
      <c r="A249" s="56">
        <v>991</v>
      </c>
      <c r="B249" s="57">
        <v>35979</v>
      </c>
      <c r="C249" s="61">
        <v>0.60480324074074077</v>
      </c>
      <c r="D249" s="56" t="s">
        <v>51</v>
      </c>
      <c r="E249" s="56">
        <v>1200</v>
      </c>
      <c r="F249" s="56" t="s">
        <v>432</v>
      </c>
      <c r="G249" s="56" t="s">
        <v>427</v>
      </c>
      <c r="H249" s="56">
        <v>9</v>
      </c>
      <c r="I249" s="56">
        <v>5</v>
      </c>
      <c r="J249" s="56">
        <v>2</v>
      </c>
      <c r="K249" s="56">
        <v>146.22</v>
      </c>
      <c r="L249" s="56">
        <v>22</v>
      </c>
      <c r="M249" s="56">
        <v>0.32200000000000001</v>
      </c>
      <c r="N249" s="56">
        <v>214</v>
      </c>
      <c r="O249" s="56">
        <v>3.53</v>
      </c>
      <c r="P249" s="56">
        <v>1.23</v>
      </c>
      <c r="Q249" s="56">
        <v>6</v>
      </c>
      <c r="R249" s="56">
        <v>0</v>
      </c>
      <c r="S249" s="56">
        <v>1.42</v>
      </c>
      <c r="T249" s="56">
        <v>26.17</v>
      </c>
      <c r="U249" s="56">
        <v>25.63</v>
      </c>
      <c r="V249" s="56">
        <v>27.38</v>
      </c>
      <c r="W249" s="56">
        <v>406.8</v>
      </c>
      <c r="X249" s="56">
        <v>350.9</v>
      </c>
      <c r="Y249" s="56">
        <v>13.57</v>
      </c>
      <c r="Z249" s="56">
        <v>21.86</v>
      </c>
      <c r="AA249" s="56">
        <v>37.659999999999997</v>
      </c>
      <c r="AB249" s="56">
        <v>60.64</v>
      </c>
      <c r="AC249" s="56">
        <v>250</v>
      </c>
      <c r="AD249" s="56">
        <v>1200</v>
      </c>
      <c r="AE249" s="56">
        <v>0.64749999999999996</v>
      </c>
      <c r="AF249" s="56">
        <v>94.54</v>
      </c>
      <c r="AG249" s="56">
        <v>0</v>
      </c>
      <c r="AH249" s="56">
        <v>0.08</v>
      </c>
      <c r="AI249" s="56">
        <v>111115</v>
      </c>
    </row>
    <row r="250" spans="1:35" s="59" customFormat="1" x14ac:dyDescent="0.2">
      <c r="A250" s="56">
        <v>1000</v>
      </c>
      <c r="B250" s="57">
        <v>35979</v>
      </c>
      <c r="C250" s="61">
        <v>0.60811342592592588</v>
      </c>
      <c r="D250" s="56" t="s">
        <v>51</v>
      </c>
      <c r="E250" s="56">
        <v>1200</v>
      </c>
      <c r="F250" s="56" t="s">
        <v>432</v>
      </c>
      <c r="G250" s="56" t="s">
        <v>427</v>
      </c>
      <c r="H250" s="56">
        <v>9</v>
      </c>
      <c r="I250" s="56">
        <v>6</v>
      </c>
      <c r="J250" s="56">
        <v>1</v>
      </c>
      <c r="K250" s="56">
        <v>19.96</v>
      </c>
      <c r="L250" s="56">
        <v>17.399999999999999</v>
      </c>
      <c r="M250" s="56">
        <v>0.29899999999999999</v>
      </c>
      <c r="N250" s="56">
        <v>233</v>
      </c>
      <c r="O250" s="56">
        <v>3.43</v>
      </c>
      <c r="P250" s="56">
        <v>1.27</v>
      </c>
      <c r="Q250" s="56">
        <v>6</v>
      </c>
      <c r="R250" s="56">
        <v>0</v>
      </c>
      <c r="S250" s="56">
        <v>1.42</v>
      </c>
      <c r="T250" s="56">
        <v>27.11</v>
      </c>
      <c r="U250" s="56">
        <v>25.69</v>
      </c>
      <c r="V250" s="56">
        <v>27.44</v>
      </c>
      <c r="W250" s="56">
        <v>393.6</v>
      </c>
      <c r="X250" s="56">
        <v>349</v>
      </c>
      <c r="Y250" s="56">
        <v>13.51</v>
      </c>
      <c r="Z250" s="56">
        <v>21.56</v>
      </c>
      <c r="AA250" s="56">
        <v>35.450000000000003</v>
      </c>
      <c r="AB250" s="56">
        <v>56.57</v>
      </c>
      <c r="AC250" s="56">
        <v>250</v>
      </c>
      <c r="AD250" s="56">
        <v>1200</v>
      </c>
      <c r="AE250" s="56">
        <v>1.8460000000000001</v>
      </c>
      <c r="AF250" s="56">
        <v>94.53</v>
      </c>
      <c r="AG250" s="56">
        <v>0</v>
      </c>
      <c r="AH250" s="56">
        <v>0.08</v>
      </c>
      <c r="AI250" s="56">
        <v>111115</v>
      </c>
    </row>
    <row r="251" spans="1:35" s="59" customFormat="1" x14ac:dyDescent="0.2">
      <c r="A251" s="56">
        <v>1001</v>
      </c>
      <c r="B251" s="57">
        <v>35979</v>
      </c>
      <c r="C251" s="61">
        <v>0.60811342592592588</v>
      </c>
      <c r="D251" s="56" t="s">
        <v>51</v>
      </c>
      <c r="E251" s="56">
        <v>1200</v>
      </c>
      <c r="F251" s="56" t="s">
        <v>432</v>
      </c>
      <c r="G251" s="56" t="s">
        <v>427</v>
      </c>
      <c r="H251" s="56">
        <v>9</v>
      </c>
      <c r="I251" s="56">
        <v>6</v>
      </c>
      <c r="J251" s="56">
        <v>2</v>
      </c>
      <c r="K251" s="56">
        <v>35.71</v>
      </c>
      <c r="L251" s="56">
        <v>19</v>
      </c>
      <c r="M251" s="56">
        <v>0.29899999999999999</v>
      </c>
      <c r="N251" s="56">
        <v>218</v>
      </c>
      <c r="O251" s="56">
        <v>3.46</v>
      </c>
      <c r="P251" s="56">
        <v>1.29</v>
      </c>
      <c r="Q251" s="56">
        <v>6</v>
      </c>
      <c r="R251" s="56">
        <v>0</v>
      </c>
      <c r="S251" s="56">
        <v>1.42</v>
      </c>
      <c r="T251" s="56">
        <v>26.79</v>
      </c>
      <c r="U251" s="56">
        <v>25.79</v>
      </c>
      <c r="V251" s="56">
        <v>27.72</v>
      </c>
      <c r="W251" s="56">
        <v>393.1</v>
      </c>
      <c r="X251" s="56">
        <v>344.6</v>
      </c>
      <c r="Y251" s="56">
        <v>13.52</v>
      </c>
      <c r="Z251" s="56">
        <v>21.64</v>
      </c>
      <c r="AA251" s="56">
        <v>36.15</v>
      </c>
      <c r="AB251" s="56">
        <v>57.87</v>
      </c>
      <c r="AC251" s="56">
        <v>250.2</v>
      </c>
      <c r="AD251" s="56">
        <v>1200</v>
      </c>
      <c r="AE251" s="56">
        <v>4.1329999999999999E-2</v>
      </c>
      <c r="AF251" s="56">
        <v>94.53</v>
      </c>
      <c r="AG251" s="56">
        <v>0</v>
      </c>
      <c r="AH251" s="56">
        <v>0.08</v>
      </c>
      <c r="AI251" s="56">
        <v>111115</v>
      </c>
    </row>
    <row r="252" spans="1:35" s="59" customFormat="1" x14ac:dyDescent="0.2">
      <c r="A252" s="56">
        <v>950</v>
      </c>
      <c r="B252" s="57">
        <v>35979</v>
      </c>
      <c r="C252" s="61">
        <v>0.59420138888888896</v>
      </c>
      <c r="D252" s="56" t="s">
        <v>51</v>
      </c>
      <c r="E252" s="56">
        <v>1200</v>
      </c>
      <c r="F252" s="56" t="s">
        <v>432</v>
      </c>
      <c r="G252" s="56" t="s">
        <v>427</v>
      </c>
      <c r="H252" s="56">
        <v>12</v>
      </c>
      <c r="I252" s="56">
        <v>3</v>
      </c>
      <c r="J252" s="56">
        <v>1</v>
      </c>
      <c r="K252" s="56">
        <v>12.7</v>
      </c>
      <c r="L252" s="56">
        <v>21.6</v>
      </c>
      <c r="M252" s="56">
        <v>0.36899999999999999</v>
      </c>
      <c r="N252" s="56">
        <v>229</v>
      </c>
      <c r="O252" s="56">
        <v>3.82</v>
      </c>
      <c r="P252" s="56">
        <v>1.2</v>
      </c>
      <c r="Q252" s="56">
        <v>6</v>
      </c>
      <c r="R252" s="56">
        <v>0</v>
      </c>
      <c r="S252" s="56">
        <v>1.42</v>
      </c>
      <c r="T252" s="56">
        <v>26.31</v>
      </c>
      <c r="U252" s="56">
        <v>25.92</v>
      </c>
      <c r="V252" s="56">
        <v>26.7</v>
      </c>
      <c r="W252" s="56">
        <v>404.2</v>
      </c>
      <c r="X252" s="56">
        <v>349</v>
      </c>
      <c r="Y252" s="56">
        <v>13.89</v>
      </c>
      <c r="Z252" s="56">
        <v>22.86</v>
      </c>
      <c r="AA252" s="56">
        <v>38.22</v>
      </c>
      <c r="AB252" s="56">
        <v>62.91</v>
      </c>
      <c r="AC252" s="56">
        <v>249.8</v>
      </c>
      <c r="AD252" s="56">
        <v>1200</v>
      </c>
      <c r="AE252" s="56">
        <v>0.60619999999999996</v>
      </c>
      <c r="AF252" s="56">
        <v>94.54</v>
      </c>
      <c r="AG252" s="56">
        <v>0</v>
      </c>
      <c r="AH252" s="56">
        <v>0.08</v>
      </c>
      <c r="AI252" s="56">
        <v>111115</v>
      </c>
    </row>
    <row r="253" spans="1:35" s="59" customFormat="1" x14ac:dyDescent="0.2">
      <c r="A253" s="56">
        <v>951</v>
      </c>
      <c r="B253" s="57">
        <v>35979</v>
      </c>
      <c r="C253" s="61">
        <v>0.59420138888888896</v>
      </c>
      <c r="D253" s="56" t="s">
        <v>51</v>
      </c>
      <c r="E253" s="56">
        <v>1200</v>
      </c>
      <c r="F253" s="56" t="s">
        <v>432</v>
      </c>
      <c r="G253" s="56" t="s">
        <v>427</v>
      </c>
      <c r="H253" s="56">
        <v>12</v>
      </c>
      <c r="I253" s="56">
        <v>3</v>
      </c>
      <c r="J253" s="56">
        <v>2</v>
      </c>
      <c r="K253" s="56">
        <v>32.950000000000003</v>
      </c>
      <c r="L253" s="56">
        <v>21.9</v>
      </c>
      <c r="M253" s="56">
        <v>0.371</v>
      </c>
      <c r="N253" s="56">
        <v>227</v>
      </c>
      <c r="O253" s="56">
        <v>3.83</v>
      </c>
      <c r="P253" s="56">
        <v>1.2</v>
      </c>
      <c r="Q253" s="56">
        <v>6</v>
      </c>
      <c r="R253" s="56">
        <v>0</v>
      </c>
      <c r="S253" s="56">
        <v>1.42</v>
      </c>
      <c r="T253" s="56">
        <v>26.3</v>
      </c>
      <c r="U253" s="56">
        <v>25.91</v>
      </c>
      <c r="V253" s="56">
        <v>26.7</v>
      </c>
      <c r="W253" s="56">
        <v>404.1</v>
      </c>
      <c r="X253" s="56">
        <v>348.4</v>
      </c>
      <c r="Y253" s="56">
        <v>13.88</v>
      </c>
      <c r="Z253" s="56">
        <v>22.85</v>
      </c>
      <c r="AA253" s="56">
        <v>38.200000000000003</v>
      </c>
      <c r="AB253" s="56">
        <v>62.91</v>
      </c>
      <c r="AC253" s="56">
        <v>250.1</v>
      </c>
      <c r="AD253" s="56">
        <v>1199</v>
      </c>
      <c r="AE253" s="56">
        <v>0.42709999999999998</v>
      </c>
      <c r="AF253" s="56">
        <v>94.55</v>
      </c>
      <c r="AG253" s="56">
        <v>0</v>
      </c>
      <c r="AH253" s="56">
        <v>0.08</v>
      </c>
      <c r="AI253" s="56">
        <v>111115</v>
      </c>
    </row>
    <row r="254" spans="1:35" s="59" customFormat="1" x14ac:dyDescent="0.2">
      <c r="A254" s="56">
        <v>1082</v>
      </c>
      <c r="B254" s="57">
        <v>35978</v>
      </c>
      <c r="C254" s="61">
        <v>0.6398611111111111</v>
      </c>
      <c r="D254" s="56" t="s">
        <v>51</v>
      </c>
      <c r="E254" s="56">
        <v>1200</v>
      </c>
      <c r="F254" s="56" t="s">
        <v>432</v>
      </c>
      <c r="G254" s="56" t="s">
        <v>434</v>
      </c>
      <c r="H254" s="56">
        <v>2</v>
      </c>
      <c r="I254" s="56">
        <v>6</v>
      </c>
      <c r="J254" s="56">
        <v>1</v>
      </c>
      <c r="K254" s="56">
        <v>4.1900000000000004</v>
      </c>
      <c r="L254" s="56">
        <v>11.6</v>
      </c>
      <c r="M254" s="56">
        <v>0.26200000000000001</v>
      </c>
      <c r="N254" s="56">
        <v>263</v>
      </c>
      <c r="O254" s="56">
        <v>2.27</v>
      </c>
      <c r="P254" s="56">
        <v>0.95199999999999996</v>
      </c>
      <c r="Q254" s="56">
        <v>6</v>
      </c>
      <c r="R254" s="56">
        <v>0</v>
      </c>
      <c r="S254" s="56">
        <v>1.42</v>
      </c>
      <c r="T254" s="56">
        <v>18.059999999999999</v>
      </c>
      <c r="U254" s="56">
        <v>19.66</v>
      </c>
      <c r="V254" s="56">
        <v>17.13</v>
      </c>
      <c r="W254" s="56">
        <v>364.3</v>
      </c>
      <c r="X254" s="56">
        <v>349.5</v>
      </c>
      <c r="Y254" s="56">
        <v>11.57</v>
      </c>
      <c r="Z254" s="56">
        <v>14.26</v>
      </c>
      <c r="AA254" s="56">
        <v>52.52</v>
      </c>
      <c r="AB254" s="56">
        <v>64.73</v>
      </c>
      <c r="AC254" s="56">
        <v>500.2</v>
      </c>
      <c r="AD254" s="56">
        <v>1201</v>
      </c>
      <c r="AE254" s="56">
        <v>0.19289999999999999</v>
      </c>
      <c r="AF254" s="56">
        <v>94.4</v>
      </c>
      <c r="AG254" s="56">
        <v>2.5</v>
      </c>
      <c r="AH254" s="56">
        <v>0.55000000000000004</v>
      </c>
      <c r="AI254" s="56">
        <v>111115</v>
      </c>
    </row>
    <row r="255" spans="1:35" s="59" customFormat="1" x14ac:dyDescent="0.2">
      <c r="A255" s="56">
        <v>1083</v>
      </c>
      <c r="B255" s="57">
        <v>35978</v>
      </c>
      <c r="C255" s="61">
        <v>0.6398611111111111</v>
      </c>
      <c r="D255" s="56" t="s">
        <v>51</v>
      </c>
      <c r="E255" s="56">
        <v>1200</v>
      </c>
      <c r="F255" s="56" t="s">
        <v>432</v>
      </c>
      <c r="G255" s="56" t="s">
        <v>434</v>
      </c>
      <c r="H255" s="56">
        <v>2</v>
      </c>
      <c r="I255" s="56">
        <v>6</v>
      </c>
      <c r="J255" s="56">
        <v>2</v>
      </c>
      <c r="K255" s="56">
        <v>34.19</v>
      </c>
      <c r="L255" s="56">
        <v>11.7</v>
      </c>
      <c r="M255" s="56">
        <v>0.26200000000000001</v>
      </c>
      <c r="N255" s="56">
        <v>262</v>
      </c>
      <c r="O255" s="56">
        <v>2.27</v>
      </c>
      <c r="P255" s="56">
        <v>0.95099999999999996</v>
      </c>
      <c r="Q255" s="56">
        <v>6</v>
      </c>
      <c r="R255" s="56">
        <v>0</v>
      </c>
      <c r="S255" s="56">
        <v>1.42</v>
      </c>
      <c r="T255" s="56">
        <v>18.100000000000001</v>
      </c>
      <c r="U255" s="56">
        <v>19.68</v>
      </c>
      <c r="V255" s="56">
        <v>17.13</v>
      </c>
      <c r="W255" s="56">
        <v>364.3</v>
      </c>
      <c r="X255" s="56">
        <v>349.3</v>
      </c>
      <c r="Y255" s="56">
        <v>11.61</v>
      </c>
      <c r="Z255" s="56">
        <v>14.29</v>
      </c>
      <c r="AA255" s="56">
        <v>52.57</v>
      </c>
      <c r="AB255" s="56">
        <v>64.75</v>
      </c>
      <c r="AC255" s="56">
        <v>500.4</v>
      </c>
      <c r="AD255" s="56">
        <v>1201</v>
      </c>
      <c r="AE255" s="56">
        <v>0.30309999999999998</v>
      </c>
      <c r="AF255" s="56">
        <v>94.4</v>
      </c>
      <c r="AG255" s="56">
        <v>2.5</v>
      </c>
      <c r="AH255" s="56">
        <v>0.55000000000000004</v>
      </c>
      <c r="AI255" s="56">
        <v>111115</v>
      </c>
    </row>
    <row r="256" spans="1:35" s="59" customFormat="1" x14ac:dyDescent="0.2">
      <c r="A256" s="56">
        <v>1224</v>
      </c>
      <c r="B256" s="57">
        <v>35978</v>
      </c>
      <c r="C256" s="61">
        <v>0.63157407407407407</v>
      </c>
      <c r="D256" s="56" t="s">
        <v>51</v>
      </c>
      <c r="E256" s="56">
        <v>1200</v>
      </c>
      <c r="F256" s="56" t="s">
        <v>432</v>
      </c>
      <c r="G256" s="56" t="s">
        <v>434</v>
      </c>
      <c r="H256" s="56">
        <v>3</v>
      </c>
      <c r="I256" s="56">
        <v>5</v>
      </c>
      <c r="J256" s="56">
        <v>1</v>
      </c>
      <c r="K256" s="56">
        <v>127.95</v>
      </c>
      <c r="L256" s="56">
        <v>3.51</v>
      </c>
      <c r="M256" s="56">
        <v>0.28000000000000003</v>
      </c>
      <c r="N256" s="56">
        <v>323</v>
      </c>
      <c r="O256" s="56">
        <v>2.09</v>
      </c>
      <c r="P256" s="56">
        <v>0.82899999999999996</v>
      </c>
      <c r="Q256" s="56">
        <v>6</v>
      </c>
      <c r="R256" s="56">
        <v>0</v>
      </c>
      <c r="S256" s="56">
        <v>1.42</v>
      </c>
      <c r="T256" s="56">
        <v>18.170000000000002</v>
      </c>
      <c r="U256" s="56">
        <v>18.190000000000001</v>
      </c>
      <c r="V256" s="56">
        <v>17.13</v>
      </c>
      <c r="W256" s="56">
        <v>356.3</v>
      </c>
      <c r="X256" s="56">
        <v>351.2</v>
      </c>
      <c r="Y256" s="56">
        <v>10.94</v>
      </c>
      <c r="Z256" s="56">
        <v>13.41</v>
      </c>
      <c r="AA256" s="56">
        <v>49.32</v>
      </c>
      <c r="AB256" s="56">
        <v>60.48</v>
      </c>
      <c r="AC256" s="56">
        <v>500.4</v>
      </c>
      <c r="AD256" s="56">
        <v>49.16</v>
      </c>
      <c r="AE256" s="56">
        <v>0.31690000000000002</v>
      </c>
      <c r="AF256" s="56">
        <v>94.4</v>
      </c>
      <c r="AG256" s="56">
        <v>2.5</v>
      </c>
      <c r="AH256" s="56">
        <v>0.55000000000000004</v>
      </c>
      <c r="AI256" s="56">
        <v>111115</v>
      </c>
    </row>
    <row r="257" spans="1:35" s="59" customFormat="1" x14ac:dyDescent="0.2">
      <c r="A257" s="56">
        <v>1225</v>
      </c>
      <c r="B257" s="57">
        <v>35978</v>
      </c>
      <c r="C257" s="61">
        <v>0.63157407407407407</v>
      </c>
      <c r="D257" s="56" t="s">
        <v>51</v>
      </c>
      <c r="E257" s="56">
        <v>1200</v>
      </c>
      <c r="F257" s="56" t="s">
        <v>432</v>
      </c>
      <c r="G257" s="56" t="s">
        <v>434</v>
      </c>
      <c r="H257" s="56">
        <v>3</v>
      </c>
      <c r="I257" s="56">
        <v>5</v>
      </c>
      <c r="J257" s="56">
        <v>2</v>
      </c>
      <c r="K257" s="56">
        <v>223.2</v>
      </c>
      <c r="L257" s="56">
        <v>3.49</v>
      </c>
      <c r="M257" s="56">
        <v>0.28299999999999997</v>
      </c>
      <c r="N257" s="56">
        <v>323</v>
      </c>
      <c r="O257" s="56">
        <v>2.08</v>
      </c>
      <c r="P257" s="56">
        <v>0.81699999999999995</v>
      </c>
      <c r="Q257" s="56">
        <v>6</v>
      </c>
      <c r="R257" s="56">
        <v>0</v>
      </c>
      <c r="S257" s="56">
        <v>1.42</v>
      </c>
      <c r="T257" s="56">
        <v>17.88</v>
      </c>
      <c r="U257" s="56">
        <v>18.2</v>
      </c>
      <c r="V257" s="56">
        <v>16.53</v>
      </c>
      <c r="W257" s="56">
        <v>356.2</v>
      </c>
      <c r="X257" s="56">
        <v>351.1</v>
      </c>
      <c r="Y257" s="56">
        <v>11.1</v>
      </c>
      <c r="Z257" s="56">
        <v>13.56</v>
      </c>
      <c r="AA257" s="56">
        <v>50.95</v>
      </c>
      <c r="AB257" s="56">
        <v>62.24</v>
      </c>
      <c r="AC257" s="56">
        <v>500.3</v>
      </c>
      <c r="AD257" s="56">
        <v>48.87</v>
      </c>
      <c r="AE257" s="56">
        <v>0.44080000000000003</v>
      </c>
      <c r="AF257" s="56">
        <v>94.39</v>
      </c>
      <c r="AG257" s="56">
        <v>2.5</v>
      </c>
      <c r="AH257" s="56">
        <v>0.55000000000000004</v>
      </c>
      <c r="AI257" s="56">
        <v>111115</v>
      </c>
    </row>
    <row r="258" spans="1:35" s="59" customFormat="1" x14ac:dyDescent="0.2">
      <c r="A258" s="56">
        <v>1234</v>
      </c>
      <c r="B258" s="57">
        <v>35978</v>
      </c>
      <c r="C258" s="61">
        <v>0.63552083333333331</v>
      </c>
      <c r="D258" s="56" t="s">
        <v>51</v>
      </c>
      <c r="E258" s="56">
        <v>1200</v>
      </c>
      <c r="F258" s="56" t="s">
        <v>432</v>
      </c>
      <c r="G258" s="56" t="s">
        <v>434</v>
      </c>
      <c r="H258" s="56">
        <v>3</v>
      </c>
      <c r="I258" s="56">
        <v>6</v>
      </c>
      <c r="J258" s="56">
        <v>1</v>
      </c>
      <c r="K258" s="56">
        <v>158.69999999999999</v>
      </c>
      <c r="L258" s="56">
        <v>2.71</v>
      </c>
      <c r="M258" s="56">
        <v>0.247</v>
      </c>
      <c r="N258" s="56">
        <v>326</v>
      </c>
      <c r="O258" s="56">
        <v>1.91</v>
      </c>
      <c r="P258" s="56">
        <v>0.84299999999999997</v>
      </c>
      <c r="Q258" s="56">
        <v>6</v>
      </c>
      <c r="R258" s="56">
        <v>0</v>
      </c>
      <c r="S258" s="56">
        <v>1.42</v>
      </c>
      <c r="T258" s="56">
        <v>18.54</v>
      </c>
      <c r="U258" s="56">
        <v>18.489999999999998</v>
      </c>
      <c r="V258" s="56">
        <v>17.489999999999998</v>
      </c>
      <c r="W258" s="56">
        <v>354.6</v>
      </c>
      <c r="X258" s="56">
        <v>350.6</v>
      </c>
      <c r="Y258" s="56">
        <v>11.43</v>
      </c>
      <c r="Z258" s="56">
        <v>13.69</v>
      </c>
      <c r="AA258" s="56">
        <v>50.35</v>
      </c>
      <c r="AB258" s="56">
        <v>60.32</v>
      </c>
      <c r="AC258" s="56">
        <v>500.5</v>
      </c>
      <c r="AD258" s="56">
        <v>50.13</v>
      </c>
      <c r="AE258" s="56">
        <v>0.1515</v>
      </c>
      <c r="AF258" s="56">
        <v>94.4</v>
      </c>
      <c r="AG258" s="56">
        <v>2.5</v>
      </c>
      <c r="AH258" s="56">
        <v>0.55000000000000004</v>
      </c>
      <c r="AI258" s="56">
        <v>111115</v>
      </c>
    </row>
    <row r="259" spans="1:35" s="59" customFormat="1" x14ac:dyDescent="0.2">
      <c r="A259" s="56">
        <v>1235</v>
      </c>
      <c r="B259" s="57">
        <v>35978</v>
      </c>
      <c r="C259" s="61">
        <v>0.63552083333333331</v>
      </c>
      <c r="D259" s="56" t="s">
        <v>51</v>
      </c>
      <c r="E259" s="56">
        <v>1200</v>
      </c>
      <c r="F259" s="56" t="s">
        <v>432</v>
      </c>
      <c r="G259" s="56" t="s">
        <v>434</v>
      </c>
      <c r="H259" s="56">
        <v>3</v>
      </c>
      <c r="I259" s="56">
        <v>6</v>
      </c>
      <c r="J259" s="56">
        <v>2</v>
      </c>
      <c r="K259" s="56">
        <v>184.95</v>
      </c>
      <c r="L259" s="56">
        <v>2.84</v>
      </c>
      <c r="M259" s="56">
        <v>0.24399999999999999</v>
      </c>
      <c r="N259" s="56">
        <v>324</v>
      </c>
      <c r="O259" s="56">
        <v>1.87</v>
      </c>
      <c r="P259" s="56">
        <v>0.83099999999999996</v>
      </c>
      <c r="Q259" s="56">
        <v>6</v>
      </c>
      <c r="R259" s="56">
        <v>0</v>
      </c>
      <c r="S259" s="56">
        <v>1.42</v>
      </c>
      <c r="T259" s="56">
        <v>18.36</v>
      </c>
      <c r="U259" s="56">
        <v>18.36</v>
      </c>
      <c r="V259" s="56">
        <v>17.29</v>
      </c>
      <c r="W259" s="56">
        <v>354.6</v>
      </c>
      <c r="X259" s="56">
        <v>350.4</v>
      </c>
      <c r="Y259" s="56">
        <v>11.43</v>
      </c>
      <c r="Z259" s="56">
        <v>13.64</v>
      </c>
      <c r="AA259" s="56">
        <v>50.93</v>
      </c>
      <c r="AB259" s="56">
        <v>60.77</v>
      </c>
      <c r="AC259" s="56">
        <v>500.3</v>
      </c>
      <c r="AD259" s="56">
        <v>50.06</v>
      </c>
      <c r="AE259" s="56">
        <v>1.254</v>
      </c>
      <c r="AF259" s="56">
        <v>94.39</v>
      </c>
      <c r="AG259" s="56">
        <v>2.5</v>
      </c>
      <c r="AH259" s="56">
        <v>0.55000000000000004</v>
      </c>
      <c r="AI259" s="56">
        <v>111115</v>
      </c>
    </row>
    <row r="260" spans="1:35" s="59" customFormat="1" x14ac:dyDescent="0.2">
      <c r="A260" s="56">
        <v>1102</v>
      </c>
      <c r="B260" s="57">
        <v>35978</v>
      </c>
      <c r="C260" s="61">
        <v>0.64445601851851853</v>
      </c>
      <c r="D260" s="56" t="s">
        <v>51</v>
      </c>
      <c r="E260" s="56">
        <v>1200</v>
      </c>
      <c r="F260" s="56" t="s">
        <v>432</v>
      </c>
      <c r="G260" s="56" t="s">
        <v>434</v>
      </c>
      <c r="H260" s="56">
        <v>4</v>
      </c>
      <c r="I260" s="56">
        <v>3</v>
      </c>
      <c r="J260" s="56">
        <v>1</v>
      </c>
      <c r="K260" s="56">
        <v>39.44</v>
      </c>
      <c r="L260" s="56">
        <v>16.399999999999999</v>
      </c>
      <c r="M260" s="56">
        <v>0.24399999999999999</v>
      </c>
      <c r="N260" s="56">
        <v>220</v>
      </c>
      <c r="O260" s="56">
        <v>2.39</v>
      </c>
      <c r="P260" s="56">
        <v>1.06</v>
      </c>
      <c r="Q260" s="56">
        <v>6</v>
      </c>
      <c r="R260" s="56">
        <v>0</v>
      </c>
      <c r="S260" s="56">
        <v>1.42</v>
      </c>
      <c r="T260" s="56">
        <v>19.32</v>
      </c>
      <c r="U260" s="56">
        <v>20.58</v>
      </c>
      <c r="V260" s="56">
        <v>18.45</v>
      </c>
      <c r="W260" s="56">
        <v>370.1</v>
      </c>
      <c r="X260" s="56">
        <v>349.4</v>
      </c>
      <c r="Y260" s="56">
        <v>11.68</v>
      </c>
      <c r="Z260" s="56">
        <v>14.5</v>
      </c>
      <c r="AA260" s="56">
        <v>49.01</v>
      </c>
      <c r="AB260" s="56">
        <v>60.85</v>
      </c>
      <c r="AC260" s="56">
        <v>500.4</v>
      </c>
      <c r="AD260" s="56">
        <v>1201</v>
      </c>
      <c r="AE260" s="56">
        <v>6.8879999999999997E-2</v>
      </c>
      <c r="AF260" s="56">
        <v>94.4</v>
      </c>
      <c r="AG260" s="56">
        <v>2.5</v>
      </c>
      <c r="AH260" s="56">
        <v>0.55000000000000004</v>
      </c>
      <c r="AI260" s="56">
        <v>111115</v>
      </c>
    </row>
    <row r="261" spans="1:35" s="59" customFormat="1" x14ac:dyDescent="0.2">
      <c r="A261" s="56">
        <v>1103</v>
      </c>
      <c r="B261" s="57">
        <v>35978</v>
      </c>
      <c r="C261" s="61">
        <v>0.64445601851851853</v>
      </c>
      <c r="D261" s="56" t="s">
        <v>51</v>
      </c>
      <c r="E261" s="56">
        <v>1200</v>
      </c>
      <c r="F261" s="56" t="s">
        <v>432</v>
      </c>
      <c r="G261" s="56" t="s">
        <v>434</v>
      </c>
      <c r="H261" s="56">
        <v>4</v>
      </c>
      <c r="I261" s="56">
        <v>3</v>
      </c>
      <c r="J261" s="56">
        <v>2</v>
      </c>
      <c r="K261" s="56">
        <v>62.69</v>
      </c>
      <c r="L261" s="56">
        <v>16.7</v>
      </c>
      <c r="M261" s="56">
        <v>0.246</v>
      </c>
      <c r="N261" s="56">
        <v>219</v>
      </c>
      <c r="O261" s="56">
        <v>2.37</v>
      </c>
      <c r="P261" s="56">
        <v>1.05</v>
      </c>
      <c r="Q261" s="56">
        <v>6</v>
      </c>
      <c r="R261" s="56">
        <v>0</v>
      </c>
      <c r="S261" s="56">
        <v>1.42</v>
      </c>
      <c r="T261" s="56">
        <v>19.239999999999998</v>
      </c>
      <c r="U261" s="56">
        <v>20.46</v>
      </c>
      <c r="V261" s="56">
        <v>18.47</v>
      </c>
      <c r="W261" s="56">
        <v>370.3</v>
      </c>
      <c r="X261" s="56">
        <v>349.3</v>
      </c>
      <c r="Y261" s="56">
        <v>11.65</v>
      </c>
      <c r="Z261" s="56">
        <v>14.45</v>
      </c>
      <c r="AA261" s="56">
        <v>49.11</v>
      </c>
      <c r="AB261" s="56">
        <v>60.95</v>
      </c>
      <c r="AC261" s="56">
        <v>500.4</v>
      </c>
      <c r="AD261" s="56">
        <v>1200</v>
      </c>
      <c r="AE261" s="56">
        <v>0.38569999999999999</v>
      </c>
      <c r="AF261" s="56">
        <v>94.41</v>
      </c>
      <c r="AG261" s="56">
        <v>2.5</v>
      </c>
      <c r="AH261" s="56">
        <v>0.55000000000000004</v>
      </c>
      <c r="AI261" s="56">
        <v>111115</v>
      </c>
    </row>
    <row r="262" spans="1:35" s="59" customFormat="1" x14ac:dyDescent="0.2">
      <c r="A262" s="56">
        <v>1112</v>
      </c>
      <c r="B262" s="57">
        <v>35978</v>
      </c>
      <c r="C262" s="61">
        <v>0.64611111111111108</v>
      </c>
      <c r="D262" s="56" t="s">
        <v>51</v>
      </c>
      <c r="E262" s="56">
        <v>1200</v>
      </c>
      <c r="F262" s="56" t="s">
        <v>432</v>
      </c>
      <c r="G262" s="56" t="s">
        <v>434</v>
      </c>
      <c r="H262" s="56">
        <v>5</v>
      </c>
      <c r="I262" s="56">
        <v>1</v>
      </c>
      <c r="J262" s="56">
        <v>1</v>
      </c>
      <c r="K262" s="56">
        <v>128.93</v>
      </c>
      <c r="L262" s="56">
        <v>12.2</v>
      </c>
      <c r="M262" s="56">
        <v>0.14699999999999999</v>
      </c>
      <c r="N262" s="56">
        <v>200</v>
      </c>
      <c r="O262" s="56">
        <v>1.69</v>
      </c>
      <c r="P262" s="56">
        <v>1.17</v>
      </c>
      <c r="Q262" s="56">
        <v>6</v>
      </c>
      <c r="R262" s="56">
        <v>0</v>
      </c>
      <c r="S262" s="56">
        <v>1.42</v>
      </c>
      <c r="T262" s="56">
        <v>19.03</v>
      </c>
      <c r="U262" s="56">
        <v>20.56</v>
      </c>
      <c r="V262" s="56">
        <v>18.05</v>
      </c>
      <c r="W262" s="56">
        <v>365.5</v>
      </c>
      <c r="X262" s="56">
        <v>350.1</v>
      </c>
      <c r="Y262" s="56">
        <v>11.31</v>
      </c>
      <c r="Z262" s="56">
        <v>13.32</v>
      </c>
      <c r="AA262" s="56">
        <v>48.34</v>
      </c>
      <c r="AB262" s="56">
        <v>56.89</v>
      </c>
      <c r="AC262" s="56">
        <v>500.4</v>
      </c>
      <c r="AD262" s="56">
        <v>1200</v>
      </c>
      <c r="AE262" s="56">
        <v>0.4546</v>
      </c>
      <c r="AF262" s="56">
        <v>94.41</v>
      </c>
      <c r="AG262" s="56">
        <v>2.5</v>
      </c>
      <c r="AH262" s="56">
        <v>0.55000000000000004</v>
      </c>
      <c r="AI262" s="56">
        <v>111115</v>
      </c>
    </row>
    <row r="263" spans="1:35" s="59" customFormat="1" x14ac:dyDescent="0.2">
      <c r="A263" s="56">
        <v>1113</v>
      </c>
      <c r="B263" s="57">
        <v>35978</v>
      </c>
      <c r="C263" s="61">
        <v>0.64611111111111108</v>
      </c>
      <c r="D263" s="56" t="s">
        <v>51</v>
      </c>
      <c r="E263" s="56">
        <v>1200</v>
      </c>
      <c r="F263" s="56" t="s">
        <v>432</v>
      </c>
      <c r="G263" s="56" t="s">
        <v>434</v>
      </c>
      <c r="H263" s="56">
        <v>5</v>
      </c>
      <c r="I263" s="56">
        <v>1</v>
      </c>
      <c r="J263" s="56">
        <v>2</v>
      </c>
      <c r="K263" s="56">
        <v>158.93</v>
      </c>
      <c r="L263" s="56">
        <v>12.3</v>
      </c>
      <c r="M263" s="56">
        <v>0.14699999999999999</v>
      </c>
      <c r="N263" s="56">
        <v>199</v>
      </c>
      <c r="O263" s="56">
        <v>1.67</v>
      </c>
      <c r="P263" s="56">
        <v>1.1599999999999999</v>
      </c>
      <c r="Q263" s="56">
        <v>6</v>
      </c>
      <c r="R263" s="56">
        <v>0</v>
      </c>
      <c r="S263" s="56">
        <v>1.42</v>
      </c>
      <c r="T263" s="56">
        <v>18.93</v>
      </c>
      <c r="U263" s="56">
        <v>20.43</v>
      </c>
      <c r="V263" s="56">
        <v>18.079999999999998</v>
      </c>
      <c r="W263" s="56">
        <v>365.5</v>
      </c>
      <c r="X263" s="56">
        <v>350.1</v>
      </c>
      <c r="Y263" s="56">
        <v>11.27</v>
      </c>
      <c r="Z263" s="56">
        <v>13.24</v>
      </c>
      <c r="AA263" s="56">
        <v>48.45</v>
      </c>
      <c r="AB263" s="56">
        <v>56.94</v>
      </c>
      <c r="AC263" s="56">
        <v>500.4</v>
      </c>
      <c r="AD263" s="56">
        <v>1200</v>
      </c>
      <c r="AE263" s="56">
        <v>1.391</v>
      </c>
      <c r="AF263" s="56">
        <v>94.41</v>
      </c>
      <c r="AG263" s="56">
        <v>2.5</v>
      </c>
      <c r="AH263" s="56">
        <v>0.55000000000000004</v>
      </c>
      <c r="AI263" s="56">
        <v>111115</v>
      </c>
    </row>
    <row r="264" spans="1:35" s="59" customFormat="1" x14ac:dyDescent="0.2">
      <c r="A264" s="56">
        <v>1214</v>
      </c>
      <c r="B264" s="57">
        <v>35978</v>
      </c>
      <c r="C264" s="61">
        <v>0.6290162037037037</v>
      </c>
      <c r="D264" s="56" t="s">
        <v>51</v>
      </c>
      <c r="E264" s="56">
        <v>1200</v>
      </c>
      <c r="F264" s="56" t="s">
        <v>432</v>
      </c>
      <c r="G264" s="56" t="s">
        <v>434</v>
      </c>
      <c r="H264" s="56">
        <v>5</v>
      </c>
      <c r="I264" s="56">
        <v>1</v>
      </c>
      <c r="J264" s="56">
        <v>1</v>
      </c>
      <c r="K264" s="56">
        <v>42.96</v>
      </c>
      <c r="L264" s="56">
        <v>2.56</v>
      </c>
      <c r="M264" s="56">
        <v>0.14000000000000001</v>
      </c>
      <c r="N264" s="56">
        <v>313</v>
      </c>
      <c r="O264" s="56">
        <v>1.38</v>
      </c>
      <c r="P264" s="56">
        <v>1</v>
      </c>
      <c r="Q264" s="56">
        <v>6</v>
      </c>
      <c r="R264" s="56">
        <v>0</v>
      </c>
      <c r="S264" s="56">
        <v>1.42</v>
      </c>
      <c r="T264" s="56">
        <v>19.309999999999999</v>
      </c>
      <c r="U264" s="56">
        <v>18.649999999999999</v>
      </c>
      <c r="V264" s="56">
        <v>18.68</v>
      </c>
      <c r="W264" s="56">
        <v>353.9</v>
      </c>
      <c r="X264" s="56">
        <v>350.3</v>
      </c>
      <c r="Y264" s="56">
        <v>10.62</v>
      </c>
      <c r="Z264" s="56">
        <v>12.25</v>
      </c>
      <c r="AA264" s="56">
        <v>44.6</v>
      </c>
      <c r="AB264" s="56">
        <v>51.45</v>
      </c>
      <c r="AC264" s="56">
        <v>500.4</v>
      </c>
      <c r="AD264" s="56">
        <v>49.14</v>
      </c>
      <c r="AE264" s="56">
        <v>0.1515</v>
      </c>
      <c r="AF264" s="56">
        <v>94.41</v>
      </c>
      <c r="AG264" s="56">
        <v>2.5</v>
      </c>
      <c r="AH264" s="56">
        <v>0.55000000000000004</v>
      </c>
      <c r="AI264" s="56">
        <v>111115</v>
      </c>
    </row>
    <row r="265" spans="1:35" s="59" customFormat="1" x14ac:dyDescent="0.2">
      <c r="A265" s="56">
        <v>1215</v>
      </c>
      <c r="B265" s="57">
        <v>35978</v>
      </c>
      <c r="C265" s="61">
        <v>0.6290162037037037</v>
      </c>
      <c r="D265" s="56" t="s">
        <v>51</v>
      </c>
      <c r="E265" s="56">
        <v>1200</v>
      </c>
      <c r="F265" s="56" t="s">
        <v>432</v>
      </c>
      <c r="G265" s="56" t="s">
        <v>434</v>
      </c>
      <c r="H265" s="56">
        <v>5</v>
      </c>
      <c r="I265" s="56">
        <v>1</v>
      </c>
      <c r="J265" s="56">
        <v>2</v>
      </c>
      <c r="K265" s="56">
        <v>75.959999999999994</v>
      </c>
      <c r="L265" s="56">
        <v>2.82</v>
      </c>
      <c r="M265" s="56">
        <v>0.13600000000000001</v>
      </c>
      <c r="N265" s="56">
        <v>308</v>
      </c>
      <c r="O265" s="56">
        <v>1.33</v>
      </c>
      <c r="P265" s="56">
        <v>0.99099999999999999</v>
      </c>
      <c r="Q265" s="56">
        <v>6</v>
      </c>
      <c r="R265" s="56">
        <v>0</v>
      </c>
      <c r="S265" s="56">
        <v>1.42</v>
      </c>
      <c r="T265" s="56">
        <v>18.88</v>
      </c>
      <c r="U265" s="56">
        <v>18.559999999999999</v>
      </c>
      <c r="V265" s="56">
        <v>17.93</v>
      </c>
      <c r="W265" s="56">
        <v>353.8</v>
      </c>
      <c r="X265" s="56">
        <v>349.8</v>
      </c>
      <c r="Y265" s="56">
        <v>10.66</v>
      </c>
      <c r="Z265" s="56">
        <v>12.23</v>
      </c>
      <c r="AA265" s="56">
        <v>45.97</v>
      </c>
      <c r="AB265" s="56">
        <v>52.74</v>
      </c>
      <c r="AC265" s="56">
        <v>500.4</v>
      </c>
      <c r="AD265" s="56">
        <v>49.15</v>
      </c>
      <c r="AE265" s="56">
        <v>1.0329999999999999</v>
      </c>
      <c r="AF265" s="56">
        <v>94.41</v>
      </c>
      <c r="AG265" s="56">
        <v>2.5</v>
      </c>
      <c r="AH265" s="56">
        <v>0.55000000000000004</v>
      </c>
      <c r="AI265" s="56">
        <v>111115</v>
      </c>
    </row>
    <row r="266" spans="1:35" s="59" customFormat="1" x14ac:dyDescent="0.2">
      <c r="A266" s="56">
        <v>1092</v>
      </c>
      <c r="B266" s="57">
        <v>35978</v>
      </c>
      <c r="C266" s="61">
        <v>0.64152777777777781</v>
      </c>
      <c r="D266" s="56" t="s">
        <v>51</v>
      </c>
      <c r="E266" s="56">
        <v>1200</v>
      </c>
      <c r="F266" s="56" t="s">
        <v>432</v>
      </c>
      <c r="G266" s="56" t="s">
        <v>434</v>
      </c>
      <c r="H266" s="56">
        <v>5</v>
      </c>
      <c r="I266" s="56">
        <v>2</v>
      </c>
      <c r="J266" s="56">
        <v>1</v>
      </c>
      <c r="K266" s="56">
        <v>98.94</v>
      </c>
      <c r="L266" s="56">
        <v>16.5</v>
      </c>
      <c r="M266" s="56">
        <v>0.26100000000000001</v>
      </c>
      <c r="N266" s="56">
        <v>228</v>
      </c>
      <c r="O266" s="56">
        <v>2.4300000000000002</v>
      </c>
      <c r="P266" s="56">
        <v>1.02</v>
      </c>
      <c r="Q266" s="56">
        <v>6</v>
      </c>
      <c r="R266" s="56">
        <v>0</v>
      </c>
      <c r="S266" s="56">
        <v>1.42</v>
      </c>
      <c r="T266" s="56">
        <v>18.649999999999999</v>
      </c>
      <c r="U266" s="56">
        <v>20.39</v>
      </c>
      <c r="V266" s="56">
        <v>17.29</v>
      </c>
      <c r="W266" s="56">
        <v>371.4</v>
      </c>
      <c r="X266" s="56">
        <v>350.6</v>
      </c>
      <c r="Y266" s="56">
        <v>11.8</v>
      </c>
      <c r="Z266" s="56">
        <v>14.67</v>
      </c>
      <c r="AA266" s="56">
        <v>51.64</v>
      </c>
      <c r="AB266" s="56">
        <v>64.19</v>
      </c>
      <c r="AC266" s="56">
        <v>500.5</v>
      </c>
      <c r="AD266" s="56">
        <v>1201</v>
      </c>
      <c r="AE266" s="56">
        <v>0.44080000000000003</v>
      </c>
      <c r="AF266" s="56">
        <v>94.4</v>
      </c>
      <c r="AG266" s="56">
        <v>2.5</v>
      </c>
      <c r="AH266" s="56">
        <v>0.55000000000000004</v>
      </c>
      <c r="AI266" s="56">
        <v>111115</v>
      </c>
    </row>
    <row r="267" spans="1:35" s="59" customFormat="1" x14ac:dyDescent="0.2">
      <c r="A267" s="56">
        <v>1093</v>
      </c>
      <c r="B267" s="57">
        <v>35978</v>
      </c>
      <c r="C267" s="61">
        <v>0.64152777777777781</v>
      </c>
      <c r="D267" s="56" t="s">
        <v>51</v>
      </c>
      <c r="E267" s="56">
        <v>1200</v>
      </c>
      <c r="F267" s="56" t="s">
        <v>432</v>
      </c>
      <c r="G267" s="56" t="s">
        <v>434</v>
      </c>
      <c r="H267" s="56">
        <v>5</v>
      </c>
      <c r="I267" s="56">
        <v>2</v>
      </c>
      <c r="J267" s="56">
        <v>2</v>
      </c>
      <c r="K267" s="56">
        <v>132.69</v>
      </c>
      <c r="L267" s="56">
        <v>15.9</v>
      </c>
      <c r="M267" s="56">
        <v>0.25700000000000001</v>
      </c>
      <c r="N267" s="56">
        <v>232</v>
      </c>
      <c r="O267" s="56">
        <v>2.38</v>
      </c>
      <c r="P267" s="56">
        <v>1.01</v>
      </c>
      <c r="Q267" s="56">
        <v>6</v>
      </c>
      <c r="R267" s="56">
        <v>0</v>
      </c>
      <c r="S267" s="56">
        <v>1.42</v>
      </c>
      <c r="T267" s="56">
        <v>18.54</v>
      </c>
      <c r="U267" s="56">
        <v>20.28</v>
      </c>
      <c r="V267" s="56">
        <v>17.29</v>
      </c>
      <c r="W267" s="56">
        <v>371.3</v>
      </c>
      <c r="X267" s="56">
        <v>351.2</v>
      </c>
      <c r="Y267" s="56">
        <v>11.78</v>
      </c>
      <c r="Z267" s="56">
        <v>14.59</v>
      </c>
      <c r="AA267" s="56">
        <v>51.9</v>
      </c>
      <c r="AB267" s="56">
        <v>64.28</v>
      </c>
      <c r="AC267" s="56">
        <v>500.2</v>
      </c>
      <c r="AD267" s="56">
        <v>1201</v>
      </c>
      <c r="AE267" s="56">
        <v>0.34439999999999998</v>
      </c>
      <c r="AF267" s="56">
        <v>94.4</v>
      </c>
      <c r="AG267" s="56">
        <v>2.5</v>
      </c>
      <c r="AH267" s="56">
        <v>0.55000000000000004</v>
      </c>
      <c r="AI267" s="56">
        <v>111115</v>
      </c>
    </row>
    <row r="268" spans="1:35" s="59" customFormat="1" x14ac:dyDescent="0.2">
      <c r="A268" s="56">
        <v>1438</v>
      </c>
      <c r="B268" s="57">
        <v>35978</v>
      </c>
      <c r="C268" s="61">
        <v>0.58626157407407409</v>
      </c>
      <c r="D268" s="56" t="s">
        <v>51</v>
      </c>
      <c r="E268" s="56">
        <v>1200</v>
      </c>
      <c r="F268" s="56" t="s">
        <v>430</v>
      </c>
      <c r="G268" s="56" t="s">
        <v>434</v>
      </c>
      <c r="H268" s="56">
        <v>5</v>
      </c>
      <c r="I268" s="56">
        <v>4</v>
      </c>
      <c r="J268" s="56">
        <v>1</v>
      </c>
      <c r="K268" s="56">
        <v>87.46</v>
      </c>
      <c r="L268" s="56">
        <v>10.1</v>
      </c>
      <c r="M268" s="56">
        <v>0.19400000000000001</v>
      </c>
      <c r="N268" s="56">
        <v>251</v>
      </c>
      <c r="O268" s="56">
        <v>1.9</v>
      </c>
      <c r="P268" s="56">
        <v>1.04</v>
      </c>
      <c r="Q268" s="56">
        <v>6</v>
      </c>
      <c r="R268" s="56">
        <v>0</v>
      </c>
      <c r="S268" s="56">
        <v>1.42</v>
      </c>
      <c r="T268" s="56">
        <v>16.47</v>
      </c>
      <c r="U268" s="56">
        <v>18.239999999999998</v>
      </c>
      <c r="V268" s="56">
        <v>15.36</v>
      </c>
      <c r="W268" s="56">
        <v>361.7</v>
      </c>
      <c r="X268" s="56">
        <v>348.8</v>
      </c>
      <c r="Y268" s="56">
        <v>9.0399999999999991</v>
      </c>
      <c r="Z268" s="56">
        <v>11.29</v>
      </c>
      <c r="AA268" s="56">
        <v>45.37</v>
      </c>
      <c r="AB268" s="56">
        <v>56.7</v>
      </c>
      <c r="AC268" s="56">
        <v>500.4</v>
      </c>
      <c r="AD268" s="56">
        <v>1199</v>
      </c>
      <c r="AE268" s="56">
        <v>0.73009999999999997</v>
      </c>
      <c r="AF268" s="56">
        <v>94.4</v>
      </c>
      <c r="AG268" s="56">
        <v>2.5</v>
      </c>
      <c r="AH268" s="56">
        <v>0.55000000000000004</v>
      </c>
      <c r="AI268" s="56">
        <v>111115</v>
      </c>
    </row>
    <row r="269" spans="1:35" s="59" customFormat="1" x14ac:dyDescent="0.2">
      <c r="A269" s="56">
        <v>1439</v>
      </c>
      <c r="B269" s="57">
        <v>35978</v>
      </c>
      <c r="C269" s="61">
        <v>0.58626157407407409</v>
      </c>
      <c r="D269" s="56" t="s">
        <v>51</v>
      </c>
      <c r="E269" s="56">
        <v>1200</v>
      </c>
      <c r="F269" s="56" t="s">
        <v>430</v>
      </c>
      <c r="G269" s="56" t="s">
        <v>434</v>
      </c>
      <c r="H269" s="56">
        <v>5</v>
      </c>
      <c r="I269" s="56">
        <v>4</v>
      </c>
      <c r="J269" s="56">
        <v>2</v>
      </c>
      <c r="K269" s="56">
        <v>121.21</v>
      </c>
      <c r="L269" s="56">
        <v>10.3</v>
      </c>
      <c r="M269" s="56">
        <v>0.19400000000000001</v>
      </c>
      <c r="N269" s="56">
        <v>248</v>
      </c>
      <c r="O269" s="56">
        <v>1.89</v>
      </c>
      <c r="P269" s="56">
        <v>1.03</v>
      </c>
      <c r="Q269" s="56">
        <v>6</v>
      </c>
      <c r="R269" s="56">
        <v>0</v>
      </c>
      <c r="S269" s="56">
        <v>1.42</v>
      </c>
      <c r="T269" s="56">
        <v>16.440000000000001</v>
      </c>
      <c r="U269" s="56">
        <v>18.170000000000002</v>
      </c>
      <c r="V269" s="56">
        <v>15.36</v>
      </c>
      <c r="W269" s="56">
        <v>361.6</v>
      </c>
      <c r="X269" s="56">
        <v>348.4</v>
      </c>
      <c r="Y269" s="56">
        <v>9.0399999999999991</v>
      </c>
      <c r="Z269" s="56">
        <v>11.29</v>
      </c>
      <c r="AA269" s="56">
        <v>45.5</v>
      </c>
      <c r="AB269" s="56">
        <v>56.79</v>
      </c>
      <c r="AC269" s="56">
        <v>500.3</v>
      </c>
      <c r="AD269" s="56">
        <v>1200</v>
      </c>
      <c r="AE269" s="56">
        <v>0.35820000000000002</v>
      </c>
      <c r="AF269" s="56">
        <v>94.4</v>
      </c>
      <c r="AG269" s="56">
        <v>2.5</v>
      </c>
      <c r="AH269" s="56">
        <v>0.55000000000000004</v>
      </c>
      <c r="AI269" s="56">
        <v>111115</v>
      </c>
    </row>
    <row r="270" spans="1:35" s="59" customFormat="1" x14ac:dyDescent="0.2">
      <c r="A270" s="56">
        <v>1468</v>
      </c>
      <c r="B270" s="57">
        <v>35978</v>
      </c>
      <c r="C270" s="61">
        <v>0.59622685185185187</v>
      </c>
      <c r="D270" s="56" t="s">
        <v>51</v>
      </c>
      <c r="E270" s="56">
        <v>1200</v>
      </c>
      <c r="F270" s="56" t="s">
        <v>430</v>
      </c>
      <c r="G270" s="56" t="s">
        <v>434</v>
      </c>
      <c r="H270" s="56">
        <v>5</v>
      </c>
      <c r="I270" s="56">
        <v>6</v>
      </c>
      <c r="J270" s="56">
        <v>1</v>
      </c>
      <c r="K270" s="56">
        <v>19.95</v>
      </c>
      <c r="L270" s="56">
        <v>12.7</v>
      </c>
      <c r="M270" s="56">
        <v>0.28499999999999998</v>
      </c>
      <c r="N270" s="56">
        <v>264</v>
      </c>
      <c r="O270" s="56">
        <v>2.2400000000000002</v>
      </c>
      <c r="P270" s="56">
        <v>0.875</v>
      </c>
      <c r="Q270" s="56">
        <v>6</v>
      </c>
      <c r="R270" s="56">
        <v>0</v>
      </c>
      <c r="S270" s="56">
        <v>1.42</v>
      </c>
      <c r="T270" s="56">
        <v>16.39</v>
      </c>
      <c r="U270" s="56">
        <v>18.350000000000001</v>
      </c>
      <c r="V270" s="56">
        <v>14.76</v>
      </c>
      <c r="W270" s="56">
        <v>368.4</v>
      </c>
      <c r="X270" s="56">
        <v>352.3</v>
      </c>
      <c r="Y270" s="56">
        <v>10.52</v>
      </c>
      <c r="Z270" s="56">
        <v>13.17</v>
      </c>
      <c r="AA270" s="56">
        <v>53.09</v>
      </c>
      <c r="AB270" s="56">
        <v>66.48</v>
      </c>
      <c r="AC270" s="56">
        <v>500.3</v>
      </c>
      <c r="AD270" s="56">
        <v>1199</v>
      </c>
      <c r="AE270" s="56">
        <v>0.31690000000000002</v>
      </c>
      <c r="AF270" s="56">
        <v>94.41</v>
      </c>
      <c r="AG270" s="56">
        <v>2.5</v>
      </c>
      <c r="AH270" s="56">
        <v>0.55000000000000004</v>
      </c>
      <c r="AI270" s="56">
        <v>111115</v>
      </c>
    </row>
    <row r="271" spans="1:35" s="59" customFormat="1" x14ac:dyDescent="0.2">
      <c r="A271" s="56">
        <v>1469</v>
      </c>
      <c r="B271" s="57">
        <v>35978</v>
      </c>
      <c r="C271" s="61">
        <v>0.59622685185185187</v>
      </c>
      <c r="D271" s="56" t="s">
        <v>51</v>
      </c>
      <c r="E271" s="56">
        <v>1200</v>
      </c>
      <c r="F271" s="56" t="s">
        <v>430</v>
      </c>
      <c r="G271" s="56" t="s">
        <v>434</v>
      </c>
      <c r="H271" s="56">
        <v>5</v>
      </c>
      <c r="I271" s="56">
        <v>6</v>
      </c>
      <c r="J271" s="56">
        <v>2</v>
      </c>
      <c r="K271" s="56">
        <v>44.7</v>
      </c>
      <c r="L271" s="56">
        <v>10.6</v>
      </c>
      <c r="M271" s="56">
        <v>0.28599999999999998</v>
      </c>
      <c r="N271" s="56">
        <v>276</v>
      </c>
      <c r="O271" s="56">
        <v>2.2200000000000002</v>
      </c>
      <c r="P271" s="56">
        <v>0.86499999999999999</v>
      </c>
      <c r="Q271" s="56">
        <v>6</v>
      </c>
      <c r="R271" s="56">
        <v>0</v>
      </c>
      <c r="S271" s="56">
        <v>1.42</v>
      </c>
      <c r="T271" s="56">
        <v>16.329999999999998</v>
      </c>
      <c r="U271" s="56">
        <v>18.260000000000002</v>
      </c>
      <c r="V271" s="56">
        <v>14.77</v>
      </c>
      <c r="W271" s="56">
        <v>363.8</v>
      </c>
      <c r="X271" s="56">
        <v>350.2</v>
      </c>
      <c r="Y271" s="56">
        <v>10.51</v>
      </c>
      <c r="Z271" s="56">
        <v>13.14</v>
      </c>
      <c r="AA271" s="56">
        <v>53.28</v>
      </c>
      <c r="AB271" s="56">
        <v>66.58</v>
      </c>
      <c r="AC271" s="56">
        <v>500.4</v>
      </c>
      <c r="AD271" s="56">
        <v>1200</v>
      </c>
      <c r="AE271" s="56">
        <v>0.26179999999999998</v>
      </c>
      <c r="AF271" s="56">
        <v>94.41</v>
      </c>
      <c r="AG271" s="56">
        <v>2.5</v>
      </c>
      <c r="AH271" s="56">
        <v>0.55000000000000004</v>
      </c>
      <c r="AI271" s="56">
        <v>111115</v>
      </c>
    </row>
    <row r="272" spans="1:35" s="59" customFormat="1" x14ac:dyDescent="0.2">
      <c r="A272" s="56">
        <v>1122</v>
      </c>
      <c r="B272" s="57">
        <v>35978</v>
      </c>
      <c r="C272" s="61">
        <v>0.64885416666666662</v>
      </c>
      <c r="D272" s="56" t="s">
        <v>51</v>
      </c>
      <c r="E272" s="56">
        <v>1200</v>
      </c>
      <c r="F272" s="56" t="s">
        <v>432</v>
      </c>
      <c r="G272" s="56" t="s">
        <v>434</v>
      </c>
      <c r="H272" s="56">
        <v>6</v>
      </c>
      <c r="I272" s="56">
        <v>5</v>
      </c>
      <c r="J272" s="56">
        <v>1</v>
      </c>
      <c r="K272" s="56">
        <v>92.68</v>
      </c>
      <c r="L272" s="56">
        <v>15.2</v>
      </c>
      <c r="M272" s="56">
        <v>0.28299999999999997</v>
      </c>
      <c r="N272" s="56">
        <v>243</v>
      </c>
      <c r="O272" s="56">
        <v>2.63</v>
      </c>
      <c r="P272" s="56">
        <v>1.03</v>
      </c>
      <c r="Q272" s="56">
        <v>6</v>
      </c>
      <c r="R272" s="56">
        <v>0</v>
      </c>
      <c r="S272" s="56">
        <v>1.42</v>
      </c>
      <c r="T272" s="56">
        <v>18.559999999999999</v>
      </c>
      <c r="U272" s="56">
        <v>20.27</v>
      </c>
      <c r="V272" s="56">
        <v>17.25</v>
      </c>
      <c r="W272" s="56">
        <v>367.9</v>
      </c>
      <c r="X272" s="56">
        <v>348.5</v>
      </c>
      <c r="Y272" s="56">
        <v>11.26</v>
      </c>
      <c r="Z272" s="56">
        <v>14.37</v>
      </c>
      <c r="AA272" s="56">
        <v>49.54</v>
      </c>
      <c r="AB272" s="56">
        <v>63.22</v>
      </c>
      <c r="AC272" s="56">
        <v>500.3</v>
      </c>
      <c r="AD272" s="56">
        <v>1200</v>
      </c>
      <c r="AE272" s="56">
        <v>0.23419999999999999</v>
      </c>
      <c r="AF272" s="56">
        <v>94.41</v>
      </c>
      <c r="AG272" s="56">
        <v>2.5</v>
      </c>
      <c r="AH272" s="56">
        <v>0.55000000000000004</v>
      </c>
      <c r="AI272" s="56">
        <v>111115</v>
      </c>
    </row>
    <row r="273" spans="1:35" s="59" customFormat="1" x14ac:dyDescent="0.2">
      <c r="A273" s="56">
        <v>1123</v>
      </c>
      <c r="B273" s="57">
        <v>35978</v>
      </c>
      <c r="C273" s="61">
        <v>0.64885416666666662</v>
      </c>
      <c r="D273" s="56" t="s">
        <v>51</v>
      </c>
      <c r="E273" s="56">
        <v>1200</v>
      </c>
      <c r="F273" s="56" t="s">
        <v>432</v>
      </c>
      <c r="G273" s="56" t="s">
        <v>434</v>
      </c>
      <c r="H273" s="56">
        <v>6</v>
      </c>
      <c r="I273" s="56">
        <v>5</v>
      </c>
      <c r="J273" s="56">
        <v>2</v>
      </c>
      <c r="K273" s="56">
        <v>147.43</v>
      </c>
      <c r="L273" s="56">
        <v>15.5</v>
      </c>
      <c r="M273" s="56">
        <v>0.29099999999999998</v>
      </c>
      <c r="N273" s="56">
        <v>245</v>
      </c>
      <c r="O273" s="56">
        <v>2.64</v>
      </c>
      <c r="P273" s="56">
        <v>1.01</v>
      </c>
      <c r="Q273" s="56">
        <v>6</v>
      </c>
      <c r="R273" s="56">
        <v>0</v>
      </c>
      <c r="S273" s="56">
        <v>1.42</v>
      </c>
      <c r="T273" s="56">
        <v>18.39</v>
      </c>
      <c r="U273" s="56">
        <v>20.190000000000001</v>
      </c>
      <c r="V273" s="56">
        <v>17.12</v>
      </c>
      <c r="W273" s="56">
        <v>369.7</v>
      </c>
      <c r="X273" s="56">
        <v>350</v>
      </c>
      <c r="Y273" s="56">
        <v>11.34</v>
      </c>
      <c r="Z273" s="56">
        <v>14.46</v>
      </c>
      <c r="AA273" s="56">
        <v>50.47</v>
      </c>
      <c r="AB273" s="56">
        <v>64.33</v>
      </c>
      <c r="AC273" s="56">
        <v>500.3</v>
      </c>
      <c r="AD273" s="56">
        <v>1200</v>
      </c>
      <c r="AE273" s="56">
        <v>0.1653</v>
      </c>
      <c r="AF273" s="56">
        <v>94.4</v>
      </c>
      <c r="AG273" s="56">
        <v>2.5</v>
      </c>
      <c r="AH273" s="56">
        <v>0.55000000000000004</v>
      </c>
      <c r="AI273" s="56">
        <v>111115</v>
      </c>
    </row>
    <row r="274" spans="1:35" s="59" customFormat="1" x14ac:dyDescent="0.2">
      <c r="A274" s="56">
        <v>1428</v>
      </c>
      <c r="B274" s="57">
        <v>35978</v>
      </c>
      <c r="C274" s="61">
        <v>0.58483796296296298</v>
      </c>
      <c r="D274" s="56" t="s">
        <v>51</v>
      </c>
      <c r="E274" s="56">
        <v>1200</v>
      </c>
      <c r="F274" s="56" t="s">
        <v>430</v>
      </c>
      <c r="G274" s="56" t="s">
        <v>434</v>
      </c>
      <c r="H274" s="56">
        <v>6</v>
      </c>
      <c r="I274" s="56">
        <v>5</v>
      </c>
      <c r="J274" s="56">
        <v>1</v>
      </c>
      <c r="K274" s="56">
        <v>26.71</v>
      </c>
      <c r="L274" s="56">
        <v>7.75</v>
      </c>
      <c r="M274" s="56">
        <v>0.28699999999999998</v>
      </c>
      <c r="N274" s="56">
        <v>295</v>
      </c>
      <c r="O274" s="56">
        <v>2.44</v>
      </c>
      <c r="P274" s="56">
        <v>0.94699999999999995</v>
      </c>
      <c r="Q274" s="56">
        <v>6</v>
      </c>
      <c r="R274" s="56">
        <v>0</v>
      </c>
      <c r="S274" s="56">
        <v>1.42</v>
      </c>
      <c r="T274" s="56">
        <v>16.55</v>
      </c>
      <c r="U274" s="56">
        <v>17.989999999999998</v>
      </c>
      <c r="V274" s="56">
        <v>15.56</v>
      </c>
      <c r="W274" s="56">
        <v>361.5</v>
      </c>
      <c r="X274" s="56">
        <v>351.2</v>
      </c>
      <c r="Y274" s="56">
        <v>9</v>
      </c>
      <c r="Z274" s="56">
        <v>11.89</v>
      </c>
      <c r="AA274" s="56">
        <v>44.99</v>
      </c>
      <c r="AB274" s="56">
        <v>59.42</v>
      </c>
      <c r="AC274" s="56">
        <v>500.4</v>
      </c>
      <c r="AD274" s="56">
        <v>1199</v>
      </c>
      <c r="AE274" s="56">
        <v>0.20660000000000001</v>
      </c>
      <c r="AF274" s="56">
        <v>94.41</v>
      </c>
      <c r="AG274" s="56">
        <v>2.5</v>
      </c>
      <c r="AH274" s="56">
        <v>0.55000000000000004</v>
      </c>
      <c r="AI274" s="56">
        <v>111115</v>
      </c>
    </row>
    <row r="275" spans="1:35" s="59" customFormat="1" x14ac:dyDescent="0.2">
      <c r="A275" s="56">
        <v>1429</v>
      </c>
      <c r="B275" s="57">
        <v>35978</v>
      </c>
      <c r="C275" s="61">
        <v>0.58483796296296298</v>
      </c>
      <c r="D275" s="56" t="s">
        <v>51</v>
      </c>
      <c r="E275" s="56">
        <v>1200</v>
      </c>
      <c r="F275" s="56" t="s">
        <v>430</v>
      </c>
      <c r="G275" s="56" t="s">
        <v>434</v>
      </c>
      <c r="H275" s="56">
        <v>6</v>
      </c>
      <c r="I275" s="56">
        <v>5</v>
      </c>
      <c r="J275" s="56">
        <v>2</v>
      </c>
      <c r="K275" s="56">
        <v>52.21</v>
      </c>
      <c r="L275" s="56">
        <v>8.33</v>
      </c>
      <c r="M275" s="56">
        <v>0.28699999999999998</v>
      </c>
      <c r="N275" s="56">
        <v>291</v>
      </c>
      <c r="O275" s="56">
        <v>2.44</v>
      </c>
      <c r="P275" s="56">
        <v>0.94799999999999995</v>
      </c>
      <c r="Q275" s="56">
        <v>6</v>
      </c>
      <c r="R275" s="56">
        <v>0</v>
      </c>
      <c r="S275" s="56">
        <v>1.42</v>
      </c>
      <c r="T275" s="56">
        <v>16.54</v>
      </c>
      <c r="U275" s="56">
        <v>18</v>
      </c>
      <c r="V275" s="56">
        <v>15.57</v>
      </c>
      <c r="W275" s="56">
        <v>361.4</v>
      </c>
      <c r="X275" s="56">
        <v>350.4</v>
      </c>
      <c r="Y275" s="56">
        <v>9.01</v>
      </c>
      <c r="Z275" s="56">
        <v>11.9</v>
      </c>
      <c r="AA275" s="56">
        <v>45.02</v>
      </c>
      <c r="AB275" s="56">
        <v>59.47</v>
      </c>
      <c r="AC275" s="56">
        <v>500.2</v>
      </c>
      <c r="AD275" s="56">
        <v>1199</v>
      </c>
      <c r="AE275" s="56">
        <v>0.26169999999999999</v>
      </c>
      <c r="AF275" s="56">
        <v>94.41</v>
      </c>
      <c r="AG275" s="56">
        <v>2.5</v>
      </c>
      <c r="AH275" s="56">
        <v>0.55000000000000004</v>
      </c>
      <c r="AI275" s="56">
        <v>111115</v>
      </c>
    </row>
    <row r="276" spans="1:35" s="59" customFormat="1" x14ac:dyDescent="0.2">
      <c r="A276" s="56">
        <v>1458</v>
      </c>
      <c r="B276" s="57">
        <v>35978</v>
      </c>
      <c r="C276" s="61">
        <v>0.5920023148148148</v>
      </c>
      <c r="D276" s="56" t="s">
        <v>51</v>
      </c>
      <c r="E276" s="56">
        <v>1200</v>
      </c>
      <c r="F276" s="56" t="s">
        <v>430</v>
      </c>
      <c r="G276" s="56" t="s">
        <v>434</v>
      </c>
      <c r="H276" s="56">
        <v>7</v>
      </c>
      <c r="I276" s="56">
        <v>1</v>
      </c>
      <c r="J276" s="56">
        <v>1</v>
      </c>
      <c r="K276" s="56">
        <v>110.95</v>
      </c>
      <c r="L276" s="56">
        <v>11.5</v>
      </c>
      <c r="M276" s="56">
        <v>0.30599999999999999</v>
      </c>
      <c r="N276" s="56">
        <v>277</v>
      </c>
      <c r="O276" s="56">
        <v>2.52</v>
      </c>
      <c r="P276" s="56">
        <v>0.92900000000000005</v>
      </c>
      <c r="Q276" s="56">
        <v>6</v>
      </c>
      <c r="R276" s="56">
        <v>0</v>
      </c>
      <c r="S276" s="56">
        <v>1.42</v>
      </c>
      <c r="T276" s="56">
        <v>16.87</v>
      </c>
      <c r="U276" s="56">
        <v>18.86</v>
      </c>
      <c r="V276" s="56">
        <v>15.02</v>
      </c>
      <c r="W276" s="56">
        <v>367.4</v>
      </c>
      <c r="X276" s="56">
        <v>352.6</v>
      </c>
      <c r="Y276" s="56">
        <v>10.34</v>
      </c>
      <c r="Z276" s="56">
        <v>13.32</v>
      </c>
      <c r="AA276" s="56">
        <v>50.61</v>
      </c>
      <c r="AB276" s="56">
        <v>65.209999999999994</v>
      </c>
      <c r="AC276" s="56">
        <v>500.3</v>
      </c>
      <c r="AD276" s="56">
        <v>1199</v>
      </c>
      <c r="AE276" s="56">
        <v>1.0609999999999999</v>
      </c>
      <c r="AF276" s="56">
        <v>94.41</v>
      </c>
      <c r="AG276" s="56">
        <v>2.5</v>
      </c>
      <c r="AH276" s="56">
        <v>0.55000000000000004</v>
      </c>
      <c r="AI276" s="56">
        <v>111115</v>
      </c>
    </row>
    <row r="277" spans="1:35" s="59" customFormat="1" x14ac:dyDescent="0.2">
      <c r="A277" s="56">
        <v>1459</v>
      </c>
      <c r="B277" s="57">
        <v>35978</v>
      </c>
      <c r="C277" s="61">
        <v>0.5920023148148148</v>
      </c>
      <c r="D277" s="56" t="s">
        <v>51</v>
      </c>
      <c r="E277" s="56">
        <v>1200</v>
      </c>
      <c r="F277" s="56" t="s">
        <v>430</v>
      </c>
      <c r="G277" s="56" t="s">
        <v>434</v>
      </c>
      <c r="H277" s="56">
        <v>7</v>
      </c>
      <c r="I277" s="56">
        <v>1</v>
      </c>
      <c r="J277" s="56">
        <v>2</v>
      </c>
      <c r="K277" s="56">
        <v>131.19999999999999</v>
      </c>
      <c r="L277" s="56">
        <v>10.9</v>
      </c>
      <c r="M277" s="56">
        <v>0.30399999999999999</v>
      </c>
      <c r="N277" s="56">
        <v>277</v>
      </c>
      <c r="O277" s="56">
        <v>2.4900000000000002</v>
      </c>
      <c r="P277" s="56">
        <v>0.92300000000000004</v>
      </c>
      <c r="Q277" s="56">
        <v>6</v>
      </c>
      <c r="R277" s="56">
        <v>0</v>
      </c>
      <c r="S277" s="56">
        <v>1.42</v>
      </c>
      <c r="T277" s="56">
        <v>16.739999999999998</v>
      </c>
      <c r="U277" s="56">
        <v>18.84</v>
      </c>
      <c r="V277" s="56">
        <v>14.87</v>
      </c>
      <c r="W277" s="56">
        <v>363.5</v>
      </c>
      <c r="X277" s="56">
        <v>349.4</v>
      </c>
      <c r="Y277" s="56">
        <v>10.4</v>
      </c>
      <c r="Z277" s="56">
        <v>13.34</v>
      </c>
      <c r="AA277" s="56">
        <v>51.31</v>
      </c>
      <c r="AB277" s="56">
        <v>65.86</v>
      </c>
      <c r="AC277" s="56">
        <v>500.4</v>
      </c>
      <c r="AD277" s="56">
        <v>1199</v>
      </c>
      <c r="AE277" s="56">
        <v>0.53720000000000001</v>
      </c>
      <c r="AF277" s="56">
        <v>94.41</v>
      </c>
      <c r="AG277" s="56">
        <v>2.5</v>
      </c>
      <c r="AH277" s="56">
        <v>0.55000000000000004</v>
      </c>
      <c r="AI277" s="56">
        <v>111115</v>
      </c>
    </row>
    <row r="278" spans="1:35" s="59" customFormat="1" x14ac:dyDescent="0.2">
      <c r="A278" s="56">
        <v>1132</v>
      </c>
      <c r="B278" s="57">
        <v>35978</v>
      </c>
      <c r="C278" s="61">
        <v>0.65178240740740734</v>
      </c>
      <c r="D278" s="56" t="s">
        <v>51</v>
      </c>
      <c r="E278" s="56">
        <v>1200</v>
      </c>
      <c r="F278" s="56" t="s">
        <v>432</v>
      </c>
      <c r="G278" s="56" t="s">
        <v>434</v>
      </c>
      <c r="H278" s="56">
        <v>7</v>
      </c>
      <c r="I278" s="56">
        <v>4</v>
      </c>
      <c r="J278" s="56">
        <v>1</v>
      </c>
      <c r="K278" s="56">
        <v>94.93</v>
      </c>
      <c r="L278" s="56">
        <v>15.7</v>
      </c>
      <c r="M278" s="56">
        <v>0.21299999999999999</v>
      </c>
      <c r="N278" s="56">
        <v>211</v>
      </c>
      <c r="O278" s="56">
        <v>2.21</v>
      </c>
      <c r="P278" s="56">
        <v>1.1100000000000001</v>
      </c>
      <c r="Q278" s="56">
        <v>6</v>
      </c>
      <c r="R278" s="56">
        <v>0</v>
      </c>
      <c r="S278" s="56">
        <v>1.42</v>
      </c>
      <c r="T278" s="56">
        <v>19.48</v>
      </c>
      <c r="U278" s="56">
        <v>20.73</v>
      </c>
      <c r="V278" s="56">
        <v>18.2</v>
      </c>
      <c r="W278" s="56">
        <v>368</v>
      </c>
      <c r="X278" s="56">
        <v>348.4</v>
      </c>
      <c r="Y278" s="56">
        <v>11.69</v>
      </c>
      <c r="Z278" s="56">
        <v>14.3</v>
      </c>
      <c r="AA278" s="56">
        <v>48.57</v>
      </c>
      <c r="AB278" s="56">
        <v>59.44</v>
      </c>
      <c r="AC278" s="56">
        <v>500.5</v>
      </c>
      <c r="AD278" s="56">
        <v>1201</v>
      </c>
      <c r="AE278" s="56">
        <v>1.171</v>
      </c>
      <c r="AF278" s="56">
        <v>94.4</v>
      </c>
      <c r="AG278" s="56">
        <v>2.5</v>
      </c>
      <c r="AH278" s="56">
        <v>0.55000000000000004</v>
      </c>
      <c r="AI278" s="56">
        <v>111115</v>
      </c>
    </row>
    <row r="279" spans="1:35" s="59" customFormat="1" x14ac:dyDescent="0.2">
      <c r="A279" s="56">
        <v>1133</v>
      </c>
      <c r="B279" s="57">
        <v>35978</v>
      </c>
      <c r="C279" s="61">
        <v>0.65178240740740734</v>
      </c>
      <c r="D279" s="56" t="s">
        <v>51</v>
      </c>
      <c r="E279" s="56">
        <v>1200</v>
      </c>
      <c r="F279" s="56" t="s">
        <v>432</v>
      </c>
      <c r="G279" s="56" t="s">
        <v>434</v>
      </c>
      <c r="H279" s="56">
        <v>7</v>
      </c>
      <c r="I279" s="56">
        <v>4</v>
      </c>
      <c r="J279" s="56">
        <v>2</v>
      </c>
      <c r="K279" s="56">
        <v>129.43</v>
      </c>
      <c r="L279" s="56">
        <v>15.1</v>
      </c>
      <c r="M279" s="56">
        <v>0.21099999999999999</v>
      </c>
      <c r="N279" s="56">
        <v>217</v>
      </c>
      <c r="O279" s="56">
        <v>2.17</v>
      </c>
      <c r="P279" s="56">
        <v>1.0900000000000001</v>
      </c>
      <c r="Q279" s="56">
        <v>6</v>
      </c>
      <c r="R279" s="56">
        <v>0</v>
      </c>
      <c r="S279" s="56">
        <v>1.42</v>
      </c>
      <c r="T279" s="56">
        <v>19.190000000000001</v>
      </c>
      <c r="U279" s="56">
        <v>20.64</v>
      </c>
      <c r="V279" s="56">
        <v>17.87</v>
      </c>
      <c r="W279" s="56">
        <v>369.9</v>
      </c>
      <c r="X279" s="56">
        <v>350.9</v>
      </c>
      <c r="Y279" s="56">
        <v>11.74</v>
      </c>
      <c r="Z279" s="56">
        <v>14.31</v>
      </c>
      <c r="AA279" s="56">
        <v>49.69</v>
      </c>
      <c r="AB279" s="56">
        <v>60.54</v>
      </c>
      <c r="AC279" s="56">
        <v>500.3</v>
      </c>
      <c r="AD279" s="56">
        <v>1200</v>
      </c>
      <c r="AE279" s="56">
        <v>0.11020000000000001</v>
      </c>
      <c r="AF279" s="56">
        <v>94.4</v>
      </c>
      <c r="AG279" s="56">
        <v>2.5</v>
      </c>
      <c r="AH279" s="56">
        <v>0.55000000000000004</v>
      </c>
      <c r="AI279" s="56">
        <v>111115</v>
      </c>
    </row>
    <row r="280" spans="1:35" s="59" customFormat="1" x14ac:dyDescent="0.2">
      <c r="A280" s="56">
        <v>1194</v>
      </c>
      <c r="B280" s="57">
        <v>35978</v>
      </c>
      <c r="C280" s="61">
        <v>0.62290509259259264</v>
      </c>
      <c r="D280" s="56" t="s">
        <v>51</v>
      </c>
      <c r="E280" s="56">
        <v>1200</v>
      </c>
      <c r="F280" s="56" t="s">
        <v>432</v>
      </c>
      <c r="G280" s="56" t="s">
        <v>434</v>
      </c>
      <c r="H280" s="56">
        <v>8</v>
      </c>
      <c r="I280" s="56">
        <v>2</v>
      </c>
      <c r="J280" s="56">
        <v>1</v>
      </c>
      <c r="K280" s="56">
        <v>108.22</v>
      </c>
      <c r="L280" s="56">
        <v>3.12</v>
      </c>
      <c r="M280" s="56">
        <v>0.21</v>
      </c>
      <c r="N280" s="56">
        <v>318</v>
      </c>
      <c r="O280" s="56">
        <v>1.84</v>
      </c>
      <c r="P280" s="56">
        <v>0.93200000000000005</v>
      </c>
      <c r="Q280" s="56">
        <v>6</v>
      </c>
      <c r="R280" s="56">
        <v>0</v>
      </c>
      <c r="S280" s="56">
        <v>1.42</v>
      </c>
      <c r="T280" s="56">
        <v>19.29</v>
      </c>
      <c r="U280" s="56">
        <v>18.2</v>
      </c>
      <c r="V280" s="56">
        <v>19.18</v>
      </c>
      <c r="W280" s="56">
        <v>354.2</v>
      </c>
      <c r="X280" s="56">
        <v>349.7</v>
      </c>
      <c r="Y280" s="56">
        <v>10.18</v>
      </c>
      <c r="Z280" s="56">
        <v>12.35</v>
      </c>
      <c r="AA280" s="56">
        <v>42.78</v>
      </c>
      <c r="AB280" s="56">
        <v>51.92</v>
      </c>
      <c r="AC280" s="56">
        <v>500.4</v>
      </c>
      <c r="AD280" s="56">
        <v>49.61</v>
      </c>
      <c r="AE280" s="56">
        <v>0.64739999999999998</v>
      </c>
      <c r="AF280" s="56">
        <v>94.4</v>
      </c>
      <c r="AG280" s="56">
        <v>2.5</v>
      </c>
      <c r="AH280" s="56">
        <v>0.55000000000000004</v>
      </c>
      <c r="AI280" s="56">
        <v>111115</v>
      </c>
    </row>
    <row r="281" spans="1:35" s="59" customFormat="1" x14ac:dyDescent="0.2">
      <c r="A281" s="56">
        <v>1195</v>
      </c>
      <c r="B281" s="57">
        <v>35978</v>
      </c>
      <c r="C281" s="61">
        <v>0.62290509259259264</v>
      </c>
      <c r="D281" s="56" t="s">
        <v>51</v>
      </c>
      <c r="E281" s="56">
        <v>1200</v>
      </c>
      <c r="F281" s="56" t="s">
        <v>432</v>
      </c>
      <c r="G281" s="56" t="s">
        <v>434</v>
      </c>
      <c r="H281" s="56">
        <v>8</v>
      </c>
      <c r="I281" s="56">
        <v>2</v>
      </c>
      <c r="J281" s="56">
        <v>2</v>
      </c>
      <c r="K281" s="56">
        <v>156.96</v>
      </c>
      <c r="L281" s="56">
        <v>2.71</v>
      </c>
      <c r="M281" s="56">
        <v>0.20899999999999999</v>
      </c>
      <c r="N281" s="56">
        <v>321</v>
      </c>
      <c r="O281" s="56">
        <v>1.84</v>
      </c>
      <c r="P281" s="56">
        <v>0.93500000000000005</v>
      </c>
      <c r="Q281" s="56">
        <v>6</v>
      </c>
      <c r="R281" s="56">
        <v>0</v>
      </c>
      <c r="S281" s="56">
        <v>1.42</v>
      </c>
      <c r="T281" s="56">
        <v>19.18</v>
      </c>
      <c r="U281" s="56">
        <v>18.21</v>
      </c>
      <c r="V281" s="56">
        <v>19.079999999999998</v>
      </c>
      <c r="W281" s="56">
        <v>354.1</v>
      </c>
      <c r="X281" s="56">
        <v>350</v>
      </c>
      <c r="Y281" s="56">
        <v>10.15</v>
      </c>
      <c r="Z281" s="56">
        <v>12.32</v>
      </c>
      <c r="AA281" s="56">
        <v>42.96</v>
      </c>
      <c r="AB281" s="56">
        <v>52.15</v>
      </c>
      <c r="AC281" s="56">
        <v>500.4</v>
      </c>
      <c r="AD281" s="56">
        <v>49.96</v>
      </c>
      <c r="AE281" s="56">
        <v>0.52349999999999997</v>
      </c>
      <c r="AF281" s="56">
        <v>94.41</v>
      </c>
      <c r="AG281" s="56">
        <v>2.5</v>
      </c>
      <c r="AH281" s="56">
        <v>0.55000000000000004</v>
      </c>
      <c r="AI281" s="56">
        <v>111115</v>
      </c>
    </row>
    <row r="282" spans="1:35" s="59" customFormat="1" x14ac:dyDescent="0.2">
      <c r="A282" s="56">
        <v>1418</v>
      </c>
      <c r="B282" s="57">
        <v>35978</v>
      </c>
      <c r="C282" s="61">
        <v>0.58032407407407405</v>
      </c>
      <c r="D282" s="56" t="s">
        <v>51</v>
      </c>
      <c r="E282" s="56">
        <v>1200</v>
      </c>
      <c r="F282" s="56" t="s">
        <v>430</v>
      </c>
      <c r="G282" s="56" t="s">
        <v>434</v>
      </c>
      <c r="H282" s="56">
        <v>9</v>
      </c>
      <c r="I282" s="56">
        <v>3</v>
      </c>
      <c r="J282" s="56">
        <v>1</v>
      </c>
      <c r="K282" s="56">
        <v>121.22</v>
      </c>
      <c r="L282" s="56">
        <v>4.51</v>
      </c>
      <c r="M282" s="56">
        <v>6.6299999999999998E-2</v>
      </c>
      <c r="N282" s="56">
        <v>231</v>
      </c>
      <c r="O282" s="56">
        <v>0.81699999999999995</v>
      </c>
      <c r="P282" s="56">
        <v>1.2</v>
      </c>
      <c r="Q282" s="56">
        <v>6</v>
      </c>
      <c r="R282" s="56">
        <v>0</v>
      </c>
      <c r="S282" s="56">
        <v>1.42</v>
      </c>
      <c r="T282" s="56">
        <v>15.78</v>
      </c>
      <c r="U282" s="56">
        <v>18.41</v>
      </c>
      <c r="V282" s="56">
        <v>13.9</v>
      </c>
      <c r="W282" s="56">
        <v>356.2</v>
      </c>
      <c r="X282" s="56">
        <v>350.4</v>
      </c>
      <c r="Y282" s="56">
        <v>8.85</v>
      </c>
      <c r="Z282" s="56">
        <v>9.82</v>
      </c>
      <c r="AA282" s="56">
        <v>46.45</v>
      </c>
      <c r="AB282" s="56">
        <v>51.56</v>
      </c>
      <c r="AC282" s="56">
        <v>498.5</v>
      </c>
      <c r="AD282" s="56">
        <v>1199</v>
      </c>
      <c r="AE282" s="56">
        <v>0.27550000000000002</v>
      </c>
      <c r="AF282" s="56">
        <v>94.41</v>
      </c>
      <c r="AG282" s="56">
        <v>2.5</v>
      </c>
      <c r="AH282" s="56">
        <v>0.55000000000000004</v>
      </c>
      <c r="AI282" s="56">
        <v>111115</v>
      </c>
    </row>
    <row r="283" spans="1:35" s="59" customFormat="1" x14ac:dyDescent="0.2">
      <c r="A283" s="56">
        <v>1419</v>
      </c>
      <c r="B283" s="57">
        <v>35978</v>
      </c>
      <c r="C283" s="61">
        <v>0.58032407407407405</v>
      </c>
      <c r="D283" s="56" t="s">
        <v>51</v>
      </c>
      <c r="E283" s="56">
        <v>1200</v>
      </c>
      <c r="F283" s="56" t="s">
        <v>430</v>
      </c>
      <c r="G283" s="56" t="s">
        <v>434</v>
      </c>
      <c r="H283" s="56">
        <v>9</v>
      </c>
      <c r="I283" s="56">
        <v>3</v>
      </c>
      <c r="J283" s="56">
        <v>2</v>
      </c>
      <c r="K283" s="56">
        <v>151.22</v>
      </c>
      <c r="L283" s="56">
        <v>4.7</v>
      </c>
      <c r="M283" s="56">
        <v>6.4899999999999999E-2</v>
      </c>
      <c r="N283" s="56">
        <v>224</v>
      </c>
      <c r="O283" s="56">
        <v>0.79900000000000004</v>
      </c>
      <c r="P283" s="56">
        <v>1.19</v>
      </c>
      <c r="Q283" s="56">
        <v>6</v>
      </c>
      <c r="R283" s="56">
        <v>0</v>
      </c>
      <c r="S283" s="56">
        <v>1.42</v>
      </c>
      <c r="T283" s="56">
        <v>15.63</v>
      </c>
      <c r="U283" s="56">
        <v>18.39</v>
      </c>
      <c r="V283" s="56">
        <v>13.99</v>
      </c>
      <c r="W283" s="56">
        <v>356.2</v>
      </c>
      <c r="X283" s="56">
        <v>350.2</v>
      </c>
      <c r="Y283" s="56">
        <v>8.89</v>
      </c>
      <c r="Z283" s="56">
        <v>9.84</v>
      </c>
      <c r="AA283" s="56">
        <v>47.08</v>
      </c>
      <c r="AB283" s="56">
        <v>52.1</v>
      </c>
      <c r="AC283" s="56">
        <v>500.4</v>
      </c>
      <c r="AD283" s="56">
        <v>1200</v>
      </c>
      <c r="AE283" s="56">
        <v>0.11020000000000001</v>
      </c>
      <c r="AF283" s="56">
        <v>94.4</v>
      </c>
      <c r="AG283" s="56">
        <v>2.5</v>
      </c>
      <c r="AH283" s="56">
        <v>0.55000000000000004</v>
      </c>
      <c r="AI283" s="56">
        <v>111115</v>
      </c>
    </row>
    <row r="284" spans="1:35" s="59" customFormat="1" x14ac:dyDescent="0.2">
      <c r="A284" s="56">
        <v>1448</v>
      </c>
      <c r="B284" s="57">
        <v>35978</v>
      </c>
      <c r="C284" s="61">
        <v>0.58990740740740744</v>
      </c>
      <c r="D284" s="56" t="s">
        <v>51</v>
      </c>
      <c r="E284" s="56">
        <v>1200</v>
      </c>
      <c r="F284" s="56" t="s">
        <v>430</v>
      </c>
      <c r="G284" s="56" t="s">
        <v>434</v>
      </c>
      <c r="H284" s="56">
        <v>11</v>
      </c>
      <c r="I284" s="56">
        <v>2</v>
      </c>
      <c r="J284" s="56">
        <v>1</v>
      </c>
      <c r="K284" s="56">
        <v>34.950000000000003</v>
      </c>
      <c r="L284" s="56">
        <v>10.199999999999999</v>
      </c>
      <c r="M284" s="56">
        <v>0.29799999999999999</v>
      </c>
      <c r="N284" s="56">
        <v>279</v>
      </c>
      <c r="O284" s="56">
        <v>2.39</v>
      </c>
      <c r="P284" s="56">
        <v>0.89800000000000002</v>
      </c>
      <c r="Q284" s="56">
        <v>6</v>
      </c>
      <c r="R284" s="56">
        <v>0</v>
      </c>
      <c r="S284" s="56">
        <v>1.42</v>
      </c>
      <c r="T284" s="56">
        <v>16.25</v>
      </c>
      <c r="U284" s="56">
        <v>18.22</v>
      </c>
      <c r="V284" s="56">
        <v>14.77</v>
      </c>
      <c r="W284" s="56">
        <v>361.2</v>
      </c>
      <c r="X284" s="56">
        <v>348</v>
      </c>
      <c r="Y284" s="56">
        <v>9.91</v>
      </c>
      <c r="Z284" s="56">
        <v>12.73</v>
      </c>
      <c r="AA284" s="56">
        <v>50.45</v>
      </c>
      <c r="AB284" s="56">
        <v>64.84</v>
      </c>
      <c r="AC284" s="56">
        <v>500.2</v>
      </c>
      <c r="AD284" s="56">
        <v>1199</v>
      </c>
      <c r="AE284" s="56">
        <v>0.11020000000000001</v>
      </c>
      <c r="AF284" s="56">
        <v>94.41</v>
      </c>
      <c r="AG284" s="56">
        <v>2.5</v>
      </c>
      <c r="AH284" s="56">
        <v>0.55000000000000004</v>
      </c>
      <c r="AI284" s="56">
        <v>111115</v>
      </c>
    </row>
    <row r="285" spans="1:35" s="59" customFormat="1" x14ac:dyDescent="0.2">
      <c r="A285" s="56">
        <v>1449</v>
      </c>
      <c r="B285" s="57">
        <v>35978</v>
      </c>
      <c r="C285" s="61">
        <v>0.58990740740740744</v>
      </c>
      <c r="D285" s="56" t="s">
        <v>51</v>
      </c>
      <c r="E285" s="56">
        <v>1200</v>
      </c>
      <c r="F285" s="56" t="s">
        <v>430</v>
      </c>
      <c r="G285" s="56" t="s">
        <v>434</v>
      </c>
      <c r="H285" s="56">
        <v>11</v>
      </c>
      <c r="I285" s="56">
        <v>2</v>
      </c>
      <c r="J285" s="56">
        <v>2</v>
      </c>
      <c r="K285" s="56">
        <v>61.95</v>
      </c>
      <c r="L285" s="56">
        <v>10.4</v>
      </c>
      <c r="M285" s="56">
        <v>0.29899999999999999</v>
      </c>
      <c r="N285" s="56">
        <v>280</v>
      </c>
      <c r="O285" s="56">
        <v>2.39</v>
      </c>
      <c r="P285" s="56">
        <v>0.89600000000000002</v>
      </c>
      <c r="Q285" s="56">
        <v>6</v>
      </c>
      <c r="R285" s="56">
        <v>0</v>
      </c>
      <c r="S285" s="56">
        <v>1.42</v>
      </c>
      <c r="T285" s="56">
        <v>16.23</v>
      </c>
      <c r="U285" s="56">
        <v>18.23</v>
      </c>
      <c r="V285" s="56">
        <v>14.78</v>
      </c>
      <c r="W285" s="56">
        <v>364.5</v>
      </c>
      <c r="X285" s="56">
        <v>350.9</v>
      </c>
      <c r="Y285" s="56">
        <v>9.94</v>
      </c>
      <c r="Z285" s="56">
        <v>12.76</v>
      </c>
      <c r="AA285" s="56">
        <v>50.65</v>
      </c>
      <c r="AB285" s="56">
        <v>65.06</v>
      </c>
      <c r="AC285" s="56">
        <v>500.4</v>
      </c>
      <c r="AD285" s="56">
        <v>1200</v>
      </c>
      <c r="AE285" s="56">
        <v>0.1515</v>
      </c>
      <c r="AF285" s="56">
        <v>94.41</v>
      </c>
      <c r="AG285" s="56">
        <v>2.5</v>
      </c>
      <c r="AH285" s="56">
        <v>0.55000000000000004</v>
      </c>
      <c r="AI285" s="56">
        <v>111115</v>
      </c>
    </row>
    <row r="286" spans="1:35" s="59" customFormat="1" x14ac:dyDescent="0.2">
      <c r="A286" s="56">
        <v>1204</v>
      </c>
      <c r="B286" s="57">
        <v>35978</v>
      </c>
      <c r="C286" s="61">
        <v>0.62643518518518515</v>
      </c>
      <c r="D286" s="56" t="s">
        <v>51</v>
      </c>
      <c r="E286" s="56">
        <v>1200</v>
      </c>
      <c r="F286" s="56" t="s">
        <v>432</v>
      </c>
      <c r="G286" s="56" t="s">
        <v>434</v>
      </c>
      <c r="H286" s="56">
        <v>12</v>
      </c>
      <c r="I286" s="56">
        <v>3</v>
      </c>
      <c r="J286" s="56">
        <v>1</v>
      </c>
      <c r="K286" s="56">
        <v>83.71</v>
      </c>
      <c r="L286" s="56">
        <v>3.53</v>
      </c>
      <c r="M286" s="56">
        <v>0.251</v>
      </c>
      <c r="N286" s="56">
        <v>321</v>
      </c>
      <c r="O286" s="56">
        <v>2.0499999999999998</v>
      </c>
      <c r="P286" s="56">
        <v>0.88900000000000001</v>
      </c>
      <c r="Q286" s="56">
        <v>6</v>
      </c>
      <c r="R286" s="56">
        <v>0</v>
      </c>
      <c r="S286" s="56">
        <v>1.42</v>
      </c>
      <c r="T286" s="56">
        <v>18.78</v>
      </c>
      <c r="U286" s="56">
        <v>18.18</v>
      </c>
      <c r="V286" s="56">
        <v>18.3</v>
      </c>
      <c r="W286" s="56">
        <v>357.3</v>
      </c>
      <c r="X286" s="56">
        <v>352.2</v>
      </c>
      <c r="Y286" s="56">
        <v>10.36</v>
      </c>
      <c r="Z286" s="56">
        <v>12.78</v>
      </c>
      <c r="AA286" s="56">
        <v>44.95</v>
      </c>
      <c r="AB286" s="56">
        <v>55.47</v>
      </c>
      <c r="AC286" s="56">
        <v>500.3</v>
      </c>
      <c r="AD286" s="56">
        <v>50.4</v>
      </c>
      <c r="AE286" s="56">
        <v>5.5100000000000003E-2</v>
      </c>
      <c r="AF286" s="56">
        <v>94.4</v>
      </c>
      <c r="AG286" s="56">
        <v>2.5</v>
      </c>
      <c r="AH286" s="56">
        <v>0.55000000000000004</v>
      </c>
      <c r="AI286" s="56">
        <v>111115</v>
      </c>
    </row>
    <row r="287" spans="1:35" s="59" customFormat="1" x14ac:dyDescent="0.2">
      <c r="A287" s="56">
        <v>1205</v>
      </c>
      <c r="B287" s="57">
        <v>35978</v>
      </c>
      <c r="C287" s="61">
        <v>0.62643518518518515</v>
      </c>
      <c r="D287" s="56" t="s">
        <v>51</v>
      </c>
      <c r="E287" s="56">
        <v>1200</v>
      </c>
      <c r="F287" s="56" t="s">
        <v>432</v>
      </c>
      <c r="G287" s="56" t="s">
        <v>434</v>
      </c>
      <c r="H287" s="56">
        <v>12</v>
      </c>
      <c r="I287" s="56">
        <v>3</v>
      </c>
      <c r="J287" s="56">
        <v>2</v>
      </c>
      <c r="K287" s="56">
        <v>120.46</v>
      </c>
      <c r="L287" s="56">
        <v>3</v>
      </c>
      <c r="M287" s="56">
        <v>0.25</v>
      </c>
      <c r="N287" s="56">
        <v>321</v>
      </c>
      <c r="O287" s="56">
        <v>2.0299999999999998</v>
      </c>
      <c r="P287" s="56">
        <v>0.88600000000000001</v>
      </c>
      <c r="Q287" s="56">
        <v>6</v>
      </c>
      <c r="R287" s="56">
        <v>0</v>
      </c>
      <c r="S287" s="56">
        <v>1.42</v>
      </c>
      <c r="T287" s="56">
        <v>18.73</v>
      </c>
      <c r="U287" s="56">
        <v>18.2</v>
      </c>
      <c r="V287" s="56">
        <v>18.04</v>
      </c>
      <c r="W287" s="56">
        <v>353</v>
      </c>
      <c r="X287" s="56">
        <v>348.5</v>
      </c>
      <c r="Y287" s="56">
        <v>10.43</v>
      </c>
      <c r="Z287" s="56">
        <v>12.83</v>
      </c>
      <c r="AA287" s="56">
        <v>45.41</v>
      </c>
      <c r="AB287" s="56">
        <v>55.88</v>
      </c>
      <c r="AC287" s="56">
        <v>500.3</v>
      </c>
      <c r="AD287" s="56">
        <v>49.49</v>
      </c>
      <c r="AE287" s="56">
        <v>0.23419999999999999</v>
      </c>
      <c r="AF287" s="56">
        <v>94.4</v>
      </c>
      <c r="AG287" s="56">
        <v>2.5</v>
      </c>
      <c r="AH287" s="56">
        <v>0.55000000000000004</v>
      </c>
      <c r="AI287" s="56">
        <v>111115</v>
      </c>
    </row>
    <row r="288" spans="1:35" s="59" customFormat="1" x14ac:dyDescent="0.2">
      <c r="A288" s="56">
        <v>1184</v>
      </c>
      <c r="B288" s="57">
        <v>35978</v>
      </c>
      <c r="C288" s="61">
        <v>0.61763888888888896</v>
      </c>
      <c r="D288" s="56" t="s">
        <v>51</v>
      </c>
      <c r="E288" s="56">
        <v>1200</v>
      </c>
      <c r="F288" s="56" t="s">
        <v>432</v>
      </c>
      <c r="G288" s="56" t="s">
        <v>434</v>
      </c>
      <c r="H288" s="56">
        <v>14</v>
      </c>
      <c r="I288" s="56">
        <v>4</v>
      </c>
      <c r="J288" s="56">
        <v>1</v>
      </c>
      <c r="K288" s="56">
        <v>99.67</v>
      </c>
      <c r="L288" s="56">
        <v>3.46</v>
      </c>
      <c r="M288" s="56">
        <v>0.2</v>
      </c>
      <c r="N288" s="56">
        <v>312</v>
      </c>
      <c r="O288" s="56">
        <v>1.62</v>
      </c>
      <c r="P288" s="56">
        <v>0.85699999999999998</v>
      </c>
      <c r="Q288" s="56">
        <v>6</v>
      </c>
      <c r="R288" s="56">
        <v>0</v>
      </c>
      <c r="S288" s="56">
        <v>1.42</v>
      </c>
      <c r="T288" s="56">
        <v>18.600000000000001</v>
      </c>
      <c r="U288" s="56">
        <v>17.7</v>
      </c>
      <c r="V288" s="56">
        <v>18.690000000000001</v>
      </c>
      <c r="W288" s="56">
        <v>352.8</v>
      </c>
      <c r="X288" s="56">
        <v>348</v>
      </c>
      <c r="Y288" s="56">
        <v>10.54</v>
      </c>
      <c r="Z288" s="56">
        <v>12.45</v>
      </c>
      <c r="AA288" s="56">
        <v>46.28</v>
      </c>
      <c r="AB288" s="56">
        <v>54.68</v>
      </c>
      <c r="AC288" s="56">
        <v>500.5</v>
      </c>
      <c r="AD288" s="56">
        <v>49.22</v>
      </c>
      <c r="AE288" s="56">
        <v>0.11020000000000001</v>
      </c>
      <c r="AF288" s="56">
        <v>94.41</v>
      </c>
      <c r="AG288" s="56">
        <v>2.5</v>
      </c>
      <c r="AH288" s="56">
        <v>0.55000000000000004</v>
      </c>
      <c r="AI288" s="56">
        <v>111115</v>
      </c>
    </row>
    <row r="289" spans="1:35" s="59" customFormat="1" x14ac:dyDescent="0.2">
      <c r="A289" s="56">
        <v>1185</v>
      </c>
      <c r="B289" s="57">
        <v>35978</v>
      </c>
      <c r="C289" s="61">
        <v>0.61763888888888896</v>
      </c>
      <c r="D289" s="56" t="s">
        <v>51</v>
      </c>
      <c r="E289" s="56">
        <v>1200</v>
      </c>
      <c r="F289" s="56" t="s">
        <v>432</v>
      </c>
      <c r="G289" s="56" t="s">
        <v>434</v>
      </c>
      <c r="H289" s="56">
        <v>14</v>
      </c>
      <c r="I289" s="56">
        <v>4</v>
      </c>
      <c r="J289" s="56">
        <v>2</v>
      </c>
      <c r="K289" s="56">
        <v>152.16</v>
      </c>
      <c r="L289" s="56">
        <v>3.18</v>
      </c>
      <c r="M289" s="56">
        <v>0.20100000000000001</v>
      </c>
      <c r="N289" s="56">
        <v>316</v>
      </c>
      <c r="O289" s="56">
        <v>1.65</v>
      </c>
      <c r="P289" s="56">
        <v>0.871</v>
      </c>
      <c r="Q289" s="56">
        <v>6</v>
      </c>
      <c r="R289" s="56">
        <v>0</v>
      </c>
      <c r="S289" s="56">
        <v>1.42</v>
      </c>
      <c r="T289" s="56">
        <v>18.84</v>
      </c>
      <c r="U289" s="56">
        <v>17.82</v>
      </c>
      <c r="V289" s="56">
        <v>19.13</v>
      </c>
      <c r="W289" s="56">
        <v>354.2</v>
      </c>
      <c r="X289" s="56">
        <v>349.7</v>
      </c>
      <c r="Y289" s="56">
        <v>10.5</v>
      </c>
      <c r="Z289" s="56">
        <v>12.46</v>
      </c>
      <c r="AA289" s="56">
        <v>45.41</v>
      </c>
      <c r="AB289" s="56">
        <v>53.88</v>
      </c>
      <c r="AC289" s="56">
        <v>500.3</v>
      </c>
      <c r="AD289" s="56">
        <v>49.42</v>
      </c>
      <c r="AE289" s="56">
        <v>0.2893</v>
      </c>
      <c r="AF289" s="56">
        <v>94.41</v>
      </c>
      <c r="AG289" s="56">
        <v>2.5</v>
      </c>
      <c r="AH289" s="56">
        <v>0.55000000000000004</v>
      </c>
      <c r="AI289" s="56">
        <v>111115</v>
      </c>
    </row>
  </sheetData>
  <sortState ref="A2:AL1608">
    <sortCondition ref="G2:G1608"/>
    <sortCondition ref="H2:H1608"/>
    <sortCondition ref="I2:I1608"/>
  </sortState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selection activeCell="J9" sqref="J9"/>
    </sheetView>
  </sheetViews>
  <sheetFormatPr defaultColWidth="8.83203125" defaultRowHeight="12.75" x14ac:dyDescent="0.2"/>
  <cols>
    <col min="1" max="1" width="19.33203125" style="51" customWidth="1"/>
    <col min="2" max="2" width="13.6640625" style="51" customWidth="1"/>
    <col min="3" max="3" width="19.1640625" style="51" customWidth="1"/>
    <col min="4" max="4" width="14.33203125" style="51" customWidth="1"/>
    <col min="5" max="5" width="9.6640625" style="51" bestFit="1" customWidth="1"/>
    <col min="6" max="16384" width="8.83203125" style="51"/>
  </cols>
  <sheetData>
    <row r="1" spans="1:8" s="49" customFormat="1" x14ac:dyDescent="0.2">
      <c r="A1" s="49" t="s">
        <v>50</v>
      </c>
      <c r="B1" s="49" t="s">
        <v>56</v>
      </c>
      <c r="C1" s="50" t="s">
        <v>54</v>
      </c>
      <c r="D1" s="49" t="s">
        <v>48</v>
      </c>
      <c r="E1" s="49" t="s">
        <v>357</v>
      </c>
      <c r="F1" s="49" t="s">
        <v>358</v>
      </c>
      <c r="G1" s="49" t="s">
        <v>359</v>
      </c>
      <c r="H1" s="49" t="s">
        <v>360</v>
      </c>
    </row>
    <row r="2" spans="1:8" x14ac:dyDescent="0.2">
      <c r="A2" s="51" t="s">
        <v>429</v>
      </c>
      <c r="B2" s="51" t="s">
        <v>430</v>
      </c>
      <c r="C2" s="51">
        <v>1200</v>
      </c>
      <c r="D2" s="51" t="s">
        <v>431</v>
      </c>
      <c r="E2" s="51">
        <v>18.5</v>
      </c>
      <c r="F2" s="51">
        <v>0.40899999999999997</v>
      </c>
      <c r="G2" s="51">
        <v>251</v>
      </c>
      <c r="H2" s="51">
        <v>2.58</v>
      </c>
    </row>
    <row r="3" spans="1:8" x14ac:dyDescent="0.2">
      <c r="A3" s="51" t="s">
        <v>429</v>
      </c>
      <c r="B3" s="51" t="s">
        <v>430</v>
      </c>
      <c r="C3" s="51">
        <v>1200</v>
      </c>
      <c r="D3" s="51" t="s">
        <v>431</v>
      </c>
      <c r="E3" s="51">
        <v>19.3</v>
      </c>
      <c r="F3" s="51">
        <v>0.64300000000000002</v>
      </c>
      <c r="G3" s="51">
        <v>277</v>
      </c>
      <c r="H3" s="51">
        <v>4.7699999999999996</v>
      </c>
    </row>
    <row r="4" spans="1:8" x14ac:dyDescent="0.2">
      <c r="A4" s="51" t="s">
        <v>429</v>
      </c>
      <c r="B4" s="51" t="s">
        <v>430</v>
      </c>
      <c r="C4" s="51">
        <v>1200</v>
      </c>
      <c r="D4" s="51" t="s">
        <v>431</v>
      </c>
      <c r="E4" s="51">
        <v>14.2</v>
      </c>
      <c r="F4" s="51">
        <v>0.32700000000000001</v>
      </c>
      <c r="G4" s="51">
        <v>258</v>
      </c>
      <c r="H4" s="51">
        <v>3.81</v>
      </c>
    </row>
    <row r="5" spans="1:8" x14ac:dyDescent="0.2">
      <c r="A5" s="51" t="s">
        <v>429</v>
      </c>
      <c r="B5" s="51" t="s">
        <v>430</v>
      </c>
      <c r="C5" s="51">
        <v>1200</v>
      </c>
      <c r="D5" s="51" t="s">
        <v>431</v>
      </c>
      <c r="E5" s="51">
        <v>14.4</v>
      </c>
      <c r="F5" s="51">
        <v>0.32800000000000001</v>
      </c>
      <c r="G5" s="51">
        <v>259</v>
      </c>
      <c r="H5" s="51">
        <v>3.81</v>
      </c>
    </row>
    <row r="6" spans="1:8" x14ac:dyDescent="0.2">
      <c r="A6" s="51" t="s">
        <v>429</v>
      </c>
      <c r="B6" s="51" t="s">
        <v>430</v>
      </c>
      <c r="C6" s="51">
        <v>50</v>
      </c>
      <c r="D6" s="51" t="s">
        <v>431</v>
      </c>
      <c r="E6" s="51">
        <v>0.58299999999999996</v>
      </c>
      <c r="F6" s="51">
        <v>0.30499999999999999</v>
      </c>
      <c r="G6" s="51">
        <v>338</v>
      </c>
      <c r="H6" s="51">
        <v>3.75</v>
      </c>
    </row>
    <row r="7" spans="1:8" x14ac:dyDescent="0.2">
      <c r="A7" s="51" t="s">
        <v>429</v>
      </c>
      <c r="B7" s="51" t="s">
        <v>430</v>
      </c>
      <c r="C7" s="51">
        <v>50</v>
      </c>
      <c r="D7" s="51" t="s">
        <v>431</v>
      </c>
      <c r="E7" s="51">
        <v>0.57999999999999996</v>
      </c>
      <c r="F7" s="51">
        <v>0.30299999999999999</v>
      </c>
      <c r="G7" s="51">
        <v>338</v>
      </c>
      <c r="H7" s="51">
        <v>3.75</v>
      </c>
    </row>
    <row r="8" spans="1:8" x14ac:dyDescent="0.2">
      <c r="A8" s="51" t="s">
        <v>429</v>
      </c>
      <c r="B8" s="51" t="s">
        <v>430</v>
      </c>
      <c r="C8" s="51">
        <v>50</v>
      </c>
      <c r="D8" s="51" t="s">
        <v>431</v>
      </c>
      <c r="E8" s="51">
        <v>0.21299999999999999</v>
      </c>
      <c r="F8" s="51">
        <v>0.375</v>
      </c>
      <c r="G8" s="51">
        <v>342</v>
      </c>
      <c r="H8" s="51">
        <v>4.2300000000000004</v>
      </c>
    </row>
    <row r="9" spans="1:8" x14ac:dyDescent="0.2">
      <c r="A9" s="51" t="s">
        <v>429</v>
      </c>
      <c r="B9" s="51" t="s">
        <v>430</v>
      </c>
      <c r="C9" s="51">
        <v>50</v>
      </c>
      <c r="D9" s="51" t="s">
        <v>431</v>
      </c>
      <c r="E9" s="51">
        <v>0.121</v>
      </c>
      <c r="F9" s="51">
        <v>0.34499999999999997</v>
      </c>
      <c r="G9" s="51">
        <v>341</v>
      </c>
      <c r="H9" s="51">
        <v>4.0599999999999996</v>
      </c>
    </row>
    <row r="10" spans="1:8" x14ac:dyDescent="0.2">
      <c r="A10" s="51" t="s">
        <v>429</v>
      </c>
      <c r="B10" s="51" t="s">
        <v>430</v>
      </c>
      <c r="C10" s="51">
        <v>1200</v>
      </c>
      <c r="D10" s="51" t="s">
        <v>431</v>
      </c>
      <c r="E10" s="51">
        <v>15.3</v>
      </c>
      <c r="F10" s="51">
        <v>0.34200000000000003</v>
      </c>
      <c r="G10" s="51">
        <v>255</v>
      </c>
      <c r="H10" s="51">
        <v>4.4400000000000004</v>
      </c>
    </row>
    <row r="11" spans="1:8" x14ac:dyDescent="0.2">
      <c r="A11" s="51" t="s">
        <v>429</v>
      </c>
      <c r="B11" s="51" t="s">
        <v>430</v>
      </c>
      <c r="C11" s="51">
        <v>1200</v>
      </c>
      <c r="D11" s="51" t="s">
        <v>431</v>
      </c>
      <c r="E11" s="51">
        <v>15</v>
      </c>
      <c r="F11" s="51">
        <v>0.34100000000000003</v>
      </c>
      <c r="G11" s="51">
        <v>257</v>
      </c>
      <c r="H11" s="51">
        <v>4.4000000000000004</v>
      </c>
    </row>
    <row r="12" spans="1:8" x14ac:dyDescent="0.2">
      <c r="A12" s="51" t="s">
        <v>429</v>
      </c>
      <c r="B12" s="51" t="s">
        <v>430</v>
      </c>
      <c r="C12" s="51">
        <v>1200</v>
      </c>
      <c r="D12" s="51" t="s">
        <v>51</v>
      </c>
      <c r="E12" s="51">
        <v>22.9</v>
      </c>
      <c r="F12" s="51">
        <v>0.24</v>
      </c>
      <c r="G12" s="51">
        <v>166</v>
      </c>
      <c r="H12" s="51">
        <v>4.2699999999999996</v>
      </c>
    </row>
    <row r="13" spans="1:8" x14ac:dyDescent="0.2">
      <c r="A13" s="51" t="s">
        <v>429</v>
      </c>
      <c r="B13" s="51" t="s">
        <v>430</v>
      </c>
      <c r="C13" s="51">
        <v>1200</v>
      </c>
      <c r="D13" s="51" t="s">
        <v>51</v>
      </c>
      <c r="E13" s="51">
        <v>16.600000000000001</v>
      </c>
      <c r="F13" s="51">
        <v>0.23899999999999999</v>
      </c>
      <c r="G13" s="51">
        <v>211</v>
      </c>
      <c r="H13" s="51">
        <v>3.96</v>
      </c>
    </row>
    <row r="14" spans="1:8" x14ac:dyDescent="0.2">
      <c r="A14" s="51" t="s">
        <v>429</v>
      </c>
      <c r="B14" s="51" t="s">
        <v>430</v>
      </c>
      <c r="C14" s="51">
        <v>1200</v>
      </c>
      <c r="D14" s="51" t="s">
        <v>51</v>
      </c>
      <c r="E14" s="51">
        <v>18.2</v>
      </c>
      <c r="F14" s="51">
        <v>0.21099999999999999</v>
      </c>
      <c r="G14" s="51">
        <v>188</v>
      </c>
      <c r="H14" s="51">
        <v>3.53</v>
      </c>
    </row>
    <row r="15" spans="1:8" x14ac:dyDescent="0.2">
      <c r="A15" s="51" t="s">
        <v>429</v>
      </c>
      <c r="B15" s="51" t="s">
        <v>430</v>
      </c>
      <c r="C15" s="51">
        <v>1200</v>
      </c>
      <c r="D15" s="51" t="s">
        <v>51</v>
      </c>
      <c r="E15" s="51">
        <v>16.3</v>
      </c>
      <c r="F15" s="51">
        <v>0.216</v>
      </c>
      <c r="G15" s="51">
        <v>203</v>
      </c>
      <c r="H15" s="51">
        <v>3.48</v>
      </c>
    </row>
    <row r="16" spans="1:8" x14ac:dyDescent="0.2">
      <c r="A16" s="51" t="s">
        <v>429</v>
      </c>
      <c r="B16" s="51" t="s">
        <v>430</v>
      </c>
      <c r="C16" s="51">
        <v>1200</v>
      </c>
      <c r="D16" s="51" t="s">
        <v>51</v>
      </c>
      <c r="E16" s="51">
        <v>16.7</v>
      </c>
      <c r="F16" s="51">
        <v>0.29399999999999998</v>
      </c>
      <c r="G16" s="51">
        <v>234</v>
      </c>
      <c r="H16" s="51">
        <v>4.2</v>
      </c>
    </row>
    <row r="17" spans="1:8" x14ac:dyDescent="0.2">
      <c r="A17" s="51" t="s">
        <v>429</v>
      </c>
      <c r="B17" s="51" t="s">
        <v>430</v>
      </c>
      <c r="C17" s="51">
        <v>1200</v>
      </c>
      <c r="D17" s="51" t="s">
        <v>51</v>
      </c>
      <c r="E17" s="51">
        <v>17.100000000000001</v>
      </c>
      <c r="F17" s="51">
        <v>0.29899999999999999</v>
      </c>
      <c r="G17" s="51">
        <v>234</v>
      </c>
      <c r="H17" s="51">
        <v>4.17</v>
      </c>
    </row>
    <row r="18" spans="1:8" x14ac:dyDescent="0.2">
      <c r="A18" s="51" t="s">
        <v>429</v>
      </c>
      <c r="B18" s="51" t="s">
        <v>430</v>
      </c>
      <c r="C18" s="51">
        <v>1200</v>
      </c>
      <c r="D18" s="51" t="s">
        <v>51</v>
      </c>
      <c r="E18" s="51">
        <v>15</v>
      </c>
      <c r="F18" s="51">
        <v>0.188</v>
      </c>
      <c r="G18" s="51">
        <v>201</v>
      </c>
      <c r="H18" s="51">
        <v>3.21</v>
      </c>
    </row>
    <row r="19" spans="1:8" x14ac:dyDescent="0.2">
      <c r="A19" s="51" t="s">
        <v>429</v>
      </c>
      <c r="B19" s="51" t="s">
        <v>430</v>
      </c>
      <c r="C19" s="51">
        <v>1200</v>
      </c>
      <c r="D19" s="51" t="s">
        <v>51</v>
      </c>
      <c r="E19" s="51">
        <v>14.9</v>
      </c>
      <c r="F19" s="51">
        <v>0.19</v>
      </c>
      <c r="G19" s="51">
        <v>202</v>
      </c>
      <c r="H19" s="51">
        <v>3.27</v>
      </c>
    </row>
    <row r="20" spans="1:8" x14ac:dyDescent="0.2">
      <c r="A20" s="51" t="s">
        <v>429</v>
      </c>
      <c r="B20" s="51" t="s">
        <v>430</v>
      </c>
      <c r="C20" s="51">
        <v>1200</v>
      </c>
      <c r="D20" s="51" t="s">
        <v>51</v>
      </c>
      <c r="E20" s="51">
        <v>18.100000000000001</v>
      </c>
      <c r="F20" s="51">
        <v>0.27500000000000002</v>
      </c>
      <c r="G20" s="51">
        <v>219</v>
      </c>
      <c r="H20" s="51">
        <v>4.4000000000000004</v>
      </c>
    </row>
    <row r="21" spans="1:8" x14ac:dyDescent="0.2">
      <c r="A21" s="51" t="s">
        <v>429</v>
      </c>
      <c r="B21" s="51" t="s">
        <v>430</v>
      </c>
      <c r="C21" s="51">
        <v>1200</v>
      </c>
      <c r="D21" s="51" t="s">
        <v>51</v>
      </c>
      <c r="E21" s="51">
        <v>18.2</v>
      </c>
      <c r="F21" s="51">
        <v>0.29299999999999998</v>
      </c>
      <c r="G21" s="51">
        <v>223</v>
      </c>
      <c r="H21" s="51">
        <v>4.43</v>
      </c>
    </row>
    <row r="22" spans="1:8" x14ac:dyDescent="0.2">
      <c r="A22" s="51" t="s">
        <v>429</v>
      </c>
      <c r="B22" s="51" t="s">
        <v>430</v>
      </c>
      <c r="C22" s="51">
        <v>1200</v>
      </c>
      <c r="D22" s="51" t="s">
        <v>51</v>
      </c>
      <c r="E22" s="51">
        <v>18.100000000000001</v>
      </c>
      <c r="F22" s="51">
        <v>0.28899999999999998</v>
      </c>
      <c r="G22" s="51">
        <v>225</v>
      </c>
      <c r="H22" s="51">
        <v>4.63</v>
      </c>
    </row>
    <row r="23" spans="1:8" x14ac:dyDescent="0.2">
      <c r="A23" s="51" t="s">
        <v>429</v>
      </c>
      <c r="B23" s="51" t="s">
        <v>430</v>
      </c>
      <c r="C23" s="51">
        <v>1200</v>
      </c>
      <c r="D23" s="51" t="s">
        <v>51</v>
      </c>
      <c r="E23" s="51">
        <v>17.5</v>
      </c>
      <c r="F23" s="51">
        <v>0.29199999999999998</v>
      </c>
      <c r="G23" s="51">
        <v>229</v>
      </c>
      <c r="H23" s="51">
        <v>4.57</v>
      </c>
    </row>
    <row r="24" spans="1:8" x14ac:dyDescent="0.2">
      <c r="A24" s="51" t="s">
        <v>429</v>
      </c>
      <c r="B24" s="51" t="s">
        <v>430</v>
      </c>
      <c r="C24" s="51">
        <v>50</v>
      </c>
      <c r="D24" s="51" t="s">
        <v>431</v>
      </c>
      <c r="E24" s="51">
        <v>1.69</v>
      </c>
      <c r="F24" s="51">
        <v>0.44600000000000001</v>
      </c>
      <c r="G24" s="51">
        <v>337</v>
      </c>
      <c r="H24" s="51">
        <v>2.38</v>
      </c>
    </row>
    <row r="25" spans="1:8" x14ac:dyDescent="0.2">
      <c r="A25" s="51" t="s">
        <v>429</v>
      </c>
      <c r="B25" s="51" t="s">
        <v>430</v>
      </c>
      <c r="C25" s="51">
        <v>50</v>
      </c>
      <c r="D25" s="51" t="s">
        <v>431</v>
      </c>
      <c r="E25" s="51">
        <v>1.72</v>
      </c>
      <c r="F25" s="51">
        <v>0.45500000000000002</v>
      </c>
      <c r="G25" s="51">
        <v>337</v>
      </c>
      <c r="H25" s="51">
        <v>2.35</v>
      </c>
    </row>
    <row r="26" spans="1:8" x14ac:dyDescent="0.2">
      <c r="A26" s="51" t="s">
        <v>429</v>
      </c>
      <c r="B26" s="51" t="s">
        <v>430</v>
      </c>
      <c r="C26" s="51">
        <v>50</v>
      </c>
      <c r="D26" s="51" t="s">
        <v>51</v>
      </c>
      <c r="E26" s="51">
        <v>1.19</v>
      </c>
      <c r="F26" s="51">
        <v>0.24399999999999999</v>
      </c>
      <c r="G26" s="51">
        <v>335</v>
      </c>
      <c r="H26" s="51">
        <v>2.71</v>
      </c>
    </row>
    <row r="27" spans="1:8" x14ac:dyDescent="0.2">
      <c r="A27" s="51" t="s">
        <v>429</v>
      </c>
      <c r="B27" s="51" t="s">
        <v>430</v>
      </c>
      <c r="C27" s="51">
        <v>50</v>
      </c>
      <c r="D27" s="51" t="s">
        <v>51</v>
      </c>
      <c r="E27" s="51">
        <v>1.35</v>
      </c>
      <c r="F27" s="51">
        <v>0.245</v>
      </c>
      <c r="G27" s="51">
        <v>334</v>
      </c>
      <c r="H27" s="51">
        <v>2.78</v>
      </c>
    </row>
    <row r="28" spans="1:8" x14ac:dyDescent="0.2">
      <c r="A28" s="51" t="s">
        <v>429</v>
      </c>
      <c r="B28" s="51" t="s">
        <v>430</v>
      </c>
      <c r="C28" s="51">
        <v>50</v>
      </c>
      <c r="D28" s="51" t="s">
        <v>51</v>
      </c>
      <c r="E28" s="51">
        <v>1.21</v>
      </c>
      <c r="F28" s="51">
        <v>0.19700000000000001</v>
      </c>
      <c r="G28" s="51">
        <v>331</v>
      </c>
      <c r="H28" s="51">
        <v>2.56</v>
      </c>
    </row>
    <row r="29" spans="1:8" x14ac:dyDescent="0.2">
      <c r="A29" s="51" t="s">
        <v>429</v>
      </c>
      <c r="B29" s="51" t="s">
        <v>430</v>
      </c>
      <c r="C29" s="51">
        <v>50</v>
      </c>
      <c r="D29" s="51" t="s">
        <v>51</v>
      </c>
      <c r="E29" s="51">
        <v>1.19</v>
      </c>
      <c r="F29" s="51">
        <v>0.19800000000000001</v>
      </c>
      <c r="G29" s="51">
        <v>331</v>
      </c>
      <c r="H29" s="51">
        <v>2.5499999999999998</v>
      </c>
    </row>
    <row r="30" spans="1:8" x14ac:dyDescent="0.2">
      <c r="A30" s="51" t="s">
        <v>429</v>
      </c>
      <c r="B30" s="51" t="s">
        <v>430</v>
      </c>
      <c r="C30" s="51">
        <v>50</v>
      </c>
      <c r="D30" s="51" t="s">
        <v>51</v>
      </c>
      <c r="E30" s="51">
        <v>1.63</v>
      </c>
      <c r="F30" s="51">
        <v>0.16300000000000001</v>
      </c>
      <c r="G30" s="51">
        <v>324</v>
      </c>
      <c r="H30" s="51">
        <v>2.2400000000000002</v>
      </c>
    </row>
    <row r="31" spans="1:8" x14ac:dyDescent="0.2">
      <c r="A31" s="51" t="s">
        <v>429</v>
      </c>
      <c r="B31" s="51" t="s">
        <v>430</v>
      </c>
      <c r="C31" s="51">
        <v>50</v>
      </c>
      <c r="D31" s="51" t="s">
        <v>51</v>
      </c>
      <c r="E31" s="51">
        <v>1.69</v>
      </c>
      <c r="F31" s="51">
        <v>0.153</v>
      </c>
      <c r="G31" s="51">
        <v>322</v>
      </c>
      <c r="H31" s="51">
        <v>2.1800000000000002</v>
      </c>
    </row>
    <row r="32" spans="1:8" x14ac:dyDescent="0.2">
      <c r="A32" s="51" t="s">
        <v>429</v>
      </c>
      <c r="B32" s="51" t="s">
        <v>430</v>
      </c>
      <c r="C32" s="51">
        <v>50</v>
      </c>
      <c r="D32" s="51" t="s">
        <v>51</v>
      </c>
      <c r="E32" s="51">
        <v>1.32</v>
      </c>
      <c r="F32" s="51">
        <v>0.21199999999999999</v>
      </c>
      <c r="G32" s="51">
        <v>328</v>
      </c>
      <c r="H32" s="51">
        <v>2.88</v>
      </c>
    </row>
    <row r="33" spans="1:8" x14ac:dyDescent="0.2">
      <c r="A33" s="51" t="s">
        <v>429</v>
      </c>
      <c r="B33" s="51" t="s">
        <v>430</v>
      </c>
      <c r="C33" s="51">
        <v>50</v>
      </c>
      <c r="D33" s="51" t="s">
        <v>51</v>
      </c>
      <c r="E33" s="51">
        <v>0.42499999999999999</v>
      </c>
      <c r="F33" s="51">
        <v>0.21199999999999999</v>
      </c>
      <c r="G33" s="51">
        <v>339</v>
      </c>
      <c r="H33" s="51">
        <v>2.88</v>
      </c>
    </row>
    <row r="34" spans="1:8" x14ac:dyDescent="0.2">
      <c r="A34" s="51" t="s">
        <v>429</v>
      </c>
      <c r="B34" s="51" t="s">
        <v>430</v>
      </c>
      <c r="C34" s="51">
        <v>50</v>
      </c>
      <c r="D34" s="51" t="s">
        <v>51</v>
      </c>
      <c r="E34" s="51">
        <v>0.32700000000000001</v>
      </c>
      <c r="F34" s="51">
        <v>0.24399999999999999</v>
      </c>
      <c r="G34" s="51">
        <v>340</v>
      </c>
      <c r="H34" s="51">
        <v>3.27</v>
      </c>
    </row>
    <row r="35" spans="1:8" x14ac:dyDescent="0.2">
      <c r="A35" s="51" t="s">
        <v>429</v>
      </c>
      <c r="B35" s="51" t="s">
        <v>430</v>
      </c>
      <c r="C35" s="51">
        <v>50</v>
      </c>
      <c r="D35" s="51" t="s">
        <v>51</v>
      </c>
      <c r="E35" s="51">
        <v>0.17299999999999999</v>
      </c>
      <c r="F35" s="51">
        <v>0.247</v>
      </c>
      <c r="G35" s="51">
        <v>341</v>
      </c>
      <c r="H35" s="51">
        <v>3.34</v>
      </c>
    </row>
    <row r="36" spans="1:8" x14ac:dyDescent="0.2">
      <c r="A36" s="51" t="s">
        <v>429</v>
      </c>
      <c r="B36" s="51" t="s">
        <v>430</v>
      </c>
      <c r="C36" s="51">
        <v>50</v>
      </c>
      <c r="D36" s="51" t="s">
        <v>51</v>
      </c>
      <c r="E36" s="51">
        <v>0.68500000000000005</v>
      </c>
      <c r="F36" s="51">
        <v>0.23400000000000001</v>
      </c>
      <c r="G36" s="51">
        <v>335</v>
      </c>
      <c r="H36" s="51">
        <v>3.36</v>
      </c>
    </row>
    <row r="37" spans="1:8" x14ac:dyDescent="0.2">
      <c r="A37" s="51" t="s">
        <v>429</v>
      </c>
      <c r="B37" s="51" t="s">
        <v>430</v>
      </c>
      <c r="C37" s="51">
        <v>50</v>
      </c>
      <c r="D37" s="51" t="s">
        <v>51</v>
      </c>
      <c r="E37" s="51">
        <v>0.56100000000000005</v>
      </c>
      <c r="F37" s="51">
        <v>0.23</v>
      </c>
      <c r="G37" s="51">
        <v>337</v>
      </c>
      <c r="H37" s="51">
        <v>3.34</v>
      </c>
    </row>
    <row r="38" spans="1:8" x14ac:dyDescent="0.2">
      <c r="A38" s="51" t="s">
        <v>435</v>
      </c>
      <c r="B38" s="51" t="s">
        <v>430</v>
      </c>
      <c r="C38" s="51">
        <v>1200</v>
      </c>
      <c r="D38" s="51" t="s">
        <v>51</v>
      </c>
      <c r="E38" s="51">
        <v>24.6</v>
      </c>
      <c r="F38" s="51">
        <v>0.34200000000000003</v>
      </c>
      <c r="G38" s="51">
        <v>206</v>
      </c>
      <c r="H38" s="51">
        <v>3.13</v>
      </c>
    </row>
    <row r="39" spans="1:8" x14ac:dyDescent="0.2">
      <c r="A39" s="51" t="s">
        <v>435</v>
      </c>
      <c r="B39" s="51" t="s">
        <v>430</v>
      </c>
      <c r="C39" s="51">
        <v>1200</v>
      </c>
      <c r="D39" s="51" t="s">
        <v>51</v>
      </c>
      <c r="E39" s="51">
        <v>24.2</v>
      </c>
      <c r="F39" s="51">
        <v>0.34399999999999997</v>
      </c>
      <c r="G39" s="51">
        <v>209</v>
      </c>
      <c r="H39" s="51">
        <v>3.14</v>
      </c>
    </row>
    <row r="40" spans="1:8" x14ac:dyDescent="0.2">
      <c r="A40" s="51" t="s">
        <v>435</v>
      </c>
      <c r="B40" s="51" t="s">
        <v>430</v>
      </c>
      <c r="C40" s="51">
        <v>1200</v>
      </c>
      <c r="D40" s="51" t="s">
        <v>51</v>
      </c>
      <c r="E40" s="51">
        <v>22.3</v>
      </c>
      <c r="F40" s="51">
        <v>0.34799999999999998</v>
      </c>
      <c r="G40" s="51">
        <v>218</v>
      </c>
      <c r="H40" s="51">
        <v>3.28</v>
      </c>
    </row>
    <row r="41" spans="1:8" x14ac:dyDescent="0.2">
      <c r="A41" s="51" t="s">
        <v>435</v>
      </c>
      <c r="B41" s="51" t="s">
        <v>430</v>
      </c>
      <c r="C41" s="51">
        <v>1200</v>
      </c>
      <c r="D41" s="51" t="s">
        <v>51</v>
      </c>
      <c r="E41" s="51">
        <v>23.3</v>
      </c>
      <c r="F41" s="51">
        <v>0.34699999999999998</v>
      </c>
      <c r="G41" s="51">
        <v>215</v>
      </c>
      <c r="H41" s="51">
        <v>3.26</v>
      </c>
    </row>
    <row r="42" spans="1:8" x14ac:dyDescent="0.2">
      <c r="A42" s="51" t="s">
        <v>435</v>
      </c>
      <c r="B42" s="51" t="s">
        <v>430</v>
      </c>
      <c r="C42" s="51">
        <v>1200</v>
      </c>
      <c r="D42" s="51" t="s">
        <v>51</v>
      </c>
      <c r="E42" s="51">
        <v>23</v>
      </c>
      <c r="F42" s="51">
        <v>0.32700000000000001</v>
      </c>
      <c r="G42" s="51">
        <v>209</v>
      </c>
      <c r="H42" s="51">
        <v>3.2</v>
      </c>
    </row>
    <row r="43" spans="1:8" x14ac:dyDescent="0.2">
      <c r="A43" s="51" t="s">
        <v>435</v>
      </c>
      <c r="B43" s="51" t="s">
        <v>430</v>
      </c>
      <c r="C43" s="51">
        <v>1200</v>
      </c>
      <c r="D43" s="51" t="s">
        <v>51</v>
      </c>
      <c r="E43" s="51">
        <v>22.4</v>
      </c>
      <c r="F43" s="51">
        <v>0.32800000000000001</v>
      </c>
      <c r="G43" s="51">
        <v>214</v>
      </c>
      <c r="H43" s="51">
        <v>3.2</v>
      </c>
    </row>
    <row r="44" spans="1:8" x14ac:dyDescent="0.2">
      <c r="A44" s="51" t="s">
        <v>435</v>
      </c>
      <c r="B44" s="51" t="s">
        <v>430</v>
      </c>
      <c r="C44" s="51">
        <v>1200</v>
      </c>
      <c r="D44" s="51" t="s">
        <v>51</v>
      </c>
      <c r="E44" s="51">
        <v>22.6</v>
      </c>
      <c r="F44" s="51">
        <v>0.38</v>
      </c>
      <c r="G44" s="51">
        <v>228</v>
      </c>
      <c r="H44" s="51">
        <v>3.36</v>
      </c>
    </row>
    <row r="45" spans="1:8" x14ac:dyDescent="0.2">
      <c r="A45" s="51" t="s">
        <v>435</v>
      </c>
      <c r="B45" s="51" t="s">
        <v>430</v>
      </c>
      <c r="C45" s="51">
        <v>1200</v>
      </c>
      <c r="D45" s="51" t="s">
        <v>51</v>
      </c>
      <c r="E45" s="51">
        <v>23.2</v>
      </c>
      <c r="F45" s="51">
        <v>0.38400000000000001</v>
      </c>
      <c r="G45" s="51">
        <v>225</v>
      </c>
      <c r="H45" s="51">
        <v>3.39</v>
      </c>
    </row>
    <row r="46" spans="1:8" x14ac:dyDescent="0.2">
      <c r="A46" s="51" t="s">
        <v>435</v>
      </c>
      <c r="B46" s="51" t="s">
        <v>430</v>
      </c>
      <c r="C46" s="51">
        <v>1200</v>
      </c>
      <c r="D46" s="51" t="s">
        <v>51</v>
      </c>
      <c r="E46" s="51">
        <v>23</v>
      </c>
      <c r="F46" s="51">
        <v>0.443</v>
      </c>
      <c r="G46" s="51">
        <v>238</v>
      </c>
      <c r="H46" s="51">
        <v>3.98</v>
      </c>
    </row>
    <row r="47" spans="1:8" x14ac:dyDescent="0.2">
      <c r="A47" s="51" t="s">
        <v>435</v>
      </c>
      <c r="B47" s="51" t="s">
        <v>430</v>
      </c>
      <c r="C47" s="51">
        <v>1200</v>
      </c>
      <c r="D47" s="51" t="s">
        <v>51</v>
      </c>
      <c r="E47" s="51">
        <v>23.5</v>
      </c>
      <c r="F47" s="51">
        <v>0.44500000000000001</v>
      </c>
      <c r="G47" s="51">
        <v>237</v>
      </c>
      <c r="H47" s="51">
        <v>3.97</v>
      </c>
    </row>
    <row r="48" spans="1:8" x14ac:dyDescent="0.2">
      <c r="A48" s="51" t="s">
        <v>435</v>
      </c>
      <c r="B48" s="51" t="s">
        <v>430</v>
      </c>
      <c r="C48" s="51">
        <v>1200</v>
      </c>
      <c r="D48" s="51" t="s">
        <v>51</v>
      </c>
      <c r="E48" s="51">
        <v>22</v>
      </c>
      <c r="F48" s="51">
        <v>0.40200000000000002</v>
      </c>
      <c r="G48" s="51">
        <v>237</v>
      </c>
      <c r="H48" s="51">
        <v>3.77</v>
      </c>
    </row>
    <row r="49" spans="1:8" x14ac:dyDescent="0.2">
      <c r="A49" s="51" t="s">
        <v>435</v>
      </c>
      <c r="B49" s="51" t="s">
        <v>430</v>
      </c>
      <c r="C49" s="51">
        <v>1200</v>
      </c>
      <c r="D49" s="51" t="s">
        <v>51</v>
      </c>
      <c r="E49" s="51">
        <v>22.7</v>
      </c>
      <c r="F49" s="51">
        <v>0.40600000000000003</v>
      </c>
      <c r="G49" s="51">
        <v>230</v>
      </c>
      <c r="H49" s="51">
        <v>3.77</v>
      </c>
    </row>
    <row r="50" spans="1:8" x14ac:dyDescent="0.2">
      <c r="A50" s="51" t="s">
        <v>435</v>
      </c>
      <c r="B50" s="52" t="s">
        <v>432</v>
      </c>
      <c r="C50" s="52">
        <v>1200</v>
      </c>
      <c r="D50" s="52" t="s">
        <v>51</v>
      </c>
      <c r="E50" s="52">
        <v>16.399999999999999</v>
      </c>
      <c r="F50" s="52">
        <v>0.315</v>
      </c>
      <c r="G50" s="52">
        <v>245</v>
      </c>
      <c r="H50" s="52">
        <v>3.92</v>
      </c>
    </row>
    <row r="51" spans="1:8" x14ac:dyDescent="0.2">
      <c r="A51" s="51" t="s">
        <v>435</v>
      </c>
      <c r="B51" s="52" t="s">
        <v>432</v>
      </c>
      <c r="C51" s="52">
        <v>1200</v>
      </c>
      <c r="D51" s="52" t="s">
        <v>51</v>
      </c>
      <c r="E51" s="52">
        <v>16.600000000000001</v>
      </c>
      <c r="F51" s="52">
        <v>0.30299999999999999</v>
      </c>
      <c r="G51" s="52">
        <v>240</v>
      </c>
      <c r="H51" s="52">
        <v>3.8</v>
      </c>
    </row>
    <row r="52" spans="1:8" x14ac:dyDescent="0.2">
      <c r="A52" s="51" t="s">
        <v>435</v>
      </c>
      <c r="B52" s="52" t="s">
        <v>432</v>
      </c>
      <c r="C52" s="52">
        <v>1200</v>
      </c>
      <c r="D52" s="52" t="s">
        <v>51</v>
      </c>
      <c r="E52" s="52">
        <v>19</v>
      </c>
      <c r="F52" s="52">
        <v>0.36199999999999999</v>
      </c>
      <c r="G52" s="52">
        <v>242</v>
      </c>
      <c r="H52" s="52">
        <v>3.98</v>
      </c>
    </row>
    <row r="53" spans="1:8" x14ac:dyDescent="0.2">
      <c r="A53" s="51" t="s">
        <v>435</v>
      </c>
      <c r="B53" s="52" t="s">
        <v>432</v>
      </c>
      <c r="C53" s="52">
        <v>1200</v>
      </c>
      <c r="D53" s="52" t="s">
        <v>51</v>
      </c>
      <c r="E53" s="52">
        <v>19.100000000000001</v>
      </c>
      <c r="F53" s="52">
        <v>0.36099999999999999</v>
      </c>
      <c r="G53" s="52">
        <v>241</v>
      </c>
      <c r="H53" s="52">
        <v>3.96</v>
      </c>
    </row>
    <row r="54" spans="1:8" x14ac:dyDescent="0.2">
      <c r="A54" s="51" t="s">
        <v>435</v>
      </c>
      <c r="B54" s="52" t="s">
        <v>432</v>
      </c>
      <c r="C54" s="52">
        <v>1200</v>
      </c>
      <c r="D54" s="52" t="s">
        <v>51</v>
      </c>
      <c r="E54" s="52">
        <v>20.9</v>
      </c>
      <c r="F54" s="52">
        <v>0.39100000000000001</v>
      </c>
      <c r="G54" s="52">
        <v>247</v>
      </c>
      <c r="H54" s="52">
        <v>4.3099999999999996</v>
      </c>
    </row>
    <row r="55" spans="1:8" x14ac:dyDescent="0.2">
      <c r="A55" s="51" t="s">
        <v>435</v>
      </c>
      <c r="B55" s="52" t="s">
        <v>432</v>
      </c>
      <c r="C55" s="52">
        <v>1200</v>
      </c>
      <c r="D55" s="52" t="s">
        <v>51</v>
      </c>
      <c r="E55" s="52">
        <v>20.5</v>
      </c>
      <c r="F55" s="52">
        <v>0.39300000000000002</v>
      </c>
      <c r="G55" s="52">
        <v>248</v>
      </c>
      <c r="H55" s="52">
        <v>4.37</v>
      </c>
    </row>
    <row r="56" spans="1:8" x14ac:dyDescent="0.2">
      <c r="A56" s="51" t="s">
        <v>435</v>
      </c>
      <c r="B56" s="52" t="s">
        <v>432</v>
      </c>
      <c r="C56" s="52">
        <v>1200</v>
      </c>
      <c r="D56" s="52" t="s">
        <v>51</v>
      </c>
      <c r="E56" s="52">
        <v>16.100000000000001</v>
      </c>
      <c r="F56" s="52">
        <v>0.26500000000000001</v>
      </c>
      <c r="G56" s="52">
        <v>228</v>
      </c>
      <c r="H56" s="52">
        <v>4.0599999999999996</v>
      </c>
    </row>
    <row r="57" spans="1:8" x14ac:dyDescent="0.2">
      <c r="A57" s="51" t="s">
        <v>435</v>
      </c>
      <c r="B57" s="52" t="s">
        <v>432</v>
      </c>
      <c r="C57" s="52">
        <v>1200</v>
      </c>
      <c r="D57" s="52" t="s">
        <v>51</v>
      </c>
      <c r="E57" s="52">
        <v>15.6</v>
      </c>
      <c r="F57" s="52">
        <v>0.26400000000000001</v>
      </c>
      <c r="G57" s="52">
        <v>232</v>
      </c>
      <c r="H57" s="52">
        <v>4.03</v>
      </c>
    </row>
    <row r="58" spans="1:8" x14ac:dyDescent="0.2">
      <c r="A58" s="51" t="s">
        <v>435</v>
      </c>
      <c r="B58" s="52" t="s">
        <v>432</v>
      </c>
      <c r="C58" s="52">
        <v>1200</v>
      </c>
      <c r="D58" s="52" t="s">
        <v>51</v>
      </c>
      <c r="E58" s="52">
        <v>18.899999999999999</v>
      </c>
      <c r="F58" s="52">
        <v>0.36099999999999999</v>
      </c>
      <c r="G58" s="52">
        <v>240</v>
      </c>
      <c r="H58" s="52">
        <v>4.0999999999999996</v>
      </c>
    </row>
    <row r="59" spans="1:8" x14ac:dyDescent="0.2">
      <c r="A59" s="51" t="s">
        <v>435</v>
      </c>
      <c r="B59" s="52" t="s">
        <v>432</v>
      </c>
      <c r="C59" s="52">
        <v>1200</v>
      </c>
      <c r="D59" s="52" t="s">
        <v>51</v>
      </c>
      <c r="E59" s="52">
        <v>19.600000000000001</v>
      </c>
      <c r="F59" s="52">
        <v>0.36299999999999999</v>
      </c>
      <c r="G59" s="52">
        <v>237</v>
      </c>
      <c r="H59" s="52">
        <v>4.0599999999999996</v>
      </c>
    </row>
    <row r="60" spans="1:8" x14ac:dyDescent="0.2">
      <c r="A60" s="51" t="s">
        <v>435</v>
      </c>
      <c r="B60" s="52" t="s">
        <v>432</v>
      </c>
      <c r="C60" s="52">
        <v>1200</v>
      </c>
      <c r="D60" s="52" t="s">
        <v>51</v>
      </c>
      <c r="E60" s="52">
        <v>18.600000000000001</v>
      </c>
      <c r="F60" s="52">
        <v>0.30199999999999999</v>
      </c>
      <c r="G60" s="52">
        <v>226</v>
      </c>
      <c r="H60" s="52">
        <v>3.7</v>
      </c>
    </row>
    <row r="61" spans="1:8" x14ac:dyDescent="0.2">
      <c r="A61" s="51" t="s">
        <v>435</v>
      </c>
      <c r="B61" s="52" t="s">
        <v>432</v>
      </c>
      <c r="C61" s="52">
        <v>1200</v>
      </c>
      <c r="D61" s="52" t="s">
        <v>51</v>
      </c>
      <c r="E61" s="52">
        <v>18.600000000000001</v>
      </c>
      <c r="F61" s="52">
        <v>0.30199999999999999</v>
      </c>
      <c r="G61" s="52">
        <v>227</v>
      </c>
      <c r="H61" s="52">
        <v>3.68</v>
      </c>
    </row>
    <row r="62" spans="1:8" x14ac:dyDescent="0.2">
      <c r="A62" s="52" t="s">
        <v>435</v>
      </c>
      <c r="B62" s="52" t="s">
        <v>432</v>
      </c>
      <c r="C62" s="52">
        <v>50</v>
      </c>
      <c r="D62" s="52" t="s">
        <v>51</v>
      </c>
      <c r="E62" s="52">
        <v>1.54</v>
      </c>
      <c r="F62" s="52">
        <v>0.26400000000000001</v>
      </c>
      <c r="G62" s="52">
        <v>331</v>
      </c>
      <c r="H62" s="52">
        <v>3.22</v>
      </c>
    </row>
    <row r="63" spans="1:8" x14ac:dyDescent="0.2">
      <c r="A63" s="52" t="s">
        <v>435</v>
      </c>
      <c r="B63" s="52" t="s">
        <v>432</v>
      </c>
      <c r="C63" s="52">
        <v>50</v>
      </c>
      <c r="D63" s="52" t="s">
        <v>51</v>
      </c>
      <c r="E63" s="52">
        <v>0.98</v>
      </c>
      <c r="F63" s="52">
        <v>0.26400000000000001</v>
      </c>
      <c r="G63" s="52">
        <v>336</v>
      </c>
      <c r="H63" s="52">
        <v>3.19</v>
      </c>
    </row>
    <row r="64" spans="1:8" x14ac:dyDescent="0.2">
      <c r="A64" s="52" t="s">
        <v>435</v>
      </c>
      <c r="B64" s="52" t="s">
        <v>432</v>
      </c>
      <c r="C64" s="52">
        <v>50</v>
      </c>
      <c r="D64" s="52" t="s">
        <v>51</v>
      </c>
      <c r="E64" s="52">
        <v>1.46</v>
      </c>
      <c r="F64" s="52">
        <v>0.25700000000000001</v>
      </c>
      <c r="G64" s="52">
        <v>333</v>
      </c>
      <c r="H64" s="52">
        <v>2.94</v>
      </c>
    </row>
    <row r="65" spans="1:8" x14ac:dyDescent="0.2">
      <c r="A65" s="52" t="s">
        <v>435</v>
      </c>
      <c r="B65" s="52" t="s">
        <v>432</v>
      </c>
      <c r="C65" s="52">
        <v>50</v>
      </c>
      <c r="D65" s="52" t="s">
        <v>51</v>
      </c>
      <c r="E65" s="52">
        <v>1.1000000000000001</v>
      </c>
      <c r="F65" s="52">
        <v>0.26100000000000001</v>
      </c>
      <c r="G65" s="52">
        <v>336</v>
      </c>
      <c r="H65" s="52">
        <v>2.93</v>
      </c>
    </row>
    <row r="66" spans="1:8" x14ac:dyDescent="0.2">
      <c r="A66" s="52" t="s">
        <v>435</v>
      </c>
      <c r="B66" s="52" t="s">
        <v>432</v>
      </c>
      <c r="C66" s="52">
        <v>50</v>
      </c>
      <c r="D66" s="52" t="s">
        <v>51</v>
      </c>
      <c r="E66" s="52">
        <v>0.41499999999999998</v>
      </c>
      <c r="F66" s="52">
        <v>0.182</v>
      </c>
      <c r="G66" s="52">
        <v>338</v>
      </c>
      <c r="H66" s="52">
        <v>2.21</v>
      </c>
    </row>
    <row r="67" spans="1:8" x14ac:dyDescent="0.2">
      <c r="A67" s="52" t="s">
        <v>435</v>
      </c>
      <c r="B67" s="52" t="s">
        <v>432</v>
      </c>
      <c r="C67" s="52">
        <v>50</v>
      </c>
      <c r="D67" s="52" t="s">
        <v>51</v>
      </c>
      <c r="E67" s="52">
        <v>0.111</v>
      </c>
      <c r="F67" s="52">
        <v>0.18099999999999999</v>
      </c>
      <c r="G67" s="52">
        <v>341</v>
      </c>
      <c r="H67" s="52">
        <v>2.12</v>
      </c>
    </row>
    <row r="68" spans="1:8" x14ac:dyDescent="0.2">
      <c r="A68" s="52" t="s">
        <v>435</v>
      </c>
      <c r="B68" s="52" t="s">
        <v>432</v>
      </c>
      <c r="C68" s="52">
        <v>50</v>
      </c>
      <c r="D68" s="52" t="s">
        <v>51</v>
      </c>
      <c r="E68" s="52">
        <v>0.185</v>
      </c>
      <c r="F68" s="52">
        <v>0.31900000000000001</v>
      </c>
      <c r="G68" s="52">
        <v>341</v>
      </c>
      <c r="H68" s="52">
        <v>3.18</v>
      </c>
    </row>
    <row r="69" spans="1:8" x14ac:dyDescent="0.2">
      <c r="A69" s="52" t="s">
        <v>435</v>
      </c>
      <c r="B69" s="52" t="s">
        <v>432</v>
      </c>
      <c r="C69" s="52">
        <v>50</v>
      </c>
      <c r="D69" s="52" t="s">
        <v>51</v>
      </c>
      <c r="E69" s="52">
        <v>0.51200000000000001</v>
      </c>
      <c r="F69" s="52">
        <v>0.32100000000000001</v>
      </c>
      <c r="G69" s="52">
        <v>339</v>
      </c>
      <c r="H69" s="52">
        <v>3.17</v>
      </c>
    </row>
    <row r="70" spans="1:8" x14ac:dyDescent="0.2">
      <c r="A70" s="51" t="s">
        <v>435</v>
      </c>
      <c r="B70" s="52" t="s">
        <v>432</v>
      </c>
      <c r="C70" s="52">
        <v>50</v>
      </c>
      <c r="D70" s="52" t="s">
        <v>51</v>
      </c>
      <c r="E70" s="52">
        <v>0.308</v>
      </c>
      <c r="F70" s="52">
        <v>0.30399999999999999</v>
      </c>
      <c r="G70" s="52">
        <v>342</v>
      </c>
      <c r="H70" s="52">
        <v>2.93</v>
      </c>
    </row>
    <row r="71" spans="1:8" x14ac:dyDescent="0.2">
      <c r="A71" s="51" t="s">
        <v>435</v>
      </c>
      <c r="B71" s="52" t="s">
        <v>432</v>
      </c>
      <c r="C71" s="52">
        <v>50</v>
      </c>
      <c r="D71" s="52" t="s">
        <v>51</v>
      </c>
      <c r="E71" s="52">
        <v>0.33100000000000002</v>
      </c>
      <c r="F71" s="52">
        <v>0.30499999999999999</v>
      </c>
      <c r="G71" s="52">
        <v>342</v>
      </c>
      <c r="H71" s="52">
        <v>2.93</v>
      </c>
    </row>
    <row r="72" spans="1:8" x14ac:dyDescent="0.2">
      <c r="A72" s="51" t="s">
        <v>435</v>
      </c>
      <c r="B72" s="52" t="s">
        <v>432</v>
      </c>
      <c r="C72" s="52">
        <v>50</v>
      </c>
      <c r="D72" s="52" t="s">
        <v>51</v>
      </c>
      <c r="E72" s="52">
        <v>0.14599999999999999</v>
      </c>
      <c r="F72" s="52">
        <v>0.23899999999999999</v>
      </c>
      <c r="G72" s="52">
        <v>342</v>
      </c>
      <c r="H72" s="52">
        <v>2.33</v>
      </c>
    </row>
    <row r="73" spans="1:8" x14ac:dyDescent="0.2">
      <c r="A73" s="51" t="s">
        <v>435</v>
      </c>
      <c r="B73" s="52" t="s">
        <v>432</v>
      </c>
      <c r="C73" s="52">
        <v>50</v>
      </c>
      <c r="D73" s="52" t="s">
        <v>51</v>
      </c>
      <c r="E73" s="52">
        <v>0.22900000000000001</v>
      </c>
      <c r="F73" s="52">
        <v>0.23899999999999999</v>
      </c>
      <c r="G73" s="52">
        <v>341</v>
      </c>
      <c r="H73" s="52">
        <v>2.2999999999999998</v>
      </c>
    </row>
    <row r="74" spans="1:8" x14ac:dyDescent="0.2">
      <c r="A74" s="51" t="s">
        <v>435</v>
      </c>
      <c r="B74" s="51" t="s">
        <v>430</v>
      </c>
      <c r="C74" s="51">
        <v>50</v>
      </c>
      <c r="D74" s="51" t="s">
        <v>51</v>
      </c>
      <c r="E74" s="51">
        <v>4.8899999999999997</v>
      </c>
      <c r="F74" s="51">
        <v>0.31900000000000001</v>
      </c>
      <c r="G74" s="51">
        <v>316</v>
      </c>
      <c r="H74" s="51">
        <v>2.7</v>
      </c>
    </row>
    <row r="75" spans="1:8" x14ac:dyDescent="0.2">
      <c r="A75" s="51" t="s">
        <v>435</v>
      </c>
      <c r="B75" s="51" t="s">
        <v>430</v>
      </c>
      <c r="C75" s="51">
        <v>50</v>
      </c>
      <c r="D75" s="51" t="s">
        <v>51</v>
      </c>
      <c r="E75" s="51">
        <v>4.71</v>
      </c>
      <c r="F75" s="51">
        <v>0.31900000000000001</v>
      </c>
      <c r="G75" s="51">
        <v>317</v>
      </c>
      <c r="H75" s="51">
        <v>2.66</v>
      </c>
    </row>
    <row r="76" spans="1:8" x14ac:dyDescent="0.2">
      <c r="A76" s="51" t="s">
        <v>435</v>
      </c>
      <c r="B76" s="51" t="s">
        <v>430</v>
      </c>
      <c r="C76" s="51">
        <v>50</v>
      </c>
      <c r="D76" s="51" t="s">
        <v>51</v>
      </c>
      <c r="E76" s="51">
        <v>4.16</v>
      </c>
      <c r="F76" s="51">
        <v>0.33100000000000002</v>
      </c>
      <c r="G76" s="51">
        <v>323</v>
      </c>
      <c r="H76" s="51">
        <v>2.39</v>
      </c>
    </row>
    <row r="77" spans="1:8" x14ac:dyDescent="0.2">
      <c r="A77" s="51" t="s">
        <v>435</v>
      </c>
      <c r="B77" s="51" t="s">
        <v>430</v>
      </c>
      <c r="C77" s="51">
        <v>50</v>
      </c>
      <c r="D77" s="51" t="s">
        <v>51</v>
      </c>
      <c r="E77" s="51">
        <v>4.71</v>
      </c>
      <c r="F77" s="51">
        <v>0.33</v>
      </c>
      <c r="G77" s="51">
        <v>318</v>
      </c>
      <c r="H77" s="51">
        <v>2.27</v>
      </c>
    </row>
    <row r="78" spans="1:8" x14ac:dyDescent="0.2">
      <c r="A78" s="51" t="s">
        <v>435</v>
      </c>
      <c r="B78" s="51" t="s">
        <v>430</v>
      </c>
      <c r="C78" s="51">
        <v>50</v>
      </c>
      <c r="D78" s="51" t="s">
        <v>51</v>
      </c>
      <c r="E78" s="51">
        <v>3.47</v>
      </c>
      <c r="F78" s="51">
        <v>0.30199999999999999</v>
      </c>
      <c r="G78" s="51">
        <v>323</v>
      </c>
      <c r="H78" s="51">
        <v>2.16</v>
      </c>
    </row>
    <row r="79" spans="1:8" x14ac:dyDescent="0.2">
      <c r="A79" s="51" t="s">
        <v>435</v>
      </c>
      <c r="B79" s="51" t="s">
        <v>430</v>
      </c>
      <c r="C79" s="51">
        <v>50</v>
      </c>
      <c r="D79" s="51" t="s">
        <v>51</v>
      </c>
      <c r="E79" s="51">
        <v>4.12</v>
      </c>
      <c r="F79" s="51">
        <v>0.30299999999999999</v>
      </c>
      <c r="G79" s="51">
        <v>318</v>
      </c>
      <c r="H79" s="51">
        <v>2.19</v>
      </c>
    </row>
    <row r="80" spans="1:8" x14ac:dyDescent="0.2">
      <c r="A80" s="51" t="s">
        <v>435</v>
      </c>
      <c r="B80" s="51" t="s">
        <v>430</v>
      </c>
      <c r="C80" s="51">
        <v>50</v>
      </c>
      <c r="D80" s="51" t="s">
        <v>51</v>
      </c>
      <c r="E80" s="51">
        <v>4.1100000000000003</v>
      </c>
      <c r="F80" s="51">
        <v>0.27900000000000003</v>
      </c>
      <c r="G80" s="51">
        <v>319</v>
      </c>
      <c r="H80" s="51">
        <v>2.1800000000000002</v>
      </c>
    </row>
    <row r="81" spans="1:8" x14ac:dyDescent="0.2">
      <c r="A81" s="51" t="s">
        <v>435</v>
      </c>
      <c r="B81" s="51" t="s">
        <v>430</v>
      </c>
      <c r="C81" s="51">
        <v>50</v>
      </c>
      <c r="D81" s="51" t="s">
        <v>51</v>
      </c>
      <c r="E81" s="51">
        <v>4.0999999999999996</v>
      </c>
      <c r="F81" s="51">
        <v>0.28199999999999997</v>
      </c>
      <c r="G81" s="51">
        <v>319</v>
      </c>
      <c r="H81" s="51">
        <v>2.2200000000000002</v>
      </c>
    </row>
    <row r="82" spans="1:8" x14ac:dyDescent="0.2">
      <c r="A82" s="51" t="s">
        <v>435</v>
      </c>
      <c r="B82" s="51" t="s">
        <v>430</v>
      </c>
      <c r="C82" s="51">
        <v>50</v>
      </c>
      <c r="D82" s="51" t="s">
        <v>51</v>
      </c>
      <c r="E82" s="51">
        <v>4.38</v>
      </c>
      <c r="F82" s="51">
        <v>0.26100000000000001</v>
      </c>
      <c r="G82" s="51">
        <v>314</v>
      </c>
      <c r="H82" s="51">
        <v>2.23</v>
      </c>
    </row>
    <row r="83" spans="1:8" x14ac:dyDescent="0.2">
      <c r="A83" s="51" t="s">
        <v>435</v>
      </c>
      <c r="B83" s="51" t="s">
        <v>430</v>
      </c>
      <c r="C83" s="51">
        <v>50</v>
      </c>
      <c r="D83" s="51" t="s">
        <v>51</v>
      </c>
      <c r="E83" s="51">
        <v>4.4800000000000004</v>
      </c>
      <c r="F83" s="51">
        <v>0.26200000000000001</v>
      </c>
      <c r="G83" s="51">
        <v>313</v>
      </c>
      <c r="H83" s="51">
        <v>2.2400000000000002</v>
      </c>
    </row>
    <row r="84" spans="1:8" x14ac:dyDescent="0.2">
      <c r="A84" s="51" t="s">
        <v>435</v>
      </c>
      <c r="B84" s="51" t="s">
        <v>430</v>
      </c>
      <c r="C84" s="51">
        <v>50</v>
      </c>
      <c r="D84" s="51" t="s">
        <v>51</v>
      </c>
      <c r="E84" s="51">
        <v>4.43</v>
      </c>
      <c r="F84" s="51">
        <v>0.24099999999999999</v>
      </c>
      <c r="G84" s="51">
        <v>311</v>
      </c>
      <c r="H84" s="51">
        <v>2.2400000000000002</v>
      </c>
    </row>
    <row r="85" spans="1:8" x14ac:dyDescent="0.2">
      <c r="A85" s="51" t="s">
        <v>435</v>
      </c>
      <c r="B85" s="51" t="s">
        <v>430</v>
      </c>
      <c r="C85" s="51">
        <v>50</v>
      </c>
      <c r="D85" s="51" t="s">
        <v>51</v>
      </c>
      <c r="E85" s="51">
        <v>4.43</v>
      </c>
      <c r="F85" s="51">
        <v>0.24299999999999999</v>
      </c>
      <c r="G85" s="51">
        <v>311</v>
      </c>
      <c r="H85" s="51">
        <v>2.2799999999999998</v>
      </c>
    </row>
    <row r="86" spans="1:8" x14ac:dyDescent="0.2">
      <c r="A86" s="51" t="s">
        <v>436</v>
      </c>
      <c r="B86" s="51" t="s">
        <v>430</v>
      </c>
      <c r="C86" s="51">
        <v>1200</v>
      </c>
      <c r="D86" s="51" t="s">
        <v>51</v>
      </c>
      <c r="E86" s="51">
        <v>19.3</v>
      </c>
      <c r="F86" s="51">
        <v>0.25</v>
      </c>
      <c r="G86" s="51">
        <v>201</v>
      </c>
      <c r="H86" s="51">
        <v>3.12</v>
      </c>
    </row>
    <row r="87" spans="1:8" x14ac:dyDescent="0.2">
      <c r="A87" s="51" t="s">
        <v>436</v>
      </c>
      <c r="B87" s="51" t="s">
        <v>430</v>
      </c>
      <c r="C87" s="51">
        <v>1200</v>
      </c>
      <c r="D87" s="51" t="s">
        <v>51</v>
      </c>
      <c r="E87" s="51">
        <v>19</v>
      </c>
      <c r="F87" s="51">
        <v>0.25</v>
      </c>
      <c r="G87" s="51">
        <v>205</v>
      </c>
      <c r="H87" s="51">
        <v>3.05</v>
      </c>
    </row>
    <row r="88" spans="1:8" x14ac:dyDescent="0.2">
      <c r="A88" s="51" t="s">
        <v>436</v>
      </c>
      <c r="B88" s="51" t="s">
        <v>430</v>
      </c>
      <c r="C88" s="51">
        <v>1200</v>
      </c>
      <c r="D88" s="51" t="s">
        <v>51</v>
      </c>
      <c r="E88" s="51">
        <v>17.7</v>
      </c>
      <c r="F88" s="51">
        <v>0.32200000000000001</v>
      </c>
      <c r="G88" s="51">
        <v>239</v>
      </c>
      <c r="H88" s="51">
        <v>3.44</v>
      </c>
    </row>
    <row r="89" spans="1:8" x14ac:dyDescent="0.2">
      <c r="A89" s="51" t="s">
        <v>436</v>
      </c>
      <c r="B89" s="51" t="s">
        <v>430</v>
      </c>
      <c r="C89" s="51">
        <v>1200</v>
      </c>
      <c r="D89" s="51" t="s">
        <v>51</v>
      </c>
      <c r="E89" s="51">
        <v>18.7</v>
      </c>
      <c r="F89" s="51">
        <v>0.32500000000000001</v>
      </c>
      <c r="G89" s="51">
        <v>233</v>
      </c>
      <c r="H89" s="51">
        <v>3.46</v>
      </c>
    </row>
    <row r="90" spans="1:8" x14ac:dyDescent="0.2">
      <c r="A90" s="51" t="s">
        <v>436</v>
      </c>
      <c r="B90" s="51" t="s">
        <v>430</v>
      </c>
      <c r="C90" s="51">
        <v>1200</v>
      </c>
      <c r="D90" s="51" t="s">
        <v>51</v>
      </c>
      <c r="E90" s="51">
        <v>21.4</v>
      </c>
      <c r="F90" s="51">
        <v>0.30199999999999999</v>
      </c>
      <c r="G90" s="51">
        <v>210</v>
      </c>
      <c r="H90" s="51">
        <v>3.42</v>
      </c>
    </row>
    <row r="91" spans="1:8" x14ac:dyDescent="0.2">
      <c r="A91" s="51" t="s">
        <v>436</v>
      </c>
      <c r="B91" s="51" t="s">
        <v>430</v>
      </c>
      <c r="C91" s="51">
        <v>1200</v>
      </c>
      <c r="D91" s="51" t="s">
        <v>51</v>
      </c>
      <c r="E91" s="51">
        <v>21.7</v>
      </c>
      <c r="F91" s="51">
        <v>0.30099999999999999</v>
      </c>
      <c r="G91" s="51">
        <v>207</v>
      </c>
      <c r="H91" s="51">
        <v>3.37</v>
      </c>
    </row>
    <row r="92" spans="1:8" x14ac:dyDescent="0.2">
      <c r="A92" s="51" t="s">
        <v>436</v>
      </c>
      <c r="B92" s="51" t="s">
        <v>430</v>
      </c>
      <c r="C92" s="51">
        <v>1200</v>
      </c>
      <c r="D92" s="51" t="s">
        <v>51</v>
      </c>
      <c r="E92" s="51">
        <v>16.2</v>
      </c>
      <c r="F92" s="51">
        <v>0.28399999999999997</v>
      </c>
      <c r="G92" s="51">
        <v>239</v>
      </c>
      <c r="H92" s="51">
        <v>3.07</v>
      </c>
    </row>
    <row r="93" spans="1:8" x14ac:dyDescent="0.2">
      <c r="A93" s="51" t="s">
        <v>436</v>
      </c>
      <c r="B93" s="51" t="s">
        <v>430</v>
      </c>
      <c r="C93" s="51">
        <v>1200</v>
      </c>
      <c r="D93" s="51" t="s">
        <v>51</v>
      </c>
      <c r="E93" s="51">
        <v>16.399999999999999</v>
      </c>
      <c r="F93" s="51">
        <v>0.28699999999999998</v>
      </c>
      <c r="G93" s="51">
        <v>237</v>
      </c>
      <c r="H93" s="51">
        <v>3.11</v>
      </c>
    </row>
    <row r="94" spans="1:8" x14ac:dyDescent="0.2">
      <c r="A94" s="51" t="s">
        <v>436</v>
      </c>
      <c r="B94" s="51" t="s">
        <v>430</v>
      </c>
      <c r="C94" s="51">
        <v>1200</v>
      </c>
      <c r="D94" s="51" t="s">
        <v>51</v>
      </c>
      <c r="E94" s="51">
        <v>15.4</v>
      </c>
      <c r="F94" s="51">
        <v>0.35</v>
      </c>
      <c r="G94" s="51">
        <v>258</v>
      </c>
      <c r="H94" s="51">
        <v>3.62</v>
      </c>
    </row>
    <row r="95" spans="1:8" x14ac:dyDescent="0.2">
      <c r="A95" s="51" t="s">
        <v>436</v>
      </c>
      <c r="B95" s="51" t="s">
        <v>430</v>
      </c>
      <c r="C95" s="51">
        <v>1200</v>
      </c>
      <c r="D95" s="51" t="s">
        <v>51</v>
      </c>
      <c r="E95" s="51">
        <v>15.5</v>
      </c>
      <c r="F95" s="51">
        <v>0.34599999999999997</v>
      </c>
      <c r="G95" s="51">
        <v>257</v>
      </c>
      <c r="H95" s="51">
        <v>3.62</v>
      </c>
    </row>
    <row r="96" spans="1:8" x14ac:dyDescent="0.2">
      <c r="A96" s="51" t="s">
        <v>436</v>
      </c>
      <c r="B96" s="51" t="s">
        <v>430</v>
      </c>
      <c r="C96" s="51">
        <v>1200</v>
      </c>
      <c r="D96" s="51" t="s">
        <v>51</v>
      </c>
      <c r="E96" s="51">
        <v>15.5</v>
      </c>
      <c r="F96" s="51">
        <v>0.39800000000000002</v>
      </c>
      <c r="G96" s="51">
        <v>261</v>
      </c>
      <c r="H96" s="51">
        <v>3.97</v>
      </c>
    </row>
    <row r="97" spans="1:8" x14ac:dyDescent="0.2">
      <c r="A97" s="51" t="s">
        <v>436</v>
      </c>
      <c r="B97" s="51" t="s">
        <v>430</v>
      </c>
      <c r="C97" s="51">
        <v>1200</v>
      </c>
      <c r="D97" s="51" t="s">
        <v>51</v>
      </c>
      <c r="E97" s="51">
        <v>16.7</v>
      </c>
      <c r="F97" s="51">
        <v>0.39400000000000002</v>
      </c>
      <c r="G97" s="51">
        <v>263</v>
      </c>
      <c r="H97" s="51">
        <v>3.88</v>
      </c>
    </row>
    <row r="98" spans="1:8" x14ac:dyDescent="0.2">
      <c r="A98" s="51" t="s">
        <v>436</v>
      </c>
      <c r="B98" s="51" t="s">
        <v>430</v>
      </c>
      <c r="C98" s="51">
        <v>50</v>
      </c>
      <c r="D98" s="51" t="s">
        <v>51</v>
      </c>
      <c r="E98" s="51">
        <v>4.5599999999999996</v>
      </c>
      <c r="F98" s="51">
        <v>0.33600000000000002</v>
      </c>
      <c r="G98" s="51">
        <v>319</v>
      </c>
      <c r="H98" s="51">
        <v>3.14</v>
      </c>
    </row>
    <row r="99" spans="1:8" x14ac:dyDescent="0.2">
      <c r="A99" s="51" t="s">
        <v>436</v>
      </c>
      <c r="B99" s="51" t="s">
        <v>430</v>
      </c>
      <c r="C99" s="51">
        <v>50</v>
      </c>
      <c r="D99" s="51" t="s">
        <v>51</v>
      </c>
      <c r="E99" s="51">
        <v>4.62</v>
      </c>
      <c r="F99" s="51">
        <v>0.33800000000000002</v>
      </c>
      <c r="G99" s="51">
        <v>319</v>
      </c>
      <c r="H99" s="51">
        <v>3.15</v>
      </c>
    </row>
    <row r="100" spans="1:8" x14ac:dyDescent="0.2">
      <c r="A100" s="51" t="s">
        <v>436</v>
      </c>
      <c r="B100" s="51" t="s">
        <v>430</v>
      </c>
      <c r="C100" s="51">
        <v>50</v>
      </c>
      <c r="D100" s="51" t="s">
        <v>51</v>
      </c>
      <c r="E100" s="51">
        <v>4.67</v>
      </c>
      <c r="F100" s="51">
        <v>0.307</v>
      </c>
      <c r="G100" s="51">
        <v>316</v>
      </c>
      <c r="H100" s="51">
        <v>3.07</v>
      </c>
    </row>
    <row r="101" spans="1:8" x14ac:dyDescent="0.2">
      <c r="A101" s="51" t="s">
        <v>436</v>
      </c>
      <c r="B101" s="51" t="s">
        <v>430</v>
      </c>
      <c r="C101" s="51">
        <v>50</v>
      </c>
      <c r="D101" s="51" t="s">
        <v>51</v>
      </c>
      <c r="E101" s="51">
        <v>4.84</v>
      </c>
      <c r="F101" s="51">
        <v>0.308</v>
      </c>
      <c r="G101" s="51">
        <v>314</v>
      </c>
      <c r="H101" s="51">
        <v>3.06</v>
      </c>
    </row>
    <row r="102" spans="1:8" x14ac:dyDescent="0.2">
      <c r="A102" s="51" t="s">
        <v>436</v>
      </c>
      <c r="B102" s="51" t="s">
        <v>430</v>
      </c>
      <c r="C102" s="51">
        <v>50</v>
      </c>
      <c r="D102" s="51" t="s">
        <v>51</v>
      </c>
      <c r="E102" s="51">
        <v>4.26</v>
      </c>
      <c r="F102" s="51">
        <v>0.26800000000000002</v>
      </c>
      <c r="G102" s="51">
        <v>313</v>
      </c>
      <c r="H102" s="51">
        <v>2.78</v>
      </c>
    </row>
    <row r="103" spans="1:8" x14ac:dyDescent="0.2">
      <c r="A103" s="51" t="s">
        <v>436</v>
      </c>
      <c r="B103" s="51" t="s">
        <v>430</v>
      </c>
      <c r="C103" s="51">
        <v>50</v>
      </c>
      <c r="D103" s="51" t="s">
        <v>51</v>
      </c>
      <c r="E103" s="51">
        <v>4.34</v>
      </c>
      <c r="F103" s="51">
        <v>0.26900000000000002</v>
      </c>
      <c r="G103" s="51">
        <v>313</v>
      </c>
      <c r="H103" s="51">
        <v>2.79</v>
      </c>
    </row>
    <row r="104" spans="1:8" x14ac:dyDescent="0.2">
      <c r="A104" s="51" t="s">
        <v>436</v>
      </c>
      <c r="B104" s="51" t="s">
        <v>430</v>
      </c>
      <c r="C104" s="51">
        <v>50</v>
      </c>
      <c r="D104" s="51" t="s">
        <v>51</v>
      </c>
      <c r="E104" s="51">
        <v>4.7</v>
      </c>
      <c r="F104" s="51">
        <v>0.28100000000000003</v>
      </c>
      <c r="G104" s="51">
        <v>312</v>
      </c>
      <c r="H104" s="51">
        <v>2.92</v>
      </c>
    </row>
    <row r="105" spans="1:8" x14ac:dyDescent="0.2">
      <c r="A105" s="51" t="s">
        <v>436</v>
      </c>
      <c r="B105" s="51" t="s">
        <v>430</v>
      </c>
      <c r="C105" s="51">
        <v>50</v>
      </c>
      <c r="D105" s="51" t="s">
        <v>51</v>
      </c>
      <c r="E105" s="51">
        <v>4.6399999999999997</v>
      </c>
      <c r="F105" s="51">
        <v>0.27900000000000003</v>
      </c>
      <c r="G105" s="51">
        <v>313</v>
      </c>
      <c r="H105" s="51">
        <v>2.92</v>
      </c>
    </row>
    <row r="106" spans="1:8" x14ac:dyDescent="0.2">
      <c r="A106" s="51" t="s">
        <v>436</v>
      </c>
      <c r="B106" s="51" t="s">
        <v>430</v>
      </c>
      <c r="C106" s="51">
        <v>50</v>
      </c>
      <c r="D106" s="51" t="s">
        <v>51</v>
      </c>
      <c r="E106" s="51">
        <v>4.63</v>
      </c>
      <c r="F106" s="51">
        <v>0.32200000000000001</v>
      </c>
      <c r="G106" s="51">
        <v>318</v>
      </c>
      <c r="H106" s="51">
        <v>3.21</v>
      </c>
    </row>
    <row r="107" spans="1:8" x14ac:dyDescent="0.2">
      <c r="A107" s="51" t="s">
        <v>436</v>
      </c>
      <c r="B107" s="51" t="s">
        <v>430</v>
      </c>
      <c r="C107" s="51">
        <v>50</v>
      </c>
      <c r="D107" s="51" t="s">
        <v>51</v>
      </c>
      <c r="E107" s="51">
        <v>4.46</v>
      </c>
      <c r="F107" s="51">
        <v>0.32400000000000001</v>
      </c>
      <c r="G107" s="51">
        <v>319</v>
      </c>
      <c r="H107" s="51">
        <v>3.23</v>
      </c>
    </row>
    <row r="108" spans="1:8" x14ac:dyDescent="0.2">
      <c r="A108" s="51" t="s">
        <v>436</v>
      </c>
      <c r="B108" s="51" t="s">
        <v>430</v>
      </c>
      <c r="C108" s="51">
        <v>50</v>
      </c>
      <c r="D108" s="51" t="s">
        <v>51</v>
      </c>
      <c r="E108" s="51">
        <v>4.42</v>
      </c>
      <c r="F108" s="51">
        <v>0.24099999999999999</v>
      </c>
      <c r="G108" s="51">
        <v>307</v>
      </c>
      <c r="H108" s="51">
        <v>2.9</v>
      </c>
    </row>
    <row r="109" spans="1:8" x14ac:dyDescent="0.2">
      <c r="A109" s="51" t="s">
        <v>436</v>
      </c>
      <c r="B109" s="51" t="s">
        <v>430</v>
      </c>
      <c r="C109" s="51">
        <v>50</v>
      </c>
      <c r="D109" s="51" t="s">
        <v>51</v>
      </c>
      <c r="E109" s="51">
        <v>4.66</v>
      </c>
      <c r="F109" s="51">
        <v>0.23899999999999999</v>
      </c>
      <c r="G109" s="51">
        <v>306</v>
      </c>
      <c r="H109" s="51">
        <v>2.88</v>
      </c>
    </row>
    <row r="110" spans="1:8" x14ac:dyDescent="0.2">
      <c r="A110" s="52" t="s">
        <v>429</v>
      </c>
      <c r="B110" s="52" t="s">
        <v>432</v>
      </c>
      <c r="C110" s="51">
        <v>1200</v>
      </c>
      <c r="D110" s="52" t="s">
        <v>431</v>
      </c>
      <c r="E110" s="51">
        <v>18.3</v>
      </c>
      <c r="F110" s="51">
        <v>0.378</v>
      </c>
      <c r="G110" s="51">
        <v>251</v>
      </c>
      <c r="H110" s="51">
        <v>2.2000000000000002</v>
      </c>
    </row>
    <row r="111" spans="1:8" x14ac:dyDescent="0.2">
      <c r="A111" s="51" t="s">
        <v>429</v>
      </c>
      <c r="B111" s="52" t="s">
        <v>432</v>
      </c>
      <c r="C111" s="51">
        <v>1200</v>
      </c>
      <c r="D111" s="51" t="s">
        <v>431</v>
      </c>
      <c r="E111" s="51">
        <v>18.600000000000001</v>
      </c>
      <c r="F111" s="51">
        <v>0.38300000000000001</v>
      </c>
      <c r="G111" s="51">
        <v>252</v>
      </c>
      <c r="H111" s="51">
        <v>2.11</v>
      </c>
    </row>
    <row r="112" spans="1:8" x14ac:dyDescent="0.2">
      <c r="A112" s="52" t="s">
        <v>429</v>
      </c>
      <c r="B112" s="52" t="s">
        <v>432</v>
      </c>
      <c r="C112" s="51">
        <v>1200</v>
      </c>
      <c r="D112" s="52" t="s">
        <v>431</v>
      </c>
      <c r="E112" s="51">
        <v>19.5</v>
      </c>
      <c r="F112" s="51">
        <v>0.51800000000000002</v>
      </c>
      <c r="G112" s="51">
        <v>268</v>
      </c>
      <c r="H112" s="51">
        <v>2.4900000000000002</v>
      </c>
    </row>
    <row r="113" spans="1:8" x14ac:dyDescent="0.2">
      <c r="A113" s="51" t="s">
        <v>429</v>
      </c>
      <c r="B113" s="52" t="s">
        <v>432</v>
      </c>
      <c r="C113" s="51">
        <v>1200</v>
      </c>
      <c r="D113" s="51" t="s">
        <v>431</v>
      </c>
      <c r="E113" s="51">
        <v>19.7</v>
      </c>
      <c r="F113" s="51">
        <v>0.53700000000000003</v>
      </c>
      <c r="G113" s="51">
        <v>269</v>
      </c>
      <c r="H113" s="51">
        <v>2.42</v>
      </c>
    </row>
    <row r="114" spans="1:8" x14ac:dyDescent="0.2">
      <c r="A114" s="52" t="s">
        <v>429</v>
      </c>
      <c r="B114" s="52" t="s">
        <v>432</v>
      </c>
      <c r="C114" s="51">
        <v>1200</v>
      </c>
      <c r="D114" s="52" t="s">
        <v>431</v>
      </c>
      <c r="E114" s="51">
        <v>18.2</v>
      </c>
      <c r="F114" s="51">
        <v>0.375</v>
      </c>
      <c r="G114" s="51">
        <v>251</v>
      </c>
      <c r="H114" s="51">
        <v>2.69</v>
      </c>
    </row>
    <row r="115" spans="1:8" x14ac:dyDescent="0.2">
      <c r="A115" s="51" t="s">
        <v>429</v>
      </c>
      <c r="B115" s="52" t="s">
        <v>432</v>
      </c>
      <c r="C115" s="51">
        <v>1200</v>
      </c>
      <c r="D115" s="51" t="s">
        <v>431</v>
      </c>
      <c r="E115" s="51">
        <v>15.9</v>
      </c>
      <c r="F115" s="51">
        <v>0.373</v>
      </c>
      <c r="G115" s="51">
        <v>263</v>
      </c>
      <c r="H115" s="51">
        <v>2.66</v>
      </c>
    </row>
    <row r="116" spans="1:8" x14ac:dyDescent="0.2">
      <c r="A116" s="52" t="s">
        <v>429</v>
      </c>
      <c r="B116" s="52" t="s">
        <v>432</v>
      </c>
      <c r="C116" s="51">
        <v>1200</v>
      </c>
      <c r="D116" s="52" t="s">
        <v>51</v>
      </c>
      <c r="E116" s="51">
        <v>18.600000000000001</v>
      </c>
      <c r="F116" s="51">
        <v>0.435</v>
      </c>
      <c r="G116" s="51">
        <v>260</v>
      </c>
      <c r="H116" s="51">
        <v>3.01</v>
      </c>
    </row>
    <row r="117" spans="1:8" x14ac:dyDescent="0.2">
      <c r="A117" s="51" t="s">
        <v>429</v>
      </c>
      <c r="B117" s="52" t="s">
        <v>432</v>
      </c>
      <c r="C117" s="51">
        <v>1200</v>
      </c>
      <c r="D117" s="51" t="s">
        <v>51</v>
      </c>
      <c r="E117" s="51">
        <v>19.399999999999999</v>
      </c>
      <c r="F117" s="51">
        <v>0.437</v>
      </c>
      <c r="G117" s="51">
        <v>255</v>
      </c>
      <c r="H117" s="51">
        <v>2.96</v>
      </c>
    </row>
    <row r="118" spans="1:8" x14ac:dyDescent="0.2">
      <c r="A118" s="52" t="s">
        <v>429</v>
      </c>
      <c r="B118" s="52" t="s">
        <v>432</v>
      </c>
      <c r="C118" s="51">
        <v>1200</v>
      </c>
      <c r="D118" s="52" t="s">
        <v>51</v>
      </c>
      <c r="E118" s="51">
        <v>20.100000000000001</v>
      </c>
      <c r="F118" s="51">
        <v>0.47299999999999998</v>
      </c>
      <c r="G118" s="51">
        <v>276</v>
      </c>
      <c r="H118" s="51">
        <v>2.97</v>
      </c>
    </row>
    <row r="119" spans="1:8" x14ac:dyDescent="0.2">
      <c r="A119" s="51" t="s">
        <v>429</v>
      </c>
      <c r="B119" s="52" t="s">
        <v>432</v>
      </c>
      <c r="C119" s="51">
        <v>1200</v>
      </c>
      <c r="D119" s="51" t="s">
        <v>51</v>
      </c>
      <c r="E119" s="51">
        <v>20.7</v>
      </c>
      <c r="F119" s="51">
        <v>0.47899999999999998</v>
      </c>
      <c r="G119" s="51">
        <v>253</v>
      </c>
      <c r="H119" s="51">
        <v>2.93</v>
      </c>
    </row>
    <row r="120" spans="1:8" x14ac:dyDescent="0.2">
      <c r="A120" s="52" t="s">
        <v>429</v>
      </c>
      <c r="B120" s="52" t="s">
        <v>432</v>
      </c>
      <c r="C120" s="51">
        <v>1200</v>
      </c>
      <c r="D120" s="52" t="s">
        <v>51</v>
      </c>
      <c r="E120" s="51">
        <v>20.399999999999999</v>
      </c>
      <c r="F120" s="51">
        <v>0.439</v>
      </c>
      <c r="G120" s="51">
        <v>251</v>
      </c>
      <c r="H120" s="51">
        <v>2.74</v>
      </c>
    </row>
    <row r="121" spans="1:8" x14ac:dyDescent="0.2">
      <c r="A121" s="51" t="s">
        <v>429</v>
      </c>
      <c r="B121" s="52" t="s">
        <v>432</v>
      </c>
      <c r="C121" s="51">
        <v>1200</v>
      </c>
      <c r="D121" s="51" t="s">
        <v>51</v>
      </c>
      <c r="E121" s="51">
        <v>20.100000000000001</v>
      </c>
      <c r="F121" s="51">
        <v>0.437</v>
      </c>
      <c r="G121" s="51">
        <v>254</v>
      </c>
      <c r="H121" s="51">
        <v>2.71</v>
      </c>
    </row>
    <row r="122" spans="1:8" x14ac:dyDescent="0.2">
      <c r="A122" s="52" t="s">
        <v>429</v>
      </c>
      <c r="B122" s="52" t="s">
        <v>432</v>
      </c>
      <c r="C122" s="51">
        <v>1200</v>
      </c>
      <c r="D122" s="52" t="s">
        <v>51</v>
      </c>
      <c r="E122" s="51">
        <v>18</v>
      </c>
      <c r="F122" s="51">
        <v>0.28499999999999998</v>
      </c>
      <c r="G122" s="51">
        <v>227</v>
      </c>
      <c r="H122" s="51">
        <v>2.16</v>
      </c>
    </row>
    <row r="123" spans="1:8" x14ac:dyDescent="0.2">
      <c r="A123" s="51" t="s">
        <v>429</v>
      </c>
      <c r="B123" s="52" t="s">
        <v>432</v>
      </c>
      <c r="C123" s="51">
        <v>1200</v>
      </c>
      <c r="D123" s="51" t="s">
        <v>51</v>
      </c>
      <c r="E123" s="51">
        <v>18.100000000000001</v>
      </c>
      <c r="F123" s="51">
        <v>0.28699999999999998</v>
      </c>
      <c r="G123" s="51">
        <v>226</v>
      </c>
      <c r="H123" s="51">
        <v>2.12</v>
      </c>
    </row>
    <row r="124" spans="1:8" x14ac:dyDescent="0.2">
      <c r="A124" s="52" t="s">
        <v>429</v>
      </c>
      <c r="B124" s="52" t="s">
        <v>432</v>
      </c>
      <c r="C124" s="51">
        <v>1200</v>
      </c>
      <c r="D124" s="52" t="s">
        <v>51</v>
      </c>
      <c r="E124" s="51">
        <v>24.3</v>
      </c>
      <c r="F124" s="51">
        <v>0.71199999999999997</v>
      </c>
      <c r="G124" s="51">
        <v>267</v>
      </c>
      <c r="H124" s="51">
        <v>3.13</v>
      </c>
    </row>
    <row r="125" spans="1:8" x14ac:dyDescent="0.2">
      <c r="A125" s="51" t="s">
        <v>429</v>
      </c>
      <c r="B125" s="52" t="s">
        <v>432</v>
      </c>
      <c r="C125" s="51">
        <v>1200</v>
      </c>
      <c r="D125" s="51" t="s">
        <v>51</v>
      </c>
      <c r="E125" s="51">
        <v>24.3</v>
      </c>
      <c r="F125" s="51">
        <v>0.70899999999999996</v>
      </c>
      <c r="G125" s="51">
        <v>270</v>
      </c>
      <c r="H125" s="51">
        <v>3.14</v>
      </c>
    </row>
    <row r="126" spans="1:8" x14ac:dyDescent="0.2">
      <c r="A126" s="52" t="s">
        <v>429</v>
      </c>
      <c r="B126" s="52" t="s">
        <v>432</v>
      </c>
      <c r="C126" s="51">
        <v>1200</v>
      </c>
      <c r="D126" s="52" t="s">
        <v>51</v>
      </c>
      <c r="E126" s="51">
        <v>22.5</v>
      </c>
      <c r="F126" s="51">
        <v>0.63800000000000001</v>
      </c>
      <c r="G126" s="51">
        <v>268</v>
      </c>
      <c r="H126" s="51">
        <v>3.22</v>
      </c>
    </row>
    <row r="127" spans="1:8" x14ac:dyDescent="0.2">
      <c r="A127" s="51" t="s">
        <v>429</v>
      </c>
      <c r="B127" s="52" t="s">
        <v>432</v>
      </c>
      <c r="C127" s="51">
        <v>1200</v>
      </c>
      <c r="D127" s="51" t="s">
        <v>51</v>
      </c>
      <c r="E127" s="51">
        <v>22.8</v>
      </c>
      <c r="F127" s="51">
        <v>0.64900000000000002</v>
      </c>
      <c r="G127" s="51">
        <v>268</v>
      </c>
      <c r="H127" s="51">
        <v>3.17</v>
      </c>
    </row>
    <row r="128" spans="1:8" x14ac:dyDescent="0.2">
      <c r="A128" s="52" t="s">
        <v>429</v>
      </c>
      <c r="B128" s="52" t="s">
        <v>432</v>
      </c>
      <c r="C128" s="51">
        <v>50</v>
      </c>
      <c r="D128" s="52" t="s">
        <v>431</v>
      </c>
      <c r="E128" s="51">
        <v>1.32</v>
      </c>
      <c r="F128" s="51">
        <v>0.30199999999999999</v>
      </c>
      <c r="G128" s="51">
        <v>336</v>
      </c>
      <c r="H128" s="51">
        <v>3.03</v>
      </c>
    </row>
    <row r="129" spans="1:8" x14ac:dyDescent="0.2">
      <c r="A129" s="51" t="s">
        <v>429</v>
      </c>
      <c r="B129" s="52" t="s">
        <v>432</v>
      </c>
      <c r="C129" s="51">
        <v>50</v>
      </c>
      <c r="D129" s="51" t="s">
        <v>431</v>
      </c>
      <c r="E129" s="51">
        <v>1.36</v>
      </c>
      <c r="F129" s="51">
        <v>0.3</v>
      </c>
      <c r="G129" s="51">
        <v>336</v>
      </c>
      <c r="H129" s="51">
        <v>3.03</v>
      </c>
    </row>
    <row r="130" spans="1:8" x14ac:dyDescent="0.2">
      <c r="A130" s="52" t="s">
        <v>429</v>
      </c>
      <c r="B130" s="52" t="s">
        <v>432</v>
      </c>
      <c r="C130" s="51">
        <v>50</v>
      </c>
      <c r="D130" s="52" t="s">
        <v>431</v>
      </c>
      <c r="E130" s="51">
        <v>1.35</v>
      </c>
      <c r="F130" s="51">
        <v>0.34200000000000003</v>
      </c>
      <c r="G130" s="51">
        <v>338</v>
      </c>
      <c r="H130" s="51">
        <v>3.32</v>
      </c>
    </row>
    <row r="131" spans="1:8" x14ac:dyDescent="0.2">
      <c r="A131" s="51" t="s">
        <v>429</v>
      </c>
      <c r="B131" s="52" t="s">
        <v>432</v>
      </c>
      <c r="C131" s="51">
        <v>50</v>
      </c>
      <c r="D131" s="51" t="s">
        <v>431</v>
      </c>
      <c r="E131" s="51">
        <v>1.17</v>
      </c>
      <c r="F131" s="51">
        <v>0.34100000000000003</v>
      </c>
      <c r="G131" s="51">
        <v>338</v>
      </c>
      <c r="H131" s="51">
        <v>3.31</v>
      </c>
    </row>
    <row r="132" spans="1:8" x14ac:dyDescent="0.2">
      <c r="A132" s="52" t="s">
        <v>429</v>
      </c>
      <c r="B132" s="52" t="s">
        <v>432</v>
      </c>
      <c r="C132" s="51">
        <v>50</v>
      </c>
      <c r="D132" s="52" t="s">
        <v>431</v>
      </c>
      <c r="E132" s="51">
        <v>1.1000000000000001</v>
      </c>
      <c r="F132" s="51">
        <v>0.30599999999999999</v>
      </c>
      <c r="G132" s="51">
        <v>335</v>
      </c>
      <c r="H132" s="51">
        <v>3.15</v>
      </c>
    </row>
    <row r="133" spans="1:8" x14ac:dyDescent="0.2">
      <c r="A133" s="51" t="s">
        <v>429</v>
      </c>
      <c r="B133" s="52" t="s">
        <v>432</v>
      </c>
      <c r="C133" s="51">
        <v>50</v>
      </c>
      <c r="D133" s="51" t="s">
        <v>431</v>
      </c>
      <c r="E133" s="51">
        <v>1.1399999999999999</v>
      </c>
      <c r="F133" s="51">
        <v>0.308</v>
      </c>
      <c r="G133" s="51">
        <v>335</v>
      </c>
      <c r="H133" s="51">
        <v>3.15</v>
      </c>
    </row>
    <row r="134" spans="1:8" x14ac:dyDescent="0.2">
      <c r="A134" s="52" t="s">
        <v>429</v>
      </c>
      <c r="B134" s="52" t="s">
        <v>432</v>
      </c>
      <c r="C134" s="51">
        <v>50</v>
      </c>
      <c r="D134" s="52" t="s">
        <v>51</v>
      </c>
      <c r="E134" s="51">
        <v>1.18</v>
      </c>
      <c r="F134" s="51">
        <v>0.49299999999999999</v>
      </c>
      <c r="G134" s="51">
        <v>340</v>
      </c>
      <c r="H134" s="51">
        <v>3.64</v>
      </c>
    </row>
    <row r="135" spans="1:8" x14ac:dyDescent="0.2">
      <c r="A135" s="51" t="s">
        <v>429</v>
      </c>
      <c r="B135" s="52" t="s">
        <v>432</v>
      </c>
      <c r="C135" s="51">
        <v>50</v>
      </c>
      <c r="D135" s="51" t="s">
        <v>51</v>
      </c>
      <c r="E135" s="51">
        <v>1</v>
      </c>
      <c r="F135" s="51">
        <v>0.49399999999999999</v>
      </c>
      <c r="G135" s="51">
        <v>341</v>
      </c>
      <c r="H135" s="51">
        <v>3.67</v>
      </c>
    </row>
    <row r="136" spans="1:8" x14ac:dyDescent="0.2">
      <c r="A136" s="52" t="s">
        <v>429</v>
      </c>
      <c r="B136" s="52" t="s">
        <v>432</v>
      </c>
      <c r="C136" s="51">
        <v>50</v>
      </c>
      <c r="D136" s="52" t="s">
        <v>51</v>
      </c>
      <c r="E136" s="51">
        <v>0.63200000000000001</v>
      </c>
      <c r="F136" s="51">
        <v>0.47399999999999998</v>
      </c>
      <c r="G136" s="51">
        <v>342</v>
      </c>
      <c r="H136" s="51">
        <v>3.5</v>
      </c>
    </row>
    <row r="137" spans="1:8" x14ac:dyDescent="0.2">
      <c r="A137" s="51" t="s">
        <v>429</v>
      </c>
      <c r="B137" s="52" t="s">
        <v>432</v>
      </c>
      <c r="C137" s="51">
        <v>50</v>
      </c>
      <c r="D137" s="51" t="s">
        <v>51</v>
      </c>
      <c r="E137" s="51">
        <v>0.85599999999999998</v>
      </c>
      <c r="F137" s="51">
        <v>0.46899999999999997</v>
      </c>
      <c r="G137" s="51">
        <v>341</v>
      </c>
      <c r="H137" s="51">
        <v>3.51</v>
      </c>
    </row>
    <row r="138" spans="1:8" x14ac:dyDescent="0.2">
      <c r="A138" s="52" t="s">
        <v>429</v>
      </c>
      <c r="B138" s="52" t="s">
        <v>432</v>
      </c>
      <c r="C138" s="51">
        <v>50</v>
      </c>
      <c r="D138" s="52" t="s">
        <v>51</v>
      </c>
      <c r="E138" s="51">
        <v>1.37</v>
      </c>
      <c r="F138" s="51">
        <v>0.26</v>
      </c>
      <c r="G138" s="51">
        <v>334</v>
      </c>
      <c r="H138" s="51">
        <v>2.4300000000000002</v>
      </c>
    </row>
    <row r="139" spans="1:8" x14ac:dyDescent="0.2">
      <c r="A139" s="51" t="s">
        <v>429</v>
      </c>
      <c r="B139" s="52" t="s">
        <v>432</v>
      </c>
      <c r="C139" s="51">
        <v>50</v>
      </c>
      <c r="D139" s="51" t="s">
        <v>51</v>
      </c>
      <c r="E139" s="51">
        <v>1.39</v>
      </c>
      <c r="F139" s="51">
        <v>0.25900000000000001</v>
      </c>
      <c r="G139" s="51">
        <v>334</v>
      </c>
      <c r="H139" s="51">
        <v>2.4300000000000002</v>
      </c>
    </row>
    <row r="140" spans="1:8" x14ac:dyDescent="0.2">
      <c r="A140" s="52" t="s">
        <v>429</v>
      </c>
      <c r="B140" s="52" t="s">
        <v>432</v>
      </c>
      <c r="C140" s="51">
        <v>50</v>
      </c>
      <c r="D140" s="52" t="s">
        <v>51</v>
      </c>
      <c r="E140" s="51">
        <v>0.90500000000000003</v>
      </c>
      <c r="F140" s="51">
        <v>0.36299999999999999</v>
      </c>
      <c r="G140" s="51">
        <v>340</v>
      </c>
      <c r="H140" s="51">
        <v>2.92</v>
      </c>
    </row>
    <row r="141" spans="1:8" x14ac:dyDescent="0.2">
      <c r="A141" s="51" t="s">
        <v>429</v>
      </c>
      <c r="B141" s="52" t="s">
        <v>432</v>
      </c>
      <c r="C141" s="51">
        <v>50</v>
      </c>
      <c r="D141" s="51" t="s">
        <v>51</v>
      </c>
      <c r="E141" s="51">
        <v>0.80600000000000005</v>
      </c>
      <c r="F141" s="51">
        <v>0.36899999999999999</v>
      </c>
      <c r="G141" s="51">
        <v>341</v>
      </c>
      <c r="H141" s="51">
        <v>2.96</v>
      </c>
    </row>
    <row r="142" spans="1:8" x14ac:dyDescent="0.2">
      <c r="A142" s="52" t="s">
        <v>429</v>
      </c>
      <c r="B142" s="52" t="s">
        <v>432</v>
      </c>
      <c r="C142" s="51">
        <v>50</v>
      </c>
      <c r="D142" s="52" t="s">
        <v>51</v>
      </c>
      <c r="E142" s="51">
        <v>1.04</v>
      </c>
      <c r="F142" s="51">
        <v>0.45600000000000002</v>
      </c>
      <c r="G142" s="51">
        <v>339</v>
      </c>
      <c r="H142" s="51">
        <v>3.39</v>
      </c>
    </row>
    <row r="143" spans="1:8" x14ac:dyDescent="0.2">
      <c r="A143" s="51" t="s">
        <v>429</v>
      </c>
      <c r="B143" s="52" t="s">
        <v>432</v>
      </c>
      <c r="C143" s="51">
        <v>50</v>
      </c>
      <c r="D143" s="51" t="s">
        <v>51</v>
      </c>
      <c r="E143" s="51">
        <v>1.23</v>
      </c>
      <c r="F143" s="51">
        <v>0.45600000000000002</v>
      </c>
      <c r="G143" s="51">
        <v>338</v>
      </c>
      <c r="H143" s="51">
        <v>3.39</v>
      </c>
    </row>
    <row r="144" spans="1:8" x14ac:dyDescent="0.2">
      <c r="A144" s="52" t="s">
        <v>429</v>
      </c>
      <c r="B144" s="52" t="s">
        <v>432</v>
      </c>
      <c r="C144" s="51">
        <v>50</v>
      </c>
      <c r="D144" s="52" t="s">
        <v>51</v>
      </c>
      <c r="E144" s="51">
        <v>1</v>
      </c>
      <c r="F144" s="51">
        <v>0.40200000000000002</v>
      </c>
      <c r="G144" s="51">
        <v>341</v>
      </c>
      <c r="H144" s="51">
        <v>2.6</v>
      </c>
    </row>
    <row r="145" spans="1:8" x14ac:dyDescent="0.2">
      <c r="A145" s="51" t="s">
        <v>429</v>
      </c>
      <c r="B145" s="52" t="s">
        <v>432</v>
      </c>
      <c r="C145" s="51">
        <v>50</v>
      </c>
      <c r="D145" s="51" t="s">
        <v>51</v>
      </c>
      <c r="E145" s="51">
        <v>1.05</v>
      </c>
      <c r="F145" s="51">
        <v>0.40300000000000002</v>
      </c>
      <c r="G145" s="51">
        <v>341</v>
      </c>
      <c r="H145" s="51">
        <v>2.6</v>
      </c>
    </row>
    <row r="146" spans="1:8" x14ac:dyDescent="0.2">
      <c r="A146" s="51" t="s">
        <v>436</v>
      </c>
      <c r="B146" s="52" t="s">
        <v>432</v>
      </c>
      <c r="C146" s="51">
        <v>1200</v>
      </c>
      <c r="D146" s="52" t="s">
        <v>51</v>
      </c>
      <c r="E146" s="51">
        <v>6.85</v>
      </c>
      <c r="F146" s="51">
        <v>0.10299999999999999</v>
      </c>
      <c r="G146" s="51">
        <v>229</v>
      </c>
      <c r="H146" s="51">
        <v>1.45</v>
      </c>
    </row>
    <row r="147" spans="1:8" x14ac:dyDescent="0.2">
      <c r="A147" s="51" t="s">
        <v>436</v>
      </c>
      <c r="B147" s="52" t="s">
        <v>432</v>
      </c>
      <c r="C147" s="51">
        <v>1200</v>
      </c>
      <c r="D147" s="51" t="s">
        <v>51</v>
      </c>
      <c r="E147" s="51">
        <v>6.76</v>
      </c>
      <c r="F147" s="51">
        <v>0.10100000000000001</v>
      </c>
      <c r="G147" s="51">
        <v>230</v>
      </c>
      <c r="H147" s="51">
        <v>1.43</v>
      </c>
    </row>
    <row r="148" spans="1:8" x14ac:dyDescent="0.2">
      <c r="A148" s="51" t="s">
        <v>436</v>
      </c>
      <c r="B148" s="52" t="s">
        <v>432</v>
      </c>
      <c r="C148" s="51">
        <v>1200</v>
      </c>
      <c r="D148" s="52" t="s">
        <v>51</v>
      </c>
      <c r="E148" s="51">
        <v>17.899999999999999</v>
      </c>
      <c r="F148" s="51">
        <v>0.29299999999999998</v>
      </c>
      <c r="G148" s="51">
        <v>210</v>
      </c>
      <c r="H148" s="51">
        <v>3.15</v>
      </c>
    </row>
    <row r="149" spans="1:8" x14ac:dyDescent="0.2">
      <c r="A149" s="51" t="s">
        <v>436</v>
      </c>
      <c r="B149" s="52" t="s">
        <v>432</v>
      </c>
      <c r="C149" s="51">
        <v>1200</v>
      </c>
      <c r="D149" s="51" t="s">
        <v>51</v>
      </c>
      <c r="E149" s="51">
        <v>16.100000000000001</v>
      </c>
      <c r="F149" s="51">
        <v>0.29499999999999998</v>
      </c>
      <c r="G149" s="51">
        <v>241</v>
      </c>
      <c r="H149" s="51">
        <v>3.13</v>
      </c>
    </row>
    <row r="150" spans="1:8" x14ac:dyDescent="0.2">
      <c r="A150" s="51" t="s">
        <v>436</v>
      </c>
      <c r="B150" s="52" t="s">
        <v>432</v>
      </c>
      <c r="C150" s="51">
        <v>1200</v>
      </c>
      <c r="D150" s="52" t="s">
        <v>51</v>
      </c>
      <c r="E150" s="51">
        <v>12.2</v>
      </c>
      <c r="F150" s="51">
        <v>0.43099999999999999</v>
      </c>
      <c r="G150" s="51">
        <v>287</v>
      </c>
      <c r="H150" s="51">
        <v>3.76</v>
      </c>
    </row>
    <row r="151" spans="1:8" x14ac:dyDescent="0.2">
      <c r="A151" s="51" t="s">
        <v>436</v>
      </c>
      <c r="B151" s="52" t="s">
        <v>432</v>
      </c>
      <c r="C151" s="51">
        <v>1200</v>
      </c>
      <c r="D151" s="51" t="s">
        <v>51</v>
      </c>
      <c r="E151" s="51">
        <v>12.3</v>
      </c>
      <c r="F151" s="51">
        <v>0.43099999999999999</v>
      </c>
      <c r="G151" s="51">
        <v>287</v>
      </c>
      <c r="H151" s="51">
        <v>3.76</v>
      </c>
    </row>
    <row r="152" spans="1:8" x14ac:dyDescent="0.2">
      <c r="A152" s="51" t="s">
        <v>436</v>
      </c>
      <c r="B152" s="52" t="s">
        <v>432</v>
      </c>
      <c r="C152" s="51">
        <v>1200</v>
      </c>
      <c r="D152" s="52" t="s">
        <v>51</v>
      </c>
      <c r="E152" s="51">
        <v>15.2</v>
      </c>
      <c r="F152" s="51">
        <v>0.308</v>
      </c>
      <c r="G152" s="51">
        <v>249</v>
      </c>
      <c r="H152" s="51">
        <v>3.38</v>
      </c>
    </row>
    <row r="153" spans="1:8" x14ac:dyDescent="0.2">
      <c r="A153" s="51" t="s">
        <v>436</v>
      </c>
      <c r="B153" s="52" t="s">
        <v>432</v>
      </c>
      <c r="C153" s="51">
        <v>1200</v>
      </c>
      <c r="D153" s="51" t="s">
        <v>51</v>
      </c>
      <c r="E153" s="51">
        <v>16</v>
      </c>
      <c r="F153" s="51">
        <v>0.314</v>
      </c>
      <c r="G153" s="51">
        <v>246</v>
      </c>
      <c r="H153" s="51">
        <v>3.37</v>
      </c>
    </row>
    <row r="154" spans="1:8" x14ac:dyDescent="0.2">
      <c r="A154" s="51" t="s">
        <v>436</v>
      </c>
      <c r="B154" s="52" t="s">
        <v>432</v>
      </c>
      <c r="C154" s="51">
        <v>1200</v>
      </c>
      <c r="D154" s="52" t="s">
        <v>51</v>
      </c>
      <c r="E154" s="51">
        <v>13.4</v>
      </c>
      <c r="F154" s="51">
        <v>0.28399999999999997</v>
      </c>
      <c r="G154" s="51">
        <v>255</v>
      </c>
      <c r="H154" s="51">
        <v>3.12</v>
      </c>
    </row>
    <row r="155" spans="1:8" x14ac:dyDescent="0.2">
      <c r="A155" s="51" t="s">
        <v>436</v>
      </c>
      <c r="B155" s="52" t="s">
        <v>432</v>
      </c>
      <c r="C155" s="51">
        <v>1200</v>
      </c>
      <c r="D155" s="51" t="s">
        <v>51</v>
      </c>
      <c r="E155" s="51">
        <v>13.8</v>
      </c>
      <c r="F155" s="51">
        <v>0.28299999999999997</v>
      </c>
      <c r="G155" s="51">
        <v>252</v>
      </c>
      <c r="H155" s="51">
        <v>3.08</v>
      </c>
    </row>
    <row r="156" spans="1:8" x14ac:dyDescent="0.2">
      <c r="A156" s="51" t="s">
        <v>436</v>
      </c>
      <c r="B156" s="52" t="s">
        <v>432</v>
      </c>
      <c r="C156" s="51">
        <v>1200</v>
      </c>
      <c r="D156" s="52" t="s">
        <v>51</v>
      </c>
      <c r="E156" s="51">
        <v>10.9</v>
      </c>
      <c r="F156" s="51">
        <v>0.187</v>
      </c>
      <c r="G156" s="51">
        <v>238</v>
      </c>
      <c r="H156" s="51">
        <v>2.44</v>
      </c>
    </row>
    <row r="157" spans="1:8" x14ac:dyDescent="0.2">
      <c r="A157" s="51" t="s">
        <v>436</v>
      </c>
      <c r="B157" s="52" t="s">
        <v>432</v>
      </c>
      <c r="C157" s="51">
        <v>1200</v>
      </c>
      <c r="D157" s="51" t="s">
        <v>51</v>
      </c>
      <c r="E157" s="51">
        <v>11</v>
      </c>
      <c r="F157" s="51">
        <v>0.186</v>
      </c>
      <c r="G157" s="51">
        <v>237</v>
      </c>
      <c r="H157" s="51">
        <v>2.42</v>
      </c>
    </row>
    <row r="158" spans="1:8" x14ac:dyDescent="0.2">
      <c r="A158" s="51" t="s">
        <v>436</v>
      </c>
      <c r="B158" s="52" t="s">
        <v>432</v>
      </c>
      <c r="C158" s="51">
        <v>50</v>
      </c>
      <c r="D158" s="52" t="s">
        <v>51</v>
      </c>
      <c r="E158" s="51">
        <v>2.4300000000000002</v>
      </c>
      <c r="F158" s="51">
        <v>0.20899999999999999</v>
      </c>
      <c r="G158" s="51">
        <v>323</v>
      </c>
      <c r="H158" s="51">
        <v>2.23</v>
      </c>
    </row>
    <row r="159" spans="1:8" x14ac:dyDescent="0.2">
      <c r="A159" s="51" t="s">
        <v>436</v>
      </c>
      <c r="B159" s="52" t="s">
        <v>432</v>
      </c>
      <c r="C159" s="51">
        <v>50</v>
      </c>
      <c r="D159" s="51" t="s">
        <v>51</v>
      </c>
      <c r="E159" s="51">
        <v>2.31</v>
      </c>
      <c r="F159" s="51">
        <v>0.20899999999999999</v>
      </c>
      <c r="G159" s="51">
        <v>324</v>
      </c>
      <c r="H159" s="51">
        <v>2.25</v>
      </c>
    </row>
    <row r="160" spans="1:8" x14ac:dyDescent="0.2">
      <c r="A160" s="51" t="s">
        <v>436</v>
      </c>
      <c r="B160" s="52" t="s">
        <v>432</v>
      </c>
      <c r="C160" s="51">
        <v>50</v>
      </c>
      <c r="D160" s="52" t="s">
        <v>51</v>
      </c>
      <c r="E160" s="51">
        <v>2.44</v>
      </c>
      <c r="F160" s="51">
        <v>0.29399999999999998</v>
      </c>
      <c r="G160" s="51">
        <v>329</v>
      </c>
      <c r="H160" s="51">
        <v>2.86</v>
      </c>
    </row>
    <row r="161" spans="1:8" x14ac:dyDescent="0.2">
      <c r="A161" s="51" t="s">
        <v>436</v>
      </c>
      <c r="B161" s="52" t="s">
        <v>432</v>
      </c>
      <c r="C161" s="51">
        <v>50</v>
      </c>
      <c r="D161" s="51" t="s">
        <v>51</v>
      </c>
      <c r="E161" s="51">
        <v>1.88</v>
      </c>
      <c r="F161" s="51">
        <v>0.29199999999999998</v>
      </c>
      <c r="G161" s="51">
        <v>332</v>
      </c>
      <c r="H161" s="51">
        <v>2.93</v>
      </c>
    </row>
    <row r="162" spans="1:8" x14ac:dyDescent="0.2">
      <c r="A162" s="51" t="s">
        <v>436</v>
      </c>
      <c r="B162" s="52" t="s">
        <v>432</v>
      </c>
      <c r="C162" s="51">
        <v>50</v>
      </c>
      <c r="D162" s="52" t="s">
        <v>51</v>
      </c>
      <c r="E162" s="51">
        <v>1.02</v>
      </c>
      <c r="F162" s="51">
        <v>0.29299999999999998</v>
      </c>
      <c r="G162" s="51">
        <v>337</v>
      </c>
      <c r="H162" s="51">
        <v>3.22</v>
      </c>
    </row>
    <row r="163" spans="1:8" x14ac:dyDescent="0.2">
      <c r="A163" s="51" t="s">
        <v>436</v>
      </c>
      <c r="B163" s="52" t="s">
        <v>432</v>
      </c>
      <c r="C163" s="51">
        <v>50</v>
      </c>
      <c r="D163" s="51" t="s">
        <v>51</v>
      </c>
      <c r="E163" s="51">
        <v>1.1299999999999999</v>
      </c>
      <c r="F163" s="51">
        <v>0.29599999999999999</v>
      </c>
      <c r="G163" s="51">
        <v>336</v>
      </c>
      <c r="H163" s="51">
        <v>3.21</v>
      </c>
    </row>
    <row r="164" spans="1:8" x14ac:dyDescent="0.2">
      <c r="A164" s="51" t="s">
        <v>436</v>
      </c>
      <c r="B164" s="52" t="s">
        <v>432</v>
      </c>
      <c r="C164" s="51">
        <v>50</v>
      </c>
      <c r="D164" s="52" t="s">
        <v>51</v>
      </c>
      <c r="E164" s="51">
        <v>1.46</v>
      </c>
      <c r="F164" s="51">
        <v>0.41099999999999998</v>
      </c>
      <c r="G164" s="51">
        <v>336</v>
      </c>
      <c r="H164" s="51">
        <v>3.27</v>
      </c>
    </row>
    <row r="165" spans="1:8" x14ac:dyDescent="0.2">
      <c r="A165" s="51" t="s">
        <v>436</v>
      </c>
      <c r="B165" s="52" t="s">
        <v>432</v>
      </c>
      <c r="C165" s="51">
        <v>50</v>
      </c>
      <c r="D165" s="51" t="s">
        <v>51</v>
      </c>
      <c r="E165" s="51">
        <v>1.51</v>
      </c>
      <c r="F165" s="51">
        <v>0.41199999999999998</v>
      </c>
      <c r="G165" s="51">
        <v>335</v>
      </c>
      <c r="H165" s="51">
        <v>3.34</v>
      </c>
    </row>
    <row r="166" spans="1:8" x14ac:dyDescent="0.2">
      <c r="A166" s="51" t="s">
        <v>436</v>
      </c>
      <c r="B166" s="52" t="s">
        <v>432</v>
      </c>
      <c r="C166" s="51">
        <v>50</v>
      </c>
      <c r="D166" s="52" t="s">
        <v>51</v>
      </c>
      <c r="E166" s="51">
        <v>0.73499999999999999</v>
      </c>
      <c r="F166" s="51">
        <v>0.314</v>
      </c>
      <c r="G166" s="51">
        <v>338</v>
      </c>
      <c r="H166" s="51">
        <v>3.33</v>
      </c>
    </row>
    <row r="167" spans="1:8" x14ac:dyDescent="0.2">
      <c r="A167" s="51" t="s">
        <v>436</v>
      </c>
      <c r="B167" s="52" t="s">
        <v>432</v>
      </c>
      <c r="C167" s="51">
        <v>50</v>
      </c>
      <c r="D167" s="51" t="s">
        <v>51</v>
      </c>
      <c r="E167" s="51">
        <v>0.82899999999999996</v>
      </c>
      <c r="F167" s="51">
        <v>0.313</v>
      </c>
      <c r="G167" s="51">
        <v>337</v>
      </c>
      <c r="H167" s="51">
        <v>3.33</v>
      </c>
    </row>
    <row r="168" spans="1:8" x14ac:dyDescent="0.2">
      <c r="A168" s="51" t="s">
        <v>436</v>
      </c>
      <c r="B168" s="52" t="s">
        <v>432</v>
      </c>
      <c r="C168" s="51">
        <v>50</v>
      </c>
      <c r="D168" s="52" t="s">
        <v>51</v>
      </c>
      <c r="E168" s="51">
        <v>1.61</v>
      </c>
      <c r="F168" s="51">
        <v>0.108</v>
      </c>
      <c r="G168" s="51">
        <v>319</v>
      </c>
      <c r="H168" s="51">
        <v>1.44</v>
      </c>
    </row>
    <row r="169" spans="1:8" x14ac:dyDescent="0.2">
      <c r="A169" s="51" t="s">
        <v>436</v>
      </c>
      <c r="B169" s="52" t="s">
        <v>432</v>
      </c>
      <c r="C169" s="51">
        <v>50</v>
      </c>
      <c r="D169" s="51" t="s">
        <v>51</v>
      </c>
      <c r="E169" s="51">
        <v>1.56</v>
      </c>
      <c r="F169" s="51">
        <v>0.109</v>
      </c>
      <c r="G169" s="51">
        <v>318</v>
      </c>
      <c r="H169" s="51">
        <v>1.46</v>
      </c>
    </row>
    <row r="170" spans="1:8" x14ac:dyDescent="0.2">
      <c r="A170" s="51" t="s">
        <v>427</v>
      </c>
      <c r="B170" s="52" t="s">
        <v>432</v>
      </c>
      <c r="C170" s="51">
        <v>1200</v>
      </c>
      <c r="D170" s="52" t="s">
        <v>51</v>
      </c>
      <c r="E170" s="51">
        <v>21.6</v>
      </c>
      <c r="F170" s="51">
        <v>0.36899999999999999</v>
      </c>
      <c r="G170" s="51">
        <v>229</v>
      </c>
      <c r="H170" s="51">
        <v>3.82</v>
      </c>
    </row>
    <row r="171" spans="1:8" x14ac:dyDescent="0.2">
      <c r="A171" s="51" t="s">
        <v>427</v>
      </c>
      <c r="B171" s="52" t="s">
        <v>432</v>
      </c>
      <c r="C171" s="51">
        <v>1200</v>
      </c>
      <c r="D171" s="51" t="s">
        <v>51</v>
      </c>
      <c r="E171" s="51">
        <v>21.9</v>
      </c>
      <c r="F171" s="51">
        <v>0.371</v>
      </c>
      <c r="G171" s="51">
        <v>227</v>
      </c>
      <c r="H171" s="51">
        <v>3.83</v>
      </c>
    </row>
    <row r="172" spans="1:8" x14ac:dyDescent="0.2">
      <c r="A172" s="51" t="s">
        <v>427</v>
      </c>
      <c r="B172" s="52" t="s">
        <v>432</v>
      </c>
      <c r="C172" s="51">
        <v>1200</v>
      </c>
      <c r="D172" s="52" t="s">
        <v>51</v>
      </c>
      <c r="E172" s="51">
        <v>18.3</v>
      </c>
      <c r="F172" s="51">
        <v>0.27300000000000002</v>
      </c>
      <c r="G172" s="51">
        <v>214</v>
      </c>
      <c r="H172" s="51">
        <v>3.41</v>
      </c>
    </row>
    <row r="173" spans="1:8" x14ac:dyDescent="0.2">
      <c r="A173" s="51" t="s">
        <v>427</v>
      </c>
      <c r="B173" s="52" t="s">
        <v>432</v>
      </c>
      <c r="C173" s="51">
        <v>1200</v>
      </c>
      <c r="D173" s="51" t="s">
        <v>51</v>
      </c>
      <c r="E173" s="51">
        <v>19.3</v>
      </c>
      <c r="F173" s="51">
        <v>0.27600000000000002</v>
      </c>
      <c r="G173" s="51">
        <v>211</v>
      </c>
      <c r="H173" s="51">
        <v>3.38</v>
      </c>
    </row>
    <row r="174" spans="1:8" x14ac:dyDescent="0.2">
      <c r="A174" s="51" t="s">
        <v>427</v>
      </c>
      <c r="B174" s="52" t="s">
        <v>432</v>
      </c>
      <c r="C174" s="51">
        <v>1200</v>
      </c>
      <c r="D174" s="52" t="s">
        <v>51</v>
      </c>
      <c r="E174" s="51">
        <v>18.600000000000001</v>
      </c>
      <c r="F174" s="51">
        <v>0.255</v>
      </c>
      <c r="G174" s="51">
        <v>206</v>
      </c>
      <c r="H174" s="51">
        <v>3.39</v>
      </c>
    </row>
    <row r="175" spans="1:8" x14ac:dyDescent="0.2">
      <c r="A175" s="51" t="s">
        <v>427</v>
      </c>
      <c r="B175" s="52" t="s">
        <v>432</v>
      </c>
      <c r="C175" s="51">
        <v>1200</v>
      </c>
      <c r="D175" s="51" t="s">
        <v>51</v>
      </c>
      <c r="E175" s="51">
        <v>18.7</v>
      </c>
      <c r="F175" s="51">
        <v>0.27400000000000002</v>
      </c>
      <c r="G175" s="51">
        <v>215</v>
      </c>
      <c r="H175" s="51">
        <v>3.42</v>
      </c>
    </row>
    <row r="176" spans="1:8" x14ac:dyDescent="0.2">
      <c r="A176" s="51" t="s">
        <v>427</v>
      </c>
      <c r="B176" s="52" t="s">
        <v>432</v>
      </c>
      <c r="C176" s="51">
        <v>1200</v>
      </c>
      <c r="D176" s="52" t="s">
        <v>51</v>
      </c>
      <c r="E176" s="51">
        <v>21.1</v>
      </c>
      <c r="F176" s="51">
        <v>0.34899999999999998</v>
      </c>
      <c r="G176" s="51">
        <v>225</v>
      </c>
      <c r="H176" s="51">
        <v>3.45</v>
      </c>
    </row>
    <row r="177" spans="1:8" x14ac:dyDescent="0.2">
      <c r="A177" s="51" t="s">
        <v>427</v>
      </c>
      <c r="B177" s="52" t="s">
        <v>432</v>
      </c>
      <c r="C177" s="51">
        <v>1200</v>
      </c>
      <c r="D177" s="51" t="s">
        <v>51</v>
      </c>
      <c r="E177" s="51">
        <v>20.8</v>
      </c>
      <c r="F177" s="51">
        <v>0.35299999999999998</v>
      </c>
      <c r="G177" s="51">
        <v>230</v>
      </c>
      <c r="H177" s="51">
        <v>3.51</v>
      </c>
    </row>
    <row r="178" spans="1:8" x14ac:dyDescent="0.2">
      <c r="A178" s="51" t="s">
        <v>427</v>
      </c>
      <c r="B178" s="52" t="s">
        <v>432</v>
      </c>
      <c r="C178" s="51">
        <v>1200</v>
      </c>
      <c r="D178" s="52" t="s">
        <v>51</v>
      </c>
      <c r="E178" s="51">
        <v>22.1</v>
      </c>
      <c r="F178" s="51">
        <v>0.32500000000000001</v>
      </c>
      <c r="G178" s="51">
        <v>215</v>
      </c>
      <c r="H178" s="51">
        <v>3.51</v>
      </c>
    </row>
    <row r="179" spans="1:8" x14ac:dyDescent="0.2">
      <c r="A179" s="51" t="s">
        <v>427</v>
      </c>
      <c r="B179" s="52" t="s">
        <v>432</v>
      </c>
      <c r="C179" s="51">
        <v>1200</v>
      </c>
      <c r="D179" s="51" t="s">
        <v>51</v>
      </c>
      <c r="E179" s="51">
        <v>22</v>
      </c>
      <c r="F179" s="51">
        <v>0.32200000000000001</v>
      </c>
      <c r="G179" s="51">
        <v>214</v>
      </c>
      <c r="H179" s="51">
        <v>3.53</v>
      </c>
    </row>
    <row r="180" spans="1:8" x14ac:dyDescent="0.2">
      <c r="A180" s="51" t="s">
        <v>427</v>
      </c>
      <c r="B180" s="52" t="s">
        <v>432</v>
      </c>
      <c r="C180" s="51">
        <v>1200</v>
      </c>
      <c r="D180" s="52" t="s">
        <v>51</v>
      </c>
      <c r="E180" s="51">
        <v>17.399999999999999</v>
      </c>
      <c r="F180" s="51">
        <v>0.29899999999999999</v>
      </c>
      <c r="G180" s="51">
        <v>233</v>
      </c>
      <c r="H180" s="51">
        <v>3.43</v>
      </c>
    </row>
    <row r="181" spans="1:8" x14ac:dyDescent="0.2">
      <c r="A181" s="51" t="s">
        <v>427</v>
      </c>
      <c r="B181" s="52" t="s">
        <v>432</v>
      </c>
      <c r="C181" s="51">
        <v>1200</v>
      </c>
      <c r="D181" s="51" t="s">
        <v>51</v>
      </c>
      <c r="E181" s="51">
        <v>19</v>
      </c>
      <c r="F181" s="51">
        <v>0.29899999999999999</v>
      </c>
      <c r="G181" s="51">
        <v>218</v>
      </c>
      <c r="H181" s="51">
        <v>3.46</v>
      </c>
    </row>
    <row r="182" spans="1:8" x14ac:dyDescent="0.2">
      <c r="A182" s="51" t="s">
        <v>427</v>
      </c>
      <c r="B182" s="52" t="s">
        <v>432</v>
      </c>
      <c r="C182" s="51">
        <v>50</v>
      </c>
      <c r="D182" s="51" t="s">
        <v>51</v>
      </c>
      <c r="E182" s="51">
        <v>2.4700000000000002</v>
      </c>
      <c r="F182" s="51">
        <v>0.25600000000000001</v>
      </c>
      <c r="G182" s="51">
        <v>321</v>
      </c>
      <c r="H182" s="51">
        <v>3.8</v>
      </c>
    </row>
    <row r="183" spans="1:8" x14ac:dyDescent="0.2">
      <c r="A183" s="51" t="s">
        <v>427</v>
      </c>
      <c r="B183" s="52" t="s">
        <v>432</v>
      </c>
      <c r="C183" s="51">
        <v>50</v>
      </c>
      <c r="D183" s="51" t="s">
        <v>51</v>
      </c>
      <c r="E183" s="51">
        <v>4.18</v>
      </c>
      <c r="F183" s="51">
        <v>0.28000000000000003</v>
      </c>
      <c r="G183" s="51">
        <v>315</v>
      </c>
      <c r="H183" s="51">
        <v>4.09</v>
      </c>
    </row>
    <row r="184" spans="1:8" x14ac:dyDescent="0.2">
      <c r="A184" s="51" t="s">
        <v>427</v>
      </c>
      <c r="B184" s="52" t="s">
        <v>432</v>
      </c>
      <c r="C184" s="51">
        <v>50</v>
      </c>
      <c r="D184" s="51" t="s">
        <v>51</v>
      </c>
      <c r="E184" s="51">
        <v>2.1</v>
      </c>
      <c r="F184" s="51">
        <v>0.248</v>
      </c>
      <c r="G184" s="51">
        <v>328</v>
      </c>
      <c r="H184" s="51">
        <v>3.02</v>
      </c>
    </row>
    <row r="185" spans="1:8" x14ac:dyDescent="0.2">
      <c r="A185" s="51" t="s">
        <v>427</v>
      </c>
      <c r="B185" s="52" t="s">
        <v>432</v>
      </c>
      <c r="C185" s="51">
        <v>50</v>
      </c>
      <c r="D185" s="51" t="s">
        <v>51</v>
      </c>
      <c r="E185" s="51">
        <v>2.0699999999999998</v>
      </c>
      <c r="F185" s="51">
        <v>0.249</v>
      </c>
      <c r="G185" s="51">
        <v>328</v>
      </c>
      <c r="H185" s="51">
        <v>3.02</v>
      </c>
    </row>
    <row r="186" spans="1:8" x14ac:dyDescent="0.2">
      <c r="A186" s="51" t="s">
        <v>427</v>
      </c>
      <c r="B186" s="52" t="s">
        <v>432</v>
      </c>
      <c r="C186" s="51">
        <v>50</v>
      </c>
      <c r="D186" s="51" t="s">
        <v>51</v>
      </c>
      <c r="E186" s="51">
        <v>3</v>
      </c>
      <c r="F186" s="51">
        <v>0.27800000000000002</v>
      </c>
      <c r="G186" s="51">
        <v>324</v>
      </c>
      <c r="H186" s="51">
        <v>3.12</v>
      </c>
    </row>
    <row r="187" spans="1:8" x14ac:dyDescent="0.2">
      <c r="A187" s="51" t="s">
        <v>427</v>
      </c>
      <c r="B187" s="52" t="s">
        <v>432</v>
      </c>
      <c r="C187" s="51">
        <v>50</v>
      </c>
      <c r="D187" s="51" t="s">
        <v>51</v>
      </c>
      <c r="E187" s="51">
        <v>2.1</v>
      </c>
      <c r="F187" s="51">
        <v>0.29499999999999998</v>
      </c>
      <c r="G187" s="51">
        <v>331</v>
      </c>
      <c r="H187" s="51">
        <v>3.09</v>
      </c>
    </row>
    <row r="188" spans="1:8" x14ac:dyDescent="0.2">
      <c r="A188" s="51" t="s">
        <v>427</v>
      </c>
      <c r="B188" s="52" t="s">
        <v>432</v>
      </c>
      <c r="C188" s="51">
        <v>50</v>
      </c>
      <c r="D188" s="51" t="s">
        <v>51</v>
      </c>
      <c r="E188" s="51">
        <v>2.56</v>
      </c>
      <c r="F188" s="51">
        <v>0.222</v>
      </c>
      <c r="G188" s="51">
        <v>321</v>
      </c>
      <c r="H188" s="51">
        <v>2.64</v>
      </c>
    </row>
    <row r="189" spans="1:8" x14ac:dyDescent="0.2">
      <c r="A189" s="51" t="s">
        <v>427</v>
      </c>
      <c r="B189" s="52" t="s">
        <v>432</v>
      </c>
      <c r="C189" s="51">
        <v>50</v>
      </c>
      <c r="D189" s="51" t="s">
        <v>51</v>
      </c>
      <c r="E189" s="51">
        <v>2.4</v>
      </c>
      <c r="F189" s="51">
        <v>0.224</v>
      </c>
      <c r="G189" s="51">
        <v>323</v>
      </c>
      <c r="H189" s="51">
        <v>2.66</v>
      </c>
    </row>
    <row r="190" spans="1:8" x14ac:dyDescent="0.2">
      <c r="A190" s="51" t="s">
        <v>427</v>
      </c>
      <c r="B190" s="52" t="s">
        <v>432</v>
      </c>
      <c r="C190" s="51">
        <v>50</v>
      </c>
      <c r="D190" s="51" t="s">
        <v>51</v>
      </c>
      <c r="E190" s="51">
        <v>2.64</v>
      </c>
      <c r="F190" s="51">
        <v>0.23899999999999999</v>
      </c>
      <c r="G190" s="51">
        <v>323</v>
      </c>
      <c r="H190" s="51">
        <v>2.7</v>
      </c>
    </row>
    <row r="191" spans="1:8" x14ac:dyDescent="0.2">
      <c r="A191" s="51" t="s">
        <v>427</v>
      </c>
      <c r="B191" s="52" t="s">
        <v>432</v>
      </c>
      <c r="C191" s="51">
        <v>50</v>
      </c>
      <c r="D191" s="51" t="s">
        <v>51</v>
      </c>
      <c r="E191" s="51">
        <v>2.61</v>
      </c>
      <c r="F191" s="51">
        <v>0.24299999999999999</v>
      </c>
      <c r="G191" s="51">
        <v>323</v>
      </c>
      <c r="H191" s="51">
        <v>2.74</v>
      </c>
    </row>
    <row r="192" spans="1:8" x14ac:dyDescent="0.2">
      <c r="A192" s="51" t="s">
        <v>427</v>
      </c>
      <c r="B192" s="52" t="s">
        <v>432</v>
      </c>
      <c r="C192" s="51">
        <v>50</v>
      </c>
      <c r="D192" s="51" t="s">
        <v>51</v>
      </c>
      <c r="E192" s="51">
        <v>2.36</v>
      </c>
      <c r="F192" s="51">
        <v>0.28299999999999997</v>
      </c>
      <c r="G192" s="51">
        <v>326</v>
      </c>
      <c r="H192" s="51">
        <v>3.09</v>
      </c>
    </row>
    <row r="193" spans="1:8" x14ac:dyDescent="0.2">
      <c r="A193" s="51" t="s">
        <v>427</v>
      </c>
      <c r="B193" s="52" t="s">
        <v>432</v>
      </c>
      <c r="C193" s="51">
        <v>50</v>
      </c>
      <c r="D193" s="51" t="s">
        <v>51</v>
      </c>
      <c r="E193" s="51">
        <v>2.67</v>
      </c>
      <c r="F193" s="51">
        <v>0.28899999999999998</v>
      </c>
      <c r="G193" s="51">
        <v>325</v>
      </c>
      <c r="H193" s="51">
        <v>3.13</v>
      </c>
    </row>
    <row r="194" spans="1:8" x14ac:dyDescent="0.2">
      <c r="A194" s="52" t="s">
        <v>434</v>
      </c>
      <c r="B194" s="52" t="s">
        <v>432</v>
      </c>
      <c r="C194" s="51">
        <v>1200</v>
      </c>
      <c r="D194" s="51" t="s">
        <v>51</v>
      </c>
      <c r="E194" s="51">
        <v>11.6</v>
      </c>
      <c r="F194" s="51">
        <v>0.26200000000000001</v>
      </c>
      <c r="G194" s="51">
        <v>263</v>
      </c>
      <c r="H194" s="51">
        <v>2.27</v>
      </c>
    </row>
    <row r="195" spans="1:8" x14ac:dyDescent="0.2">
      <c r="A195" s="51" t="s">
        <v>434</v>
      </c>
      <c r="B195" s="52" t="s">
        <v>432</v>
      </c>
      <c r="C195" s="51">
        <v>1200</v>
      </c>
      <c r="D195" s="51" t="s">
        <v>51</v>
      </c>
      <c r="E195" s="51">
        <v>11.7</v>
      </c>
      <c r="F195" s="51">
        <v>0.26200000000000001</v>
      </c>
      <c r="G195" s="51">
        <v>262</v>
      </c>
      <c r="H195" s="51">
        <v>2.27</v>
      </c>
    </row>
    <row r="196" spans="1:8" x14ac:dyDescent="0.2">
      <c r="A196" s="52" t="s">
        <v>434</v>
      </c>
      <c r="B196" s="52" t="s">
        <v>432</v>
      </c>
      <c r="C196" s="51">
        <v>1200</v>
      </c>
      <c r="D196" s="51" t="s">
        <v>51</v>
      </c>
      <c r="E196" s="51">
        <v>16.5</v>
      </c>
      <c r="F196" s="51">
        <v>0.26100000000000001</v>
      </c>
      <c r="G196" s="51">
        <v>228</v>
      </c>
      <c r="H196" s="51">
        <v>2.4300000000000002</v>
      </c>
    </row>
    <row r="197" spans="1:8" x14ac:dyDescent="0.2">
      <c r="A197" s="51" t="s">
        <v>434</v>
      </c>
      <c r="B197" s="52" t="s">
        <v>432</v>
      </c>
      <c r="C197" s="51">
        <v>1200</v>
      </c>
      <c r="D197" s="51" t="s">
        <v>51</v>
      </c>
      <c r="E197" s="51">
        <v>15.9</v>
      </c>
      <c r="F197" s="51">
        <v>0.25700000000000001</v>
      </c>
      <c r="G197" s="51">
        <v>232</v>
      </c>
      <c r="H197" s="51">
        <v>2.38</v>
      </c>
    </row>
    <row r="198" spans="1:8" x14ac:dyDescent="0.2">
      <c r="A198" s="52" t="s">
        <v>434</v>
      </c>
      <c r="B198" s="52" t="s">
        <v>432</v>
      </c>
      <c r="C198" s="51">
        <v>1200</v>
      </c>
      <c r="D198" s="51" t="s">
        <v>51</v>
      </c>
      <c r="E198" s="51">
        <v>16.399999999999999</v>
      </c>
      <c r="F198" s="51">
        <v>0.24399999999999999</v>
      </c>
      <c r="G198" s="51">
        <v>220</v>
      </c>
      <c r="H198" s="51">
        <v>2.39</v>
      </c>
    </row>
    <row r="199" spans="1:8" x14ac:dyDescent="0.2">
      <c r="A199" s="51" t="s">
        <v>434</v>
      </c>
      <c r="B199" s="52" t="s">
        <v>432</v>
      </c>
      <c r="C199" s="51">
        <v>1200</v>
      </c>
      <c r="D199" s="51" t="s">
        <v>51</v>
      </c>
      <c r="E199" s="51">
        <v>16.7</v>
      </c>
      <c r="F199" s="51">
        <v>0.246</v>
      </c>
      <c r="G199" s="51">
        <v>219</v>
      </c>
      <c r="H199" s="51">
        <v>2.37</v>
      </c>
    </row>
    <row r="200" spans="1:8" x14ac:dyDescent="0.2">
      <c r="A200" s="52" t="s">
        <v>434</v>
      </c>
      <c r="B200" s="52" t="s">
        <v>432</v>
      </c>
      <c r="C200" s="51">
        <v>1200</v>
      </c>
      <c r="D200" s="51" t="s">
        <v>51</v>
      </c>
      <c r="E200" s="51">
        <v>12.2</v>
      </c>
      <c r="F200" s="51">
        <v>0.14699999999999999</v>
      </c>
      <c r="G200" s="51">
        <v>200</v>
      </c>
      <c r="H200" s="51">
        <v>1.69</v>
      </c>
    </row>
    <row r="201" spans="1:8" x14ac:dyDescent="0.2">
      <c r="A201" s="51" t="s">
        <v>434</v>
      </c>
      <c r="B201" s="52" t="s">
        <v>432</v>
      </c>
      <c r="C201" s="51">
        <v>1200</v>
      </c>
      <c r="D201" s="51" t="s">
        <v>51</v>
      </c>
      <c r="E201" s="51">
        <v>12.3</v>
      </c>
      <c r="F201" s="51">
        <v>0.14699999999999999</v>
      </c>
      <c r="G201" s="51">
        <v>199</v>
      </c>
      <c r="H201" s="51">
        <v>1.67</v>
      </c>
    </row>
    <row r="202" spans="1:8" x14ac:dyDescent="0.2">
      <c r="A202" s="52" t="s">
        <v>434</v>
      </c>
      <c r="B202" s="52" t="s">
        <v>432</v>
      </c>
      <c r="C202" s="51">
        <v>1200</v>
      </c>
      <c r="D202" s="51" t="s">
        <v>51</v>
      </c>
      <c r="E202" s="51">
        <v>15.2</v>
      </c>
      <c r="F202" s="51">
        <v>0.28299999999999997</v>
      </c>
      <c r="G202" s="51">
        <v>243</v>
      </c>
      <c r="H202" s="51">
        <v>2.63</v>
      </c>
    </row>
    <row r="203" spans="1:8" x14ac:dyDescent="0.2">
      <c r="A203" s="51" t="s">
        <v>434</v>
      </c>
      <c r="B203" s="52" t="s">
        <v>432</v>
      </c>
      <c r="C203" s="51">
        <v>1200</v>
      </c>
      <c r="D203" s="51" t="s">
        <v>51</v>
      </c>
      <c r="E203" s="51">
        <v>15.5</v>
      </c>
      <c r="F203" s="51">
        <v>0.29099999999999998</v>
      </c>
      <c r="G203" s="51">
        <v>245</v>
      </c>
      <c r="H203" s="51">
        <v>2.64</v>
      </c>
    </row>
    <row r="204" spans="1:8" x14ac:dyDescent="0.2">
      <c r="A204" s="52" t="s">
        <v>434</v>
      </c>
      <c r="B204" s="52" t="s">
        <v>432</v>
      </c>
      <c r="C204" s="51">
        <v>1200</v>
      </c>
      <c r="D204" s="51" t="s">
        <v>51</v>
      </c>
      <c r="E204" s="51">
        <v>15.7</v>
      </c>
      <c r="F204" s="51">
        <v>0.21299999999999999</v>
      </c>
      <c r="G204" s="51">
        <v>211</v>
      </c>
      <c r="H204" s="51">
        <v>2.21</v>
      </c>
    </row>
    <row r="205" spans="1:8" x14ac:dyDescent="0.2">
      <c r="A205" s="51" t="s">
        <v>434</v>
      </c>
      <c r="B205" s="52" t="s">
        <v>432</v>
      </c>
      <c r="C205" s="51">
        <v>1200</v>
      </c>
      <c r="D205" s="51" t="s">
        <v>51</v>
      </c>
      <c r="E205" s="51">
        <v>15.1</v>
      </c>
      <c r="F205" s="51">
        <v>0.21099999999999999</v>
      </c>
      <c r="G205" s="51">
        <v>217</v>
      </c>
      <c r="H205" s="51">
        <v>2.17</v>
      </c>
    </row>
    <row r="206" spans="1:8" x14ac:dyDescent="0.2">
      <c r="A206" s="52" t="s">
        <v>434</v>
      </c>
      <c r="B206" s="52" t="s">
        <v>432</v>
      </c>
      <c r="C206" s="51">
        <v>1200</v>
      </c>
      <c r="D206" s="52" t="s">
        <v>431</v>
      </c>
      <c r="E206" s="51">
        <v>12.3</v>
      </c>
      <c r="F206" s="51">
        <v>0.14499999999999999</v>
      </c>
      <c r="G206" s="51">
        <v>197</v>
      </c>
      <c r="H206" s="51">
        <v>1.58</v>
      </c>
    </row>
    <row r="207" spans="1:8" s="52" customFormat="1" x14ac:dyDescent="0.2">
      <c r="A207" s="51" t="s">
        <v>434</v>
      </c>
      <c r="B207" s="52" t="s">
        <v>432</v>
      </c>
      <c r="C207" s="51">
        <v>1200</v>
      </c>
      <c r="D207" s="51" t="s">
        <v>431</v>
      </c>
      <c r="E207" s="51">
        <v>12.6</v>
      </c>
      <c r="F207" s="51">
        <v>0.14499999999999999</v>
      </c>
      <c r="G207" s="51">
        <v>195</v>
      </c>
      <c r="H207" s="51">
        <v>1.54</v>
      </c>
    </row>
    <row r="208" spans="1:8" s="52" customFormat="1" x14ac:dyDescent="0.2">
      <c r="A208" s="52" t="s">
        <v>434</v>
      </c>
      <c r="B208" s="52" t="s">
        <v>432</v>
      </c>
      <c r="C208" s="51">
        <v>1200</v>
      </c>
      <c r="D208" s="52" t="s">
        <v>431</v>
      </c>
      <c r="E208" s="51">
        <v>9.59</v>
      </c>
      <c r="F208" s="51">
        <v>8.6400000000000005E-2</v>
      </c>
      <c r="G208" s="51">
        <v>156</v>
      </c>
      <c r="H208" s="51">
        <v>1.1499999999999999</v>
      </c>
    </row>
    <row r="209" spans="1:8" s="52" customFormat="1" x14ac:dyDescent="0.2">
      <c r="A209" s="51" t="s">
        <v>434</v>
      </c>
      <c r="B209" s="52" t="s">
        <v>432</v>
      </c>
      <c r="C209" s="51">
        <v>1200</v>
      </c>
      <c r="D209" s="51" t="s">
        <v>431</v>
      </c>
      <c r="E209" s="51">
        <v>9</v>
      </c>
      <c r="F209" s="51">
        <v>8.5099999999999995E-2</v>
      </c>
      <c r="G209" s="51">
        <v>166</v>
      </c>
      <c r="H209" s="51">
        <v>1.1000000000000001</v>
      </c>
    </row>
    <row r="210" spans="1:8" s="52" customFormat="1" x14ac:dyDescent="0.2">
      <c r="A210" s="52" t="s">
        <v>434</v>
      </c>
      <c r="B210" s="52" t="s">
        <v>432</v>
      </c>
      <c r="C210" s="51">
        <v>1200</v>
      </c>
      <c r="D210" s="52" t="s">
        <v>431</v>
      </c>
      <c r="E210" s="51">
        <v>7.56</v>
      </c>
      <c r="F210" s="51">
        <v>9.7299999999999998E-2</v>
      </c>
      <c r="G210" s="51">
        <v>213</v>
      </c>
      <c r="H210" s="51">
        <v>1.25</v>
      </c>
    </row>
    <row r="211" spans="1:8" s="52" customFormat="1" x14ac:dyDescent="0.2">
      <c r="A211" s="51" t="s">
        <v>434</v>
      </c>
      <c r="B211" s="52" t="s">
        <v>432</v>
      </c>
      <c r="C211" s="51">
        <v>1200</v>
      </c>
      <c r="D211" s="51" t="s">
        <v>431</v>
      </c>
      <c r="E211" s="51">
        <v>7.91</v>
      </c>
      <c r="F211" s="51">
        <v>9.7600000000000006E-2</v>
      </c>
      <c r="G211" s="51">
        <v>207</v>
      </c>
      <c r="H211" s="51">
        <v>1.2</v>
      </c>
    </row>
    <row r="212" spans="1:8" s="52" customFormat="1" x14ac:dyDescent="0.2">
      <c r="A212" s="52" t="s">
        <v>434</v>
      </c>
      <c r="B212" s="52" t="s">
        <v>432</v>
      </c>
      <c r="C212" s="51">
        <v>1200</v>
      </c>
      <c r="D212" s="52" t="s">
        <v>51</v>
      </c>
      <c r="E212" s="51">
        <v>3.46</v>
      </c>
      <c r="F212" s="51">
        <v>0.2</v>
      </c>
      <c r="G212" s="51">
        <v>312</v>
      </c>
      <c r="H212" s="51">
        <v>1.62</v>
      </c>
    </row>
    <row r="213" spans="1:8" s="52" customFormat="1" x14ac:dyDescent="0.2">
      <c r="A213" s="51" t="s">
        <v>434</v>
      </c>
      <c r="B213" s="52" t="s">
        <v>432</v>
      </c>
      <c r="C213" s="51">
        <v>1200</v>
      </c>
      <c r="D213" s="51" t="s">
        <v>51</v>
      </c>
      <c r="E213" s="51">
        <v>3.18</v>
      </c>
      <c r="F213" s="51">
        <v>0.20100000000000001</v>
      </c>
      <c r="G213" s="51">
        <v>316</v>
      </c>
      <c r="H213" s="51">
        <v>1.65</v>
      </c>
    </row>
    <row r="214" spans="1:8" s="52" customFormat="1" x14ac:dyDescent="0.2">
      <c r="A214" s="52" t="s">
        <v>434</v>
      </c>
      <c r="B214" s="52" t="s">
        <v>432</v>
      </c>
      <c r="C214" s="51">
        <v>1200</v>
      </c>
      <c r="D214" s="52" t="s">
        <v>51</v>
      </c>
      <c r="E214" s="51">
        <v>3.12</v>
      </c>
      <c r="F214" s="51">
        <v>0.21</v>
      </c>
      <c r="G214" s="51">
        <v>318</v>
      </c>
      <c r="H214" s="51">
        <v>1.84</v>
      </c>
    </row>
    <row r="215" spans="1:8" s="52" customFormat="1" x14ac:dyDescent="0.2">
      <c r="A215" s="51" t="s">
        <v>434</v>
      </c>
      <c r="B215" s="52" t="s">
        <v>432</v>
      </c>
      <c r="C215" s="51">
        <v>1200</v>
      </c>
      <c r="D215" s="51" t="s">
        <v>51</v>
      </c>
      <c r="E215" s="51">
        <v>2.71</v>
      </c>
      <c r="F215" s="51">
        <v>0.20899999999999999</v>
      </c>
      <c r="G215" s="51">
        <v>321</v>
      </c>
      <c r="H215" s="51">
        <v>1.84</v>
      </c>
    </row>
    <row r="216" spans="1:8" s="52" customFormat="1" x14ac:dyDescent="0.2">
      <c r="A216" s="52" t="s">
        <v>434</v>
      </c>
      <c r="B216" s="52" t="s">
        <v>432</v>
      </c>
      <c r="C216" s="51">
        <v>1200</v>
      </c>
      <c r="D216" s="52" t="s">
        <v>51</v>
      </c>
      <c r="E216" s="51">
        <v>3.53</v>
      </c>
      <c r="F216" s="51">
        <v>0.251</v>
      </c>
      <c r="G216" s="51">
        <v>321</v>
      </c>
      <c r="H216" s="51">
        <v>2.0499999999999998</v>
      </c>
    </row>
    <row r="217" spans="1:8" s="52" customFormat="1" x14ac:dyDescent="0.2">
      <c r="A217" s="51" t="s">
        <v>434</v>
      </c>
      <c r="B217" s="52" t="s">
        <v>432</v>
      </c>
      <c r="C217" s="51">
        <v>1200</v>
      </c>
      <c r="D217" s="51" t="s">
        <v>51</v>
      </c>
      <c r="E217" s="51">
        <v>3</v>
      </c>
      <c r="F217" s="51">
        <v>0.25</v>
      </c>
      <c r="G217" s="51">
        <v>321</v>
      </c>
      <c r="H217" s="51">
        <v>2.0299999999999998</v>
      </c>
    </row>
    <row r="218" spans="1:8" s="52" customFormat="1" x14ac:dyDescent="0.2">
      <c r="A218" s="52" t="s">
        <v>434</v>
      </c>
      <c r="B218" s="52" t="s">
        <v>432</v>
      </c>
      <c r="C218" s="51">
        <v>1200</v>
      </c>
      <c r="D218" s="52" t="s">
        <v>51</v>
      </c>
      <c r="E218" s="51">
        <v>2.56</v>
      </c>
      <c r="F218" s="51">
        <v>0.14000000000000001</v>
      </c>
      <c r="G218" s="51">
        <v>313</v>
      </c>
      <c r="H218" s="51">
        <v>1.38</v>
      </c>
    </row>
    <row r="219" spans="1:8" s="52" customFormat="1" x14ac:dyDescent="0.2">
      <c r="A219" s="51" t="s">
        <v>434</v>
      </c>
      <c r="B219" s="52" t="s">
        <v>432</v>
      </c>
      <c r="C219" s="51">
        <v>1200</v>
      </c>
      <c r="D219" s="51" t="s">
        <v>51</v>
      </c>
      <c r="E219" s="51">
        <v>2.82</v>
      </c>
      <c r="F219" s="51">
        <v>0.13600000000000001</v>
      </c>
      <c r="G219" s="51">
        <v>308</v>
      </c>
      <c r="H219" s="51">
        <v>1.33</v>
      </c>
    </row>
    <row r="220" spans="1:8" s="52" customFormat="1" x14ac:dyDescent="0.2">
      <c r="A220" s="52" t="s">
        <v>434</v>
      </c>
      <c r="B220" s="52" t="s">
        <v>432</v>
      </c>
      <c r="C220" s="51">
        <v>1200</v>
      </c>
      <c r="D220" s="52" t="s">
        <v>51</v>
      </c>
      <c r="E220" s="51">
        <v>3.51</v>
      </c>
      <c r="F220" s="51">
        <v>0.28000000000000003</v>
      </c>
      <c r="G220" s="51">
        <v>323</v>
      </c>
      <c r="H220" s="51">
        <v>2.09</v>
      </c>
    </row>
    <row r="221" spans="1:8" s="52" customFormat="1" x14ac:dyDescent="0.2">
      <c r="A221" s="51" t="s">
        <v>434</v>
      </c>
      <c r="B221" s="52" t="s">
        <v>432</v>
      </c>
      <c r="C221" s="51">
        <v>1200</v>
      </c>
      <c r="D221" s="51" t="s">
        <v>51</v>
      </c>
      <c r="E221" s="51">
        <v>3.49</v>
      </c>
      <c r="F221" s="51">
        <v>0.28299999999999997</v>
      </c>
      <c r="G221" s="51">
        <v>323</v>
      </c>
      <c r="H221" s="51">
        <v>2.08</v>
      </c>
    </row>
    <row r="222" spans="1:8" s="52" customFormat="1" x14ac:dyDescent="0.2">
      <c r="A222" s="52" t="s">
        <v>434</v>
      </c>
      <c r="B222" s="52" t="s">
        <v>432</v>
      </c>
      <c r="C222" s="51">
        <v>1200</v>
      </c>
      <c r="D222" s="52" t="s">
        <v>51</v>
      </c>
      <c r="E222" s="51">
        <v>2.71</v>
      </c>
      <c r="F222" s="51">
        <v>0.247</v>
      </c>
      <c r="G222" s="51">
        <v>326</v>
      </c>
      <c r="H222" s="51">
        <v>1.91</v>
      </c>
    </row>
    <row r="223" spans="1:8" s="52" customFormat="1" x14ac:dyDescent="0.2">
      <c r="A223" s="51" t="s">
        <v>434</v>
      </c>
      <c r="B223" s="52" t="s">
        <v>432</v>
      </c>
      <c r="C223" s="51">
        <v>1200</v>
      </c>
      <c r="D223" s="51" t="s">
        <v>51</v>
      </c>
      <c r="E223" s="51">
        <v>2.84</v>
      </c>
      <c r="F223" s="51">
        <v>0.24399999999999999</v>
      </c>
      <c r="G223" s="51">
        <v>324</v>
      </c>
      <c r="H223" s="51">
        <v>1.87</v>
      </c>
    </row>
    <row r="224" spans="1:8" s="52" customFormat="1" x14ac:dyDescent="0.2">
      <c r="A224" s="52" t="s">
        <v>434</v>
      </c>
      <c r="B224" s="52" t="s">
        <v>432</v>
      </c>
      <c r="C224" s="51">
        <v>1200</v>
      </c>
      <c r="D224" s="52" t="s">
        <v>431</v>
      </c>
      <c r="E224" s="51">
        <v>2.86</v>
      </c>
      <c r="F224" s="51">
        <v>9.0899999999999995E-2</v>
      </c>
      <c r="G224" s="51">
        <v>291</v>
      </c>
      <c r="H224" s="51">
        <v>1.01</v>
      </c>
    </row>
    <row r="225" spans="1:8" s="52" customFormat="1" x14ac:dyDescent="0.2">
      <c r="A225" s="51" t="s">
        <v>434</v>
      </c>
      <c r="B225" s="52" t="s">
        <v>432</v>
      </c>
      <c r="C225" s="51">
        <v>1200</v>
      </c>
      <c r="D225" s="51" t="s">
        <v>431</v>
      </c>
      <c r="E225" s="51">
        <v>2.57</v>
      </c>
      <c r="F225" s="51">
        <v>9.35E-2</v>
      </c>
      <c r="G225" s="51">
        <v>298</v>
      </c>
      <c r="H225" s="51">
        <v>1.04</v>
      </c>
    </row>
    <row r="226" spans="1:8" s="52" customFormat="1" x14ac:dyDescent="0.2">
      <c r="A226" s="52" t="s">
        <v>434</v>
      </c>
      <c r="B226" s="52" t="s">
        <v>432</v>
      </c>
      <c r="C226" s="51">
        <v>1200</v>
      </c>
      <c r="D226" s="52" t="s">
        <v>431</v>
      </c>
      <c r="E226" s="51">
        <v>2.4500000000000002</v>
      </c>
      <c r="F226" s="51">
        <v>6.5600000000000006E-2</v>
      </c>
      <c r="G226" s="51">
        <v>283</v>
      </c>
      <c r="H226" s="51">
        <v>0.80800000000000005</v>
      </c>
    </row>
    <row r="227" spans="1:8" s="52" customFormat="1" x14ac:dyDescent="0.2">
      <c r="A227" s="51" t="s">
        <v>434</v>
      </c>
      <c r="B227" s="52" t="s">
        <v>432</v>
      </c>
      <c r="C227" s="51">
        <v>1200</v>
      </c>
      <c r="D227" s="51" t="s">
        <v>431</v>
      </c>
      <c r="E227" s="51">
        <v>2.63</v>
      </c>
      <c r="F227" s="51">
        <v>6.1499999999999999E-2</v>
      </c>
      <c r="G227" s="51">
        <v>272</v>
      </c>
      <c r="H227" s="51">
        <v>0.77100000000000002</v>
      </c>
    </row>
    <row r="228" spans="1:8" s="52" customFormat="1" x14ac:dyDescent="0.2">
      <c r="A228" s="52" t="s">
        <v>434</v>
      </c>
      <c r="B228" s="52" t="s">
        <v>432</v>
      </c>
      <c r="C228" s="51">
        <v>1200</v>
      </c>
      <c r="D228" s="52" t="s">
        <v>431</v>
      </c>
      <c r="E228" s="51">
        <v>2.4900000000000002</v>
      </c>
      <c r="F228" s="51">
        <v>0.108</v>
      </c>
      <c r="G228" s="51">
        <v>305</v>
      </c>
      <c r="H228" s="51">
        <v>1.22</v>
      </c>
    </row>
    <row r="229" spans="1:8" s="52" customFormat="1" x14ac:dyDescent="0.2">
      <c r="A229" s="51" t="s">
        <v>434</v>
      </c>
      <c r="B229" s="52" t="s">
        <v>432</v>
      </c>
      <c r="C229" s="51">
        <v>1200</v>
      </c>
      <c r="D229" s="51" t="s">
        <v>431</v>
      </c>
      <c r="E229" s="51">
        <v>2.5</v>
      </c>
      <c r="F229" s="51">
        <v>0.108</v>
      </c>
      <c r="G229" s="51">
        <v>305</v>
      </c>
      <c r="H229" s="51">
        <v>1.22</v>
      </c>
    </row>
    <row r="230" spans="1:8" s="52" customFormat="1" x14ac:dyDescent="0.2">
      <c r="A230" s="51" t="s">
        <v>427</v>
      </c>
      <c r="B230" s="52" t="s">
        <v>430</v>
      </c>
      <c r="C230" s="51">
        <v>1200</v>
      </c>
      <c r="D230" s="52" t="s">
        <v>51</v>
      </c>
      <c r="E230" s="51">
        <v>15.5</v>
      </c>
      <c r="F230" s="51">
        <v>0.3</v>
      </c>
      <c r="G230" s="51">
        <v>246</v>
      </c>
      <c r="H230" s="51">
        <v>2.7</v>
      </c>
    </row>
    <row r="231" spans="1:8" s="52" customFormat="1" x14ac:dyDescent="0.2">
      <c r="A231" s="51" t="s">
        <v>427</v>
      </c>
      <c r="B231" s="51" t="s">
        <v>430</v>
      </c>
      <c r="C231" s="51">
        <v>1200</v>
      </c>
      <c r="D231" s="51" t="s">
        <v>51</v>
      </c>
      <c r="E231" s="51">
        <v>15.7</v>
      </c>
      <c r="F231" s="51">
        <v>0.29799999999999999</v>
      </c>
      <c r="G231" s="51">
        <v>245</v>
      </c>
      <c r="H231" s="51">
        <v>2.66</v>
      </c>
    </row>
    <row r="232" spans="1:8" s="52" customFormat="1" x14ac:dyDescent="0.2">
      <c r="A232" s="51" t="s">
        <v>427</v>
      </c>
      <c r="B232" s="52" t="s">
        <v>430</v>
      </c>
      <c r="C232" s="51">
        <v>1200</v>
      </c>
      <c r="D232" s="52" t="s">
        <v>51</v>
      </c>
      <c r="E232" s="51">
        <v>22.6</v>
      </c>
      <c r="F232" s="51">
        <v>0.42399999999999999</v>
      </c>
      <c r="G232" s="51">
        <v>239</v>
      </c>
      <c r="H232" s="51">
        <v>3.34</v>
      </c>
    </row>
    <row r="233" spans="1:8" s="52" customFormat="1" x14ac:dyDescent="0.2">
      <c r="A233" s="51" t="s">
        <v>427</v>
      </c>
      <c r="B233" s="51" t="s">
        <v>430</v>
      </c>
      <c r="C233" s="51">
        <v>1200</v>
      </c>
      <c r="D233" s="51" t="s">
        <v>51</v>
      </c>
      <c r="E233" s="51">
        <v>20.8</v>
      </c>
      <c r="F233" s="51">
        <v>0.42599999999999999</v>
      </c>
      <c r="G233" s="51">
        <v>250</v>
      </c>
      <c r="H233" s="51">
        <v>3.32</v>
      </c>
    </row>
    <row r="234" spans="1:8" s="52" customFormat="1" x14ac:dyDescent="0.2">
      <c r="A234" s="51" t="s">
        <v>427</v>
      </c>
      <c r="B234" s="52" t="s">
        <v>430</v>
      </c>
      <c r="C234" s="51">
        <v>1200</v>
      </c>
      <c r="D234" s="52" t="s">
        <v>51</v>
      </c>
      <c r="E234" s="51">
        <v>15.7</v>
      </c>
      <c r="F234" s="51">
        <v>0.29599999999999999</v>
      </c>
      <c r="G234" s="51">
        <v>245</v>
      </c>
      <c r="H234" s="51">
        <v>2.68</v>
      </c>
    </row>
    <row r="235" spans="1:8" s="52" customFormat="1" x14ac:dyDescent="0.2">
      <c r="A235" s="51" t="s">
        <v>427</v>
      </c>
      <c r="B235" s="51" t="s">
        <v>430</v>
      </c>
      <c r="C235" s="51">
        <v>1200</v>
      </c>
      <c r="D235" s="51" t="s">
        <v>51</v>
      </c>
      <c r="E235" s="51">
        <v>16.7</v>
      </c>
      <c r="F235" s="51">
        <v>0.29899999999999999</v>
      </c>
      <c r="G235" s="51">
        <v>239</v>
      </c>
      <c r="H235" s="51">
        <v>2.65</v>
      </c>
    </row>
    <row r="236" spans="1:8" s="52" customFormat="1" x14ac:dyDescent="0.2">
      <c r="A236" s="51" t="s">
        <v>427</v>
      </c>
      <c r="B236" s="52" t="s">
        <v>430</v>
      </c>
      <c r="C236" s="51">
        <v>1200</v>
      </c>
      <c r="D236" s="52" t="s">
        <v>51</v>
      </c>
      <c r="E236" s="51">
        <v>15.5</v>
      </c>
      <c r="F236" s="51">
        <v>0.27</v>
      </c>
      <c r="G236" s="51">
        <v>237</v>
      </c>
      <c r="H236" s="51">
        <v>2.4300000000000002</v>
      </c>
    </row>
    <row r="237" spans="1:8" s="52" customFormat="1" x14ac:dyDescent="0.2">
      <c r="A237" s="51" t="s">
        <v>427</v>
      </c>
      <c r="B237" s="51" t="s">
        <v>430</v>
      </c>
      <c r="C237" s="51">
        <v>1200</v>
      </c>
      <c r="D237" s="51" t="s">
        <v>51</v>
      </c>
      <c r="E237" s="51">
        <v>15.7</v>
      </c>
      <c r="F237" s="51">
        <v>0.27100000000000002</v>
      </c>
      <c r="G237" s="51">
        <v>235</v>
      </c>
      <c r="H237" s="51">
        <v>2.44</v>
      </c>
    </row>
    <row r="238" spans="1:8" s="52" customFormat="1" x14ac:dyDescent="0.2">
      <c r="A238" s="51" t="s">
        <v>427</v>
      </c>
      <c r="B238" s="52" t="s">
        <v>430</v>
      </c>
      <c r="C238" s="51">
        <v>1200</v>
      </c>
      <c r="D238" s="52" t="s">
        <v>51</v>
      </c>
      <c r="E238" s="51">
        <v>15.8</v>
      </c>
      <c r="F238" s="51">
        <v>0.317</v>
      </c>
      <c r="G238" s="51">
        <v>250</v>
      </c>
      <c r="H238" s="51">
        <v>2.68</v>
      </c>
    </row>
    <row r="239" spans="1:8" s="52" customFormat="1" x14ac:dyDescent="0.2">
      <c r="A239" s="51" t="s">
        <v>427</v>
      </c>
      <c r="B239" s="51" t="s">
        <v>430</v>
      </c>
      <c r="C239" s="51">
        <v>1200</v>
      </c>
      <c r="D239" s="51" t="s">
        <v>51</v>
      </c>
      <c r="E239" s="51">
        <v>15.9</v>
      </c>
      <c r="F239" s="51">
        <v>0.317</v>
      </c>
      <c r="G239" s="51">
        <v>250</v>
      </c>
      <c r="H239" s="51">
        <v>2.69</v>
      </c>
    </row>
    <row r="240" spans="1:8" s="52" customFormat="1" x14ac:dyDescent="0.2">
      <c r="A240" s="51" t="s">
        <v>427</v>
      </c>
      <c r="B240" s="52" t="s">
        <v>430</v>
      </c>
      <c r="C240" s="51">
        <v>1200</v>
      </c>
      <c r="D240" s="52" t="s">
        <v>51</v>
      </c>
      <c r="E240" s="51">
        <v>17</v>
      </c>
      <c r="F240" s="51">
        <v>0.224</v>
      </c>
      <c r="G240" s="51">
        <v>206</v>
      </c>
      <c r="H240" s="51">
        <v>2.19</v>
      </c>
    </row>
    <row r="241" spans="1:8" s="52" customFormat="1" x14ac:dyDescent="0.2">
      <c r="A241" s="51" t="s">
        <v>427</v>
      </c>
      <c r="B241" s="51" t="s">
        <v>430</v>
      </c>
      <c r="C241" s="51">
        <v>1200</v>
      </c>
      <c r="D241" s="51" t="s">
        <v>51</v>
      </c>
      <c r="E241" s="51">
        <v>17.5</v>
      </c>
      <c r="F241" s="51">
        <v>0.22500000000000001</v>
      </c>
      <c r="G241" s="51">
        <v>203</v>
      </c>
      <c r="H241" s="51">
        <v>2.17</v>
      </c>
    </row>
    <row r="242" spans="1:8" s="52" customFormat="1" x14ac:dyDescent="0.2">
      <c r="A242" s="51" t="s">
        <v>427</v>
      </c>
      <c r="B242" s="52" t="s">
        <v>430</v>
      </c>
      <c r="C242" s="51">
        <v>50</v>
      </c>
      <c r="D242" s="52" t="s">
        <v>51</v>
      </c>
      <c r="E242" s="51">
        <v>2.27</v>
      </c>
      <c r="F242" s="51">
        <v>0.22500000000000001</v>
      </c>
      <c r="G242" s="51">
        <v>325</v>
      </c>
      <c r="H242" s="51">
        <v>2.23</v>
      </c>
    </row>
    <row r="243" spans="1:8" s="52" customFormat="1" x14ac:dyDescent="0.2">
      <c r="A243" s="51" t="s">
        <v>427</v>
      </c>
      <c r="B243" s="51" t="s">
        <v>430</v>
      </c>
      <c r="C243" s="51">
        <v>50</v>
      </c>
      <c r="D243" s="51" t="s">
        <v>51</v>
      </c>
      <c r="E243" s="51">
        <v>2.3199999999999998</v>
      </c>
      <c r="F243" s="51">
        <v>0.224</v>
      </c>
      <c r="G243" s="51">
        <v>324</v>
      </c>
      <c r="H243" s="51">
        <v>2.2200000000000002</v>
      </c>
    </row>
    <row r="244" spans="1:8" s="52" customFormat="1" x14ac:dyDescent="0.2">
      <c r="A244" s="51" t="s">
        <v>427</v>
      </c>
      <c r="B244" s="52" t="s">
        <v>430</v>
      </c>
      <c r="C244" s="51">
        <v>50</v>
      </c>
      <c r="D244" s="52" t="s">
        <v>51</v>
      </c>
      <c r="E244" s="51">
        <v>1.7</v>
      </c>
      <c r="F244" s="51">
        <v>0.29099999999999998</v>
      </c>
      <c r="G244" s="51">
        <v>335</v>
      </c>
      <c r="H244" s="51">
        <v>2.62</v>
      </c>
    </row>
    <row r="245" spans="1:8" s="52" customFormat="1" x14ac:dyDescent="0.2">
      <c r="A245" s="51" t="s">
        <v>427</v>
      </c>
      <c r="B245" s="51" t="s">
        <v>430</v>
      </c>
      <c r="C245" s="51">
        <v>50</v>
      </c>
      <c r="D245" s="51" t="s">
        <v>51</v>
      </c>
      <c r="E245" s="51">
        <v>2.2799999999999998</v>
      </c>
      <c r="F245" s="51">
        <v>0.29199999999999998</v>
      </c>
      <c r="G245" s="51">
        <v>329</v>
      </c>
      <c r="H245" s="51">
        <v>2.61</v>
      </c>
    </row>
    <row r="246" spans="1:8" s="52" customFormat="1" x14ac:dyDescent="0.2">
      <c r="A246" s="51" t="s">
        <v>427</v>
      </c>
      <c r="B246" s="52" t="s">
        <v>430</v>
      </c>
      <c r="C246" s="51">
        <v>50</v>
      </c>
      <c r="D246" s="52" t="s">
        <v>51</v>
      </c>
      <c r="E246" s="51">
        <v>1.92</v>
      </c>
      <c r="F246" s="51">
        <v>0.26200000000000001</v>
      </c>
      <c r="G246" s="51">
        <v>330</v>
      </c>
      <c r="H246" s="51">
        <v>2.5499999999999998</v>
      </c>
    </row>
    <row r="247" spans="1:8" s="52" customFormat="1" x14ac:dyDescent="0.2">
      <c r="A247" s="51" t="s">
        <v>427</v>
      </c>
      <c r="B247" s="51" t="s">
        <v>430</v>
      </c>
      <c r="C247" s="51">
        <v>50</v>
      </c>
      <c r="D247" s="51" t="s">
        <v>51</v>
      </c>
      <c r="E247" s="51">
        <v>2.19</v>
      </c>
      <c r="F247" s="51">
        <v>0.26300000000000001</v>
      </c>
      <c r="G247" s="51">
        <v>328</v>
      </c>
      <c r="H247" s="51">
        <v>2.54</v>
      </c>
    </row>
    <row r="248" spans="1:8" s="52" customFormat="1" x14ac:dyDescent="0.2">
      <c r="A248" s="51" t="s">
        <v>427</v>
      </c>
      <c r="B248" s="52" t="s">
        <v>430</v>
      </c>
      <c r="C248" s="51">
        <v>50</v>
      </c>
      <c r="D248" s="52" t="s">
        <v>51</v>
      </c>
      <c r="E248" s="51">
        <v>2.6</v>
      </c>
      <c r="F248" s="51">
        <v>0.29799999999999999</v>
      </c>
      <c r="G248" s="51">
        <v>328</v>
      </c>
      <c r="H248" s="51">
        <v>2.71</v>
      </c>
    </row>
    <row r="249" spans="1:8" s="52" customFormat="1" x14ac:dyDescent="0.2">
      <c r="A249" s="51" t="s">
        <v>427</v>
      </c>
      <c r="B249" s="51" t="s">
        <v>430</v>
      </c>
      <c r="C249" s="51">
        <v>50</v>
      </c>
      <c r="D249" s="51" t="s">
        <v>51</v>
      </c>
      <c r="E249" s="51">
        <v>2.79</v>
      </c>
      <c r="F249" s="51">
        <v>0.29799999999999999</v>
      </c>
      <c r="G249" s="51">
        <v>326</v>
      </c>
      <c r="H249" s="51">
        <v>2.7</v>
      </c>
    </row>
    <row r="250" spans="1:8" s="52" customFormat="1" x14ac:dyDescent="0.2">
      <c r="A250" s="51" t="s">
        <v>427</v>
      </c>
      <c r="B250" s="52" t="s">
        <v>430</v>
      </c>
      <c r="C250" s="51">
        <v>50</v>
      </c>
      <c r="D250" s="52" t="s">
        <v>51</v>
      </c>
      <c r="E250" s="51">
        <v>1.86</v>
      </c>
      <c r="F250" s="51">
        <v>0.35599999999999998</v>
      </c>
      <c r="G250" s="51">
        <v>333</v>
      </c>
      <c r="H250" s="51">
        <v>2.99</v>
      </c>
    </row>
    <row r="251" spans="1:8" s="52" customFormat="1" x14ac:dyDescent="0.2">
      <c r="A251" s="51" t="s">
        <v>427</v>
      </c>
      <c r="B251" s="51" t="s">
        <v>430</v>
      </c>
      <c r="C251" s="51">
        <v>50</v>
      </c>
      <c r="D251" s="51" t="s">
        <v>51</v>
      </c>
      <c r="E251" s="51">
        <v>2.25</v>
      </c>
      <c r="F251" s="51">
        <v>0.35499999999999998</v>
      </c>
      <c r="G251" s="51">
        <v>330</v>
      </c>
      <c r="H251" s="51">
        <v>2.99</v>
      </c>
    </row>
    <row r="252" spans="1:8" s="52" customFormat="1" x14ac:dyDescent="0.2">
      <c r="A252" s="51" t="s">
        <v>427</v>
      </c>
      <c r="B252" s="52" t="s">
        <v>430</v>
      </c>
      <c r="C252" s="51">
        <v>50</v>
      </c>
      <c r="D252" s="52" t="s">
        <v>51</v>
      </c>
      <c r="E252" s="51">
        <v>2.08</v>
      </c>
      <c r="F252" s="51">
        <v>0.27700000000000002</v>
      </c>
      <c r="G252" s="51">
        <v>328</v>
      </c>
      <c r="H252" s="51">
        <v>2.62</v>
      </c>
    </row>
    <row r="253" spans="1:8" s="52" customFormat="1" x14ac:dyDescent="0.2">
      <c r="A253" s="51" t="s">
        <v>427</v>
      </c>
      <c r="B253" s="51" t="s">
        <v>430</v>
      </c>
      <c r="C253" s="51">
        <v>50</v>
      </c>
      <c r="D253" s="51" t="s">
        <v>51</v>
      </c>
      <c r="E253" s="51">
        <v>2.56</v>
      </c>
      <c r="F253" s="51">
        <v>0.27900000000000003</v>
      </c>
      <c r="G253" s="51">
        <v>327</v>
      </c>
      <c r="H253" s="51">
        <v>2.59</v>
      </c>
    </row>
    <row r="254" spans="1:8" s="52" customFormat="1" x14ac:dyDescent="0.2">
      <c r="A254" s="51" t="s">
        <v>434</v>
      </c>
      <c r="B254" s="52" t="s">
        <v>430</v>
      </c>
      <c r="C254" s="51">
        <v>1200</v>
      </c>
      <c r="D254" s="52" t="s">
        <v>51</v>
      </c>
      <c r="E254" s="51">
        <v>4.51</v>
      </c>
      <c r="F254" s="51">
        <v>6.6299999999999998E-2</v>
      </c>
      <c r="G254" s="51">
        <v>231</v>
      </c>
      <c r="H254" s="51">
        <v>0.81699999999999995</v>
      </c>
    </row>
    <row r="255" spans="1:8" s="52" customFormat="1" x14ac:dyDescent="0.2">
      <c r="A255" s="51" t="s">
        <v>434</v>
      </c>
      <c r="B255" s="51" t="s">
        <v>430</v>
      </c>
      <c r="C255" s="51">
        <v>1200</v>
      </c>
      <c r="D255" s="51" t="s">
        <v>51</v>
      </c>
      <c r="E255" s="51">
        <v>4.7</v>
      </c>
      <c r="F255" s="51">
        <v>6.4899999999999999E-2</v>
      </c>
      <c r="G255" s="51">
        <v>224</v>
      </c>
      <c r="H255" s="51">
        <v>0.79900000000000004</v>
      </c>
    </row>
    <row r="256" spans="1:8" s="52" customFormat="1" x14ac:dyDescent="0.2">
      <c r="A256" s="51" t="s">
        <v>434</v>
      </c>
      <c r="B256" s="52" t="s">
        <v>430</v>
      </c>
      <c r="C256" s="51">
        <v>1200</v>
      </c>
      <c r="D256" s="52" t="s">
        <v>51</v>
      </c>
      <c r="E256" s="51">
        <v>7.75</v>
      </c>
      <c r="F256" s="51">
        <v>0.28699999999999998</v>
      </c>
      <c r="G256" s="51">
        <v>295</v>
      </c>
      <c r="H256" s="51">
        <v>2.44</v>
      </c>
    </row>
    <row r="257" spans="1:8" s="52" customFormat="1" x14ac:dyDescent="0.2">
      <c r="A257" s="51" t="s">
        <v>434</v>
      </c>
      <c r="B257" s="51" t="s">
        <v>430</v>
      </c>
      <c r="C257" s="51">
        <v>1200</v>
      </c>
      <c r="D257" s="51" t="s">
        <v>51</v>
      </c>
      <c r="E257" s="51">
        <v>8.33</v>
      </c>
      <c r="F257" s="51">
        <v>0.28699999999999998</v>
      </c>
      <c r="G257" s="51">
        <v>291</v>
      </c>
      <c r="H257" s="51">
        <v>2.44</v>
      </c>
    </row>
    <row r="258" spans="1:8" s="52" customFormat="1" x14ac:dyDescent="0.2">
      <c r="A258" s="51" t="s">
        <v>434</v>
      </c>
      <c r="B258" s="52" t="s">
        <v>430</v>
      </c>
      <c r="C258" s="51">
        <v>1200</v>
      </c>
      <c r="D258" s="52" t="s">
        <v>51</v>
      </c>
      <c r="E258" s="51">
        <v>10.1</v>
      </c>
      <c r="F258" s="51">
        <v>0.19400000000000001</v>
      </c>
      <c r="G258" s="51">
        <v>251</v>
      </c>
      <c r="H258" s="51">
        <v>1.9</v>
      </c>
    </row>
    <row r="259" spans="1:8" s="52" customFormat="1" x14ac:dyDescent="0.2">
      <c r="A259" s="51" t="s">
        <v>434</v>
      </c>
      <c r="B259" s="51" t="s">
        <v>430</v>
      </c>
      <c r="C259" s="51">
        <v>1200</v>
      </c>
      <c r="D259" s="51" t="s">
        <v>51</v>
      </c>
      <c r="E259" s="51">
        <v>10.3</v>
      </c>
      <c r="F259" s="51">
        <v>0.19400000000000001</v>
      </c>
      <c r="G259" s="51">
        <v>248</v>
      </c>
      <c r="H259" s="51">
        <v>1.89</v>
      </c>
    </row>
    <row r="260" spans="1:8" s="52" customFormat="1" x14ac:dyDescent="0.2">
      <c r="A260" s="51" t="s">
        <v>434</v>
      </c>
      <c r="B260" s="52" t="s">
        <v>430</v>
      </c>
      <c r="C260" s="51">
        <v>1200</v>
      </c>
      <c r="D260" s="52" t="s">
        <v>51</v>
      </c>
      <c r="E260" s="51">
        <v>10.199999999999999</v>
      </c>
      <c r="F260" s="51">
        <v>0.29799999999999999</v>
      </c>
      <c r="G260" s="51">
        <v>279</v>
      </c>
      <c r="H260" s="51">
        <v>2.39</v>
      </c>
    </row>
    <row r="261" spans="1:8" s="52" customFormat="1" x14ac:dyDescent="0.2">
      <c r="A261" s="51" t="s">
        <v>434</v>
      </c>
      <c r="B261" s="51" t="s">
        <v>430</v>
      </c>
      <c r="C261" s="51">
        <v>1200</v>
      </c>
      <c r="D261" s="51" t="s">
        <v>51</v>
      </c>
      <c r="E261" s="51">
        <v>10.4</v>
      </c>
      <c r="F261" s="51">
        <v>0.29899999999999999</v>
      </c>
      <c r="G261" s="51">
        <v>280</v>
      </c>
      <c r="H261" s="51">
        <v>2.39</v>
      </c>
    </row>
    <row r="262" spans="1:8" s="52" customFormat="1" x14ac:dyDescent="0.2">
      <c r="A262" s="51" t="s">
        <v>434</v>
      </c>
      <c r="B262" s="52" t="s">
        <v>430</v>
      </c>
      <c r="C262" s="51">
        <v>1200</v>
      </c>
      <c r="D262" s="52" t="s">
        <v>51</v>
      </c>
      <c r="E262" s="51">
        <v>11.5</v>
      </c>
      <c r="F262" s="51">
        <v>0.30599999999999999</v>
      </c>
      <c r="G262" s="51">
        <v>277</v>
      </c>
      <c r="H262" s="51">
        <v>2.52</v>
      </c>
    </row>
    <row r="263" spans="1:8" s="52" customFormat="1" x14ac:dyDescent="0.2">
      <c r="A263" s="51" t="s">
        <v>434</v>
      </c>
      <c r="B263" s="51" t="s">
        <v>430</v>
      </c>
      <c r="C263" s="51">
        <v>1200</v>
      </c>
      <c r="D263" s="51" t="s">
        <v>51</v>
      </c>
      <c r="E263" s="51">
        <v>10.9</v>
      </c>
      <c r="F263" s="51">
        <v>0.30399999999999999</v>
      </c>
      <c r="G263" s="51">
        <v>277</v>
      </c>
      <c r="H263" s="51">
        <v>2.4900000000000002</v>
      </c>
    </row>
    <row r="264" spans="1:8" s="52" customFormat="1" x14ac:dyDescent="0.2">
      <c r="A264" s="51" t="s">
        <v>434</v>
      </c>
      <c r="B264" s="52" t="s">
        <v>430</v>
      </c>
      <c r="C264" s="51">
        <v>1200</v>
      </c>
      <c r="D264" s="52" t="s">
        <v>51</v>
      </c>
      <c r="E264" s="51">
        <v>12.7</v>
      </c>
      <c r="F264" s="51">
        <v>0.28499999999999998</v>
      </c>
      <c r="G264" s="51">
        <v>264</v>
      </c>
      <c r="H264" s="51">
        <v>2.2400000000000002</v>
      </c>
    </row>
    <row r="265" spans="1:8" s="52" customFormat="1" x14ac:dyDescent="0.2">
      <c r="A265" s="51" t="s">
        <v>434</v>
      </c>
      <c r="B265" s="51" t="s">
        <v>430</v>
      </c>
      <c r="C265" s="51">
        <v>1200</v>
      </c>
      <c r="D265" s="51" t="s">
        <v>51</v>
      </c>
      <c r="E265" s="51">
        <v>10.6</v>
      </c>
      <c r="F265" s="51">
        <v>0.28599999999999998</v>
      </c>
      <c r="G265" s="51">
        <v>276</v>
      </c>
      <c r="H265" s="51">
        <v>2.2200000000000002</v>
      </c>
    </row>
    <row r="266" spans="1:8" s="52" customFormat="1" x14ac:dyDescent="0.2">
      <c r="A266" s="52" t="s">
        <v>434</v>
      </c>
      <c r="B266" s="52" t="s">
        <v>430</v>
      </c>
      <c r="C266" s="51">
        <v>1200</v>
      </c>
      <c r="D266" s="52" t="s">
        <v>431</v>
      </c>
      <c r="E266" s="51">
        <v>8.61</v>
      </c>
      <c r="F266" s="51">
        <v>0.153</v>
      </c>
      <c r="G266" s="51">
        <v>244</v>
      </c>
      <c r="H266" s="51">
        <v>2.0099999999999998</v>
      </c>
    </row>
    <row r="267" spans="1:8" s="52" customFormat="1" x14ac:dyDescent="0.2">
      <c r="A267" s="51" t="s">
        <v>434</v>
      </c>
      <c r="B267" s="51" t="s">
        <v>430</v>
      </c>
      <c r="C267" s="51">
        <v>1200</v>
      </c>
      <c r="D267" s="51" t="s">
        <v>431</v>
      </c>
      <c r="E267" s="51">
        <v>8.61</v>
      </c>
      <c r="F267" s="51">
        <v>0.152</v>
      </c>
      <c r="G267" s="51">
        <v>244</v>
      </c>
      <c r="H267" s="51">
        <v>1.97</v>
      </c>
    </row>
    <row r="268" spans="1:8" s="52" customFormat="1" x14ac:dyDescent="0.2">
      <c r="A268" s="52" t="s">
        <v>434</v>
      </c>
      <c r="B268" s="52" t="s">
        <v>430</v>
      </c>
      <c r="C268" s="51">
        <v>1200</v>
      </c>
      <c r="D268" s="52" t="s">
        <v>431</v>
      </c>
      <c r="E268" s="51">
        <v>9.7799999999999994</v>
      </c>
      <c r="F268" s="51">
        <v>0.18099999999999999</v>
      </c>
      <c r="G268" s="51">
        <v>249</v>
      </c>
      <c r="H268" s="51">
        <v>2.13</v>
      </c>
    </row>
    <row r="269" spans="1:8" s="52" customFormat="1" x14ac:dyDescent="0.2">
      <c r="A269" s="51" t="s">
        <v>434</v>
      </c>
      <c r="B269" s="51" t="s">
        <v>430</v>
      </c>
      <c r="C269" s="51">
        <v>1200</v>
      </c>
      <c r="D269" s="51" t="s">
        <v>431</v>
      </c>
      <c r="E269" s="51">
        <v>9.82</v>
      </c>
      <c r="F269" s="51">
        <v>0.183</v>
      </c>
      <c r="G269" s="51">
        <v>249</v>
      </c>
      <c r="H269" s="51">
        <v>2.14</v>
      </c>
    </row>
    <row r="270" spans="1:8" s="52" customFormat="1" x14ac:dyDescent="0.2">
      <c r="A270" s="51" t="s">
        <v>434</v>
      </c>
      <c r="B270" s="51" t="s">
        <v>430</v>
      </c>
      <c r="C270" s="51">
        <v>1200</v>
      </c>
      <c r="D270" s="51" t="s">
        <v>431</v>
      </c>
      <c r="E270" s="51">
        <v>10.199999999999999</v>
      </c>
      <c r="F270" s="51">
        <v>0.161</v>
      </c>
      <c r="G270" s="51">
        <v>232</v>
      </c>
      <c r="H270" s="51">
        <v>2.1</v>
      </c>
    </row>
    <row r="271" spans="1:8" s="52" customFormat="1" x14ac:dyDescent="0.2">
      <c r="A271" s="51" t="s">
        <v>434</v>
      </c>
      <c r="B271" s="51" t="s">
        <v>430</v>
      </c>
      <c r="C271" s="51">
        <v>1200</v>
      </c>
      <c r="D271" s="51" t="s">
        <v>431</v>
      </c>
      <c r="E271" s="51">
        <v>10.199999999999999</v>
      </c>
      <c r="F271" s="51">
        <v>0.158</v>
      </c>
      <c r="G271" s="51">
        <v>230</v>
      </c>
      <c r="H271" s="51">
        <v>2.0699999999999998</v>
      </c>
    </row>
    <row r="272" spans="1:8" s="52" customFormat="1" x14ac:dyDescent="0.2">
      <c r="A272" s="52" t="s">
        <v>434</v>
      </c>
      <c r="B272" s="52" t="s">
        <v>430</v>
      </c>
      <c r="C272" s="51">
        <v>50</v>
      </c>
      <c r="D272" s="52" t="s">
        <v>51</v>
      </c>
      <c r="E272" s="51">
        <v>2.97</v>
      </c>
      <c r="F272" s="51">
        <v>0.26100000000000001</v>
      </c>
      <c r="G272" s="51">
        <v>324</v>
      </c>
      <c r="H272" s="51">
        <v>2.08</v>
      </c>
    </row>
    <row r="273" spans="1:8" s="52" customFormat="1" x14ac:dyDescent="0.2">
      <c r="A273" s="51" t="s">
        <v>434</v>
      </c>
      <c r="B273" s="51" t="s">
        <v>430</v>
      </c>
      <c r="C273" s="51">
        <v>50</v>
      </c>
      <c r="D273" s="51" t="s">
        <v>51</v>
      </c>
      <c r="E273" s="51">
        <v>3.09</v>
      </c>
      <c r="F273" s="51">
        <v>0.25800000000000001</v>
      </c>
      <c r="G273" s="51">
        <v>323</v>
      </c>
      <c r="H273" s="51">
        <v>2.04</v>
      </c>
    </row>
    <row r="274" spans="1:8" s="52" customFormat="1" x14ac:dyDescent="0.2">
      <c r="A274" s="52" t="s">
        <v>434</v>
      </c>
      <c r="B274" s="52" t="s">
        <v>430</v>
      </c>
      <c r="C274" s="51">
        <v>50</v>
      </c>
      <c r="D274" s="52" t="s">
        <v>51</v>
      </c>
      <c r="E274" s="51">
        <v>2.71</v>
      </c>
      <c r="F274" s="51">
        <v>6.3500000000000001E-2</v>
      </c>
      <c r="G274" s="51">
        <v>274</v>
      </c>
      <c r="H274" s="51">
        <v>0.65</v>
      </c>
    </row>
    <row r="275" spans="1:8" s="52" customFormat="1" x14ac:dyDescent="0.2">
      <c r="A275" s="51" t="s">
        <v>434</v>
      </c>
      <c r="B275" s="51" t="s">
        <v>430</v>
      </c>
      <c r="C275" s="51">
        <v>50</v>
      </c>
      <c r="D275" s="51" t="s">
        <v>51</v>
      </c>
      <c r="E275" s="51">
        <v>2.56</v>
      </c>
      <c r="F275" s="51">
        <v>6.3899999999999998E-2</v>
      </c>
      <c r="G275" s="51">
        <v>278</v>
      </c>
      <c r="H275" s="51">
        <v>0.64600000000000002</v>
      </c>
    </row>
    <row r="276" spans="1:8" s="52" customFormat="1" x14ac:dyDescent="0.2">
      <c r="A276" s="52" t="s">
        <v>434</v>
      </c>
      <c r="B276" s="52" t="s">
        <v>430</v>
      </c>
      <c r="C276" s="51">
        <v>50</v>
      </c>
      <c r="D276" s="52" t="s">
        <v>51</v>
      </c>
      <c r="E276" s="51">
        <v>3.42</v>
      </c>
      <c r="F276" s="51">
        <v>0.222</v>
      </c>
      <c r="G276" s="51">
        <v>317</v>
      </c>
      <c r="H276" s="51">
        <v>1.81</v>
      </c>
    </row>
    <row r="277" spans="1:8" s="52" customFormat="1" x14ac:dyDescent="0.2">
      <c r="A277" s="51" t="s">
        <v>434</v>
      </c>
      <c r="B277" s="51" t="s">
        <v>430</v>
      </c>
      <c r="C277" s="51">
        <v>50</v>
      </c>
      <c r="D277" s="51" t="s">
        <v>51</v>
      </c>
      <c r="E277" s="51">
        <v>3.47</v>
      </c>
      <c r="F277" s="51">
        <v>0.221</v>
      </c>
      <c r="G277" s="51">
        <v>317</v>
      </c>
      <c r="H277" s="51">
        <v>1.83</v>
      </c>
    </row>
    <row r="278" spans="1:8" s="52" customFormat="1" x14ac:dyDescent="0.2">
      <c r="A278" s="52" t="s">
        <v>434</v>
      </c>
      <c r="B278" s="52" t="s">
        <v>430</v>
      </c>
      <c r="C278" s="51">
        <v>50</v>
      </c>
      <c r="D278" s="52" t="s">
        <v>51</v>
      </c>
      <c r="E278" s="51">
        <v>3.81</v>
      </c>
      <c r="F278" s="51">
        <v>0.183</v>
      </c>
      <c r="G278" s="51">
        <v>307</v>
      </c>
      <c r="H278" s="51">
        <v>1.6</v>
      </c>
    </row>
    <row r="279" spans="1:8" s="52" customFormat="1" x14ac:dyDescent="0.2">
      <c r="A279" s="51" t="s">
        <v>434</v>
      </c>
      <c r="B279" s="51" t="s">
        <v>430</v>
      </c>
      <c r="C279" s="51">
        <v>50</v>
      </c>
      <c r="D279" s="51" t="s">
        <v>51</v>
      </c>
      <c r="E279" s="51">
        <v>3.77</v>
      </c>
      <c r="F279" s="51">
        <v>0.184</v>
      </c>
      <c r="G279" s="51">
        <v>308</v>
      </c>
      <c r="H279" s="51">
        <v>1.6</v>
      </c>
    </row>
    <row r="280" spans="1:8" s="52" customFormat="1" x14ac:dyDescent="0.2">
      <c r="A280" s="52" t="s">
        <v>434</v>
      </c>
      <c r="B280" s="52" t="s">
        <v>430</v>
      </c>
      <c r="C280" s="51">
        <v>50</v>
      </c>
      <c r="D280" s="52" t="s">
        <v>51</v>
      </c>
      <c r="E280" s="51">
        <v>2.88</v>
      </c>
      <c r="F280" s="51">
        <v>0.28899999999999998</v>
      </c>
      <c r="G280" s="51">
        <v>326</v>
      </c>
      <c r="H280" s="51">
        <v>2.2000000000000002</v>
      </c>
    </row>
    <row r="281" spans="1:8" s="52" customFormat="1" x14ac:dyDescent="0.2">
      <c r="A281" s="51" t="s">
        <v>434</v>
      </c>
      <c r="B281" s="51" t="s">
        <v>430</v>
      </c>
      <c r="C281" s="51">
        <v>50</v>
      </c>
      <c r="D281" s="51" t="s">
        <v>51</v>
      </c>
      <c r="E281" s="51">
        <v>3.01</v>
      </c>
      <c r="F281" s="51">
        <v>0.28999999999999998</v>
      </c>
      <c r="G281" s="51">
        <v>326</v>
      </c>
      <c r="H281" s="51">
        <v>2.2000000000000002</v>
      </c>
    </row>
    <row r="282" spans="1:8" s="52" customFormat="1" x14ac:dyDescent="0.2">
      <c r="A282" s="52" t="s">
        <v>434</v>
      </c>
      <c r="B282" s="52" t="s">
        <v>430</v>
      </c>
      <c r="C282" s="51">
        <v>50</v>
      </c>
      <c r="D282" s="52" t="s">
        <v>51</v>
      </c>
      <c r="E282" s="51">
        <v>3.28</v>
      </c>
      <c r="F282" s="51">
        <v>0.252</v>
      </c>
      <c r="G282" s="51">
        <v>321</v>
      </c>
      <c r="H282" s="51">
        <v>1.94</v>
      </c>
    </row>
    <row r="283" spans="1:8" s="52" customFormat="1" x14ac:dyDescent="0.2">
      <c r="A283" s="51" t="s">
        <v>434</v>
      </c>
      <c r="B283" s="51" t="s">
        <v>430</v>
      </c>
      <c r="C283" s="51">
        <v>50</v>
      </c>
      <c r="D283" s="51" t="s">
        <v>51</v>
      </c>
      <c r="E283" s="51">
        <v>3.24</v>
      </c>
      <c r="F283" s="51">
        <v>0.252</v>
      </c>
      <c r="G283" s="51">
        <v>322</v>
      </c>
      <c r="H283" s="51">
        <v>1.92</v>
      </c>
    </row>
    <row r="284" spans="1:8" s="52" customFormat="1" x14ac:dyDescent="0.2">
      <c r="A284" s="51" t="s">
        <v>434</v>
      </c>
      <c r="B284" s="51" t="s">
        <v>430</v>
      </c>
      <c r="C284" s="51">
        <v>50</v>
      </c>
      <c r="D284" s="51" t="s">
        <v>51</v>
      </c>
      <c r="E284" s="51">
        <v>2.2000000000000002</v>
      </c>
      <c r="F284" s="51">
        <v>0.152</v>
      </c>
      <c r="G284" s="51">
        <v>316</v>
      </c>
      <c r="H284" s="51">
        <v>1.92</v>
      </c>
    </row>
    <row r="285" spans="1:8" s="52" customFormat="1" x14ac:dyDescent="0.2">
      <c r="A285" s="51" t="s">
        <v>434</v>
      </c>
      <c r="B285" s="51" t="s">
        <v>430</v>
      </c>
      <c r="C285" s="51">
        <v>50</v>
      </c>
      <c r="D285" s="51" t="s">
        <v>51</v>
      </c>
      <c r="E285" s="51">
        <v>2.31</v>
      </c>
      <c r="F285" s="51">
        <v>0.15</v>
      </c>
      <c r="G285" s="51">
        <v>315</v>
      </c>
      <c r="H285" s="51">
        <v>1.92</v>
      </c>
    </row>
    <row r="286" spans="1:8" s="52" customFormat="1" x14ac:dyDescent="0.2">
      <c r="A286" s="51" t="s">
        <v>434</v>
      </c>
      <c r="B286" s="51" t="s">
        <v>430</v>
      </c>
      <c r="C286" s="51">
        <v>50</v>
      </c>
      <c r="D286" s="51" t="s">
        <v>51</v>
      </c>
      <c r="E286" s="51">
        <v>2.37</v>
      </c>
      <c r="F286" s="51">
        <v>0.20200000000000001</v>
      </c>
      <c r="G286" s="51">
        <v>321</v>
      </c>
      <c r="H286" s="51">
        <v>2.27</v>
      </c>
    </row>
    <row r="287" spans="1:8" s="52" customFormat="1" x14ac:dyDescent="0.2">
      <c r="A287" s="51" t="s">
        <v>434</v>
      </c>
      <c r="B287" s="51" t="s">
        <v>430</v>
      </c>
      <c r="C287" s="51">
        <v>50</v>
      </c>
      <c r="D287" s="51" t="s">
        <v>51</v>
      </c>
      <c r="E287" s="51">
        <v>2.29</v>
      </c>
      <c r="F287" s="51">
        <v>0.20200000000000001</v>
      </c>
      <c r="G287" s="51">
        <v>322</v>
      </c>
      <c r="H287" s="51">
        <v>2.27</v>
      </c>
    </row>
    <row r="288" spans="1:8" s="52" customFormat="1" x14ac:dyDescent="0.2">
      <c r="A288" s="51" t="s">
        <v>434</v>
      </c>
      <c r="B288" s="51" t="s">
        <v>430</v>
      </c>
      <c r="C288" s="51">
        <v>50</v>
      </c>
      <c r="D288" s="51" t="s">
        <v>51</v>
      </c>
      <c r="E288" s="51">
        <v>2.2400000000000002</v>
      </c>
      <c r="F288" s="51">
        <v>0.154</v>
      </c>
      <c r="G288" s="51">
        <v>318</v>
      </c>
      <c r="H288" s="51">
        <v>1.96</v>
      </c>
    </row>
    <row r="289" spans="1:8" s="52" customFormat="1" x14ac:dyDescent="0.2">
      <c r="A289" s="51" t="s">
        <v>434</v>
      </c>
      <c r="B289" s="51" t="s">
        <v>430</v>
      </c>
      <c r="C289" s="51">
        <v>50</v>
      </c>
      <c r="D289" s="51" t="s">
        <v>51</v>
      </c>
      <c r="E289" s="51">
        <v>2.2000000000000002</v>
      </c>
      <c r="F289" s="51">
        <v>0.154</v>
      </c>
      <c r="G289" s="51">
        <v>318</v>
      </c>
      <c r="H289" s="51">
        <v>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To edit (keep code)</vt:lpstr>
      <vt:lpstr>Compile Values</vt:lpstr>
      <vt:lpstr>FOR 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Aspen and alder data - Sask</dc:title>
  <dc:subject>July 1998</dc:subject>
  <dc:creator>Prof. P. Mark S. Ashton-I</dc:creator>
  <cp:lastModifiedBy>Rutenbeck, Nathan</cp:lastModifiedBy>
  <dcterms:created xsi:type="dcterms:W3CDTF">2011-12-30T04:19:07Z</dcterms:created>
  <dcterms:modified xsi:type="dcterms:W3CDTF">2012-02-07T22:06:56Z</dcterms:modified>
</cp:coreProperties>
</file>