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Riverside\Production\Cold Kitchen\roster\"/>
    </mc:Choice>
  </mc:AlternateContent>
  <xr:revisionPtr revIDLastSave="0" documentId="8_{C3117ED1-F852-4581-AA4E-50F9287DD778}" xr6:coauthVersionLast="47" xr6:coauthVersionMax="47" xr10:uidLastSave="{00000000-0000-0000-0000-000000000000}"/>
  <bookViews>
    <workbookView xWindow="-120" yWindow="-120" windowWidth="29040" windowHeight="15720" activeTab="8" xr2:uid="{7659F6B5-F486-46DE-90A3-9F8813D0471F}"/>
  </bookViews>
  <sheets>
    <sheet name="roster" sheetId="1" r:id="rId1"/>
    <sheet name="Monday" sheetId="2" r:id="rId2"/>
    <sheet name="Tuesday" sheetId="3" r:id="rId3"/>
    <sheet name="Wednesday" sheetId="4" r:id="rId4"/>
    <sheet name="Thursday" sheetId="5" r:id="rId5"/>
    <sheet name="Friday" sheetId="6" r:id="rId6"/>
    <sheet name="Saturday" sheetId="7" r:id="rId7"/>
    <sheet name="Sunday" sheetId="8" r:id="rId8"/>
    <sheet name="BCR" sheetId="9" r:id="rId9"/>
    <sheet name="Schedule" sheetId="21" r:id="rId10"/>
    <sheet name="FT" sheetId="24" r:id="rId11"/>
    <sheet name="CASUAL" sheetId="23" r:id="rId12"/>
    <sheet name="eM&amp;Ph" sheetId="12" r:id="rId13"/>
    <sheet name="GG STANDARD RST" sheetId="14" r:id="rId14"/>
    <sheet name="Sheet2" sheetId="22" r:id="rId15"/>
    <sheet name="Sheet3" sheetId="25" r:id="rId16"/>
    <sheet name="Flight hours" sheetId="15" r:id="rId17"/>
    <sheet name="JAN 2025" sheetId="20" r:id="rId18"/>
    <sheet name="flight EY" sheetId="19" r:id="rId19"/>
  </sheets>
  <functionGroups builtInGroupCount="19"/>
  <definedNames>
    <definedName name="_xlnm._FilterDatabase" localSheetId="8" hidden="1">BCR!$A$2:$I$78</definedName>
    <definedName name="_xlnm.Print_Area" localSheetId="5">Friday!$A$1:$O$34</definedName>
    <definedName name="_xlnm.Print_Area" localSheetId="1">Monday!$A$1:$O$58</definedName>
    <definedName name="_xlnm.Print_Area" localSheetId="6">Saturday!$A$1:$O$31</definedName>
    <definedName name="_xlnm.Print_Area" localSheetId="7">Sunday!$A$1:$O$33</definedName>
    <definedName name="_xlnm.Print_Area" localSheetId="4">Thursday!$A$1:$O$33</definedName>
    <definedName name="_xlnm.Print_Area" localSheetId="2">Tuesday!$A$1:$O$42</definedName>
    <definedName name="_xlnm.Print_Area" localSheetId="3">Wednesday!$A$1:$O$31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001  Page 1_73b90e89-f38c-4154-9c8d-517fb261c1e5" name="Table001  Page 1" connection="Query - Table001 (Page 1)"/>
          <x15:modelTable id="Table002  Page 2_a9980b4a-dc39-4147-a53d-3c28ba569111" name="Table002  Page 2" connection="Query - Table002 (Page 2)"/>
          <x15:modelTable id="Page001_735476e0-e32e-4e91-a1d0-00849920d95f" name="Page001" connection="Query - Page001"/>
          <x15:modelTable id="Page002_0183fc23-3668-4f25-92e2-70efa01c3af3" name="Page002" connection="Query - Page00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21" l="1"/>
  <c r="D1" i="21" s="1"/>
  <c r="E1" i="21" s="1"/>
  <c r="F1" i="21" s="1"/>
  <c r="G1" i="21" s="1"/>
  <c r="H1" i="21" s="1"/>
  <c r="I1" i="21" s="1"/>
  <c r="C62" i="21" l="1"/>
  <c r="C76" i="21" l="1"/>
  <c r="D62" i="21"/>
  <c r="D76" i="21" l="1"/>
  <c r="E62" i="21"/>
  <c r="F62" i="21" l="1"/>
  <c r="E76" i="21"/>
  <c r="G62" i="21" l="1"/>
  <c r="F76" i="21"/>
  <c r="G76" i="21" l="1"/>
  <c r="H62" i="21"/>
  <c r="H76" i="21" l="1"/>
  <c r="I62" i="21"/>
  <c r="I76" i="21" s="1"/>
  <c r="C1" i="23" l="1"/>
  <c r="C62" i="23" s="1"/>
  <c r="C76" i="23" l="1"/>
  <c r="D62" i="23"/>
  <c r="D1" i="23"/>
  <c r="E1" i="23" s="1"/>
  <c r="F1" i="23" s="1"/>
  <c r="G1" i="23" s="1"/>
  <c r="H1" i="23" s="1"/>
  <c r="I1" i="23" s="1"/>
  <c r="E62" i="23" l="1"/>
  <c r="D76" i="23"/>
  <c r="E76" i="23" l="1"/>
  <c r="F62" i="23"/>
  <c r="F76" i="23" l="1"/>
  <c r="G62" i="23"/>
  <c r="H62" i="23" l="1"/>
  <c r="G76" i="23"/>
  <c r="I62" i="23" l="1"/>
  <c r="I76" i="23" s="1"/>
  <c r="H76" i="23"/>
  <c r="J79" i="9" l="1"/>
  <c r="J80" i="9"/>
  <c r="J81" i="9"/>
  <c r="J82" i="9"/>
  <c r="J83" i="9"/>
  <c r="J84" i="9"/>
  <c r="J85" i="9"/>
  <c r="J44" i="9" l="1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61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C1" i="9"/>
  <c r="C62" i="9" s="1"/>
  <c r="K78" i="9"/>
  <c r="J78" i="9"/>
  <c r="K77" i="9"/>
  <c r="J72" i="9"/>
  <c r="J71" i="9"/>
  <c r="J70" i="9"/>
  <c r="K69" i="9"/>
  <c r="J69" i="9"/>
  <c r="J68" i="9"/>
  <c r="K67" i="9"/>
  <c r="J67" i="9"/>
  <c r="J66" i="9"/>
  <c r="K65" i="9"/>
  <c r="J65" i="9"/>
  <c r="K64" i="9"/>
  <c r="J64" i="9"/>
  <c r="K39" i="9"/>
  <c r="K38" i="9"/>
  <c r="K37" i="9"/>
  <c r="K35" i="9"/>
  <c r="K15" i="9"/>
  <c r="K11" i="9"/>
  <c r="K10" i="9"/>
  <c r="K9" i="9"/>
  <c r="K8" i="9"/>
  <c r="K6" i="9"/>
  <c r="K5" i="9"/>
  <c r="J3" i="9"/>
  <c r="D62" i="9" l="1"/>
  <c r="C76" i="9"/>
  <c r="D1" i="9"/>
  <c r="E1" i="9" s="1"/>
  <c r="F1" i="9" s="1"/>
  <c r="G1" i="9" s="1"/>
  <c r="H1" i="9" s="1"/>
  <c r="I1" i="9" s="1"/>
  <c r="AY39" i="20"/>
  <c r="K1" i="2"/>
  <c r="E62" i="9" l="1"/>
  <c r="D76" i="9"/>
  <c r="J50" i="1"/>
  <c r="D1" i="24"/>
  <c r="E1" i="24" s="1"/>
  <c r="C196" i="14"/>
  <c r="W89" i="14"/>
  <c r="W88" i="14"/>
  <c r="T89" i="14"/>
  <c r="T88" i="14"/>
  <c r="Q88" i="14"/>
  <c r="W87" i="14"/>
  <c r="T87" i="14"/>
  <c r="N79" i="14"/>
  <c r="W79" i="14"/>
  <c r="K79" i="14"/>
  <c r="H79" i="14"/>
  <c r="E79" i="14"/>
  <c r="W70" i="14"/>
  <c r="T70" i="14"/>
  <c r="Q70" i="14"/>
  <c r="N70" i="14"/>
  <c r="K70" i="14"/>
  <c r="H70" i="14"/>
  <c r="E70" i="14"/>
  <c r="E73" i="14"/>
  <c r="N30" i="14"/>
  <c r="W28" i="14"/>
  <c r="W32" i="14"/>
  <c r="K31" i="14"/>
  <c r="W31" i="14"/>
  <c r="N31" i="14"/>
  <c r="W18" i="14"/>
  <c r="F62" i="9" l="1"/>
  <c r="E76" i="9"/>
  <c r="F1" i="24"/>
  <c r="W141" i="14"/>
  <c r="W142" i="14"/>
  <c r="W143" i="14"/>
  <c r="T141" i="14"/>
  <c r="T142" i="14"/>
  <c r="T143" i="14"/>
  <c r="Q143" i="14"/>
  <c r="Q141" i="14"/>
  <c r="Q142" i="14"/>
  <c r="N143" i="14"/>
  <c r="N141" i="14"/>
  <c r="N142" i="14"/>
  <c r="K143" i="14"/>
  <c r="K141" i="14"/>
  <c r="K142" i="14"/>
  <c r="H141" i="14"/>
  <c r="H142" i="14"/>
  <c r="H143" i="14"/>
  <c r="E141" i="14"/>
  <c r="E142" i="14"/>
  <c r="E143" i="14"/>
  <c r="N94" i="14"/>
  <c r="W184" i="14"/>
  <c r="T184" i="14"/>
  <c r="Q184" i="14"/>
  <c r="N184" i="14"/>
  <c r="K184" i="14"/>
  <c r="H184" i="14"/>
  <c r="E184" i="14"/>
  <c r="W183" i="14"/>
  <c r="T183" i="14"/>
  <c r="Q183" i="14"/>
  <c r="N183" i="14"/>
  <c r="K183" i="14"/>
  <c r="H183" i="14"/>
  <c r="E183" i="14"/>
  <c r="W182" i="14"/>
  <c r="T182" i="14"/>
  <c r="Q182" i="14"/>
  <c r="N182" i="14"/>
  <c r="K182" i="14"/>
  <c r="H182" i="14"/>
  <c r="E182" i="14"/>
  <c r="W181" i="14"/>
  <c r="T181" i="14"/>
  <c r="Q181" i="14"/>
  <c r="N181" i="14"/>
  <c r="K181" i="14"/>
  <c r="H181" i="14"/>
  <c r="E181" i="14"/>
  <c r="W180" i="14"/>
  <c r="T180" i="14"/>
  <c r="Q180" i="14"/>
  <c r="N180" i="14"/>
  <c r="K180" i="14"/>
  <c r="H180" i="14"/>
  <c r="E180" i="14"/>
  <c r="W179" i="14"/>
  <c r="T179" i="14"/>
  <c r="Q179" i="14"/>
  <c r="N179" i="14"/>
  <c r="K179" i="14"/>
  <c r="H179" i="14"/>
  <c r="E179" i="14"/>
  <c r="W178" i="14"/>
  <c r="T178" i="14"/>
  <c r="Q178" i="14"/>
  <c r="N178" i="14"/>
  <c r="K178" i="14"/>
  <c r="H178" i="14"/>
  <c r="E178" i="14"/>
  <c r="W177" i="14"/>
  <c r="T177" i="14"/>
  <c r="Q177" i="14"/>
  <c r="N177" i="14"/>
  <c r="K177" i="14"/>
  <c r="H177" i="14"/>
  <c r="E177" i="14"/>
  <c r="W176" i="14"/>
  <c r="T176" i="14"/>
  <c r="Q176" i="14"/>
  <c r="N176" i="14"/>
  <c r="K176" i="14"/>
  <c r="H176" i="14"/>
  <c r="E176" i="14"/>
  <c r="W175" i="14"/>
  <c r="T175" i="14"/>
  <c r="Q175" i="14"/>
  <c r="N175" i="14"/>
  <c r="K175" i="14"/>
  <c r="H175" i="14"/>
  <c r="E175" i="14"/>
  <c r="W174" i="14"/>
  <c r="T174" i="14"/>
  <c r="Q174" i="14"/>
  <c r="N174" i="14"/>
  <c r="K174" i="14"/>
  <c r="H174" i="14"/>
  <c r="E174" i="14"/>
  <c r="W173" i="14"/>
  <c r="T173" i="14"/>
  <c r="Q173" i="14"/>
  <c r="N173" i="14"/>
  <c r="K173" i="14"/>
  <c r="H173" i="14"/>
  <c r="E173" i="14"/>
  <c r="W172" i="14"/>
  <c r="T172" i="14"/>
  <c r="Q172" i="14"/>
  <c r="N172" i="14"/>
  <c r="K172" i="14"/>
  <c r="H172" i="14"/>
  <c r="E172" i="14"/>
  <c r="W171" i="14"/>
  <c r="T171" i="14"/>
  <c r="Q171" i="14"/>
  <c r="N171" i="14"/>
  <c r="K171" i="14"/>
  <c r="H171" i="14"/>
  <c r="E171" i="14"/>
  <c r="AV170" i="14"/>
  <c r="AU170" i="14"/>
  <c r="AT170" i="14"/>
  <c r="AS170" i="14"/>
  <c r="AR170" i="14"/>
  <c r="AQ170" i="14"/>
  <c r="AP170" i="14"/>
  <c r="AO170" i="14"/>
  <c r="AN170" i="14"/>
  <c r="W164" i="14"/>
  <c r="T164" i="14"/>
  <c r="Q164" i="14"/>
  <c r="N164" i="14"/>
  <c r="K164" i="14"/>
  <c r="H164" i="14"/>
  <c r="E164" i="14"/>
  <c r="W163" i="14"/>
  <c r="T163" i="14"/>
  <c r="Q163" i="14"/>
  <c r="N163" i="14"/>
  <c r="K163" i="14"/>
  <c r="H163" i="14"/>
  <c r="E163" i="14"/>
  <c r="W162" i="14"/>
  <c r="T162" i="14"/>
  <c r="Q162" i="14"/>
  <c r="N162" i="14"/>
  <c r="K162" i="14"/>
  <c r="H162" i="14"/>
  <c r="E162" i="14"/>
  <c r="W161" i="14"/>
  <c r="T161" i="14"/>
  <c r="Q161" i="14"/>
  <c r="N161" i="14"/>
  <c r="K161" i="14"/>
  <c r="H161" i="14"/>
  <c r="E161" i="14"/>
  <c r="W160" i="14"/>
  <c r="T160" i="14"/>
  <c r="Q160" i="14"/>
  <c r="N160" i="14"/>
  <c r="K160" i="14"/>
  <c r="H160" i="14"/>
  <c r="E160" i="14"/>
  <c r="W159" i="14"/>
  <c r="T159" i="14"/>
  <c r="Q159" i="14"/>
  <c r="N159" i="14"/>
  <c r="K159" i="14"/>
  <c r="H159" i="14"/>
  <c r="E159" i="14"/>
  <c r="W158" i="14"/>
  <c r="T158" i="14"/>
  <c r="Q158" i="14"/>
  <c r="N158" i="14"/>
  <c r="K158" i="14"/>
  <c r="H158" i="14"/>
  <c r="E158" i="14"/>
  <c r="W157" i="14"/>
  <c r="T157" i="14"/>
  <c r="Q157" i="14"/>
  <c r="N157" i="14"/>
  <c r="K157" i="14"/>
  <c r="H157" i="14"/>
  <c r="E157" i="14"/>
  <c r="W156" i="14"/>
  <c r="T156" i="14"/>
  <c r="Q156" i="14"/>
  <c r="N156" i="14"/>
  <c r="K156" i="14"/>
  <c r="H156" i="14"/>
  <c r="E156" i="14"/>
  <c r="W155" i="14"/>
  <c r="T155" i="14"/>
  <c r="Q155" i="14"/>
  <c r="N155" i="14"/>
  <c r="K155" i="14"/>
  <c r="H155" i="14"/>
  <c r="E155" i="14"/>
  <c r="W154" i="14"/>
  <c r="T154" i="14"/>
  <c r="Q154" i="14"/>
  <c r="N154" i="14"/>
  <c r="K154" i="14"/>
  <c r="H154" i="14"/>
  <c r="E154" i="14"/>
  <c r="W153" i="14"/>
  <c r="T153" i="14"/>
  <c r="Q153" i="14"/>
  <c r="N153" i="14"/>
  <c r="K153" i="14"/>
  <c r="H153" i="14"/>
  <c r="E153" i="14"/>
  <c r="W152" i="14"/>
  <c r="T152" i="14"/>
  <c r="Q152" i="14"/>
  <c r="N152" i="14"/>
  <c r="K152" i="14"/>
  <c r="H152" i="14"/>
  <c r="E152" i="14"/>
  <c r="W151" i="14"/>
  <c r="T151" i="14"/>
  <c r="Q151" i="14"/>
  <c r="N151" i="14"/>
  <c r="K151" i="14"/>
  <c r="H151" i="14"/>
  <c r="E151" i="14"/>
  <c r="W150" i="14"/>
  <c r="T150" i="14"/>
  <c r="Q150" i="14"/>
  <c r="N150" i="14"/>
  <c r="K150" i="14"/>
  <c r="I165" i="14" s="1"/>
  <c r="H150" i="14"/>
  <c r="E150" i="14"/>
  <c r="AV149" i="14"/>
  <c r="AU149" i="14"/>
  <c r="AT149" i="14"/>
  <c r="AS149" i="14"/>
  <c r="AR149" i="14"/>
  <c r="AQ149" i="14"/>
  <c r="AP149" i="14"/>
  <c r="AO149" i="14"/>
  <c r="AN149" i="14"/>
  <c r="E95" i="14"/>
  <c r="H95" i="14"/>
  <c r="K95" i="14"/>
  <c r="N95" i="14"/>
  <c r="Q95" i="14"/>
  <c r="T95" i="14"/>
  <c r="W95" i="14"/>
  <c r="E96" i="14"/>
  <c r="H96" i="14"/>
  <c r="K96" i="14"/>
  <c r="N96" i="14"/>
  <c r="Q96" i="14"/>
  <c r="T96" i="14"/>
  <c r="W96" i="14"/>
  <c r="E97" i="14"/>
  <c r="H97" i="14"/>
  <c r="K97" i="14"/>
  <c r="N97" i="14"/>
  <c r="Q97" i="14"/>
  <c r="T97" i="14"/>
  <c r="W97" i="14"/>
  <c r="E98" i="14"/>
  <c r="H98" i="14"/>
  <c r="K98" i="14"/>
  <c r="N98" i="14"/>
  <c r="Q98" i="14"/>
  <c r="T98" i="14"/>
  <c r="W98" i="14"/>
  <c r="E99" i="14"/>
  <c r="H99" i="14"/>
  <c r="K99" i="14"/>
  <c r="N99" i="14"/>
  <c r="Q99" i="14"/>
  <c r="T99" i="14"/>
  <c r="W99" i="14"/>
  <c r="E100" i="14"/>
  <c r="H100" i="14"/>
  <c r="K100" i="14"/>
  <c r="N100" i="14"/>
  <c r="Q100" i="14"/>
  <c r="T100" i="14"/>
  <c r="W100" i="14"/>
  <c r="E101" i="14"/>
  <c r="H101" i="14"/>
  <c r="K101" i="14"/>
  <c r="N101" i="14"/>
  <c r="Q101" i="14"/>
  <c r="T101" i="14"/>
  <c r="W101" i="14"/>
  <c r="E102" i="14"/>
  <c r="H102" i="14"/>
  <c r="K102" i="14"/>
  <c r="N102" i="14"/>
  <c r="Q102" i="14"/>
  <c r="T102" i="14"/>
  <c r="W102" i="14"/>
  <c r="E103" i="14"/>
  <c r="H103" i="14"/>
  <c r="K103" i="14"/>
  <c r="N103" i="14"/>
  <c r="Q103" i="14"/>
  <c r="T103" i="14"/>
  <c r="W103" i="14"/>
  <c r="E104" i="14"/>
  <c r="H104" i="14"/>
  <c r="K104" i="14"/>
  <c r="N104" i="14"/>
  <c r="Q104" i="14"/>
  <c r="T104" i="14"/>
  <c r="W104" i="14"/>
  <c r="E105" i="14"/>
  <c r="H105" i="14"/>
  <c r="K105" i="14"/>
  <c r="N105" i="14"/>
  <c r="Q105" i="14"/>
  <c r="T105" i="14"/>
  <c r="W105" i="14"/>
  <c r="E106" i="14"/>
  <c r="H106" i="14"/>
  <c r="K106" i="14"/>
  <c r="N106" i="14"/>
  <c r="Q106" i="14"/>
  <c r="T106" i="14"/>
  <c r="W106" i="14"/>
  <c r="E107" i="14"/>
  <c r="H107" i="14"/>
  <c r="K107" i="14"/>
  <c r="N107" i="14"/>
  <c r="Q107" i="14"/>
  <c r="T107" i="14"/>
  <c r="W107" i="14"/>
  <c r="E108" i="14"/>
  <c r="H108" i="14"/>
  <c r="K108" i="14"/>
  <c r="N108" i="14"/>
  <c r="Q108" i="14"/>
  <c r="T108" i="14"/>
  <c r="W108" i="14"/>
  <c r="E109" i="14"/>
  <c r="H109" i="14"/>
  <c r="K109" i="14"/>
  <c r="N109" i="14"/>
  <c r="Q109" i="14"/>
  <c r="T109" i="14"/>
  <c r="W109" i="14"/>
  <c r="E110" i="14"/>
  <c r="H110" i="14"/>
  <c r="K110" i="14"/>
  <c r="N110" i="14"/>
  <c r="Q110" i="14"/>
  <c r="T110" i="14"/>
  <c r="W110" i="14"/>
  <c r="E111" i="14"/>
  <c r="H111" i="14"/>
  <c r="K111" i="14"/>
  <c r="N111" i="14"/>
  <c r="Q111" i="14"/>
  <c r="T111" i="14"/>
  <c r="W111" i="14"/>
  <c r="E112" i="14"/>
  <c r="H112" i="14"/>
  <c r="K112" i="14"/>
  <c r="N112" i="14"/>
  <c r="Q112" i="14"/>
  <c r="T112" i="14"/>
  <c r="W112" i="14"/>
  <c r="E113" i="14"/>
  <c r="H113" i="14"/>
  <c r="K113" i="14"/>
  <c r="N113" i="14"/>
  <c r="Q113" i="14"/>
  <c r="T113" i="14"/>
  <c r="W113" i="14"/>
  <c r="E114" i="14"/>
  <c r="H114" i="14"/>
  <c r="K114" i="14"/>
  <c r="N114" i="14"/>
  <c r="Q114" i="14"/>
  <c r="T114" i="14"/>
  <c r="W114" i="14"/>
  <c r="E115" i="14"/>
  <c r="H115" i="14"/>
  <c r="K115" i="14"/>
  <c r="N115" i="14"/>
  <c r="Q115" i="14"/>
  <c r="T115" i="14"/>
  <c r="W115" i="14"/>
  <c r="E116" i="14"/>
  <c r="H116" i="14"/>
  <c r="K116" i="14"/>
  <c r="N116" i="14"/>
  <c r="Q116" i="14"/>
  <c r="T116" i="14"/>
  <c r="W116" i="14"/>
  <c r="E117" i="14"/>
  <c r="H117" i="14"/>
  <c r="K117" i="14"/>
  <c r="N117" i="14"/>
  <c r="Q117" i="14"/>
  <c r="T117" i="14"/>
  <c r="W117" i="14"/>
  <c r="E118" i="14"/>
  <c r="H118" i="14"/>
  <c r="K118" i="14"/>
  <c r="N118" i="14"/>
  <c r="Q118" i="14"/>
  <c r="T118" i="14"/>
  <c r="W118" i="14"/>
  <c r="E119" i="14"/>
  <c r="H119" i="14"/>
  <c r="K119" i="14"/>
  <c r="N119" i="14"/>
  <c r="Q119" i="14"/>
  <c r="T119" i="14"/>
  <c r="W119" i="14"/>
  <c r="E120" i="14"/>
  <c r="H120" i="14"/>
  <c r="K120" i="14"/>
  <c r="N120" i="14"/>
  <c r="Q120" i="14"/>
  <c r="T120" i="14"/>
  <c r="W120" i="14"/>
  <c r="E121" i="14"/>
  <c r="H121" i="14"/>
  <c r="K121" i="14"/>
  <c r="N121" i="14"/>
  <c r="Q121" i="14"/>
  <c r="T121" i="14"/>
  <c r="W121" i="14"/>
  <c r="E122" i="14"/>
  <c r="H122" i="14"/>
  <c r="K122" i="14"/>
  <c r="N122" i="14"/>
  <c r="Q122" i="14"/>
  <c r="T122" i="14"/>
  <c r="W122" i="14"/>
  <c r="E123" i="14"/>
  <c r="H123" i="14"/>
  <c r="K123" i="14"/>
  <c r="N123" i="14"/>
  <c r="Q123" i="14"/>
  <c r="T123" i="14"/>
  <c r="W123" i="14"/>
  <c r="E124" i="14"/>
  <c r="H124" i="14"/>
  <c r="K124" i="14"/>
  <c r="N124" i="14"/>
  <c r="Q124" i="14"/>
  <c r="T124" i="14"/>
  <c r="W124" i="14"/>
  <c r="E125" i="14"/>
  <c r="H125" i="14"/>
  <c r="K125" i="14"/>
  <c r="N125" i="14"/>
  <c r="Q125" i="14"/>
  <c r="T125" i="14"/>
  <c r="W125" i="14"/>
  <c r="E126" i="14"/>
  <c r="H126" i="14"/>
  <c r="K126" i="14"/>
  <c r="N126" i="14"/>
  <c r="Q126" i="14"/>
  <c r="T126" i="14"/>
  <c r="W126" i="14"/>
  <c r="E127" i="14"/>
  <c r="H127" i="14"/>
  <c r="K127" i="14"/>
  <c r="N127" i="14"/>
  <c r="Q127" i="14"/>
  <c r="T127" i="14"/>
  <c r="W127" i="14"/>
  <c r="E128" i="14"/>
  <c r="H128" i="14"/>
  <c r="K128" i="14"/>
  <c r="N128" i="14"/>
  <c r="Q128" i="14"/>
  <c r="T128" i="14"/>
  <c r="W128" i="14"/>
  <c r="E129" i="14"/>
  <c r="H129" i="14"/>
  <c r="K129" i="14"/>
  <c r="N129" i="14"/>
  <c r="Q129" i="14"/>
  <c r="T129" i="14"/>
  <c r="W129" i="14"/>
  <c r="E130" i="14"/>
  <c r="H130" i="14"/>
  <c r="K130" i="14"/>
  <c r="N130" i="14"/>
  <c r="Q130" i="14"/>
  <c r="T130" i="14"/>
  <c r="W130" i="14"/>
  <c r="E131" i="14"/>
  <c r="H131" i="14"/>
  <c r="K131" i="14"/>
  <c r="N131" i="14"/>
  <c r="Q131" i="14"/>
  <c r="T131" i="14"/>
  <c r="W131" i="14"/>
  <c r="E132" i="14"/>
  <c r="H132" i="14"/>
  <c r="K132" i="14"/>
  <c r="N132" i="14"/>
  <c r="Q132" i="14"/>
  <c r="T132" i="14"/>
  <c r="W132" i="14"/>
  <c r="E133" i="14"/>
  <c r="H133" i="14"/>
  <c r="K133" i="14"/>
  <c r="N133" i="14"/>
  <c r="Q133" i="14"/>
  <c r="T133" i="14"/>
  <c r="W133" i="14"/>
  <c r="E134" i="14"/>
  <c r="H134" i="14"/>
  <c r="K134" i="14"/>
  <c r="N134" i="14"/>
  <c r="Q134" i="14"/>
  <c r="T134" i="14"/>
  <c r="W134" i="14"/>
  <c r="E135" i="14"/>
  <c r="H135" i="14"/>
  <c r="K135" i="14"/>
  <c r="N135" i="14"/>
  <c r="Q135" i="14"/>
  <c r="T135" i="14"/>
  <c r="W135" i="14"/>
  <c r="E136" i="14"/>
  <c r="H136" i="14"/>
  <c r="K136" i="14"/>
  <c r="N136" i="14"/>
  <c r="Q136" i="14"/>
  <c r="T136" i="14"/>
  <c r="W136" i="14"/>
  <c r="E137" i="14"/>
  <c r="H137" i="14"/>
  <c r="K137" i="14"/>
  <c r="N137" i="14"/>
  <c r="Q137" i="14"/>
  <c r="T137" i="14"/>
  <c r="W137" i="14"/>
  <c r="E138" i="14"/>
  <c r="H138" i="14"/>
  <c r="K138" i="14"/>
  <c r="N138" i="14"/>
  <c r="Q138" i="14"/>
  <c r="T138" i="14"/>
  <c r="W138" i="14"/>
  <c r="E139" i="14"/>
  <c r="H139" i="14"/>
  <c r="K139" i="14"/>
  <c r="N139" i="14"/>
  <c r="Q139" i="14"/>
  <c r="T139" i="14"/>
  <c r="W139" i="14"/>
  <c r="E140" i="14"/>
  <c r="H140" i="14"/>
  <c r="K140" i="14"/>
  <c r="N140" i="14"/>
  <c r="Q140" i="14"/>
  <c r="T140" i="14"/>
  <c r="W140" i="14"/>
  <c r="W94" i="14"/>
  <c r="T94" i="14"/>
  <c r="Q94" i="14"/>
  <c r="K94" i="14"/>
  <c r="H94" i="14"/>
  <c r="E94" i="14"/>
  <c r="G62" i="9" l="1"/>
  <c r="F76" i="9"/>
  <c r="G1" i="24"/>
  <c r="C165" i="14"/>
  <c r="C144" i="14"/>
  <c r="C185" i="14"/>
  <c r="U144" i="14"/>
  <c r="F165" i="14"/>
  <c r="U185" i="14"/>
  <c r="X140" i="14"/>
  <c r="X132" i="14"/>
  <c r="X128" i="14"/>
  <c r="X126" i="14"/>
  <c r="X120" i="14"/>
  <c r="X116" i="14"/>
  <c r="X112" i="14"/>
  <c r="X108" i="14"/>
  <c r="X104" i="14"/>
  <c r="X102" i="14"/>
  <c r="X98" i="14"/>
  <c r="I144" i="14"/>
  <c r="O144" i="14"/>
  <c r="L144" i="14"/>
  <c r="R144" i="14"/>
  <c r="L165" i="14"/>
  <c r="F185" i="14"/>
  <c r="X143" i="14"/>
  <c r="X139" i="14"/>
  <c r="X137" i="14"/>
  <c r="X135" i="14"/>
  <c r="X133" i="14"/>
  <c r="X131" i="14"/>
  <c r="X129" i="14"/>
  <c r="X127" i="14"/>
  <c r="X125" i="14"/>
  <c r="X123" i="14"/>
  <c r="X121" i="14"/>
  <c r="X119" i="14"/>
  <c r="X117" i="14"/>
  <c r="X115" i="14"/>
  <c r="X113" i="14"/>
  <c r="X111" i="14"/>
  <c r="X109" i="14"/>
  <c r="X107" i="14"/>
  <c r="X105" i="14"/>
  <c r="X103" i="14"/>
  <c r="X101" i="14"/>
  <c r="X99" i="14"/>
  <c r="X97" i="14"/>
  <c r="X95" i="14"/>
  <c r="O165" i="14"/>
  <c r="I185" i="14"/>
  <c r="X142" i="14"/>
  <c r="X134" i="14"/>
  <c r="F144" i="14"/>
  <c r="X145" i="14" s="1"/>
  <c r="R185" i="14"/>
  <c r="X136" i="14"/>
  <c r="X122" i="14"/>
  <c r="X110" i="14"/>
  <c r="X100" i="14"/>
  <c r="X94" i="14"/>
  <c r="U165" i="14"/>
  <c r="X138" i="14"/>
  <c r="X130" i="14"/>
  <c r="X124" i="14"/>
  <c r="X118" i="14"/>
  <c r="X114" i="14"/>
  <c r="X106" i="14"/>
  <c r="X96" i="14"/>
  <c r="R165" i="14"/>
  <c r="L185" i="14"/>
  <c r="X141" i="14"/>
  <c r="O185" i="14"/>
  <c r="X173" i="14"/>
  <c r="X175" i="14"/>
  <c r="X177" i="14"/>
  <c r="X179" i="14"/>
  <c r="X176" i="14"/>
  <c r="X174" i="14"/>
  <c r="X183" i="14"/>
  <c r="X155" i="14"/>
  <c r="X157" i="14"/>
  <c r="X159" i="14"/>
  <c r="X161" i="14"/>
  <c r="X181" i="14"/>
  <c r="X172" i="14"/>
  <c r="X178" i="14"/>
  <c r="X180" i="14"/>
  <c r="X182" i="14"/>
  <c r="X184" i="14"/>
  <c r="X171" i="14"/>
  <c r="X160" i="14"/>
  <c r="X153" i="14"/>
  <c r="X151" i="14"/>
  <c r="X163" i="14"/>
  <c r="X150" i="14"/>
  <c r="X152" i="14"/>
  <c r="X154" i="14"/>
  <c r="X162" i="14"/>
  <c r="X164" i="14"/>
  <c r="X158" i="14"/>
  <c r="X156" i="14"/>
  <c r="H62" i="9" l="1"/>
  <c r="G76" i="9"/>
  <c r="H1" i="24"/>
  <c r="X166" i="14"/>
  <c r="X185" i="14"/>
  <c r="X144" i="14"/>
  <c r="X186" i="14"/>
  <c r="X165" i="14"/>
  <c r="Q89" i="14"/>
  <c r="N88" i="14"/>
  <c r="N89" i="14"/>
  <c r="K88" i="14"/>
  <c r="K89" i="14"/>
  <c r="H88" i="14"/>
  <c r="H89" i="14"/>
  <c r="E88" i="14"/>
  <c r="E89" i="14"/>
  <c r="Q87" i="14"/>
  <c r="N87" i="14"/>
  <c r="K87" i="14"/>
  <c r="H87" i="14"/>
  <c r="E87" i="14"/>
  <c r="W19" i="14"/>
  <c r="T19" i="14"/>
  <c r="Q19" i="14"/>
  <c r="N19" i="14"/>
  <c r="H19" i="14"/>
  <c r="E19" i="14"/>
  <c r="K19" i="14"/>
  <c r="H18" i="14"/>
  <c r="E17" i="14"/>
  <c r="T12" i="14"/>
  <c r="Q12" i="14"/>
  <c r="W12" i="14"/>
  <c r="W11" i="14"/>
  <c r="T11" i="14"/>
  <c r="Q11" i="14"/>
  <c r="N11" i="14"/>
  <c r="K11" i="14"/>
  <c r="H11" i="14"/>
  <c r="E11" i="14"/>
  <c r="W10" i="14"/>
  <c r="T10" i="14"/>
  <c r="Q10" i="14"/>
  <c r="N10" i="14"/>
  <c r="K10" i="14"/>
  <c r="H10" i="14"/>
  <c r="E10" i="14"/>
  <c r="W80" i="14"/>
  <c r="T80" i="14"/>
  <c r="Q80" i="14"/>
  <c r="N80" i="14"/>
  <c r="K80" i="14"/>
  <c r="H80" i="14"/>
  <c r="E80" i="14"/>
  <c r="T79" i="14"/>
  <c r="Q79" i="14"/>
  <c r="W78" i="14"/>
  <c r="T78" i="14"/>
  <c r="Q78" i="14"/>
  <c r="N78" i="14"/>
  <c r="K78" i="14"/>
  <c r="H78" i="14"/>
  <c r="E78" i="14"/>
  <c r="W77" i="14"/>
  <c r="T77" i="14"/>
  <c r="Q77" i="14"/>
  <c r="N77" i="14"/>
  <c r="K77" i="14"/>
  <c r="H77" i="14"/>
  <c r="E77" i="14"/>
  <c r="W76" i="14"/>
  <c r="T76" i="14"/>
  <c r="Q76" i="14"/>
  <c r="N76" i="14"/>
  <c r="K76" i="14"/>
  <c r="H76" i="14"/>
  <c r="E76" i="14"/>
  <c r="W75" i="14"/>
  <c r="T75" i="14"/>
  <c r="Q75" i="14"/>
  <c r="N75" i="14"/>
  <c r="K75" i="14"/>
  <c r="H75" i="14"/>
  <c r="E75" i="14"/>
  <c r="W74" i="14"/>
  <c r="T74" i="14"/>
  <c r="Q74" i="14"/>
  <c r="N74" i="14"/>
  <c r="K74" i="14"/>
  <c r="H74" i="14"/>
  <c r="E74" i="14"/>
  <c r="W73" i="14"/>
  <c r="T73" i="14"/>
  <c r="Q73" i="14"/>
  <c r="N73" i="14"/>
  <c r="K73" i="14"/>
  <c r="H73" i="14"/>
  <c r="W72" i="14"/>
  <c r="T72" i="14"/>
  <c r="Q72" i="14"/>
  <c r="N72" i="14"/>
  <c r="K72" i="14"/>
  <c r="H72" i="14"/>
  <c r="E72" i="14"/>
  <c r="W71" i="14"/>
  <c r="T71" i="14"/>
  <c r="Q71" i="14"/>
  <c r="N71" i="14"/>
  <c r="K71" i="14"/>
  <c r="H71" i="14"/>
  <c r="E71" i="14"/>
  <c r="W69" i="14"/>
  <c r="T69" i="14"/>
  <c r="Q69" i="14"/>
  <c r="N69" i="14"/>
  <c r="K69" i="14"/>
  <c r="H69" i="14"/>
  <c r="E69" i="14"/>
  <c r="W59" i="14"/>
  <c r="T59" i="14"/>
  <c r="Q59" i="14"/>
  <c r="N59" i="14"/>
  <c r="K59" i="14"/>
  <c r="H59" i="14"/>
  <c r="E59" i="14"/>
  <c r="W53" i="14"/>
  <c r="T53" i="14"/>
  <c r="Q53" i="14"/>
  <c r="N53" i="14"/>
  <c r="K53" i="14"/>
  <c r="H53" i="14"/>
  <c r="E53" i="14"/>
  <c r="W50" i="14"/>
  <c r="T50" i="14"/>
  <c r="Q50" i="14"/>
  <c r="N50" i="14"/>
  <c r="K50" i="14"/>
  <c r="H50" i="14"/>
  <c r="E50" i="14"/>
  <c r="N28" i="14"/>
  <c r="N35" i="14"/>
  <c r="E41" i="14"/>
  <c r="H41" i="14"/>
  <c r="K41" i="14"/>
  <c r="N41" i="14"/>
  <c r="Q41" i="14"/>
  <c r="T41" i="14"/>
  <c r="W41" i="14"/>
  <c r="W38" i="14"/>
  <c r="W39" i="14"/>
  <c r="W40" i="14"/>
  <c r="T38" i="14"/>
  <c r="T39" i="14"/>
  <c r="T40" i="14"/>
  <c r="Q38" i="14"/>
  <c r="Q39" i="14"/>
  <c r="Q40" i="14"/>
  <c r="N38" i="14"/>
  <c r="N39" i="14"/>
  <c r="N40" i="14"/>
  <c r="H38" i="14"/>
  <c r="H39" i="14"/>
  <c r="H40" i="14"/>
  <c r="K38" i="14"/>
  <c r="K39" i="14"/>
  <c r="K40" i="14"/>
  <c r="E37" i="14"/>
  <c r="E38" i="14"/>
  <c r="E39" i="14"/>
  <c r="E40" i="14"/>
  <c r="X40" i="14" s="1"/>
  <c r="W51" i="14"/>
  <c r="W52" i="14"/>
  <c r="W54" i="14"/>
  <c r="W55" i="14"/>
  <c r="W56" i="14"/>
  <c r="W57" i="14"/>
  <c r="W58" i="14"/>
  <c r="W60" i="14"/>
  <c r="W49" i="14"/>
  <c r="T51" i="14"/>
  <c r="T52" i="14"/>
  <c r="T54" i="14"/>
  <c r="T55" i="14"/>
  <c r="T56" i="14"/>
  <c r="T57" i="14"/>
  <c r="T58" i="14"/>
  <c r="T60" i="14"/>
  <c r="Q51" i="14"/>
  <c r="Q52" i="14"/>
  <c r="Q54" i="14"/>
  <c r="Q55" i="14"/>
  <c r="Q56" i="14"/>
  <c r="Q57" i="14"/>
  <c r="Q58" i="14"/>
  <c r="Q60" i="14"/>
  <c r="N51" i="14"/>
  <c r="N52" i="14"/>
  <c r="N54" i="14"/>
  <c r="N55" i="14"/>
  <c r="N56" i="14"/>
  <c r="N57" i="14"/>
  <c r="N58" i="14"/>
  <c r="N60" i="14"/>
  <c r="K51" i="14"/>
  <c r="K52" i="14"/>
  <c r="K54" i="14"/>
  <c r="K55" i="14"/>
  <c r="K56" i="14"/>
  <c r="K57" i="14"/>
  <c r="K58" i="14"/>
  <c r="K60" i="14"/>
  <c r="H51" i="14"/>
  <c r="H52" i="14"/>
  <c r="H54" i="14"/>
  <c r="H55" i="14"/>
  <c r="H56" i="14"/>
  <c r="H57" i="14"/>
  <c r="H58" i="14"/>
  <c r="H60" i="14"/>
  <c r="E51" i="14"/>
  <c r="E52" i="14"/>
  <c r="E54" i="14"/>
  <c r="E55" i="14"/>
  <c r="E56" i="14"/>
  <c r="E57" i="14"/>
  <c r="E58" i="14"/>
  <c r="E60" i="14"/>
  <c r="T49" i="14"/>
  <c r="Q49" i="14"/>
  <c r="N49" i="14"/>
  <c r="K49" i="14"/>
  <c r="H49" i="14"/>
  <c r="E49" i="14"/>
  <c r="K28" i="14"/>
  <c r="H28" i="14"/>
  <c r="W36" i="14"/>
  <c r="W37" i="14"/>
  <c r="T36" i="14"/>
  <c r="T37" i="14"/>
  <c r="Q36" i="14"/>
  <c r="Q37" i="14"/>
  <c r="N37" i="14"/>
  <c r="W35" i="14"/>
  <c r="T35" i="14"/>
  <c r="Q35" i="14"/>
  <c r="T34" i="14"/>
  <c r="Q34" i="14"/>
  <c r="N34" i="14"/>
  <c r="W34" i="14"/>
  <c r="W33" i="14"/>
  <c r="T33" i="14"/>
  <c r="Q33" i="14"/>
  <c r="K33" i="14"/>
  <c r="H33" i="14"/>
  <c r="E33" i="14"/>
  <c r="T31" i="14"/>
  <c r="Q31" i="14"/>
  <c r="T32" i="14"/>
  <c r="Q32" i="14"/>
  <c r="K32" i="14"/>
  <c r="H32" i="14"/>
  <c r="E32" i="14"/>
  <c r="E28" i="14"/>
  <c r="N32" i="14"/>
  <c r="N33" i="14"/>
  <c r="N36" i="14"/>
  <c r="Q30" i="14"/>
  <c r="W30" i="14"/>
  <c r="W29" i="14"/>
  <c r="T29" i="14"/>
  <c r="Q29" i="14"/>
  <c r="N29" i="14"/>
  <c r="K29" i="14"/>
  <c r="N12" i="14"/>
  <c r="H29" i="14"/>
  <c r="E29" i="14"/>
  <c r="E30" i="14"/>
  <c r="E31" i="14"/>
  <c r="X31" i="14" s="1"/>
  <c r="E34" i="14"/>
  <c r="E35" i="14"/>
  <c r="E36" i="14"/>
  <c r="K30" i="14"/>
  <c r="K34" i="14"/>
  <c r="K35" i="14"/>
  <c r="K36" i="14"/>
  <c r="K37" i="14"/>
  <c r="K12" i="14"/>
  <c r="H30" i="14"/>
  <c r="H31" i="14"/>
  <c r="H34" i="14"/>
  <c r="H35" i="14"/>
  <c r="H36" i="14"/>
  <c r="H37" i="14"/>
  <c r="H12" i="14"/>
  <c r="E12" i="14"/>
  <c r="T28" i="14"/>
  <c r="T30" i="14"/>
  <c r="Q28" i="14"/>
  <c r="AN12" i="14"/>
  <c r="T18" i="14"/>
  <c r="Q18" i="14"/>
  <c r="N18" i="14"/>
  <c r="K18" i="14"/>
  <c r="AQ16" i="14"/>
  <c r="AQ27" i="14" s="1"/>
  <c r="AQ48" i="14" s="1"/>
  <c r="AQ68" i="14" s="1"/>
  <c r="AQ86" i="14" s="1"/>
  <c r="AQ93" i="14" s="1"/>
  <c r="AR16" i="14"/>
  <c r="AR27" i="14" s="1"/>
  <c r="AR48" i="14" s="1"/>
  <c r="AR68" i="14" s="1"/>
  <c r="AR86" i="14" s="1"/>
  <c r="AR93" i="14" s="1"/>
  <c r="AS16" i="14"/>
  <c r="AS27" i="14" s="1"/>
  <c r="AS48" i="14" s="1"/>
  <c r="AS68" i="14" s="1"/>
  <c r="AS86" i="14" s="1"/>
  <c r="AS93" i="14" s="1"/>
  <c r="AT16" i="14"/>
  <c r="AT27" i="14" s="1"/>
  <c r="AT48" i="14" s="1"/>
  <c r="AT68" i="14" s="1"/>
  <c r="AT86" i="14" s="1"/>
  <c r="AT93" i="14" s="1"/>
  <c r="AU16" i="14"/>
  <c r="AU27" i="14" s="1"/>
  <c r="AU48" i="14" s="1"/>
  <c r="AU68" i="14" s="1"/>
  <c r="AU86" i="14" s="1"/>
  <c r="AU93" i="14" s="1"/>
  <c r="AV16" i="14"/>
  <c r="AV27" i="14" s="1"/>
  <c r="AV48" i="14" s="1"/>
  <c r="AV68" i="14" s="1"/>
  <c r="AV86" i="14" s="1"/>
  <c r="AV93" i="14" s="1"/>
  <c r="AN16" i="14"/>
  <c r="AN27" i="14" s="1"/>
  <c r="AN48" i="14" s="1"/>
  <c r="AN68" i="14" s="1"/>
  <c r="AN86" i="14" s="1"/>
  <c r="AN93" i="14" s="1"/>
  <c r="AP16" i="14"/>
  <c r="AP27" i="14" s="1"/>
  <c r="AP48" i="14" s="1"/>
  <c r="AP68" i="14" s="1"/>
  <c r="AP86" i="14" s="1"/>
  <c r="AP93" i="14" s="1"/>
  <c r="AO16" i="14"/>
  <c r="AO27" i="14" s="1"/>
  <c r="AO48" i="14" s="1"/>
  <c r="AO68" i="14" s="1"/>
  <c r="AO86" i="14" s="1"/>
  <c r="AO93" i="14" s="1"/>
  <c r="I62" i="9" l="1"/>
  <c r="I76" i="9" s="1"/>
  <c r="H76" i="9"/>
  <c r="I1" i="24"/>
  <c r="X54" i="14"/>
  <c r="X30" i="14"/>
  <c r="X52" i="14"/>
  <c r="U61" i="14"/>
  <c r="C90" i="14"/>
  <c r="X19" i="14"/>
  <c r="C42" i="14"/>
  <c r="X28" i="14"/>
  <c r="X32" i="14"/>
  <c r="C61" i="14"/>
  <c r="C81" i="14"/>
  <c r="X49" i="14"/>
  <c r="R42" i="14"/>
  <c r="I61" i="14"/>
  <c r="X36" i="14"/>
  <c r="L61" i="14"/>
  <c r="X53" i="14"/>
  <c r="C13" i="14"/>
  <c r="X10" i="14"/>
  <c r="X35" i="14"/>
  <c r="O61" i="14"/>
  <c r="F81" i="14"/>
  <c r="F13" i="14"/>
  <c r="X34" i="14"/>
  <c r="R61" i="14"/>
  <c r="I81" i="14"/>
  <c r="I13" i="14"/>
  <c r="O90" i="14"/>
  <c r="R81" i="14"/>
  <c r="R13" i="14"/>
  <c r="F42" i="14"/>
  <c r="O42" i="14"/>
  <c r="I42" i="14"/>
  <c r="U42" i="14"/>
  <c r="X33" i="14"/>
  <c r="X58" i="14"/>
  <c r="O81" i="14"/>
  <c r="X29" i="14"/>
  <c r="X57" i="14"/>
  <c r="X38" i="14"/>
  <c r="L42" i="14"/>
  <c r="U81" i="14"/>
  <c r="U13" i="14"/>
  <c r="X51" i="14"/>
  <c r="F61" i="14"/>
  <c r="L81" i="14"/>
  <c r="L13" i="14"/>
  <c r="O13" i="14"/>
  <c r="X39" i="14"/>
  <c r="X56" i="14"/>
  <c r="X55" i="14"/>
  <c r="X37" i="14"/>
  <c r="X50" i="14"/>
  <c r="X59" i="14"/>
  <c r="F90" i="14"/>
  <c r="R90" i="14"/>
  <c r="U90" i="14"/>
  <c r="L90" i="14"/>
  <c r="I90" i="14"/>
  <c r="X89" i="14"/>
  <c r="X80" i="14"/>
  <c r="X75" i="14"/>
  <c r="X77" i="14"/>
  <c r="X79" i="14"/>
  <c r="X41" i="14"/>
  <c r="X78" i="14"/>
  <c r="X76" i="14"/>
  <c r="X70" i="14"/>
  <c r="X72" i="14"/>
  <c r="X74" i="14"/>
  <c r="X73" i="14"/>
  <c r="X71" i="14"/>
  <c r="X69" i="14"/>
  <c r="X60" i="14"/>
  <c r="X62" i="14" l="1"/>
  <c r="X43" i="14"/>
  <c r="X14" i="14"/>
  <c r="X91" i="14"/>
  <c r="X82" i="14"/>
  <c r="X42" i="14"/>
  <c r="I190" i="14"/>
  <c r="X81" i="14"/>
  <c r="X61" i="14"/>
  <c r="U212" i="14"/>
  <c r="R212" i="14"/>
  <c r="O212" i="14"/>
  <c r="L212" i="14"/>
  <c r="I212" i="14"/>
  <c r="F212" i="14"/>
  <c r="C212" i="14"/>
  <c r="U211" i="14"/>
  <c r="R211" i="14"/>
  <c r="O211" i="14"/>
  <c r="L211" i="14"/>
  <c r="I211" i="14"/>
  <c r="F211" i="14"/>
  <c r="C211" i="14"/>
  <c r="U207" i="14"/>
  <c r="R207" i="14"/>
  <c r="O207" i="14"/>
  <c r="L207" i="14"/>
  <c r="I207" i="14"/>
  <c r="F207" i="14"/>
  <c r="C207" i="14"/>
  <c r="U206" i="14"/>
  <c r="R206" i="14"/>
  <c r="O206" i="14"/>
  <c r="L206" i="14"/>
  <c r="I206" i="14"/>
  <c r="F206" i="14"/>
  <c r="C206" i="14"/>
  <c r="U197" i="14"/>
  <c r="R197" i="14"/>
  <c r="O197" i="14"/>
  <c r="L197" i="14"/>
  <c r="I197" i="14"/>
  <c r="F197" i="14"/>
  <c r="C197" i="14"/>
  <c r="U196" i="14"/>
  <c r="R196" i="14"/>
  <c r="O196" i="14"/>
  <c r="L196" i="14"/>
  <c r="I196" i="14"/>
  <c r="F196" i="14"/>
  <c r="E18" i="14"/>
  <c r="X18" i="14" s="1"/>
  <c r="W17" i="14"/>
  <c r="U20" i="14" s="1"/>
  <c r="U190" i="14" s="1"/>
  <c r="T17" i="14"/>
  <c r="R20" i="14" s="1"/>
  <c r="R190" i="14" s="1"/>
  <c r="Q17" i="14"/>
  <c r="O20" i="14" s="1"/>
  <c r="O190" i="14" s="1"/>
  <c r="N17" i="14"/>
  <c r="L20" i="14" s="1"/>
  <c r="L190" i="14" s="1"/>
  <c r="K17" i="14"/>
  <c r="I20" i="14" s="1"/>
  <c r="H17" i="14"/>
  <c r="X17" i="14" l="1"/>
  <c r="X20" i="14" s="1"/>
  <c r="C20" i="14"/>
  <c r="F20" i="14"/>
  <c r="X197" i="14"/>
  <c r="X11" i="14"/>
  <c r="X211" i="14"/>
  <c r="X206" i="14"/>
  <c r="X87" i="14"/>
  <c r="X212" i="14"/>
  <c r="X207" i="14"/>
  <c r="X12" i="14"/>
  <c r="X88" i="14"/>
  <c r="X196" i="14"/>
  <c r="X13" i="14" l="1"/>
  <c r="F190" i="14"/>
  <c r="C190" i="14"/>
  <c r="X191" i="14" s="1"/>
  <c r="X21" i="14"/>
  <c r="X90" i="14"/>
  <c r="X190" i="14" s="1"/>
  <c r="U201" i="14"/>
  <c r="U216" i="14" s="1"/>
  <c r="R202" i="14"/>
  <c r="R217" i="14" s="1"/>
  <c r="U202" i="14"/>
  <c r="U217" i="14" s="1"/>
  <c r="O202" i="14"/>
  <c r="O217" i="14" s="1"/>
  <c r="R201" i="14"/>
  <c r="R216" i="14" s="1"/>
  <c r="L202" i="14"/>
  <c r="L217" i="14" s="1"/>
  <c r="L201" i="14"/>
  <c r="L216" i="14" s="1"/>
  <c r="I201" i="14"/>
  <c r="I216" i="14" s="1"/>
  <c r="O201" i="14"/>
  <c r="O216" i="14" s="1"/>
  <c r="C202" i="14"/>
  <c r="C201" i="14"/>
  <c r="F202" i="14"/>
  <c r="F217" i="14" s="1"/>
  <c r="F201" i="14"/>
  <c r="F216" i="14" s="1"/>
  <c r="I202" i="14"/>
  <c r="I217" i="14" s="1"/>
  <c r="I218" i="14" l="1"/>
  <c r="F218" i="14"/>
  <c r="R218" i="14"/>
  <c r="U218" i="14"/>
  <c r="O218" i="14"/>
  <c r="L218" i="14"/>
  <c r="C216" i="14"/>
  <c r="X201" i="14"/>
  <c r="X202" i="14"/>
  <c r="C217" i="14"/>
  <c r="X217" i="14" s="1"/>
  <c r="X216" i="14" l="1"/>
  <c r="C218" i="14"/>
  <c r="X218" i="14" s="1"/>
  <c r="Z191" i="14"/>
  <c r="J59" i="2" l="1"/>
  <c r="O59" i="2"/>
  <c r="E59" i="2"/>
  <c r="J4" i="1"/>
  <c r="J5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8" i="1"/>
  <c r="J49" i="1"/>
  <c r="AW42" i="15"/>
  <c r="AX42" i="15"/>
  <c r="AY42" i="15"/>
  <c r="AZ42" i="15"/>
  <c r="BA42" i="15"/>
  <c r="BB42" i="15"/>
  <c r="BC42" i="15"/>
  <c r="BD42" i="15"/>
  <c r="BE42" i="15"/>
  <c r="BF42" i="15"/>
  <c r="BG42" i="15"/>
  <c r="BH42" i="15"/>
  <c r="BI42" i="15"/>
  <c r="BJ42" i="15"/>
  <c r="BK42" i="15"/>
  <c r="BL42" i="15"/>
  <c r="BM42" i="15"/>
  <c r="BN42" i="15"/>
  <c r="BP42" i="15"/>
  <c r="AV36" i="15"/>
  <c r="AV42" i="15" s="1"/>
  <c r="AU36" i="15"/>
  <c r="AU35" i="15"/>
  <c r="O58" i="3" l="1"/>
  <c r="J58" i="3"/>
  <c r="AW29" i="20"/>
  <c r="AV29" i="20" s="1"/>
  <c r="AW30" i="20"/>
  <c r="AV30" i="20" s="1"/>
  <c r="BK11" i="20"/>
  <c r="BJ11" i="20"/>
  <c r="BJ14" i="20"/>
  <c r="AW2" i="20"/>
  <c r="AV2" i="20" s="1"/>
  <c r="AU2" i="20" s="1"/>
  <c r="AW23" i="20"/>
  <c r="AV23" i="20"/>
  <c r="AU23" i="20" s="1"/>
  <c r="BH36" i="20"/>
  <c r="AW36" i="20" s="1"/>
  <c r="AV36" i="20" s="1"/>
  <c r="BK30" i="20"/>
  <c r="BJ30" i="20"/>
  <c r="BH16" i="20"/>
  <c r="AW16" i="20" s="1"/>
  <c r="AV16" i="20" s="1"/>
  <c r="BM44" i="20"/>
  <c r="BN44" i="20"/>
  <c r="BU39" i="20"/>
  <c r="BU40" i="20" s="1"/>
  <c r="BU41" i="20" s="1"/>
  <c r="BT39" i="20"/>
  <c r="BT40" i="20"/>
  <c r="BT41" i="20" s="1"/>
  <c r="BS39" i="20"/>
  <c r="BS40" i="20" s="1"/>
  <c r="BS41" i="20" s="1"/>
  <c r="BR39" i="20"/>
  <c r="BR40" i="20" s="1"/>
  <c r="BR41" i="20" s="1"/>
  <c r="BQ39" i="20"/>
  <c r="BQ40" i="20" s="1"/>
  <c r="BQ41" i="20" s="1"/>
  <c r="BP39" i="20"/>
  <c r="BP40" i="20" s="1"/>
  <c r="BP41" i="20" s="1"/>
  <c r="BO39" i="20"/>
  <c r="BO40" i="20" s="1"/>
  <c r="BN39" i="20"/>
  <c r="BN40" i="20" s="1"/>
  <c r="BN41" i="20" s="1"/>
  <c r="BM39" i="20"/>
  <c r="BM40" i="20" s="1"/>
  <c r="BM41" i="20" s="1"/>
  <c r="BL39" i="20"/>
  <c r="BL40" i="20" s="1"/>
  <c r="BL41" i="20" s="1"/>
  <c r="BG39" i="20"/>
  <c r="BG40" i="20" s="1"/>
  <c r="BG41" i="20" s="1"/>
  <c r="BF39" i="20"/>
  <c r="BF40" i="20" s="1"/>
  <c r="BF41" i="20" s="1"/>
  <c r="BE39" i="20"/>
  <c r="BE40" i="20" s="1"/>
  <c r="BE41" i="20" s="1"/>
  <c r="BD39" i="20"/>
  <c r="BD40" i="20" s="1"/>
  <c r="BD41" i="20" s="1"/>
  <c r="BC39" i="20"/>
  <c r="BC40" i="20"/>
  <c r="BC41" i="20" s="1"/>
  <c r="BB39" i="20"/>
  <c r="BB40" i="20" s="1"/>
  <c r="BB41" i="20" s="1"/>
  <c r="BA39" i="20"/>
  <c r="BA40" i="20"/>
  <c r="BA41" i="20" s="1"/>
  <c r="AZ39" i="20"/>
  <c r="AZ40" i="20" s="1"/>
  <c r="AZ41" i="20" s="1"/>
  <c r="AY40" i="20"/>
  <c r="AY41" i="20" s="1"/>
  <c r="AX39" i="20"/>
  <c r="AX40" i="20" s="1"/>
  <c r="AX41" i="20" s="1"/>
  <c r="AT39" i="20"/>
  <c r="AS39" i="20"/>
  <c r="AR39" i="20"/>
  <c r="AQ39" i="20"/>
  <c r="AP39" i="20"/>
  <c r="AO39" i="20"/>
  <c r="AN39" i="20"/>
  <c r="AM39" i="20"/>
  <c r="AL39" i="20"/>
  <c r="AK39" i="20"/>
  <c r="AJ39" i="20"/>
  <c r="AI39" i="20"/>
  <c r="AH39" i="20"/>
  <c r="AG39" i="20"/>
  <c r="AF39" i="20"/>
  <c r="AE39" i="20"/>
  <c r="AD39" i="20"/>
  <c r="AC39" i="20"/>
  <c r="AB39" i="20"/>
  <c r="AA39" i="20"/>
  <c r="Z39" i="20"/>
  <c r="Y39" i="20"/>
  <c r="X39" i="20"/>
  <c r="W39" i="20"/>
  <c r="V39" i="20"/>
  <c r="U39" i="20"/>
  <c r="T39" i="20"/>
  <c r="S39" i="20"/>
  <c r="R39" i="20"/>
  <c r="Q39" i="20"/>
  <c r="P39" i="20"/>
  <c r="O39" i="20"/>
  <c r="N39" i="20"/>
  <c r="M39" i="20"/>
  <c r="L39" i="20"/>
  <c r="K39" i="20"/>
  <c r="J39" i="20"/>
  <c r="I39" i="20"/>
  <c r="H39" i="20"/>
  <c r="G39" i="20"/>
  <c r="F39" i="20"/>
  <c r="E39" i="20"/>
  <c r="D39" i="20"/>
  <c r="C39" i="20"/>
  <c r="BK38" i="20"/>
  <c r="BJ38" i="20" s="1"/>
  <c r="AW38" i="20"/>
  <c r="AV38" i="20"/>
  <c r="BK37" i="20"/>
  <c r="BJ37" i="20"/>
  <c r="AW37" i="20"/>
  <c r="AV37" i="20" s="1"/>
  <c r="BK36" i="20"/>
  <c r="BJ36" i="20" s="1"/>
  <c r="BK35" i="20"/>
  <c r="BJ35" i="20"/>
  <c r="AW35" i="20"/>
  <c r="AV35" i="20" s="1"/>
  <c r="AU35" i="20" s="1"/>
  <c r="BK34" i="20"/>
  <c r="BJ34" i="20"/>
  <c r="AW34" i="20"/>
  <c r="AV34" i="20" s="1"/>
  <c r="AU34" i="20" s="1"/>
  <c r="BK33" i="20"/>
  <c r="BJ33" i="20"/>
  <c r="AW33" i="20"/>
  <c r="AV33" i="20" s="1"/>
  <c r="AU33" i="20" s="1"/>
  <c r="BK32" i="20"/>
  <c r="BJ32" i="20" s="1"/>
  <c r="AW32" i="20"/>
  <c r="AV32" i="20"/>
  <c r="AU32" i="20" s="1"/>
  <c r="BK31" i="20"/>
  <c r="BJ31" i="20" s="1"/>
  <c r="AW31" i="20"/>
  <c r="AV31" i="20" s="1"/>
  <c r="BK29" i="20"/>
  <c r="BJ29" i="20" s="1"/>
  <c r="BK28" i="20"/>
  <c r="BJ28" i="20" s="1"/>
  <c r="AW28" i="20"/>
  <c r="AV28" i="20" s="1"/>
  <c r="BK27" i="20"/>
  <c r="BJ27" i="20" s="1"/>
  <c r="AW27" i="20"/>
  <c r="AV27" i="20"/>
  <c r="AU27" i="20" s="1"/>
  <c r="BK26" i="20"/>
  <c r="BJ26" i="20"/>
  <c r="AW26" i="20"/>
  <c r="AV26" i="20"/>
  <c r="AU26" i="20" s="1"/>
  <c r="BK25" i="20"/>
  <c r="BJ25" i="20" s="1"/>
  <c r="AW25" i="20"/>
  <c r="AV25" i="20"/>
  <c r="BK24" i="20"/>
  <c r="BJ24" i="20" s="1"/>
  <c r="AW24" i="20"/>
  <c r="AV24" i="20" s="1"/>
  <c r="BK23" i="20"/>
  <c r="BJ23" i="20"/>
  <c r="BK22" i="20"/>
  <c r="BJ22" i="20"/>
  <c r="AW22" i="20"/>
  <c r="AV22" i="20"/>
  <c r="BK21" i="20"/>
  <c r="BJ21" i="20" s="1"/>
  <c r="AW21" i="20"/>
  <c r="AV21" i="20"/>
  <c r="BK20" i="20"/>
  <c r="BJ20" i="20" s="1"/>
  <c r="AW20" i="20"/>
  <c r="AV20" i="20" s="1"/>
  <c r="BK19" i="20"/>
  <c r="BJ19" i="20" s="1"/>
  <c r="AW19" i="20"/>
  <c r="AV19" i="20" s="1"/>
  <c r="BK18" i="20"/>
  <c r="BJ18" i="20" s="1"/>
  <c r="AW18" i="20"/>
  <c r="AV18" i="20" s="1"/>
  <c r="BK17" i="20"/>
  <c r="BJ17" i="20"/>
  <c r="AW17" i="20"/>
  <c r="AV17" i="20" s="1"/>
  <c r="AU17" i="20" s="1"/>
  <c r="BK16" i="20"/>
  <c r="BJ16" i="20"/>
  <c r="BK15" i="20"/>
  <c r="BJ15" i="20"/>
  <c r="AW15" i="20"/>
  <c r="AV15" i="20" s="1"/>
  <c r="BK14" i="20"/>
  <c r="AW14" i="20"/>
  <c r="AV14" i="20" s="1"/>
  <c r="BK13" i="20"/>
  <c r="BJ13" i="20" s="1"/>
  <c r="AW13" i="20"/>
  <c r="AV13" i="20"/>
  <c r="BK12" i="20"/>
  <c r="BJ12" i="20" s="1"/>
  <c r="AW12" i="20"/>
  <c r="AV12" i="20"/>
  <c r="AW11" i="20"/>
  <c r="AV11" i="20"/>
  <c r="AU11" i="20" s="1"/>
  <c r="BK10" i="20"/>
  <c r="BJ10" i="20" s="1"/>
  <c r="AW10" i="20"/>
  <c r="AV10" i="20"/>
  <c r="BK9" i="20"/>
  <c r="BJ9" i="20" s="1"/>
  <c r="AW9" i="20"/>
  <c r="AV9" i="20"/>
  <c r="BK7" i="20"/>
  <c r="BJ7" i="20" s="1"/>
  <c r="AW7" i="20"/>
  <c r="AV7" i="20"/>
  <c r="BK6" i="20"/>
  <c r="BJ6" i="20"/>
  <c r="AW6" i="20"/>
  <c r="AV6" i="20"/>
  <c r="AU6" i="20" s="1"/>
  <c r="BK5" i="20"/>
  <c r="BJ5" i="20"/>
  <c r="AW5" i="20"/>
  <c r="AV5" i="20" s="1"/>
  <c r="AU5" i="20" s="1"/>
  <c r="BK4" i="20"/>
  <c r="BJ4" i="20" s="1"/>
  <c r="AW4" i="20"/>
  <c r="AV4" i="20" s="1"/>
  <c r="BK3" i="20"/>
  <c r="BJ3" i="20"/>
  <c r="AW3" i="20"/>
  <c r="AV3" i="20"/>
  <c r="AU3" i="20" s="1"/>
  <c r="BK2" i="20"/>
  <c r="BJ2" i="20"/>
  <c r="AU41" i="15"/>
  <c r="BO16" i="15"/>
  <c r="BO42" i="15" s="1"/>
  <c r="AU42" i="15" s="1"/>
  <c r="B59" i="2"/>
  <c r="AU30" i="15"/>
  <c r="L1" i="3"/>
  <c r="L1" i="4" s="1"/>
  <c r="L1" i="5" s="1"/>
  <c r="L1" i="6" s="1"/>
  <c r="L1" i="7" s="1"/>
  <c r="L1" i="8" s="1"/>
  <c r="AU3" i="15"/>
  <c r="AU4" i="15"/>
  <c r="AU5" i="15"/>
  <c r="AU6" i="15"/>
  <c r="AU7" i="15"/>
  <c r="AU9" i="15"/>
  <c r="AU10" i="15"/>
  <c r="AU11" i="15"/>
  <c r="AU12" i="15"/>
  <c r="AU13" i="15"/>
  <c r="AU14" i="15"/>
  <c r="AU15" i="15"/>
  <c r="AU17" i="15"/>
  <c r="AU18" i="15"/>
  <c r="AU19" i="15"/>
  <c r="AU20" i="15"/>
  <c r="AU21" i="15"/>
  <c r="AU22" i="15"/>
  <c r="AU23" i="15"/>
  <c r="AU25" i="15"/>
  <c r="AU26" i="15"/>
  <c r="AU27" i="15"/>
  <c r="AU28" i="15"/>
  <c r="AU29" i="15"/>
  <c r="AU31" i="15"/>
  <c r="AU32" i="15"/>
  <c r="AU33" i="15"/>
  <c r="AU34" i="15"/>
  <c r="AU40" i="15"/>
  <c r="D1" i="1"/>
  <c r="O58" i="5"/>
  <c r="O58" i="6"/>
  <c r="O58" i="8"/>
  <c r="E33" i="19"/>
  <c r="E35" i="19"/>
  <c r="E32" i="19"/>
  <c r="E34" i="19"/>
  <c r="C33" i="19"/>
  <c r="C35" i="19"/>
  <c r="D33" i="19"/>
  <c r="D35" i="19"/>
  <c r="F33" i="19"/>
  <c r="F35" i="19"/>
  <c r="G33" i="19"/>
  <c r="G35" i="19"/>
  <c r="H33" i="19"/>
  <c r="H35" i="19"/>
  <c r="B33" i="19"/>
  <c r="B35" i="19"/>
  <c r="C32" i="19"/>
  <c r="C34" i="19"/>
  <c r="D32" i="19"/>
  <c r="D34" i="19"/>
  <c r="F32" i="19"/>
  <c r="F34" i="19"/>
  <c r="G32" i="19"/>
  <c r="H32" i="19"/>
  <c r="B32" i="19"/>
  <c r="AW43" i="15"/>
  <c r="AW44" i="15" s="1"/>
  <c r="AX43" i="15"/>
  <c r="AX44" i="15" s="1"/>
  <c r="AY43" i="15"/>
  <c r="AY44" i="15" s="1"/>
  <c r="AZ43" i="15"/>
  <c r="AZ44" i="15" s="1"/>
  <c r="BA43" i="15"/>
  <c r="BA44" i="15" s="1"/>
  <c r="BB43" i="15"/>
  <c r="BB44" i="15" s="1"/>
  <c r="BC43" i="15"/>
  <c r="BC44" i="15" s="1"/>
  <c r="BD43" i="15"/>
  <c r="BD44" i="15" s="1"/>
  <c r="BF43" i="15"/>
  <c r="BF44" i="15" s="1"/>
  <c r="BG43" i="15"/>
  <c r="BG44" i="15" s="1"/>
  <c r="BH43" i="15"/>
  <c r="BH44" i="15" s="1"/>
  <c r="BI43" i="15"/>
  <c r="BI44" i="15" s="1"/>
  <c r="BJ43" i="15"/>
  <c r="BJ44" i="15" s="1"/>
  <c r="BK43" i="15"/>
  <c r="BK44" i="15" s="1"/>
  <c r="BL43" i="15"/>
  <c r="BL44" i="15" s="1"/>
  <c r="BM43" i="15"/>
  <c r="BM44" i="15" s="1"/>
  <c r="BN43" i="15"/>
  <c r="BN44" i="15" s="1"/>
  <c r="BP43" i="15"/>
  <c r="BP44" i="15" s="1"/>
  <c r="AV43" i="15"/>
  <c r="AV44" i="15" s="1"/>
  <c r="AU2" i="15"/>
  <c r="BE43" i="15"/>
  <c r="BE44" i="15" s="1"/>
  <c r="AT42" i="15"/>
  <c r="AS42" i="15"/>
  <c r="AR42" i="15"/>
  <c r="AQ42" i="15"/>
  <c r="AP42" i="15"/>
  <c r="AO42" i="15"/>
  <c r="AN42" i="15"/>
  <c r="AM42" i="15"/>
  <c r="AL42" i="15"/>
  <c r="AK42" i="15"/>
  <c r="AJ42" i="15"/>
  <c r="AI42" i="15"/>
  <c r="AH42" i="15"/>
  <c r="AG42" i="15"/>
  <c r="AF42" i="15"/>
  <c r="AE42" i="15"/>
  <c r="AD42" i="15"/>
  <c r="AC42" i="15"/>
  <c r="AB42" i="15"/>
  <c r="AA42" i="15"/>
  <c r="Z42" i="15"/>
  <c r="Y42" i="15"/>
  <c r="X42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O58" i="7"/>
  <c r="O58" i="4"/>
  <c r="O58" i="2"/>
  <c r="J58" i="8"/>
  <c r="J58" i="5"/>
  <c r="J58" i="7"/>
  <c r="J58" i="4"/>
  <c r="J58" i="6"/>
  <c r="J58" i="2"/>
  <c r="B34" i="19"/>
  <c r="H34" i="19"/>
  <c r="G34" i="19"/>
  <c r="AU31" i="20" l="1"/>
  <c r="AU12" i="20"/>
  <c r="AU13" i="20"/>
  <c r="AU14" i="20"/>
  <c r="AU9" i="20"/>
  <c r="AU37" i="20"/>
  <c r="AU15" i="20"/>
  <c r="AU10" i="20"/>
  <c r="AU38" i="20"/>
  <c r="AU28" i="20"/>
  <c r="AU7" i="20"/>
  <c r="AU24" i="20"/>
  <c r="AU16" i="20"/>
  <c r="AU30" i="20"/>
  <c r="AU4" i="20"/>
  <c r="AU25" i="20"/>
  <c r="AU29" i="20"/>
  <c r="AU36" i="20"/>
  <c r="BH39" i="20"/>
  <c r="BH40" i="20" s="1"/>
  <c r="BH41" i="20" s="1"/>
  <c r="AU20" i="20"/>
  <c r="BK39" i="20"/>
  <c r="AU21" i="20"/>
  <c r="AU22" i="20"/>
  <c r="E1" i="1"/>
  <c r="BO41" i="20"/>
  <c r="BK41" i="20" s="1"/>
  <c r="BK40" i="20"/>
  <c r="AU18" i="20"/>
  <c r="AW39" i="20"/>
  <c r="AV40" i="20"/>
  <c r="AV41" i="20" s="1"/>
  <c r="AU19" i="20"/>
  <c r="AU16" i="15"/>
  <c r="AU43" i="15" s="1"/>
  <c r="AU44" i="15" s="1"/>
  <c r="BO43" i="15"/>
  <c r="BO44" i="15" s="1"/>
  <c r="AV42" i="20" l="1"/>
  <c r="AV39" i="20"/>
  <c r="AU39" i="20"/>
  <c r="AU42" i="20" s="1"/>
  <c r="F1" i="1"/>
  <c r="AW40" i="20"/>
  <c r="AW41" i="20" s="1"/>
  <c r="G1" i="1" l="1"/>
  <c r="H1" i="1" l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tc={8312EBB9-A7DB-4980-A1A4-370548AD873C}</author>
    <author>Tu, Richard</author>
    <author>tc={6B2BD158-66FA-4E3D-9838-27A7B2A34D6F}</author>
    <author>tc={97007CFA-50D4-447C-BAF4-8B9AEBC7A8C6}</author>
  </authors>
  <commentList>
    <comment ref="B17" authorId="0" shapeId="0" xr:uid="{8312EBB9-A7DB-4980-A1A4-370548AD873C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19" authorId="1" shapeId="0" xr:uid="{1AFBB92A-D067-44F5-B6E3-331A552C3924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6B2BD158-66FA-4E3D-9838-27A7B2A34D6F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4" authorId="3" shapeId="0" xr:uid="{97007CFA-50D4-447C-BAF4-8B9AEBC7A8C6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Tu, Richard</author>
    <author>tc={56D71A5F-154E-4F7E-80A1-709DFDC5C93B}</author>
    <author>tc={24A304BE-ED27-4734-A7A8-AF714AE0D280}</author>
    <author>tc={603D67D5-1475-4D6F-BA3F-AB63DA058F27}</author>
    <author>tc={32EA0E09-4B1E-4553-A09B-1FC272B65ED1}</author>
    <author>tc={D29DAF82-5DD5-443F-B7FB-D773EAC158C3}</author>
  </authors>
  <commentList>
    <comment ref="B6" authorId="0" shapeId="0" xr:uid="{ED959027-47A3-4D40-A089-04710C39C4CF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1/2/25-25/10/25 EDT 20:20</t>
        </r>
      </text>
    </comment>
    <comment ref="BI17" authorId="1" shapeId="0" xr:uid="{56D71A5F-154E-4F7E-80A1-709DFDC5C93B}">
      <text>
        <t>[Threaded comment]
Your version of Excel allows you to read this threaded comment; however, any edits to it will get removed if the file is opened in a newer version of Excel. Learn more: https://go.microsoft.com/fwlink/?linkid=870924
Comment:
    16 july 2023 to 27 Sep 2023 
26/03/23 -26/03/2023 
use 789(44/35/116)
Otherday 28/21/190</t>
      </text>
    </comment>
    <comment ref="BI19" authorId="0" shapeId="0" xr:uid="{32ED256C-86CE-4CAE-A9E3-0445B684C063}">
      <text>
        <r>
          <rPr>
            <b/>
            <sz val="9"/>
            <color indexed="81"/>
            <rFont val="Tahoma"/>
            <family val="2"/>
          </rPr>
          <t>Tu, Richard:</t>
        </r>
        <r>
          <rPr>
            <sz val="9"/>
            <color indexed="81"/>
            <rFont val="Tahoma"/>
            <family val="2"/>
          </rPr>
          <t xml:space="preserve">
2,3,5,7    7/8 to 28/10</t>
        </r>
      </text>
    </comment>
    <comment ref="B29" authorId="2" shapeId="0" xr:uid="{24A304BE-ED27-4734-A7A8-AF714AE0D280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I29" authorId="3" shapeId="0" xr:uid="{603D67D5-1475-4D6F-BA3F-AB63DA058F27}">
      <text>
        <t>[Threaded comment]
Your version of Excel allows you to read this threaded comment; however, any edits to it will get removed if the file is opened in a newer version of Excel. Learn more: https://go.microsoft.com/fwlink/?linkid=870924
Comment:
    start 29 Oct daily to 24 March</t>
      </text>
    </comment>
    <comment ref="B35" authorId="4" shapeId="0" xr:uid="{32EA0E09-4B1E-4553-A09B-1FC272B65ED1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  <comment ref="BI35" authorId="5" shapeId="0" xr:uid="{D29DAF82-5DD5-443F-B7FB-D773EAC158C3}">
      <text>
        <t>[Threaded comment]
Your version of Excel allows you to read this threaded comment; however, any edits to it will get removed if the file is opened in a newer version of Excel. Learn more: https://go.microsoft.com/fwlink/?linkid=870924
Comment:
    4/18/215 788
30/257 789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EB0C4A-0723-4E65-ADD5-549BF080AA07}" name="Query - Page001" description="Connection to the 'Page001' query in the workbook." type="100" refreshedVersion="6" minRefreshableVersion="5">
    <extLst>
      <ext xmlns:x15="http://schemas.microsoft.com/office/spreadsheetml/2010/11/main" uri="{DE250136-89BD-433C-8126-D09CA5730AF9}">
        <x15:connection id="d1b359b8-0f8a-428b-8933-2352a7db007c">
          <x15:oledbPr connection="Provider=Microsoft.Mashup.OleDb.1;Data Source=$Workbook$;Location=Page001;Extended Properties=&quot;&quot;">
            <x15:dbTables>
              <x15:dbTable name="Page001"/>
            </x15:dbTables>
          </x15:oledbPr>
        </x15:connection>
      </ext>
    </extLst>
  </connection>
  <connection id="2" xr16:uid="{D899F458-3D58-4DC0-9706-F9B77C6A6995}" name="Query - Page002" description="Connection to the 'Page002' query in the workbook." type="100" refreshedVersion="6" minRefreshableVersion="5">
    <extLst>
      <ext xmlns:x15="http://schemas.microsoft.com/office/spreadsheetml/2010/11/main" uri="{DE250136-89BD-433C-8126-D09CA5730AF9}">
        <x15:connection id="1441105f-3452-4d79-b59d-6a4bb1b4908c">
          <x15:oledbPr connection="Provider=Microsoft.Mashup.OleDb.1;Data Source=$Workbook$;Location=Page002;Extended Properties=&quot;&quot;">
            <x15:dbTables>
              <x15:dbTable name="Page002"/>
            </x15:dbTables>
          </x15:oledbPr>
        </x15:connection>
      </ext>
    </extLst>
  </connection>
  <connection id="3" xr16:uid="{FE564A98-6406-4C01-ACBB-83C871E0E1A0}" name="Query - Table001 (Page 1)" description="Connection to the 'Table001 (Page 1)' query in the workbook." type="100" refreshedVersion="6" minRefreshableVersion="5">
    <extLst>
      <ext xmlns:x15="http://schemas.microsoft.com/office/spreadsheetml/2010/11/main" uri="{DE250136-89BD-433C-8126-D09CA5730AF9}">
        <x15:connection id="e91da29b-bf35-4355-a0b2-eca8562cfab8"/>
      </ext>
    </extLst>
  </connection>
  <connection id="4" xr16:uid="{19530F3F-753B-4973-9945-E994BD1EE139}" name="Query - Table002 (Page 2)" description="Connection to the 'Table002 (Page 2)' query in the workbook." type="100" refreshedVersion="6" minRefreshableVersion="5">
    <extLst>
      <ext xmlns:x15="http://schemas.microsoft.com/office/spreadsheetml/2010/11/main" uri="{DE250136-89BD-433C-8126-D09CA5730AF9}">
        <x15:connection id="d0147d2c-847f-49e3-9c26-3ee019de543e">
          <x15:oledbPr connection="Provider=Microsoft.Mashup.OleDb.1;Data Source=$Workbook$;Location=&quot;Table002 (Page 2)&quot;;Extended Properties=&quot;&quot;">
            <x15:dbTables>
              <x15:dbTable name="Table002 (Page 2)"/>
            </x15:dbTables>
          </x15:oledbPr>
        </x15:connection>
      </ext>
    </extLst>
  </connection>
  <connection id="5" xr16:uid="{66602143-2C43-4930-8629-D8B33361234D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<sst xmlns="http://schemas.openxmlformats.org/spreadsheetml/2006/main" count="5995" uniqueCount="688">
  <si>
    <t>ID#</t>
  </si>
  <si>
    <t xml:space="preserve"> Name</t>
  </si>
  <si>
    <t>CHOW Po-Tat</t>
  </si>
  <si>
    <t>YEUNGLAMKO Rosemary</t>
  </si>
  <si>
    <t>Annelyn Mantilla</t>
  </si>
  <si>
    <t>ISLAM Kazi</t>
  </si>
  <si>
    <t>BORIC Dragica</t>
  </si>
  <si>
    <t xml:space="preserve">LE Dao </t>
  </si>
  <si>
    <t xml:space="preserve">JAP Bethania </t>
  </si>
  <si>
    <t>Sharon Jiang bixia</t>
  </si>
  <si>
    <t>Herlina Bong</t>
  </si>
  <si>
    <t>Ludemila Chernykn</t>
  </si>
  <si>
    <t>Guo jin xing ( James)</t>
  </si>
  <si>
    <t>Wang Zhi (George)</t>
  </si>
  <si>
    <t>PORZYCH Marek</t>
  </si>
  <si>
    <t xml:space="preserve">NGAI Wai Sing </t>
  </si>
  <si>
    <t>Tim Tsui</t>
  </si>
  <si>
    <t>SAMI Victor</t>
  </si>
  <si>
    <t>ROBINSON Art</t>
  </si>
  <si>
    <t>PODBARAC Dragisa</t>
  </si>
  <si>
    <t xml:space="preserve">SO Wayne </t>
  </si>
  <si>
    <t>FLYNN Naranchaia</t>
  </si>
  <si>
    <t>JAUREGUI Luis</t>
  </si>
  <si>
    <t>Wu J Y (Peter)</t>
  </si>
  <si>
    <t>Paul Rajib</t>
  </si>
  <si>
    <t>Maria Lombardi</t>
  </si>
  <si>
    <t>PANDITA, SAROJ</t>
  </si>
  <si>
    <t>Velkovska Suzana</t>
  </si>
  <si>
    <t>Karuna Dorsamy</t>
  </si>
  <si>
    <t>Xiao Ye</t>
  </si>
  <si>
    <t>Ma Wei Feng</t>
  </si>
  <si>
    <t>Saragih Magdalena</t>
  </si>
  <si>
    <t>Byron Parker</t>
  </si>
  <si>
    <t>Morano Sophia</t>
  </si>
  <si>
    <t>Chinapa (Anna) Uraichuen</t>
  </si>
  <si>
    <t>Sally(Xu Ming Yu)</t>
  </si>
  <si>
    <t>Javzandulam Norvanchig</t>
  </si>
  <si>
    <t>MON</t>
  </si>
  <si>
    <t>TUE</t>
  </si>
  <si>
    <t>WED</t>
  </si>
  <si>
    <t>THU</t>
  </si>
  <si>
    <t>FRI</t>
  </si>
  <si>
    <t>SAT</t>
  </si>
  <si>
    <t>SUN</t>
  </si>
  <si>
    <t>05:00-13:06</t>
  </si>
  <si>
    <t>06:00-14:06</t>
  </si>
  <si>
    <t>04:30-13:06</t>
  </si>
  <si>
    <t>06:00-14:00</t>
  </si>
  <si>
    <t>14:00-22:00</t>
  </si>
  <si>
    <t>PM SHIFT</t>
  </si>
  <si>
    <t>Shift Leader</t>
  </si>
  <si>
    <t>SPML</t>
  </si>
  <si>
    <t>Fruit</t>
  </si>
  <si>
    <t>Cheese</t>
  </si>
  <si>
    <t>Ice cream</t>
  </si>
  <si>
    <t>Admin</t>
  </si>
  <si>
    <t>Annual Leave</t>
  </si>
  <si>
    <t>Personal Leave</t>
  </si>
  <si>
    <t>Monday</t>
  </si>
  <si>
    <t>Tuesday</t>
  </si>
  <si>
    <t>Alisi Gasa</t>
  </si>
  <si>
    <t>Wednesday</t>
  </si>
  <si>
    <t>Thursday</t>
  </si>
  <si>
    <t>Friday</t>
  </si>
  <si>
    <t>Saturday</t>
  </si>
  <si>
    <t>Sunday</t>
  </si>
  <si>
    <t>Putri Ayu Lestari</t>
  </si>
  <si>
    <t>Oleksandra Tkachenko</t>
  </si>
  <si>
    <t>Gajendra Baniya</t>
  </si>
  <si>
    <t>Jonasthian Japputra</t>
  </si>
  <si>
    <t>Juliana</t>
  </si>
  <si>
    <t>Zora Mihailova</t>
  </si>
  <si>
    <t>Rodelia Mantaos</t>
  </si>
  <si>
    <t>Handaya</t>
  </si>
  <si>
    <t>Lito Legarte</t>
  </si>
  <si>
    <t>Nur Iskandar</t>
  </si>
  <si>
    <t>Shaira Francesca A Quiambao</t>
  </si>
  <si>
    <t>Garnish</t>
  </si>
  <si>
    <t>NAME</t>
  </si>
  <si>
    <t>ID</t>
  </si>
  <si>
    <t>Aeron TROY HOSMILLO</t>
  </si>
  <si>
    <t>Josuah Gideon Palattao</t>
  </si>
  <si>
    <t>Lence Patroski</t>
  </si>
  <si>
    <t>Nikolina Peroska</t>
  </si>
  <si>
    <t>Marianne Shaheen</t>
  </si>
  <si>
    <t>Samuel Zorilla</t>
  </si>
  <si>
    <t>Mounika Pinamala</t>
  </si>
  <si>
    <t>Mon</t>
  </si>
  <si>
    <t>Tue</t>
  </si>
  <si>
    <t>Wed</t>
  </si>
  <si>
    <t>Thu</t>
  </si>
  <si>
    <t>Fri</t>
  </si>
  <si>
    <t>Sat</t>
  </si>
  <si>
    <t>Sun</t>
  </si>
  <si>
    <t>SQ212</t>
  </si>
  <si>
    <t>SQ232</t>
  </si>
  <si>
    <t>SQ222</t>
  </si>
  <si>
    <t>SQ242</t>
  </si>
  <si>
    <t>AC34</t>
  </si>
  <si>
    <t>HA452</t>
  </si>
  <si>
    <t>S21:40</t>
  </si>
  <si>
    <t>SB141</t>
  </si>
  <si>
    <t>CX100</t>
  </si>
  <si>
    <t>CX162</t>
  </si>
  <si>
    <t>CX110</t>
  </si>
  <si>
    <t>CX138</t>
  </si>
  <si>
    <t>KE402</t>
  </si>
  <si>
    <t>AI302</t>
  </si>
  <si>
    <t>DL40</t>
  </si>
  <si>
    <t>DL42</t>
  </si>
  <si>
    <t>VN772</t>
  </si>
  <si>
    <t>N11:50</t>
  </si>
  <si>
    <t>VN786</t>
  </si>
  <si>
    <t>FJ914</t>
  </si>
  <si>
    <t>JL52</t>
  </si>
  <si>
    <t>UA842</t>
  </si>
  <si>
    <t>UA870</t>
  </si>
  <si>
    <t>UA100</t>
  </si>
  <si>
    <t>UA830</t>
  </si>
  <si>
    <t>AA72 (787)</t>
  </si>
  <si>
    <t>CA174</t>
  </si>
  <si>
    <t>MF802</t>
  </si>
  <si>
    <t>JD480</t>
  </si>
  <si>
    <t>5J40</t>
  </si>
  <si>
    <t>13:00-21:06</t>
  </si>
  <si>
    <t>Zheng Qian Yi</t>
  </si>
  <si>
    <t>Esmiralda Acierda</t>
  </si>
  <si>
    <t>Tobi ( Top Bahadur Sherchan)</t>
  </si>
  <si>
    <t>Apple Borja</t>
  </si>
  <si>
    <t>1187</t>
  </si>
  <si>
    <t>Hoi Ming Choi</t>
  </si>
  <si>
    <t>Jyre S. Imperial</t>
  </si>
  <si>
    <t>Aeron Troy A Hosmillo</t>
  </si>
  <si>
    <t>Sandwiches</t>
  </si>
  <si>
    <t>0433 407 139</t>
  </si>
  <si>
    <t>aerontroyhosmillo20@gmail.com</t>
  </si>
  <si>
    <t>Student 09-Apr-25</t>
  </si>
  <si>
    <t>3 days/week</t>
  </si>
  <si>
    <t xml:space="preserve">Apple Borja </t>
  </si>
  <si>
    <t>0426 400 604</t>
  </si>
  <si>
    <t>appletborja004@gmail.com</t>
  </si>
  <si>
    <t>Student 06 Sep 25</t>
  </si>
  <si>
    <t>Belim Munish Mohammediliyas</t>
  </si>
  <si>
    <t>0426 516 786</t>
  </si>
  <si>
    <t>munishbelim37@gmail.com</t>
  </si>
  <si>
    <t>Student 15 Mar 26</t>
  </si>
  <si>
    <t>Christian S Sunglao</t>
  </si>
  <si>
    <t>0451 088 229</t>
  </si>
  <si>
    <t>casunglao1525@gmail.com</t>
  </si>
  <si>
    <t>Student 9 Apr 25</t>
  </si>
  <si>
    <t>Dyno Legarte Balmes</t>
  </si>
  <si>
    <t>0451 277 615</t>
  </si>
  <si>
    <t>balmesdyno@gmail.com</t>
  </si>
  <si>
    <t>Student 13 Sep 25</t>
  </si>
  <si>
    <t>Emmanuel I. Turla</t>
  </si>
  <si>
    <t>0420 436 374</t>
  </si>
  <si>
    <t>turlalem@gmail.com</t>
  </si>
  <si>
    <t>Student 15 Mar 25</t>
  </si>
  <si>
    <t>Work Placement 330hrs, can work any hours</t>
  </si>
  <si>
    <t>Francis Angelo J Sabay</t>
  </si>
  <si>
    <t>0483 195 931</t>
  </si>
  <si>
    <t>francissabay250@gmail.com</t>
  </si>
  <si>
    <t>Student 25 Dec 24</t>
  </si>
  <si>
    <t>student, term break until 28/08</t>
  </si>
  <si>
    <t>Francis Jan Ckyle De Jesus</t>
  </si>
  <si>
    <t>0451 239 216</t>
  </si>
  <si>
    <t>mrceokiko@gmail.com</t>
  </si>
  <si>
    <t>Student 07 Sep 24</t>
  </si>
  <si>
    <t>0450 510 258</t>
  </si>
  <si>
    <t>gajendra.baniya321@gmail.com</t>
  </si>
  <si>
    <t>Student 30 May 25</t>
  </si>
  <si>
    <t>Hairiguli Sigandan</t>
  </si>
  <si>
    <t>0469 073 367</t>
  </si>
  <si>
    <t>hairiguli_sigandan@163.com</t>
  </si>
  <si>
    <t>Student 21 Sep 24</t>
  </si>
  <si>
    <t>0415 534 517</t>
  </si>
  <si>
    <t>handayac@gmail.com</t>
  </si>
  <si>
    <t>0416 377 699</t>
  </si>
  <si>
    <t>jonasthianj@gmail.com</t>
  </si>
  <si>
    <t>0420 697 467</t>
  </si>
  <si>
    <t>palattaojosh08@gmail.com</t>
  </si>
  <si>
    <t>Student 27 Dec 24</t>
  </si>
  <si>
    <t>0451 034 616</t>
  </si>
  <si>
    <t>lito.legarte16@yahoo.com</t>
  </si>
  <si>
    <t>Student 27 Nov 24</t>
  </si>
  <si>
    <t>Lubnaben Mohammeddanish Suthar</t>
  </si>
  <si>
    <t>0481 770 476</t>
  </si>
  <si>
    <t>jethralubna291@gmail.com</t>
  </si>
  <si>
    <t>student, term break until 22/10</t>
  </si>
  <si>
    <t>0431 564 742</t>
  </si>
  <si>
    <t>putri.ptbpp@gmail.com</t>
  </si>
  <si>
    <t>Student 13 Aug 25</t>
  </si>
  <si>
    <t>0439 603 035</t>
  </si>
  <si>
    <t>samuel.zorilla01@gmail.com</t>
  </si>
  <si>
    <t>0414 099 571</t>
  </si>
  <si>
    <t>shairaquiambao2424@gmail.com</t>
  </si>
  <si>
    <t>Sumardiyono Raharjo</t>
  </si>
  <si>
    <t>0401 932 631</t>
  </si>
  <si>
    <t>dio.malakian@gmail.com</t>
  </si>
  <si>
    <t>OZ602(380)</t>
  </si>
  <si>
    <t>BCR</t>
  </si>
  <si>
    <t>Richard Tu</t>
  </si>
  <si>
    <t>Yang Yang</t>
  </si>
  <si>
    <t>Boonyom Peangkanya</t>
  </si>
  <si>
    <t>Valerie Lumibao</t>
  </si>
  <si>
    <t>REX ( Y K Huang)</t>
  </si>
  <si>
    <t>Fenny Djaja</t>
  </si>
  <si>
    <t>15:00-23:00</t>
  </si>
  <si>
    <t>15:00-23:06</t>
  </si>
  <si>
    <t>BA16</t>
  </si>
  <si>
    <t>boonia</t>
  </si>
  <si>
    <t>Deibrah Nur Kumala (Deba)</t>
  </si>
  <si>
    <t>0466 697 705</t>
  </si>
  <si>
    <t>debanasution@gmail.com</t>
  </si>
  <si>
    <t>0466 549 635</t>
  </si>
  <si>
    <t>Shoji Mori</t>
  </si>
  <si>
    <t>Joanna</t>
  </si>
  <si>
    <t>CRA/VEGE</t>
  </si>
  <si>
    <t>CRA/protein</t>
  </si>
  <si>
    <t>CRA/Assembly</t>
  </si>
  <si>
    <t>CRA/Dressing</t>
  </si>
  <si>
    <t>CRA/Cooking</t>
  </si>
  <si>
    <t>CRA/ runner</t>
  </si>
  <si>
    <t>Sandwich</t>
  </si>
  <si>
    <t xml:space="preserve">Orathai </t>
  </si>
  <si>
    <t xml:space="preserve">S/W </t>
  </si>
  <si>
    <t>Diana Moreira Da Rocha</t>
  </si>
  <si>
    <t>Posta Bahadur Tamang</t>
  </si>
  <si>
    <t>kop.s.smori1274@gmail.com</t>
  </si>
  <si>
    <t>0421 068 800</t>
  </si>
  <si>
    <t>2 3 4 6 AV</t>
  </si>
  <si>
    <t>Diana Mae Pastor</t>
  </si>
  <si>
    <t>0474 287 571</t>
  </si>
  <si>
    <t>dianamae0517@gmail.com</t>
  </si>
  <si>
    <t>team leader</t>
  </si>
  <si>
    <t>AM</t>
  </si>
  <si>
    <t>PM</t>
  </si>
  <si>
    <t>CRA</t>
  </si>
  <si>
    <t>Chefs</t>
  </si>
  <si>
    <t>Betha Putri Nur Iswahyudi</t>
  </si>
  <si>
    <t>FEDEX</t>
  </si>
  <si>
    <t>MINUTES/PER FLIGHT</t>
  </si>
  <si>
    <t>FC</t>
  </si>
  <si>
    <t>HRS</t>
  </si>
  <si>
    <t>UPS</t>
  </si>
  <si>
    <t>VA RETAIL</t>
  </si>
  <si>
    <t>Garlic bread</t>
  </si>
  <si>
    <t>head count</t>
  </si>
  <si>
    <t>Hours</t>
  </si>
  <si>
    <t>Minutes</t>
  </si>
  <si>
    <t>VA DOM</t>
  </si>
  <si>
    <t>NSWPF</t>
  </si>
  <si>
    <t>OZ602</t>
  </si>
  <si>
    <t>Felix ( Tao Zhou)</t>
  </si>
  <si>
    <t>Lettuces Check</t>
  </si>
  <si>
    <t>Flight 
Assembly
CRA
Culinery Knitting</t>
  </si>
  <si>
    <t>Ice cream 
Garnish</t>
  </si>
  <si>
    <t>CRA cooking</t>
  </si>
  <si>
    <t>CRA 
EY prep</t>
  </si>
  <si>
    <t>SPML
AM</t>
  </si>
  <si>
    <t>SPML
PM</t>
  </si>
  <si>
    <t>CRA
Protein</t>
  </si>
  <si>
    <t>CRA
Vegetable</t>
  </si>
  <si>
    <t>CRA BC Fruit</t>
  </si>
  <si>
    <t>CRA EY Fruit</t>
  </si>
  <si>
    <t>AM Sandwich</t>
  </si>
  <si>
    <t>PM Sandwich</t>
  </si>
  <si>
    <t xml:space="preserve">AC34 </t>
  </si>
  <si>
    <t>CRA Sandwich</t>
  </si>
  <si>
    <t>UA840</t>
  </si>
  <si>
    <t>CRA dressing</t>
  </si>
  <si>
    <t>AM 
CRA
recipe assmbely</t>
  </si>
  <si>
    <t xml:space="preserve">
PM 
CRA
Recipe assembly
</t>
  </si>
  <si>
    <t>EY Fruit</t>
  </si>
  <si>
    <t>EY Sandwich</t>
  </si>
  <si>
    <t>EY Sandwich/Fruit</t>
  </si>
  <si>
    <t>`</t>
  </si>
  <si>
    <t>Ina Glory Mae Macagba</t>
  </si>
  <si>
    <t>Lee Siam Wong</t>
  </si>
  <si>
    <t>KAIVAN ANTHONY KASSIRI</t>
  </si>
  <si>
    <t>AM shift</t>
  </si>
  <si>
    <t xml:space="preserve">ERMALYN ESGUERRA </t>
  </si>
  <si>
    <t>leewong123@gmail.com</t>
  </si>
  <si>
    <t>MP hours</t>
  </si>
  <si>
    <t>Work cover hours</t>
  </si>
  <si>
    <t>CRA FT</t>
  </si>
  <si>
    <t>CRA Causal</t>
  </si>
  <si>
    <t>CK FT</t>
  </si>
  <si>
    <t>CK Causal</t>
  </si>
  <si>
    <t>14:00-22:06</t>
  </si>
  <si>
    <t>Tamara Casey</t>
  </si>
  <si>
    <t>HALAL KITCHEN</t>
  </si>
  <si>
    <t xml:space="preserve">Zora Lin </t>
  </si>
  <si>
    <t>Chan Bo Ting ( Dave)</t>
  </si>
  <si>
    <t>Justin Komala Putra</t>
  </si>
  <si>
    <t>Woralak</t>
  </si>
  <si>
    <t>DATE</t>
  </si>
  <si>
    <t>INAC</t>
  </si>
  <si>
    <t>Programmed</t>
  </si>
  <si>
    <t>Yanjie Zhang ( Iris)</t>
  </si>
  <si>
    <t>06:00-14:36</t>
  </si>
  <si>
    <t>WCOMP</t>
  </si>
  <si>
    <t>KE Duan ( Kay)</t>
  </si>
  <si>
    <t>Prep UA3 AA HA SB</t>
  </si>
  <si>
    <t>YuanFang Bi</t>
  </si>
  <si>
    <t>Aleksandar Dolevski</t>
  </si>
  <si>
    <t>(JOY) Duangkamol CHERDCHOONGAM</t>
  </si>
  <si>
    <t>09/12-12/01</t>
  </si>
  <si>
    <t>09/12-16/02</t>
  </si>
  <si>
    <t>Ermalyn Esguerra</t>
  </si>
  <si>
    <t>0451 503 589</t>
  </si>
  <si>
    <t>ermalyn.esguerra0122@gmail.com</t>
  </si>
  <si>
    <t>09/12-22/12</t>
  </si>
  <si>
    <t>08/12-02/02</t>
  </si>
  <si>
    <t>0404 362 212</t>
  </si>
  <si>
    <t>justinkomala@gmail.com</t>
  </si>
  <si>
    <t>09/12-19/01</t>
  </si>
  <si>
    <t>0494 160 368</t>
  </si>
  <si>
    <t>aleksandar.d_@hotmail.com</t>
  </si>
  <si>
    <t xml:space="preserve">Tim (Hongtao Wei) </t>
  </si>
  <si>
    <t>Lucas (Zhenyu Wang)</t>
  </si>
  <si>
    <t xml:space="preserve">Amelita Leamey </t>
  </si>
  <si>
    <t>VA</t>
    <phoneticPr fontId="6" type="noConversion"/>
  </si>
  <si>
    <t>Ji Woong Jang</t>
  </si>
  <si>
    <t>SQ262</t>
  </si>
  <si>
    <t>LATAM</t>
  </si>
  <si>
    <t>EY</t>
  </si>
  <si>
    <t>TOTAL</t>
  </si>
  <si>
    <t>CRA 
Sandwich</t>
  </si>
  <si>
    <t>AM CRA
recipe assmbely</t>
  </si>
  <si>
    <t>Etihad</t>
  </si>
  <si>
    <t>VN773</t>
  </si>
  <si>
    <t xml:space="preserve">  AA72 (787)</t>
  </si>
  <si>
    <t>CK
 &amp;
 CRA</t>
  </si>
  <si>
    <t>HEAD</t>
  </si>
  <si>
    <t>Total</t>
  </si>
  <si>
    <t>END</t>
  </si>
  <si>
    <t>Badde Liyanange waijayanthi Mala</t>
  </si>
  <si>
    <t>07:00-15:06</t>
  </si>
  <si>
    <t>Tiktok</t>
  </si>
  <si>
    <t>05:30-17:00</t>
  </si>
  <si>
    <t>Nadia Tul Jannat</t>
  </si>
  <si>
    <t>TIKTOK</t>
  </si>
  <si>
    <t>Rochelle Cruz</t>
  </si>
  <si>
    <t xml:space="preserve">Wang Yi An (Zoey) </t>
  </si>
  <si>
    <t>Chengyun Chen( Jamie)</t>
  </si>
  <si>
    <t>Justine Maunuel Gozam</t>
  </si>
  <si>
    <t>AL</t>
  </si>
  <si>
    <t>SL</t>
  </si>
  <si>
    <t>FT HOURS</t>
  </si>
  <si>
    <t>CAUSAL HOURS</t>
  </si>
  <si>
    <t>CRA FT HOURS</t>
  </si>
  <si>
    <t>CRA CAUSAL HOURS</t>
  </si>
  <si>
    <t>OT</t>
  </si>
  <si>
    <t>Charter hours</t>
  </si>
  <si>
    <t>STOP</t>
  </si>
  <si>
    <t>12:00-20:06</t>
  </si>
  <si>
    <t>( including charter)</t>
  </si>
  <si>
    <t>TIKTOK HOURS</t>
  </si>
  <si>
    <t>Augustus de hoedt( Wellesly)</t>
  </si>
  <si>
    <t>Kevin Christophe</t>
  </si>
  <si>
    <t>Alumeci Mata Sayabo</t>
  </si>
  <si>
    <t>Dinh Phone Nguyen</t>
  </si>
  <si>
    <t>KATHERINE SPITTLE</t>
  </si>
  <si>
    <t>Sanjay Sherestha</t>
  </si>
  <si>
    <t>Rozika Pradhan( Neeshu)</t>
  </si>
  <si>
    <t>Chongronegoro Singgih ( Work Placement)</t>
  </si>
  <si>
    <t>HX</t>
  </si>
  <si>
    <t>HX018</t>
  </si>
  <si>
    <t>TT</t>
  </si>
  <si>
    <t>VA crew</t>
  </si>
  <si>
    <t>EY451</t>
  </si>
  <si>
    <t>EY455</t>
  </si>
  <si>
    <t>Paramita  Nadia</t>
  </si>
  <si>
    <t>Monday Allocation</t>
  </si>
  <si>
    <t>Tuesday Allocation</t>
  </si>
  <si>
    <t>Wednesday Allocation</t>
  </si>
  <si>
    <t>Thursday Allocation</t>
  </si>
  <si>
    <t>Friday Allocation</t>
  </si>
  <si>
    <t>Saturday Allocation</t>
  </si>
  <si>
    <t>Sunday Allocation</t>
  </si>
  <si>
    <t>Crista Estrada</t>
  </si>
  <si>
    <t>Potongcome Areeya</t>
  </si>
  <si>
    <t>Tamang Surya</t>
  </si>
  <si>
    <t xml:space="preserve">Hermawan Jessica </t>
  </si>
  <si>
    <t xml:space="preserve">Sutthitanakom Woraya </t>
  </si>
  <si>
    <t xml:space="preserve">MagarJivan Bamrel </t>
  </si>
  <si>
    <t>Juliana Juliana</t>
  </si>
  <si>
    <t xml:space="preserve">YUK LEUNG LEUNG </t>
  </si>
  <si>
    <t>Jan Dizon# TT</t>
  </si>
  <si>
    <t>Asensi Liezel Jane #TT</t>
  </si>
  <si>
    <t>Viradimata Venisia</t>
  </si>
  <si>
    <t>E</t>
  </si>
  <si>
    <t>Staff #</t>
  </si>
  <si>
    <t>Employee Name</t>
  </si>
  <si>
    <t>Award</t>
  </si>
  <si>
    <t>Category</t>
  </si>
  <si>
    <t>L1</t>
  </si>
  <si>
    <t>X</t>
  </si>
  <si>
    <t>GG</t>
  </si>
  <si>
    <t>L2</t>
  </si>
  <si>
    <t>D</t>
  </si>
  <si>
    <t>R1</t>
  </si>
  <si>
    <t>R2</t>
  </si>
  <si>
    <t>P1</t>
  </si>
  <si>
    <t>P2</t>
  </si>
  <si>
    <t>P3</t>
  </si>
  <si>
    <t>P4</t>
  </si>
  <si>
    <t>P5</t>
  </si>
  <si>
    <t>P6</t>
  </si>
  <si>
    <t>A1</t>
  </si>
  <si>
    <t>A2</t>
  </si>
  <si>
    <t>A3</t>
  </si>
  <si>
    <t>A4</t>
  </si>
  <si>
    <t>B1</t>
  </si>
  <si>
    <t>B2</t>
  </si>
  <si>
    <t>V1</t>
  </si>
  <si>
    <t>V2</t>
  </si>
  <si>
    <t>V3</t>
  </si>
  <si>
    <t>V4</t>
  </si>
  <si>
    <t>V5</t>
  </si>
  <si>
    <t>V6</t>
  </si>
  <si>
    <t>V7</t>
  </si>
  <si>
    <t>V8</t>
  </si>
  <si>
    <t>Roster hours Summary</t>
  </si>
  <si>
    <t>CHECK</t>
  </si>
  <si>
    <t>f</t>
  </si>
  <si>
    <t xml:space="preserve">Cold Kitchen </t>
  </si>
  <si>
    <t>Sirisha Rani Lakamsani</t>
  </si>
  <si>
    <t>x</t>
  </si>
  <si>
    <t>R3</t>
  </si>
  <si>
    <t>Catering assistant with knife skills</t>
  </si>
  <si>
    <t>A5</t>
  </si>
  <si>
    <t>A6</t>
  </si>
  <si>
    <t>A7</t>
  </si>
  <si>
    <t>A8</t>
  </si>
  <si>
    <t>A9</t>
  </si>
  <si>
    <t>A10</t>
  </si>
  <si>
    <t>A11</t>
  </si>
  <si>
    <t>A12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</si>
  <si>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</si>
  <si>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</si>
  <si>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</si>
  <si>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</si>
  <si>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</si>
  <si>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</si>
  <si>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</si>
  <si>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</si>
  <si>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</si>
  <si>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</si>
  <si>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Catering Assistant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</si>
  <si>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</si>
  <si>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</si>
  <si>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</si>
  <si>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</si>
  <si>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</si>
  <si>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</si>
  <si>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</si>
  <si>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</si>
  <si>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</si>
  <si>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</si>
  <si>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</si>
  <si>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</si>
  <si>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</si>
  <si>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</si>
  <si>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</si>
  <si>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</si>
  <si>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</si>
  <si>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</si>
  <si>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</si>
  <si>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</si>
  <si>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</si>
  <si>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</si>
  <si>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</si>
  <si>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</si>
  <si>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</si>
  <si>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</si>
  <si>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</si>
  <si>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</si>
  <si>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</si>
  <si>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</si>
  <si>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</si>
  <si>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</si>
  <si>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</si>
  <si>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</si>
  <si>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</si>
  <si>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</si>
  <si>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</si>
  <si>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</si>
  <si>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</si>
  <si>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</si>
  <si>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</si>
  <si>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</si>
  <si>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</si>
  <si>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</si>
  <si>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</si>
  <si>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</si>
  <si>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</si>
  <si>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</si>
  <si>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</si>
  <si>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</si>
  <si>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</si>
  <si>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</si>
  <si>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</si>
  <si>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</si>
  <si>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</si>
  <si>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</si>
  <si>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CSA</t>
  </si>
  <si>
    <t>FTE</t>
  </si>
  <si>
    <t>PTE</t>
  </si>
  <si>
    <r>
      <t>catering assitent with knife skills(FTE)</t>
    </r>
    <r>
      <rPr>
        <b/>
        <sz val="14"/>
        <color rgb="FFFF0000"/>
        <rFont val="Gategroup Effra"/>
        <family val="2"/>
      </rPr>
      <t xml:space="preserve"> FIXED (AM</t>
    </r>
    <r>
      <rPr>
        <b/>
        <sz val="14"/>
        <rFont val="Gategroup Effra"/>
        <family val="2"/>
      </rPr>
      <t>)</t>
    </r>
  </si>
  <si>
    <r>
      <t xml:space="preserve">Catering Assitent </t>
    </r>
    <r>
      <rPr>
        <b/>
        <sz val="14"/>
        <color rgb="FFFF0000"/>
        <rFont val="Gategroup Effra"/>
        <family val="2"/>
      </rPr>
      <t>(FTE) FIXED (AM)</t>
    </r>
  </si>
  <si>
    <r>
      <t xml:space="preserve">Catering Assistent - </t>
    </r>
    <r>
      <rPr>
        <b/>
        <sz val="14"/>
        <color rgb="FFFF0000"/>
        <rFont val="Arial"/>
        <family val="2"/>
      </rPr>
      <t>(FTE) Fixed (PM)</t>
    </r>
  </si>
  <si>
    <r>
      <rPr>
        <b/>
        <sz val="14"/>
        <color indexed="56"/>
        <rFont val="Arial"/>
        <family val="2"/>
      </rPr>
      <t xml:space="preserve"> (AGENCY) BCR</t>
    </r>
    <r>
      <rPr>
        <b/>
        <sz val="14"/>
        <color indexed="10"/>
        <rFont val="Arial"/>
        <family val="2"/>
      </rPr>
      <t xml:space="preserve"> (AM/PM)</t>
    </r>
  </si>
  <si>
    <r>
      <rPr>
        <b/>
        <sz val="14"/>
        <color indexed="56"/>
        <rFont val="Arial"/>
        <family val="2"/>
      </rPr>
      <t xml:space="preserve"> (AGENCY) INAC</t>
    </r>
    <r>
      <rPr>
        <b/>
        <sz val="14"/>
        <color indexed="10"/>
        <rFont val="Arial"/>
        <family val="2"/>
      </rPr>
      <t xml:space="preserve"> (AM/PM)</t>
    </r>
  </si>
  <si>
    <t>CHF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</si>
  <si>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</si>
  <si>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</si>
  <si>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</si>
  <si>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</si>
  <si>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</si>
  <si>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</si>
  <si>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</si>
  <si>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</si>
  <si>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</si>
  <si>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</si>
  <si>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</si>
  <si>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</si>
  <si>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</si>
  <si>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</si>
  <si>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</si>
  <si>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r>
      <rPr>
        <b/>
        <sz val="14"/>
        <color indexed="56"/>
        <rFont val="Arial"/>
        <family val="2"/>
      </rPr>
      <t xml:space="preserve"> (AGENCY) PROGRAMED</t>
    </r>
    <r>
      <rPr>
        <b/>
        <sz val="14"/>
        <color indexed="10"/>
        <rFont val="Arial"/>
        <family val="2"/>
      </rPr>
      <t xml:space="preserve"> (AM/PM)</t>
    </r>
  </si>
  <si>
    <t>PRO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</si>
  <si>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</si>
  <si>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</si>
  <si>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</si>
  <si>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</si>
  <si>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</si>
  <si>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</si>
  <si>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</si>
  <si>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</si>
  <si>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</si>
  <si>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</si>
  <si>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</si>
  <si>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</si>
  <si>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</si>
  <si>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</si>
  <si>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SHIFT LEADER</t>
  </si>
  <si>
    <t>CDP</t>
  </si>
  <si>
    <t>Francis Angelo Sabay #TT</t>
  </si>
  <si>
    <t>Sirisha Rani</t>
  </si>
  <si>
    <t>Viradimata venisia</t>
  </si>
  <si>
    <t>HOANG GIANG MY NGUYEN(Alene)TT#</t>
  </si>
  <si>
    <r>
      <t xml:space="preserve">SUPERVISOR DAY - </t>
    </r>
    <r>
      <rPr>
        <b/>
        <sz val="16"/>
        <color rgb="FFFF0000"/>
        <rFont val="Gategroup Effra"/>
        <family val="2"/>
      </rPr>
      <t>(FTE) FIXED (PM)</t>
    </r>
  </si>
  <si>
    <r>
      <t xml:space="preserve">  SUPERVISORS DAY - </t>
    </r>
    <r>
      <rPr>
        <b/>
        <sz val="16"/>
        <color rgb="FFFF0000"/>
        <rFont val="Arial"/>
        <family val="2"/>
      </rPr>
      <t>(FTE) Fixed (AM)</t>
    </r>
  </si>
  <si>
    <r>
      <t>Chefs -</t>
    </r>
    <r>
      <rPr>
        <b/>
        <sz val="14"/>
        <color rgb="FFFF0000"/>
        <rFont val="Gategroup Effra"/>
        <family val="2"/>
      </rPr>
      <t xml:space="preserve"> (FTE) FIXED (AM)</t>
    </r>
  </si>
  <si>
    <t>Puspa Satya Dewi</t>
  </si>
  <si>
    <t xml:space="preserve">Francis Angelo Sabay </t>
  </si>
  <si>
    <t>Lidia Angrela Simanjuntak</t>
  </si>
  <si>
    <t>16:00-23:00</t>
  </si>
  <si>
    <t>CHOW ,Po-Tat</t>
  </si>
  <si>
    <t>YEUNGLAMKO, Rosemary</t>
  </si>
  <si>
    <t>ISLAM, Kazi</t>
  </si>
  <si>
    <t>BORIC, Dragica</t>
  </si>
  <si>
    <t xml:space="preserve">LE,Dao </t>
  </si>
  <si>
    <t xml:space="preserve">JAP, Bethania </t>
  </si>
  <si>
    <t>Jiang,Sharon(bi xia)</t>
  </si>
  <si>
    <t>Bong ,Herlina</t>
  </si>
  <si>
    <t>Guo, Jinxing (James)</t>
  </si>
  <si>
    <t>Wang,Zhi (George)</t>
  </si>
  <si>
    <t xml:space="preserve">NGAI, Wai Sing </t>
  </si>
  <si>
    <t>Tsui,Tim</t>
  </si>
  <si>
    <t>SAMI,Victor</t>
  </si>
  <si>
    <t>ROBINSON, Art</t>
  </si>
  <si>
    <t>PODBARAC, Dragisa</t>
  </si>
  <si>
    <t xml:space="preserve">SO,Wayne </t>
  </si>
  <si>
    <t>FLYNN, Naranchaia</t>
  </si>
  <si>
    <t>JAUREGUI ,Luis</t>
  </si>
  <si>
    <t>Wu,Jiong (Peter)</t>
  </si>
  <si>
    <t>Paul, Rajib</t>
  </si>
  <si>
    <t>Lombardi,Mariantonietta</t>
  </si>
  <si>
    <t>Velkovska,Suzana</t>
  </si>
  <si>
    <t>Dorsamy,Karuna</t>
  </si>
  <si>
    <t>Ye,Xiao</t>
  </si>
  <si>
    <t>Ma, Wei Feng</t>
  </si>
  <si>
    <t>Saragih,Magdalena</t>
  </si>
  <si>
    <t>Parker,Byron</t>
  </si>
  <si>
    <t>Marona,Sophia</t>
  </si>
  <si>
    <t>Uraichuen,Chinapa ( Anna)</t>
  </si>
  <si>
    <t>Yu,Xu Ming(Sally)</t>
  </si>
  <si>
    <t xml:space="preserve">Norvanchig,Javzandulam </t>
  </si>
  <si>
    <t>Gasa, Alisi</t>
  </si>
  <si>
    <t>Montaos,Rodelia</t>
  </si>
  <si>
    <t xml:space="preserve">Acierda,Esmeralda </t>
  </si>
  <si>
    <t xml:space="preserve">Peroska,Nikolina </t>
  </si>
  <si>
    <t>Sherchan,Top</t>
  </si>
  <si>
    <t>Mihailova, Zora</t>
  </si>
  <si>
    <t>Huang,YanKun (REX)</t>
  </si>
  <si>
    <t xml:space="preserve">Wongwaipanich, Orathai </t>
  </si>
  <si>
    <t xml:space="preserve">Wong,Lee Siam </t>
  </si>
  <si>
    <t>Badde Liyanage Don waijayanthi Mala</t>
  </si>
  <si>
    <t xml:space="preserve">Tkachenko,Oleksandra </t>
  </si>
  <si>
    <t>Pradhan,Rozika ( Neeshu)</t>
  </si>
  <si>
    <t xml:space="preserve"> Eum,SunKyung</t>
  </si>
  <si>
    <t>16:00-00:00</t>
  </si>
  <si>
    <t>Chole - Thi Tuyet Vy Le</t>
  </si>
  <si>
    <t xml:space="preserve">Emma- Tran Thi Phuong Thao </t>
  </si>
  <si>
    <t>Kevin Bi</t>
  </si>
  <si>
    <t>HX18</t>
  </si>
  <si>
    <t>Hong Kong</t>
  </si>
  <si>
    <t>AC38</t>
  </si>
  <si>
    <t xml:space="preserve">Sandhya Poudel </t>
  </si>
  <si>
    <t xml:space="preserve">Mariando Suryadi </t>
  </si>
  <si>
    <t>AM Shift</t>
  </si>
  <si>
    <t>Wannapha Phapsaiyan</t>
  </si>
  <si>
    <t>till 4/Jan/26</t>
  </si>
  <si>
    <t>till 1/03/26</t>
  </si>
  <si>
    <t>FEDEX/Garlic bread</t>
  </si>
  <si>
    <t>Ice cream/ICRM Garnish</t>
  </si>
  <si>
    <t xml:space="preserve">Augustus de hoedt( Wellesly) </t>
  </si>
  <si>
    <t xml:space="preserve">JL DL AI  VN OZ HX </t>
  </si>
  <si>
    <t xml:space="preserve">Haruka Watahiki </t>
  </si>
  <si>
    <t>LINNETTE NGURE</t>
  </si>
  <si>
    <t>Zhou, Vicky</t>
  </si>
  <si>
    <t>6:00-14:00</t>
  </si>
  <si>
    <t>ICRM GNH/FEDEX</t>
  </si>
  <si>
    <t>07:00-11:00</t>
  </si>
  <si>
    <t>Li-Hsin Chen (Cindy)</t>
  </si>
  <si>
    <t>BA FC JAL FC</t>
  </si>
  <si>
    <t>MF AC  KE LA CX CA BA</t>
  </si>
  <si>
    <t>VN KE MF HX CX JL</t>
  </si>
  <si>
    <t>CA DL AI OZ AC LA BA</t>
  </si>
  <si>
    <t>BA FC  JAL FC</t>
  </si>
  <si>
    <t>VN2  OZ  AC CA CX JL</t>
  </si>
  <si>
    <t xml:space="preserve"> HX DL AI  MF LA KE BA</t>
  </si>
  <si>
    <t>BA FC/ JAL FC</t>
  </si>
  <si>
    <t>MF AC OZ CA HX BA</t>
  </si>
  <si>
    <t>Dewa Gde Yudhi Astawa</t>
  </si>
  <si>
    <t>Bayu Bimantara</t>
  </si>
  <si>
    <t>Tanutcha Thongon</t>
  </si>
  <si>
    <t>King Auttakorn Kraikitrat</t>
  </si>
  <si>
    <t>Jasmine Hu</t>
  </si>
  <si>
    <t>07:00-15:00</t>
  </si>
  <si>
    <t>M JASON Anthony</t>
  </si>
  <si>
    <t>Ivy Cheung</t>
  </si>
  <si>
    <t xml:space="preserve">Posta Bahadur Tamang </t>
  </si>
  <si>
    <t>Hermawan Jessica  ( AL)</t>
  </si>
  <si>
    <t>Palomares Marlon# (TT)</t>
  </si>
  <si>
    <t>Jenskin Clarinsa# (TT)</t>
  </si>
  <si>
    <t>Livia Juan, Karnadi #(TT)</t>
  </si>
  <si>
    <t>Le Nguyet Linh Wee Annie# (TT)</t>
  </si>
  <si>
    <t>Tusti Dyatmika# (TT)</t>
  </si>
  <si>
    <t>Nabilla Eka Cahyaningtyas (Bella)# (TT)</t>
  </si>
  <si>
    <t>till 30 Feb 26</t>
  </si>
  <si>
    <r>
      <t xml:space="preserve">CX AI  DL VN KE </t>
    </r>
    <r>
      <rPr>
        <sz val="14"/>
        <color rgb="FFFF0000"/>
        <rFont val="Gategroup Effra Light"/>
        <family val="2"/>
      </rPr>
      <t>LA</t>
    </r>
    <r>
      <rPr>
        <sz val="14"/>
        <rFont val="Gategroup Effra Light"/>
        <family val="2"/>
      </rPr>
      <t xml:space="preserve"> JL</t>
    </r>
  </si>
  <si>
    <t>Shift Leader</t>
    <phoneticPr fontId="6" type="noConversion"/>
  </si>
  <si>
    <t>Susan laurensia</t>
  </si>
  <si>
    <t>Darren Jeff Ruedas Pedrosa</t>
  </si>
  <si>
    <t>Jiwan Tamang Lama</t>
  </si>
  <si>
    <t>05:00-13:00</t>
  </si>
  <si>
    <t>Kateeja Badaloo</t>
  </si>
  <si>
    <t>Tuesday off from March</t>
  </si>
  <si>
    <t>MF AC  KE LA CX  BA</t>
  </si>
  <si>
    <t>DL AI  KE HX CX BA</t>
  </si>
  <si>
    <t xml:space="preserve">OZ AC VN  LA MF JL </t>
  </si>
  <si>
    <t>AC HX MF KE   AI JL BA</t>
  </si>
  <si>
    <t xml:space="preserve"> DL OZ LA VN LA CX </t>
  </si>
  <si>
    <t>16/03 SCHHLD 2 weeks</t>
  </si>
  <si>
    <t>Warty Warty</t>
  </si>
  <si>
    <t>Paul garder</t>
  </si>
  <si>
    <t xml:space="preserve">Pitra Firdaus </t>
  </si>
  <si>
    <t>23899 </t>
  </si>
  <si>
    <t>  Si-Ying Chen (Sylvia)</t>
  </si>
  <si>
    <t xml:space="preserve">Cho,Ssu-Hsuan (Cynthia), </t>
  </si>
  <si>
    <t>2 weeks</t>
  </si>
  <si>
    <t>after Al 1.3..7</t>
  </si>
  <si>
    <t>Chien Susanne</t>
  </si>
  <si>
    <t>14:00-22;00</t>
  </si>
  <si>
    <t>Heyran Cheon( Amy)</t>
  </si>
  <si>
    <t>Noviana</t>
  </si>
  <si>
    <t>from 20 April</t>
  </si>
  <si>
    <t>Yu peien (peggy)</t>
  </si>
  <si>
    <t>from 20 April-29/5</t>
  </si>
  <si>
    <t>Govarhhan Reddy Alla</t>
  </si>
  <si>
    <t>start from May</t>
  </si>
  <si>
    <t>Kathy Ye ( start from May)</t>
  </si>
  <si>
    <t>Lorilyn Solis</t>
  </si>
  <si>
    <t>07:00-13:00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</si>
</sst>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h:mm;@"/>
    <numFmt numFmtId="165" formatCode="[$-F800]dddd\,\ mmmm\ dd\,\ yyyy"/>
    <numFmt numFmtId="166" formatCode="0.0"/>
    <numFmt numFmtId="167" formatCode="[$-409]d\-mmm\-yy;@"/>
    <numFmt numFmtId="168" formatCode="[$-C09]dd\-mmm\-yy;@"/>
    <numFmt numFmtId="169" formatCode="d/mm/yy;@"/>
    <numFmt numFmtId="170" formatCode="hh:mm_)"/>
  </numFmts>
  <fonts count="1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rgb="FF000000"/>
      <name val="Calibri"/>
      <family val="2"/>
    </font>
    <font>
      <sz val="9"/>
      <color rgb="FF242424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theme="0"/>
      <name val="Utsaah"/>
      <family val="2"/>
    </font>
    <font>
      <b/>
      <sz val="18"/>
      <name val="Utsaah"/>
      <family val="2"/>
    </font>
    <font>
      <sz val="18"/>
      <color theme="0"/>
      <name val="Utsaah"/>
      <family val="2"/>
    </font>
    <font>
      <b/>
      <sz val="11"/>
      <color theme="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1"/>
      <name val="Gategroup Effra"/>
      <family val="2"/>
    </font>
    <font>
      <sz val="14"/>
      <color theme="0"/>
      <name val="Gategroup Effra"/>
      <family val="2"/>
    </font>
    <font>
      <sz val="14"/>
      <name val="Gategroup Effra"/>
      <family val="2"/>
    </font>
    <font>
      <sz val="14"/>
      <color rgb="FF000000"/>
      <name val="Gategroup Effra"/>
      <family val="2"/>
    </font>
    <font>
      <sz val="14"/>
      <color theme="1" tint="0.34998626667073579"/>
      <name val="Gategroup Effra"/>
      <family val="2"/>
    </font>
    <font>
      <sz val="14"/>
      <color theme="5" tint="-0.249977111117893"/>
      <name val="Gategroup Effra"/>
      <family val="2"/>
    </font>
    <font>
      <sz val="18"/>
      <color theme="0"/>
      <name val="Gategroup Effra Light"/>
      <family val="2"/>
    </font>
    <font>
      <sz val="14"/>
      <name val="Gategroup Effra Light"/>
      <family val="2"/>
    </font>
    <font>
      <sz val="14"/>
      <color theme="0"/>
      <name val="Gategroup Effra Light"/>
      <family val="2"/>
    </font>
    <font>
      <sz val="14"/>
      <color theme="1"/>
      <name val="Gategroup Effra Light"/>
      <family val="2"/>
    </font>
    <font>
      <sz val="14"/>
      <color rgb="FF000000"/>
      <name val="Gategroup Effra Light"/>
      <family val="2"/>
    </font>
    <font>
      <sz val="14"/>
      <color rgb="FFFF0000"/>
      <name val="Gategroup Effra Light"/>
      <family val="2"/>
    </font>
    <font>
      <sz val="18"/>
      <color theme="1"/>
      <name val="Calibri"/>
      <family val="2"/>
      <scheme val="minor"/>
    </font>
    <font>
      <b/>
      <sz val="18"/>
      <color theme="1"/>
      <name val="Utsaah"/>
      <family val="2"/>
    </font>
    <font>
      <sz val="18"/>
      <name val="Utsaah"/>
      <family val="2"/>
    </font>
    <font>
      <sz val="18"/>
      <color theme="1"/>
      <name val="Utsaah"/>
      <family val="2"/>
    </font>
    <font>
      <sz val="18"/>
      <color rgb="FFFF0000"/>
      <name val="Utsaah"/>
      <family val="2"/>
    </font>
    <font>
      <sz val="18"/>
      <color theme="0"/>
      <name val="Calibri"/>
      <family val="2"/>
      <scheme val="minor"/>
    </font>
    <font>
      <sz val="14"/>
      <color rgb="FFC00000"/>
      <name val="Gategroup Effra"/>
      <family val="2"/>
    </font>
    <font>
      <sz val="9"/>
      <name val="Calibri"/>
      <family val="3"/>
      <charset val="134"/>
      <scheme val="minor"/>
    </font>
    <font>
      <sz val="16"/>
      <color theme="0"/>
      <name val="Utsaah"/>
      <family val="2"/>
    </font>
    <font>
      <b/>
      <sz val="16"/>
      <color theme="0"/>
      <name val="Utsaah"/>
      <family val="2"/>
    </font>
    <font>
      <b/>
      <sz val="16"/>
      <name val="Utsaah"/>
      <family val="2"/>
    </font>
    <font>
      <b/>
      <sz val="16"/>
      <name val="Gategroup Effra"/>
      <family val="2"/>
    </font>
    <font>
      <b/>
      <sz val="16"/>
      <color theme="1"/>
      <name val="Utsaah"/>
      <family val="2"/>
    </font>
    <font>
      <sz val="16"/>
      <color theme="1"/>
      <name val="Calibri"/>
      <family val="2"/>
      <scheme val="minor"/>
    </font>
    <font>
      <sz val="16"/>
      <name val="Utsaah"/>
      <family val="2"/>
    </font>
    <font>
      <sz val="16"/>
      <name val="Calibri"/>
      <family val="2"/>
      <scheme val="minor"/>
    </font>
    <font>
      <sz val="16"/>
      <color theme="1"/>
      <name val="Utsaah"/>
      <family val="2"/>
    </font>
    <font>
      <sz val="16"/>
      <color rgb="FFFF0000"/>
      <name val="Utsaah"/>
      <family val="2"/>
    </font>
    <font>
      <sz val="16"/>
      <color theme="0"/>
      <name val="Calibri"/>
      <family val="2"/>
      <scheme val="minor"/>
    </font>
    <font>
      <b/>
      <sz val="14"/>
      <color theme="1"/>
      <name val="Utsaah"/>
      <family val="2"/>
    </font>
    <font>
      <sz val="14"/>
      <color theme="0"/>
      <name val="Utsaah"/>
      <family val="2"/>
    </font>
    <font>
      <sz val="11"/>
      <color rgb="FF000000"/>
      <name val="Calibri"/>
      <family val="2"/>
    </font>
    <font>
      <sz val="14"/>
      <color rgb="FFFF0000"/>
      <name val="Gategroup Effra"/>
      <family val="2"/>
    </font>
    <font>
      <b/>
      <sz val="11"/>
      <color rgb="FF3F3F3F"/>
      <name val="Calibri"/>
      <family val="2"/>
      <scheme val="minor"/>
    </font>
    <font>
      <sz val="22"/>
      <color theme="1"/>
      <name val="Utsaah"/>
      <family val="2"/>
    </font>
    <font>
      <sz val="11"/>
      <color theme="1"/>
      <name val="Gategroup Effra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name val="SWISS"/>
    </font>
    <font>
      <b/>
      <sz val="26"/>
      <color theme="1" tint="4.9989318521683403E-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b/>
      <sz val="22"/>
      <color theme="3"/>
      <name val="Arial"/>
      <family val="2"/>
    </font>
    <font>
      <b/>
      <sz val="14"/>
      <color rgb="FFFF0000"/>
      <name val="Arial"/>
      <family val="2"/>
    </font>
    <font>
      <b/>
      <sz val="12"/>
      <color rgb="FF002060"/>
      <name val="Arial"/>
      <family val="2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4"/>
      <color rgb="FF002060"/>
      <name val="Calibri"/>
      <family val="2"/>
      <scheme val="minor"/>
    </font>
    <font>
      <b/>
      <sz val="14"/>
      <color rgb="FF002060"/>
      <name val="Arial"/>
      <family val="2"/>
    </font>
    <font>
      <b/>
      <sz val="14"/>
      <color indexed="56"/>
      <name val="Arial"/>
      <family val="2"/>
    </font>
    <font>
      <b/>
      <sz val="14"/>
      <color indexed="10"/>
      <name val="Arial"/>
      <family val="2"/>
    </font>
    <font>
      <sz val="14"/>
      <color theme="0"/>
      <name val="Arial"/>
      <family val="2"/>
    </font>
    <font>
      <sz val="12"/>
      <color theme="0"/>
      <name val="SWISS"/>
    </font>
    <font>
      <sz val="12"/>
      <color theme="7" tint="-0.499984740745262"/>
      <name val="Calibri"/>
      <family val="2"/>
      <scheme val="minor"/>
    </font>
    <font>
      <sz val="12"/>
      <color theme="7" tint="-0.499984740745262"/>
      <name val="Wingdings 3"/>
      <family val="1"/>
      <charset val="2"/>
    </font>
    <font>
      <sz val="12"/>
      <color theme="0" tint="-0.499984740745262"/>
      <name val="Wingdings 3"/>
      <family val="1"/>
      <charset val="2"/>
    </font>
    <font>
      <b/>
      <sz val="12"/>
      <name val="Arial"/>
      <family val="2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3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Wingdings 3"/>
      <family val="1"/>
      <charset val="2"/>
    </font>
    <font>
      <b/>
      <sz val="12"/>
      <color rgb="FF002060"/>
      <name val="Calibri"/>
      <family val="2"/>
      <scheme val="minor"/>
    </font>
    <font>
      <sz val="12"/>
      <color rgb="FF002060"/>
      <name val="Arial"/>
      <family val="2"/>
    </font>
    <font>
      <b/>
      <sz val="14"/>
      <color rgb="FF002060"/>
      <name val="Gategroup Effra"/>
      <family val="2"/>
    </font>
    <font>
      <b/>
      <sz val="14"/>
      <color theme="0"/>
      <name val="Gategroup Effra"/>
      <family val="2"/>
    </font>
    <font>
      <sz val="14"/>
      <color rgb="FF002060"/>
      <name val="Gategroup Effra"/>
      <family val="2"/>
    </font>
    <font>
      <b/>
      <sz val="14"/>
      <name val="Gategroup Effra"/>
      <family val="2"/>
    </font>
    <font>
      <b/>
      <sz val="14"/>
      <color theme="3"/>
      <name val="Gategroup Effra"/>
      <family val="2"/>
    </font>
    <font>
      <sz val="14"/>
      <color indexed="8"/>
      <name val="Gategroup Effra"/>
      <family val="2"/>
    </font>
    <font>
      <b/>
      <sz val="14"/>
      <color rgb="FFFF0000"/>
      <name val="Gategroup Effra"/>
      <family val="2"/>
    </font>
    <font>
      <b/>
      <sz val="14"/>
      <color theme="1"/>
      <name val="Gategroup Effra"/>
      <family val="2"/>
    </font>
    <font>
      <b/>
      <sz val="20"/>
      <color theme="3"/>
      <name val="Gategroup Effra"/>
      <family val="2"/>
    </font>
    <font>
      <b/>
      <sz val="22"/>
      <color theme="3"/>
      <name val="Gategroup Effra"/>
      <family val="2"/>
    </font>
    <font>
      <b/>
      <sz val="16"/>
      <color rgb="FFFF0000"/>
      <name val="Gategroup Effra"/>
      <family val="2"/>
    </font>
    <font>
      <b/>
      <sz val="16"/>
      <name val="Arial"/>
      <family val="2"/>
    </font>
    <font>
      <b/>
      <sz val="16"/>
      <color rgb="FFFF0000"/>
      <name val="Arial"/>
      <family val="2"/>
    </font>
    <font>
      <b/>
      <sz val="22"/>
      <color theme="1"/>
      <name val="Gategroup Effra "/>
    </font>
    <font>
      <sz val="18"/>
      <color theme="0"/>
      <name val="Gategroup Effra "/>
    </font>
    <font>
      <sz val="16"/>
      <color theme="0"/>
      <name val="Gategroup Effra "/>
    </font>
    <font>
      <sz val="18"/>
      <color theme="1"/>
      <name val="Gategroup Effra "/>
    </font>
    <font>
      <sz val="16"/>
      <name val="Gategroup Effra "/>
    </font>
    <font>
      <sz val="16"/>
      <color theme="1"/>
      <name val="Gategroup Effra "/>
    </font>
    <font>
      <sz val="14"/>
      <color theme="1"/>
      <name val="Gategroup Effra "/>
    </font>
    <font>
      <sz val="14"/>
      <color rgb="FFFF0000"/>
      <name val="Gategroup Effra "/>
    </font>
    <font>
      <sz val="14"/>
      <name val="Gategroup Effra "/>
    </font>
    <font>
      <b/>
      <sz val="24"/>
      <color theme="1"/>
      <name val="Gategroup Effra "/>
    </font>
    <font>
      <b/>
      <sz val="22"/>
      <name val="Gategroup Effra "/>
    </font>
    <font>
      <sz val="16"/>
      <color theme="2"/>
      <name val="Gategroup Effra "/>
    </font>
    <font>
      <sz val="14"/>
      <color theme="0"/>
      <name val="Gategroup Effra "/>
    </font>
    <font>
      <sz val="14"/>
      <color rgb="FF000000"/>
      <name val="Gategroup Effra "/>
    </font>
    <font>
      <sz val="14"/>
      <color rgb="FF242424"/>
      <name val="Gategroup Effra "/>
    </font>
    <font>
      <u/>
      <sz val="10"/>
      <color theme="10"/>
      <name val="Gategroup Effra "/>
    </font>
    <font>
      <sz val="10"/>
      <color theme="1"/>
      <name val="Gategroup Effra "/>
    </font>
    <font>
      <sz val="16"/>
      <color theme="1"/>
      <name val="Gategroup Effra Light"/>
      <family val="2"/>
    </font>
    <font>
      <sz val="14"/>
      <color rgb="FF7030A0"/>
      <name val="Gategroup Effra Light"/>
      <family val="2"/>
    </font>
    <font>
      <b/>
      <sz val="14"/>
      <color rgb="FF000000"/>
      <name val="Gategroup Effra Light"/>
      <family val="2"/>
    </font>
    <font>
      <b/>
      <sz val="14"/>
      <name val="Gategroup Effra Light"/>
      <family val="2"/>
    </font>
    <font>
      <sz val="14"/>
      <color theme="4" tint="-0.249977111117893"/>
      <name val="Gategroup Effra Light"/>
      <family val="2"/>
    </font>
    <font>
      <sz val="12"/>
      <name val="Gategroup Effra Light"/>
      <family val="2"/>
    </font>
    <font>
      <sz val="14"/>
      <color theme="4"/>
      <name val="Gategroup Effra Light"/>
      <family val="2"/>
    </font>
    <font>
      <sz val="14"/>
      <color theme="5" tint="-0.499984740745262"/>
      <name val="Gategroup Effra Light"/>
      <family val="2"/>
    </font>
    <font>
      <b/>
      <sz val="24"/>
      <color theme="1"/>
      <name val="Gategroup Effra Light"/>
      <family val="2"/>
    </font>
    <font>
      <b/>
      <sz val="20"/>
      <color theme="1"/>
      <name val="Gategroup Effra Light"/>
      <family val="2"/>
    </font>
    <font>
      <sz val="16"/>
      <color theme="0"/>
      <name val="Gategroup Effra Light"/>
      <family val="2"/>
    </font>
    <font>
      <b/>
      <sz val="14"/>
      <color rgb="FF0070C0"/>
      <name val="Gategroup Effra Light"/>
      <family val="2"/>
    </font>
    <font>
      <sz val="14"/>
      <color rgb="FFC00000"/>
      <name val="Gategroup Effra Light"/>
      <family val="2"/>
    </font>
    <font>
      <sz val="16"/>
      <name val="Gategroup Effra Light"/>
      <family val="2"/>
    </font>
    <font>
      <sz val="14"/>
      <color theme="5" tint="-0.249977111117893"/>
      <name val="Gategroup Effra Light"/>
      <family val="2"/>
    </font>
    <font>
      <sz val="14"/>
      <color rgb="FF3F3F3F"/>
      <name val="Gategroup Effra Light"/>
      <family val="2"/>
    </font>
    <font>
      <sz val="16"/>
      <color rgb="FFC00000"/>
      <name val="Gategroup Effra Light"/>
      <family val="2"/>
    </font>
    <font>
      <sz val="16"/>
      <color rgb="FFFF0000"/>
      <name val="Gategroup Effra Light"/>
      <family val="2"/>
    </font>
    <font>
      <sz val="22"/>
      <color theme="1"/>
      <name val="Gategroup Effra Light"/>
      <family val="2"/>
    </font>
    <font>
      <sz val="16"/>
      <color rgb="FF0070C0"/>
      <name val="Gategroup Effra Light"/>
      <family val="2"/>
    </font>
    <font>
      <b/>
      <sz val="16"/>
      <name val="Gategroup Effra Light"/>
      <family val="2"/>
    </font>
    <font>
      <sz val="14"/>
      <color theme="2"/>
      <name val="Gategroup Effra Light"/>
      <family val="2"/>
    </font>
    <font>
      <sz val="14"/>
      <color rgb="FF000000"/>
      <name val="Abadi"/>
      <family val="2"/>
    </font>
    <font>
      <sz val="16"/>
      <color rgb="FF000000"/>
      <name val="等线 Light"/>
    </font>
    <font>
      <sz val="14"/>
      <color theme="2" tint="-0.249977111117893"/>
      <name val="Gategroup Effra Light"/>
      <family val="2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C99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5A5A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/>
        <bgColor indexed="8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theme="0"/>
      </patternFill>
    </fill>
    <fill>
      <patternFill patternType="solid">
        <fgColor theme="3"/>
        <bgColor auto="1"/>
      </patternFill>
    </fill>
    <fill>
      <gradientFill degree="45">
        <stop position="0">
          <color theme="0" tint="-0.25098422193060094"/>
        </stop>
        <stop position="1">
          <color theme="0"/>
        </stop>
      </gradientFill>
    </fill>
    <fill>
      <patternFill patternType="solid">
        <fgColor indexed="9"/>
        <bgColor indexed="9"/>
      </patternFill>
    </fill>
    <fill>
      <patternFill patternType="solid">
        <fgColor theme="3"/>
        <bgColor indexed="8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8"/>
      </patternFill>
    </fill>
    <fill>
      <patternFill patternType="solid">
        <fgColor rgb="FFFFFF00"/>
        <bgColor theme="0"/>
      </patternFill>
    </fill>
    <fill>
      <patternFill patternType="solid">
        <fgColor rgb="FFFFFF00"/>
        <bgColor indexed="8"/>
      </patternFill>
    </fill>
    <fill>
      <patternFill patternType="solid">
        <fgColor theme="1"/>
        <bgColor indexed="8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theme="1" tint="0.499984740745262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2">
    <xf numFmtId="0" fontId="0" fillId="0" borderId="0"/>
    <xf numFmtId="0" fontId="4" fillId="4" borderId="1" applyNumberFormat="0" applyAlignment="0" applyProtection="0"/>
    <xf numFmtId="0" fontId="5" fillId="6" borderId="0" applyNumberFormat="0" applyBorder="0" applyAlignment="0" applyProtection="0"/>
    <xf numFmtId="0" fontId="1" fillId="0" borderId="0"/>
    <xf numFmtId="0" fontId="3" fillId="3" borderId="0" applyNumberFormat="0" applyBorder="0" applyAlignment="0" applyProtection="0"/>
    <xf numFmtId="0" fontId="2" fillId="2" borderId="0" applyNumberFormat="0" applyBorder="0" applyAlignment="0" applyProtection="0"/>
    <xf numFmtId="0" fontId="1" fillId="5" borderId="2" applyNumberFormat="0" applyFont="0" applyAlignment="0" applyProtection="0"/>
    <xf numFmtId="0" fontId="1" fillId="5" borderId="2" applyNumberFormat="0" applyFont="0" applyAlignment="0" applyProtection="0"/>
    <xf numFmtId="0" fontId="2" fillId="2" borderId="0" applyNumberFormat="0" applyBorder="0" applyAlignment="0" applyProtection="0"/>
    <xf numFmtId="0" fontId="7" fillId="22" borderId="1" applyNumberFormat="0" applyAlignment="0" applyProtection="0"/>
    <xf numFmtId="0" fontId="12" fillId="0" borderId="0" applyNumberFormat="0" applyFill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6" fillId="30" borderId="23" applyNumberFormat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1" fillId="38" borderId="0" applyNumberFormat="0" applyBorder="0" applyAlignment="0" applyProtection="0"/>
    <xf numFmtId="0" fontId="5" fillId="6" borderId="0" applyNumberFormat="0" applyBorder="0" applyAlignment="0" applyProtection="0"/>
    <xf numFmtId="0" fontId="58" fillId="4" borderId="33" applyNumberFormat="0" applyAlignment="0" applyProtection="0"/>
    <xf numFmtId="0" fontId="63" fillId="0" borderId="0"/>
  </cellStyleXfs>
  <cellXfs count="1046">
    <xf numFmtId="0" fontId="0" fillId="0" borderId="0" xfId="0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19" borderId="3" xfId="0" applyFont="1" applyFill="1" applyBorder="1" applyAlignment="1">
      <alignment horizontal="center" vertical="center" wrapText="1"/>
    </xf>
    <xf numFmtId="0" fontId="12" fillId="19" borderId="3" xfId="10" applyFill="1" applyBorder="1" applyAlignment="1">
      <alignment horizontal="center" vertical="center" wrapText="1"/>
    </xf>
    <xf numFmtId="0" fontId="10" fillId="19" borderId="3" xfId="0" applyFont="1" applyFill="1" applyBorder="1" applyAlignment="1">
      <alignment vertical="center"/>
    </xf>
    <xf numFmtId="0" fontId="11" fillId="19" borderId="3" xfId="0" applyFont="1" applyFill="1" applyBorder="1" applyAlignment="1">
      <alignment horizontal="center" vertical="center" wrapText="1"/>
    </xf>
    <xf numFmtId="49" fontId="10" fillId="19" borderId="3" xfId="0" applyNumberFormat="1" applyFont="1" applyFill="1" applyBorder="1" applyAlignment="1">
      <alignment horizontal="center" vertical="center" wrapText="1"/>
    </xf>
    <xf numFmtId="0" fontId="12" fillId="0" borderId="3" xfId="10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8" fillId="4" borderId="3" xfId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6" borderId="3" xfId="2" applyFont="1" applyBorder="1" applyAlignment="1">
      <alignment horizontal="center" vertical="center"/>
    </xf>
    <xf numFmtId="0" fontId="20" fillId="6" borderId="3" xfId="2" applyFont="1" applyBorder="1" applyAlignment="1">
      <alignment horizontal="center"/>
    </xf>
    <xf numFmtId="0" fontId="20" fillId="35" borderId="3" xfId="17" applyFont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0" fillId="34" borderId="3" xfId="16" applyFont="1" applyBorder="1" applyAlignment="1">
      <alignment horizontal="center"/>
    </xf>
    <xf numFmtId="0" fontId="19" fillId="5" borderId="3" xfId="6" applyFont="1" applyBorder="1" applyAlignment="1">
      <alignment horizontal="center"/>
    </xf>
    <xf numFmtId="0" fontId="20" fillId="9" borderId="0" xfId="0" applyFont="1" applyFill="1" applyAlignment="1">
      <alignment horizontal="center" vertical="center"/>
    </xf>
    <xf numFmtId="0" fontId="22" fillId="9" borderId="3" xfId="1" applyFont="1" applyFill="1" applyBorder="1" applyAlignment="1">
      <alignment horizontal="center" vertical="center"/>
    </xf>
    <xf numFmtId="0" fontId="22" fillId="9" borderId="4" xfId="1" applyFont="1" applyFill="1" applyBorder="1" applyAlignment="1">
      <alignment horizontal="center" vertical="center"/>
    </xf>
    <xf numFmtId="0" fontId="20" fillId="9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/>
    <xf numFmtId="0" fontId="25" fillId="8" borderId="3" xfId="3" applyFont="1" applyFill="1" applyBorder="1" applyAlignment="1">
      <alignment horizontal="center" vertical="center"/>
    </xf>
    <xf numFmtId="0" fontId="23" fillId="8" borderId="3" xfId="3" applyFont="1" applyFill="1" applyBorder="1" applyAlignment="1">
      <alignment horizontal="center"/>
    </xf>
    <xf numFmtId="0" fontId="25" fillId="9" borderId="3" xfId="0" applyFont="1" applyFill="1" applyBorder="1" applyAlignment="1">
      <alignment horizontal="left" vertical="center" wrapText="1"/>
    </xf>
    <xf numFmtId="0" fontId="25" fillId="11" borderId="3" xfId="3" applyFont="1" applyFill="1" applyBorder="1" applyAlignment="1">
      <alignment horizontal="center" vertical="center"/>
    </xf>
    <xf numFmtId="0" fontId="25" fillId="9" borderId="3" xfId="3" applyFont="1" applyFill="1" applyBorder="1" applyAlignment="1">
      <alignment horizontal="left"/>
    </xf>
    <xf numFmtId="0" fontId="23" fillId="9" borderId="3" xfId="0" applyFont="1" applyFill="1" applyBorder="1" applyAlignment="1">
      <alignment horizontal="left"/>
    </xf>
    <xf numFmtId="0" fontId="23" fillId="8" borderId="7" xfId="3" applyFont="1" applyFill="1" applyBorder="1" applyAlignment="1">
      <alignment horizontal="center"/>
    </xf>
    <xf numFmtId="0" fontId="25" fillId="8" borderId="3" xfId="4" applyFont="1" applyFill="1" applyBorder="1" applyAlignment="1">
      <alignment horizontal="center" vertical="center"/>
    </xf>
    <xf numFmtId="0" fontId="23" fillId="9" borderId="3" xfId="3" applyFont="1" applyFill="1" applyBorder="1" applyAlignment="1">
      <alignment horizontal="left"/>
    </xf>
    <xf numFmtId="0" fontId="26" fillId="9" borderId="3" xfId="0" applyFont="1" applyFill="1" applyBorder="1" applyAlignment="1">
      <alignment horizontal="left" vertical="center" wrapText="1"/>
    </xf>
    <xf numFmtId="0" fontId="24" fillId="7" borderId="19" xfId="2" applyFont="1" applyFill="1" applyBorder="1" applyAlignment="1">
      <alignment horizontal="center" vertical="center"/>
    </xf>
    <xf numFmtId="0" fontId="24" fillId="7" borderId="17" xfId="2" applyFont="1" applyFill="1" applyBorder="1" applyAlignment="1">
      <alignment horizontal="left" vertical="center"/>
    </xf>
    <xf numFmtId="14" fontId="24" fillId="6" borderId="19" xfId="2" applyNumberFormat="1" applyFont="1" applyBorder="1" applyAlignment="1">
      <alignment horizontal="center" vertical="center"/>
    </xf>
    <xf numFmtId="14" fontId="24" fillId="6" borderId="21" xfId="2" applyNumberFormat="1" applyFont="1" applyBorder="1" applyAlignment="1">
      <alignment horizontal="center" vertical="center"/>
    </xf>
    <xf numFmtId="14" fontId="24" fillId="6" borderId="17" xfId="2" applyNumberFormat="1" applyFont="1" applyBorder="1" applyAlignment="1">
      <alignment horizontal="center" vertical="center"/>
    </xf>
    <xf numFmtId="0" fontId="24" fillId="7" borderId="20" xfId="2" applyFont="1" applyFill="1" applyBorder="1" applyAlignment="1">
      <alignment horizontal="center" vertical="center"/>
    </xf>
    <xf numFmtId="0" fontId="24" fillId="7" borderId="18" xfId="2" applyFont="1" applyFill="1" applyBorder="1" applyAlignment="1">
      <alignment horizontal="center" vertical="center"/>
    </xf>
    <xf numFmtId="0" fontId="25" fillId="8" borderId="4" xfId="3" applyFont="1" applyFill="1" applyBorder="1" applyAlignment="1">
      <alignment horizontal="center" vertical="center"/>
    </xf>
    <xf numFmtId="0" fontId="25" fillId="9" borderId="5" xfId="3" applyFont="1" applyFill="1" applyBorder="1" applyAlignment="1">
      <alignment horizontal="left"/>
    </xf>
    <xf numFmtId="0" fontId="25" fillId="9" borderId="6" xfId="3" applyFont="1" applyFill="1" applyBorder="1" applyAlignment="1">
      <alignment horizontal="left"/>
    </xf>
    <xf numFmtId="0" fontId="25" fillId="9" borderId="6" xfId="4" applyFont="1" applyFill="1" applyBorder="1" applyAlignment="1">
      <alignment horizontal="left"/>
    </xf>
    <xf numFmtId="0" fontId="26" fillId="9" borderId="3" xfId="0" applyFont="1" applyFill="1" applyBorder="1" applyAlignment="1">
      <alignment horizontal="left"/>
    </xf>
    <xf numFmtId="49" fontId="26" fillId="8" borderId="7" xfId="0" applyNumberFormat="1" applyFont="1" applyFill="1" applyBorder="1" applyAlignment="1">
      <alignment horizontal="center" vertical="center" wrapText="1"/>
    </xf>
    <xf numFmtId="0" fontId="23" fillId="0" borderId="0" xfId="3" applyFont="1" applyAlignment="1">
      <alignment horizontal="center"/>
    </xf>
    <xf numFmtId="0" fontId="23" fillId="0" borderId="0" xfId="3" applyFont="1" applyAlignment="1">
      <alignment horizontal="left"/>
    </xf>
    <xf numFmtId="0" fontId="23" fillId="8" borderId="12" xfId="3" applyFont="1" applyFill="1" applyBorder="1" applyAlignment="1">
      <alignment horizontal="center"/>
    </xf>
    <xf numFmtId="0" fontId="32" fillId="0" borderId="0" xfId="0" applyFont="1"/>
    <xf numFmtId="0" fontId="30" fillId="21" borderId="4" xfId="0" applyFont="1" applyFill="1" applyBorder="1" applyAlignment="1">
      <alignment horizontal="center" vertical="center" wrapText="1"/>
    </xf>
    <xf numFmtId="0" fontId="30" fillId="21" borderId="3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/>
    </xf>
    <xf numFmtId="0" fontId="30" fillId="14" borderId="3" xfId="0" applyFont="1" applyFill="1" applyBorder="1" applyAlignment="1">
      <alignment horizontal="center" vertical="center" wrapText="1"/>
    </xf>
    <xf numFmtId="0" fontId="30" fillId="14" borderId="3" xfId="0" applyFont="1" applyFill="1" applyBorder="1" applyAlignment="1">
      <alignment horizontal="center" vertical="center"/>
    </xf>
    <xf numFmtId="0" fontId="30" fillId="14" borderId="4" xfId="0" applyFont="1" applyFill="1" applyBorder="1" applyAlignment="1">
      <alignment horizontal="center" vertical="center"/>
    </xf>
    <xf numFmtId="0" fontId="30" fillId="0" borderId="0" xfId="0" applyFont="1"/>
    <xf numFmtId="0" fontId="32" fillId="0" borderId="0" xfId="0" applyFont="1" applyAlignment="1">
      <alignment horizontal="center" vertical="center"/>
    </xf>
    <xf numFmtId="0" fontId="33" fillId="21" borderId="3" xfId="0" applyFont="1" applyFill="1" applyBorder="1" applyAlignment="1">
      <alignment horizontal="center" vertical="center" wrapText="1"/>
    </xf>
    <xf numFmtId="16" fontId="15" fillId="7" borderId="22" xfId="9" applyNumberFormat="1" applyFont="1" applyFill="1" applyBorder="1" applyAlignment="1">
      <alignment horizontal="center" vertical="center"/>
    </xf>
    <xf numFmtId="16" fontId="15" fillId="7" borderId="22" xfId="12" applyNumberFormat="1" applyFont="1" applyFill="1" applyBorder="1" applyAlignment="1">
      <alignment horizontal="center" vertical="center"/>
    </xf>
    <xf numFmtId="16" fontId="15" fillId="7" borderId="22" xfId="13" applyNumberFormat="1" applyFont="1" applyFill="1" applyBorder="1" applyAlignment="1">
      <alignment horizontal="center" vertical="center"/>
    </xf>
    <xf numFmtId="16" fontId="13" fillId="7" borderId="22" xfId="9" applyNumberFormat="1" applyFont="1" applyFill="1" applyBorder="1" applyAlignment="1">
      <alignment horizontal="center" vertical="center"/>
    </xf>
    <xf numFmtId="16" fontId="15" fillId="29" borderId="22" xfId="9" applyNumberFormat="1" applyFont="1" applyFill="1" applyBorder="1" applyAlignment="1">
      <alignment horizontal="center" vertical="center" wrapText="1"/>
    </xf>
    <xf numFmtId="16" fontId="15" fillId="7" borderId="22" xfId="11" applyNumberFormat="1" applyFont="1" applyFill="1" applyBorder="1" applyAlignment="1">
      <alignment horizontal="center" vertical="center"/>
    </xf>
    <xf numFmtId="16" fontId="15" fillId="7" borderId="22" xfId="11" applyNumberFormat="1" applyFont="1" applyFill="1" applyBorder="1" applyAlignment="1">
      <alignment horizontal="center" vertical="center" wrapText="1"/>
    </xf>
    <xf numFmtId="16" fontId="15" fillId="29" borderId="22" xfId="9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5" fillId="0" borderId="0" xfId="0" applyFont="1"/>
    <xf numFmtId="0" fontId="36" fillId="16" borderId="3" xfId="0" applyFont="1" applyFill="1" applyBorder="1" applyAlignment="1">
      <alignment horizontal="center"/>
    </xf>
    <xf numFmtId="20" fontId="37" fillId="9" borderId="4" xfId="9" applyNumberFormat="1" applyFont="1" applyFill="1" applyBorder="1" applyAlignment="1">
      <alignment horizontal="center"/>
    </xf>
    <xf numFmtId="166" fontId="14" fillId="31" borderId="4" xfId="9" applyNumberFormat="1" applyFont="1" applyFill="1" applyBorder="1" applyAlignment="1">
      <alignment horizontal="center"/>
    </xf>
    <xf numFmtId="166" fontId="37" fillId="9" borderId="4" xfId="9" applyNumberFormat="1" applyFont="1" applyFill="1" applyBorder="1" applyAlignment="1">
      <alignment horizontal="center"/>
    </xf>
    <xf numFmtId="166" fontId="35" fillId="33" borderId="4" xfId="15" applyNumberFormat="1" applyFont="1" applyBorder="1" applyAlignment="1">
      <alignment horizontal="center"/>
    </xf>
    <xf numFmtId="0" fontId="36" fillId="9" borderId="0" xfId="0" applyFont="1" applyFill="1" applyAlignment="1">
      <alignment horizontal="center"/>
    </xf>
    <xf numFmtId="0" fontId="36" fillId="9" borderId="3" xfId="0" applyFont="1" applyFill="1" applyBorder="1" applyAlignment="1">
      <alignment horizontal="center"/>
    </xf>
    <xf numFmtId="20" fontId="37" fillId="9" borderId="3" xfId="9" applyNumberFormat="1" applyFont="1" applyFill="1" applyBorder="1" applyAlignment="1">
      <alignment horizontal="center"/>
    </xf>
    <xf numFmtId="0" fontId="36" fillId="36" borderId="3" xfId="0" applyFont="1" applyFill="1" applyBorder="1" applyAlignment="1">
      <alignment horizontal="center"/>
    </xf>
    <xf numFmtId="20" fontId="37" fillId="36" borderId="3" xfId="9" applyNumberFormat="1" applyFont="1" applyFill="1" applyBorder="1" applyAlignment="1">
      <alignment horizontal="center"/>
    </xf>
    <xf numFmtId="166" fontId="37" fillId="36" borderId="4" xfId="9" applyNumberFormat="1" applyFont="1" applyFill="1" applyBorder="1" applyAlignment="1">
      <alignment horizontal="center"/>
    </xf>
    <xf numFmtId="166" fontId="37" fillId="36" borderId="3" xfId="9" applyNumberFormat="1" applyFont="1" applyFill="1" applyBorder="1" applyAlignment="1">
      <alignment horizontal="center"/>
    </xf>
    <xf numFmtId="166" fontId="35" fillId="36" borderId="4" xfId="15" applyNumberFormat="1" applyFont="1" applyFill="1" applyBorder="1" applyAlignment="1">
      <alignment horizontal="center"/>
    </xf>
    <xf numFmtId="0" fontId="36" fillId="36" borderId="0" xfId="0" applyFont="1" applyFill="1" applyAlignment="1">
      <alignment horizontal="center"/>
    </xf>
    <xf numFmtId="166" fontId="37" fillId="9" borderId="3" xfId="9" applyNumberFormat="1" applyFont="1" applyFill="1" applyBorder="1" applyAlignment="1">
      <alignment horizontal="center"/>
    </xf>
    <xf numFmtId="0" fontId="38" fillId="9" borderId="3" xfId="0" applyFont="1" applyFill="1" applyBorder="1" applyAlignment="1">
      <alignment horizontal="center"/>
    </xf>
    <xf numFmtId="0" fontId="36" fillId="18" borderId="3" xfId="0" applyFont="1" applyFill="1" applyBorder="1" applyAlignment="1">
      <alignment horizontal="center"/>
    </xf>
    <xf numFmtId="20" fontId="37" fillId="14" borderId="3" xfId="9" applyNumberFormat="1" applyFont="1" applyFill="1" applyBorder="1" applyAlignment="1">
      <alignment horizontal="center"/>
    </xf>
    <xf numFmtId="166" fontId="37" fillId="14" borderId="4" xfId="9" applyNumberFormat="1" applyFont="1" applyFill="1" applyBorder="1" applyAlignment="1">
      <alignment horizontal="center"/>
    </xf>
    <xf numFmtId="0" fontId="38" fillId="9" borderId="0" xfId="0" applyFont="1" applyFill="1" applyAlignment="1">
      <alignment horizontal="center"/>
    </xf>
    <xf numFmtId="0" fontId="13" fillId="25" borderId="3" xfId="0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37" fillId="24" borderId="3" xfId="9" applyFont="1" applyFill="1" applyBorder="1" applyAlignment="1">
      <alignment horizontal="center"/>
    </xf>
    <xf numFmtId="166" fontId="37" fillId="24" borderId="4" xfId="9" applyNumberFormat="1" applyFont="1" applyFill="1" applyBorder="1" applyAlignment="1">
      <alignment horizontal="center"/>
    </xf>
    <xf numFmtId="0" fontId="36" fillId="0" borderId="0" xfId="0" applyFont="1" applyAlignment="1">
      <alignment horizontal="center"/>
    </xf>
    <xf numFmtId="0" fontId="39" fillId="9" borderId="3" xfId="9" applyFont="1" applyFill="1" applyBorder="1" applyAlignment="1">
      <alignment horizontal="center"/>
    </xf>
    <xf numFmtId="0" fontId="14" fillId="16" borderId="3" xfId="9" applyFont="1" applyFill="1" applyBorder="1" applyAlignment="1">
      <alignment horizontal="center"/>
    </xf>
    <xf numFmtId="0" fontId="37" fillId="9" borderId="3" xfId="9" applyFont="1" applyFill="1" applyBorder="1" applyAlignment="1">
      <alignment horizontal="center"/>
    </xf>
    <xf numFmtId="0" fontId="38" fillId="0" borderId="3" xfId="0" applyFont="1" applyBorder="1" applyAlignment="1">
      <alignment horizontal="center"/>
    </xf>
    <xf numFmtId="20" fontId="37" fillId="16" borderId="3" xfId="9" applyNumberFormat="1" applyFont="1" applyFill="1" applyBorder="1" applyAlignment="1">
      <alignment horizontal="center"/>
    </xf>
    <xf numFmtId="0" fontId="38" fillId="0" borderId="0" xfId="0" applyFont="1" applyAlignment="1">
      <alignment horizontal="center"/>
    </xf>
    <xf numFmtId="0" fontId="37" fillId="14" borderId="3" xfId="9" applyFont="1" applyFill="1" applyBorder="1" applyAlignment="1">
      <alignment horizontal="center"/>
    </xf>
    <xf numFmtId="0" fontId="36" fillId="10" borderId="3" xfId="0" applyFont="1" applyFill="1" applyBorder="1" applyAlignment="1">
      <alignment horizontal="center"/>
    </xf>
    <xf numFmtId="20" fontId="38" fillId="9" borderId="3" xfId="0" applyNumberFormat="1" applyFont="1" applyFill="1" applyBorder="1" applyAlignment="1">
      <alignment horizontal="center"/>
    </xf>
    <xf numFmtId="0" fontId="13" fillId="23" borderId="3" xfId="0" applyFont="1" applyFill="1" applyBorder="1" applyAlignment="1">
      <alignment horizontal="center"/>
    </xf>
    <xf numFmtId="0" fontId="15" fillId="23" borderId="3" xfId="0" applyFont="1" applyFill="1" applyBorder="1" applyAlignment="1">
      <alignment horizontal="center"/>
    </xf>
    <xf numFmtId="166" fontId="13" fillId="23" borderId="3" xfId="0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6" fontId="40" fillId="34" borderId="3" xfId="16" applyNumberFormat="1" applyFont="1" applyBorder="1" applyAlignment="1">
      <alignment horizontal="center"/>
    </xf>
    <xf numFmtId="166" fontId="38" fillId="0" borderId="0" xfId="0" applyNumberFormat="1" applyFont="1" applyAlignment="1">
      <alignment horizontal="center"/>
    </xf>
    <xf numFmtId="0" fontId="33" fillId="21" borderId="4" xfId="0" applyFont="1" applyFill="1" applyBorder="1" applyAlignment="1">
      <alignment horizontal="center" vertical="center" wrapText="1"/>
    </xf>
    <xf numFmtId="16" fontId="24" fillId="29" borderId="22" xfId="9" applyNumberFormat="1" applyFont="1" applyFill="1" applyBorder="1" applyAlignment="1">
      <alignment horizontal="center" vertical="center" wrapText="1"/>
    </xf>
    <xf numFmtId="16" fontId="24" fillId="7" borderId="22" xfId="11" applyNumberFormat="1" applyFont="1" applyFill="1" applyBorder="1" applyAlignment="1">
      <alignment horizontal="center" vertical="center" wrapText="1"/>
    </xf>
    <xf numFmtId="0" fontId="47" fillId="16" borderId="3" xfId="0" applyFont="1" applyFill="1" applyBorder="1" applyAlignment="1">
      <alignment horizontal="center"/>
    </xf>
    <xf numFmtId="0" fontId="47" fillId="9" borderId="3" xfId="0" applyFont="1" applyFill="1" applyBorder="1" applyAlignment="1">
      <alignment horizontal="center"/>
    </xf>
    <xf numFmtId="0" fontId="47" fillId="36" borderId="3" xfId="0" applyFont="1" applyFill="1" applyBorder="1" applyAlignment="1">
      <alignment horizontal="center"/>
    </xf>
    <xf numFmtId="0" fontId="47" fillId="18" borderId="3" xfId="0" applyFont="1" applyFill="1" applyBorder="1" applyAlignment="1">
      <alignment horizontal="center"/>
    </xf>
    <xf numFmtId="0" fontId="44" fillId="25" borderId="3" xfId="0" applyFont="1" applyFill="1" applyBorder="1" applyAlignment="1">
      <alignment horizontal="center"/>
    </xf>
    <xf numFmtId="0" fontId="45" fillId="16" borderId="3" xfId="9" applyFont="1" applyFill="1" applyBorder="1" applyAlignment="1">
      <alignment horizontal="center"/>
    </xf>
    <xf numFmtId="0" fontId="47" fillId="10" borderId="3" xfId="0" applyFont="1" applyFill="1" applyBorder="1" applyAlignment="1">
      <alignment horizontal="center"/>
    </xf>
    <xf numFmtId="0" fontId="44" fillId="23" borderId="3" xfId="0" applyFont="1" applyFill="1" applyBorder="1" applyAlignment="1">
      <alignment horizontal="center"/>
    </xf>
    <xf numFmtId="0" fontId="48" fillId="0" borderId="0" xfId="0" applyFont="1"/>
    <xf numFmtId="0" fontId="47" fillId="0" borderId="0" xfId="0" applyFont="1" applyAlignment="1">
      <alignment horizontal="center"/>
    </xf>
    <xf numFmtId="20" fontId="49" fillId="9" borderId="4" xfId="9" applyNumberFormat="1" applyFont="1" applyFill="1" applyBorder="1" applyAlignment="1">
      <alignment horizontal="center"/>
    </xf>
    <xf numFmtId="166" fontId="45" fillId="31" borderId="4" xfId="9" applyNumberFormat="1" applyFont="1" applyFill="1" applyBorder="1" applyAlignment="1">
      <alignment horizontal="center"/>
    </xf>
    <xf numFmtId="166" fontId="49" fillId="9" borderId="4" xfId="9" applyNumberFormat="1" applyFont="1" applyFill="1" applyBorder="1" applyAlignment="1">
      <alignment horizontal="center"/>
    </xf>
    <xf numFmtId="166" fontId="48" fillId="33" borderId="4" xfId="15" applyNumberFormat="1" applyFont="1" applyBorder="1" applyAlignment="1">
      <alignment horizontal="center"/>
    </xf>
    <xf numFmtId="166" fontId="50" fillId="22" borderId="1" xfId="9" applyNumberFormat="1" applyFont="1" applyAlignment="1">
      <alignment horizontal="center" vertical="top"/>
    </xf>
    <xf numFmtId="166" fontId="47" fillId="9" borderId="0" xfId="0" applyNumberFormat="1" applyFont="1" applyFill="1" applyAlignment="1">
      <alignment horizontal="center"/>
    </xf>
    <xf numFmtId="0" fontId="47" fillId="9" borderId="0" xfId="0" applyFont="1" applyFill="1" applyAlignment="1">
      <alignment horizontal="center"/>
    </xf>
    <xf numFmtId="20" fontId="49" fillId="9" borderId="3" xfId="9" applyNumberFormat="1" applyFont="1" applyFill="1" applyBorder="1" applyAlignment="1">
      <alignment horizontal="center"/>
    </xf>
    <xf numFmtId="20" fontId="49" fillId="36" borderId="3" xfId="9" applyNumberFormat="1" applyFont="1" applyFill="1" applyBorder="1" applyAlignment="1">
      <alignment horizontal="center"/>
    </xf>
    <xf numFmtId="166" fontId="49" fillId="36" borderId="3" xfId="9" applyNumberFormat="1" applyFont="1" applyFill="1" applyBorder="1" applyAlignment="1">
      <alignment horizontal="center"/>
    </xf>
    <xf numFmtId="166" fontId="49" fillId="36" borderId="4" xfId="9" applyNumberFormat="1" applyFont="1" applyFill="1" applyBorder="1" applyAlignment="1">
      <alignment horizontal="center"/>
    </xf>
    <xf numFmtId="166" fontId="48" fillId="36" borderId="4" xfId="15" applyNumberFormat="1" applyFont="1" applyFill="1" applyBorder="1" applyAlignment="1">
      <alignment horizontal="center"/>
    </xf>
    <xf numFmtId="0" fontId="47" fillId="36" borderId="0" xfId="0" applyFont="1" applyFill="1" applyAlignment="1">
      <alignment horizontal="center"/>
    </xf>
    <xf numFmtId="166" fontId="49" fillId="9" borderId="3" xfId="9" applyNumberFormat="1" applyFont="1" applyFill="1" applyBorder="1" applyAlignment="1">
      <alignment horizontal="center"/>
    </xf>
    <xf numFmtId="0" fontId="51" fillId="9" borderId="3" xfId="0" applyFont="1" applyFill="1" applyBorder="1" applyAlignment="1">
      <alignment horizontal="center"/>
    </xf>
    <xf numFmtId="20" fontId="49" fillId="14" borderId="3" xfId="9" applyNumberFormat="1" applyFont="1" applyFill="1" applyBorder="1" applyAlignment="1">
      <alignment horizontal="center"/>
    </xf>
    <xf numFmtId="166" fontId="49" fillId="14" borderId="4" xfId="9" applyNumberFormat="1" applyFont="1" applyFill="1" applyBorder="1" applyAlignment="1">
      <alignment horizontal="center"/>
    </xf>
    <xf numFmtId="0" fontId="51" fillId="9" borderId="0" xfId="0" applyFont="1" applyFill="1" applyAlignment="1">
      <alignment horizontal="center"/>
    </xf>
    <xf numFmtId="166" fontId="48" fillId="9" borderId="3" xfId="15" applyNumberFormat="1" applyFont="1" applyFill="1" applyBorder="1" applyAlignment="1">
      <alignment horizontal="center"/>
    </xf>
    <xf numFmtId="166" fontId="48" fillId="9" borderId="4" xfId="15" applyNumberFormat="1" applyFont="1" applyFill="1" applyBorder="1" applyAlignment="1">
      <alignment horizontal="center"/>
    </xf>
    <xf numFmtId="0" fontId="47" fillId="0" borderId="3" xfId="0" applyFont="1" applyBorder="1" applyAlignment="1">
      <alignment horizontal="center"/>
    </xf>
    <xf numFmtId="0" fontId="49" fillId="24" borderId="3" xfId="9" applyFont="1" applyFill="1" applyBorder="1" applyAlignment="1">
      <alignment horizontal="center"/>
    </xf>
    <xf numFmtId="166" fontId="49" fillId="24" borderId="4" xfId="9" applyNumberFormat="1" applyFont="1" applyFill="1" applyBorder="1" applyAlignment="1">
      <alignment horizontal="center"/>
    </xf>
    <xf numFmtId="0" fontId="52" fillId="9" borderId="3" xfId="9" applyFont="1" applyFill="1" applyBorder="1" applyAlignment="1">
      <alignment horizontal="center"/>
    </xf>
    <xf numFmtId="0" fontId="49" fillId="9" borderId="3" xfId="9" applyFont="1" applyFill="1" applyBorder="1" applyAlignment="1">
      <alignment horizontal="center"/>
    </xf>
    <xf numFmtId="0" fontId="51" fillId="0" borderId="3" xfId="0" applyFont="1" applyBorder="1" applyAlignment="1">
      <alignment horizontal="center"/>
    </xf>
    <xf numFmtId="20" fontId="49" fillId="16" borderId="3" xfId="9" applyNumberFormat="1" applyFont="1" applyFill="1" applyBorder="1" applyAlignment="1">
      <alignment horizontal="center"/>
    </xf>
    <xf numFmtId="0" fontId="51" fillId="0" borderId="0" xfId="0" applyFont="1" applyAlignment="1">
      <alignment horizontal="center"/>
    </xf>
    <xf numFmtId="0" fontId="49" fillId="14" borderId="3" xfId="9" applyFont="1" applyFill="1" applyBorder="1" applyAlignment="1">
      <alignment horizontal="center"/>
    </xf>
    <xf numFmtId="20" fontId="51" fillId="9" borderId="3" xfId="0" applyNumberFormat="1" applyFont="1" applyFill="1" applyBorder="1" applyAlignment="1">
      <alignment horizontal="center"/>
    </xf>
    <xf numFmtId="0" fontId="43" fillId="23" borderId="3" xfId="0" applyFont="1" applyFill="1" applyBorder="1" applyAlignment="1">
      <alignment horizontal="center"/>
    </xf>
    <xf numFmtId="166" fontId="44" fillId="23" borderId="3" xfId="0" applyNumberFormat="1" applyFont="1" applyFill="1" applyBorder="1" applyAlignment="1">
      <alignment horizontal="center"/>
    </xf>
    <xf numFmtId="166" fontId="43" fillId="23" borderId="3" xfId="0" applyNumberFormat="1" applyFont="1" applyFill="1" applyBorder="1" applyAlignment="1">
      <alignment horizontal="center"/>
    </xf>
    <xf numFmtId="166" fontId="51" fillId="18" borderId="0" xfId="0" applyNumberFormat="1" applyFont="1" applyFill="1" applyAlignment="1">
      <alignment horizontal="center"/>
    </xf>
    <xf numFmtId="166" fontId="51" fillId="0" borderId="3" xfId="0" applyNumberFormat="1" applyFont="1" applyBorder="1" applyAlignment="1">
      <alignment horizontal="center"/>
    </xf>
    <xf numFmtId="166" fontId="51" fillId="0" borderId="0" xfId="0" applyNumberFormat="1" applyFont="1" applyAlignment="1">
      <alignment horizontal="center"/>
    </xf>
    <xf numFmtId="0" fontId="54" fillId="9" borderId="3" xfId="0" applyFont="1" applyFill="1" applyBorder="1" applyAlignment="1">
      <alignment horizontal="center"/>
    </xf>
    <xf numFmtId="0" fontId="47" fillId="9" borderId="3" xfId="0" applyFont="1" applyFill="1" applyBorder="1" applyAlignment="1">
      <alignment vertical="center"/>
    </xf>
    <xf numFmtId="0" fontId="47" fillId="9" borderId="3" xfId="0" applyFont="1" applyFill="1" applyBorder="1" applyAlignment="1">
      <alignment horizontal="left" vertical="center"/>
    </xf>
    <xf numFmtId="166" fontId="55" fillId="23" borderId="3" xfId="0" applyNumberFormat="1" applyFont="1" applyFill="1" applyBorder="1" applyAlignment="1">
      <alignment horizontal="center"/>
    </xf>
    <xf numFmtId="0" fontId="44" fillId="23" borderId="3" xfId="0" applyFont="1" applyFill="1" applyBorder="1" applyAlignment="1">
      <alignment horizontal="left" vertical="center"/>
    </xf>
    <xf numFmtId="14" fontId="0" fillId="0" borderId="0" xfId="0" applyNumberFormat="1"/>
    <xf numFmtId="166" fontId="37" fillId="18" borderId="4" xfId="9" applyNumberFormat="1" applyFont="1" applyFill="1" applyBorder="1" applyAlignment="1">
      <alignment horizontal="center"/>
    </xf>
    <xf numFmtId="166" fontId="15" fillId="23" borderId="3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4" fillId="23" borderId="7" xfId="0" applyNumberFormat="1" applyFont="1" applyFill="1" applyBorder="1" applyAlignment="1">
      <alignment horizontal="center"/>
    </xf>
    <xf numFmtId="166" fontId="51" fillId="0" borderId="7" xfId="0" applyNumberFormat="1" applyFont="1" applyBorder="1" applyAlignment="1">
      <alignment horizontal="center"/>
    </xf>
    <xf numFmtId="166" fontId="53" fillId="34" borderId="7" xfId="16" applyNumberFormat="1" applyFont="1" applyBorder="1" applyAlignment="1">
      <alignment horizontal="center"/>
    </xf>
    <xf numFmtId="0" fontId="44" fillId="23" borderId="7" xfId="0" applyFont="1" applyFill="1" applyBorder="1" applyAlignment="1">
      <alignment horizontal="left" vertical="center"/>
    </xf>
    <xf numFmtId="0" fontId="36" fillId="0" borderId="3" xfId="0" applyFont="1" applyBorder="1" applyAlignment="1">
      <alignment horizontal="center" vertical="center"/>
    </xf>
    <xf numFmtId="166" fontId="47" fillId="0" borderId="3" xfId="0" applyNumberFormat="1" applyFont="1" applyBorder="1" applyAlignment="1">
      <alignment horizontal="center"/>
    </xf>
    <xf numFmtId="0" fontId="59" fillId="9" borderId="3" xfId="0" applyFont="1" applyFill="1" applyBorder="1" applyAlignment="1">
      <alignment horizontal="center" vertical="center"/>
    </xf>
    <xf numFmtId="0" fontId="59" fillId="9" borderId="3" xfId="0" applyFont="1" applyFill="1" applyBorder="1" applyAlignment="1">
      <alignment horizontal="center"/>
    </xf>
    <xf numFmtId="0" fontId="60" fillId="0" borderId="0" xfId="0" applyFont="1"/>
    <xf numFmtId="0" fontId="1" fillId="0" borderId="0" xfId="3"/>
    <xf numFmtId="0" fontId="61" fillId="0" borderId="0" xfId="3" applyFont="1"/>
    <xf numFmtId="0" fontId="61" fillId="0" borderId="0" xfId="0" applyFont="1"/>
    <xf numFmtId="0" fontId="62" fillId="0" borderId="0" xfId="0" applyFont="1"/>
    <xf numFmtId="0" fontId="64" fillId="9" borderId="0" xfId="21" applyFont="1" applyFill="1" applyAlignment="1">
      <alignment vertical="center"/>
    </xf>
    <xf numFmtId="0" fontId="65" fillId="9" borderId="0" xfId="21" applyFont="1" applyFill="1" applyAlignment="1">
      <alignment vertical="center"/>
    </xf>
    <xf numFmtId="0" fontId="66" fillId="9" borderId="0" xfId="21" applyFont="1" applyFill="1" applyAlignment="1">
      <alignment vertical="center"/>
    </xf>
    <xf numFmtId="0" fontId="67" fillId="9" borderId="0" xfId="21" applyFont="1" applyFill="1" applyAlignment="1">
      <alignment vertical="center"/>
    </xf>
    <xf numFmtId="14" fontId="68" fillId="9" borderId="0" xfId="21" applyNumberFormat="1" applyFont="1" applyFill="1" applyAlignment="1">
      <alignment vertical="center"/>
    </xf>
    <xf numFmtId="0" fontId="69" fillId="0" borderId="0" xfId="3" applyFont="1"/>
    <xf numFmtId="0" fontId="63" fillId="0" borderId="0" xfId="21"/>
    <xf numFmtId="0" fontId="70" fillId="0" borderId="0" xfId="21" applyFont="1"/>
    <xf numFmtId="169" fontId="70" fillId="0" borderId="34" xfId="21" applyNumberFormat="1" applyFont="1" applyBorder="1"/>
    <xf numFmtId="0" fontId="70" fillId="0" borderId="34" xfId="21" applyFont="1" applyBorder="1"/>
    <xf numFmtId="0" fontId="66" fillId="9" borderId="35" xfId="21" applyFont="1" applyFill="1" applyBorder="1" applyAlignment="1">
      <alignment horizontal="center"/>
    </xf>
    <xf numFmtId="0" fontId="65" fillId="9" borderId="35" xfId="21" applyFont="1" applyFill="1" applyBorder="1" applyAlignment="1">
      <alignment horizontal="center"/>
    </xf>
    <xf numFmtId="0" fontId="67" fillId="9" borderId="35" xfId="21" applyFont="1" applyFill="1" applyBorder="1" applyAlignment="1">
      <alignment horizontal="center"/>
    </xf>
    <xf numFmtId="0" fontId="71" fillId="9" borderId="0" xfId="21" applyFont="1" applyFill="1"/>
    <xf numFmtId="0" fontId="65" fillId="9" borderId="0" xfId="21" applyFont="1" applyFill="1" applyAlignment="1">
      <alignment horizontal="center"/>
    </xf>
    <xf numFmtId="0" fontId="66" fillId="9" borderId="0" xfId="21" applyFont="1" applyFill="1" applyAlignment="1">
      <alignment horizontal="center"/>
    </xf>
    <xf numFmtId="0" fontId="67" fillId="9" borderId="0" xfId="21" applyFont="1" applyFill="1" applyAlignment="1">
      <alignment horizontal="center"/>
    </xf>
    <xf numFmtId="0" fontId="66" fillId="9" borderId="0" xfId="21" applyFont="1" applyFill="1" applyAlignment="1">
      <alignment horizontal="left" vertical="center" indent="1"/>
    </xf>
    <xf numFmtId="0" fontId="73" fillId="39" borderId="37" xfId="21" applyFont="1" applyFill="1" applyBorder="1" applyAlignment="1">
      <alignment horizontal="center" vertical="center"/>
    </xf>
    <xf numFmtId="0" fontId="76" fillId="0" borderId="43" xfId="21" applyFont="1" applyBorder="1" applyAlignment="1">
      <alignment horizontal="center" vertical="center"/>
    </xf>
    <xf numFmtId="166" fontId="77" fillId="47" borderId="40" xfId="21" applyNumberFormat="1" applyFont="1" applyFill="1" applyBorder="1" applyAlignment="1" applyProtection="1">
      <alignment horizontal="right" vertical="center" indent="1"/>
      <protection locked="0"/>
    </xf>
    <xf numFmtId="0" fontId="63" fillId="9" borderId="0" xfId="21" applyFill="1"/>
    <xf numFmtId="0" fontId="80" fillId="41" borderId="0" xfId="21" applyFont="1" applyFill="1" applyAlignment="1" applyProtection="1">
      <alignment horizontal="left" vertical="center"/>
      <protection locked="0"/>
    </xf>
    <xf numFmtId="0" fontId="74" fillId="41" borderId="0" xfId="21" applyFont="1" applyFill="1" applyAlignment="1" applyProtection="1">
      <alignment horizontal="left" vertical="center"/>
      <protection locked="0"/>
    </xf>
    <xf numFmtId="2" fontId="74" fillId="39" borderId="0" xfId="21" applyNumberFormat="1" applyFont="1" applyFill="1" applyAlignment="1" applyProtection="1">
      <alignment horizontal="center" vertical="center"/>
      <protection locked="0"/>
    </xf>
    <xf numFmtId="0" fontId="82" fillId="0" borderId="0" xfId="21" applyFont="1" applyAlignment="1">
      <alignment horizontal="center"/>
    </xf>
    <xf numFmtId="0" fontId="83" fillId="0" borderId="0" xfId="21" applyFont="1" applyAlignment="1">
      <alignment horizontal="center" vertical="center"/>
    </xf>
    <xf numFmtId="166" fontId="75" fillId="51" borderId="40" xfId="21" applyNumberFormat="1" applyFont="1" applyFill="1" applyBorder="1" applyAlignment="1">
      <alignment horizontal="center" vertical="center"/>
    </xf>
    <xf numFmtId="0" fontId="81" fillId="9" borderId="0" xfId="21" applyFont="1" applyFill="1" applyAlignment="1">
      <alignment horizontal="center" vertical="center"/>
    </xf>
    <xf numFmtId="3" fontId="74" fillId="39" borderId="0" xfId="21" applyNumberFormat="1" applyFont="1" applyFill="1" applyAlignment="1" applyProtection="1">
      <alignment horizontal="center" vertical="center"/>
      <protection locked="0"/>
    </xf>
    <xf numFmtId="0" fontId="84" fillId="0" borderId="0" xfId="21" applyFont="1" applyAlignment="1">
      <alignment horizontal="center" vertical="center"/>
    </xf>
    <xf numFmtId="0" fontId="76" fillId="9" borderId="0" xfId="21" applyFont="1" applyFill="1" applyAlignment="1">
      <alignment horizontal="center" vertical="center"/>
    </xf>
    <xf numFmtId="3" fontId="77" fillId="41" borderId="0" xfId="21" applyNumberFormat="1" applyFont="1" applyFill="1" applyAlignment="1" applyProtection="1">
      <alignment horizontal="center" vertical="center"/>
      <protection locked="0"/>
    </xf>
    <xf numFmtId="3" fontId="63" fillId="9" borderId="0" xfId="21" applyNumberFormat="1" applyFill="1" applyAlignment="1">
      <alignment horizontal="center" vertical="center"/>
    </xf>
    <xf numFmtId="166" fontId="77" fillId="9" borderId="0" xfId="21" applyNumberFormat="1" applyFont="1" applyFill="1" applyAlignment="1" applyProtection="1">
      <alignment horizontal="right" vertical="center" indent="1"/>
      <protection locked="0"/>
    </xf>
    <xf numFmtId="3" fontId="74" fillId="54" borderId="0" xfId="21" applyNumberFormat="1" applyFont="1" applyFill="1" applyAlignment="1" applyProtection="1">
      <alignment horizontal="center" vertical="center"/>
      <protection locked="0"/>
    </xf>
    <xf numFmtId="166" fontId="74" fillId="56" borderId="40" xfId="21" applyNumberFormat="1" applyFont="1" applyFill="1" applyBorder="1" applyAlignment="1" applyProtection="1">
      <alignment horizontal="right" vertical="center" indent="1"/>
      <protection locked="0"/>
    </xf>
    <xf numFmtId="0" fontId="90" fillId="8" borderId="40" xfId="21" applyFont="1" applyFill="1" applyBorder="1" applyAlignment="1">
      <alignment horizontal="center" vertical="center"/>
    </xf>
    <xf numFmtId="168" fontId="89" fillId="42" borderId="41" xfId="0" applyNumberFormat="1" applyFont="1" applyFill="1" applyBorder="1" applyAlignment="1">
      <alignment horizontal="center" vertical="center"/>
    </xf>
    <xf numFmtId="168" fontId="89" fillId="42" borderId="42" xfId="0" applyNumberFormat="1" applyFont="1" applyFill="1" applyBorder="1" applyAlignment="1">
      <alignment horizontal="center" vertical="center"/>
    </xf>
    <xf numFmtId="16" fontId="73" fillId="43" borderId="41" xfId="0" applyNumberFormat="1" applyFont="1" applyFill="1" applyBorder="1" applyAlignment="1">
      <alignment horizontal="center" vertical="center"/>
    </xf>
    <xf numFmtId="0" fontId="91" fillId="0" borderId="43" xfId="21" applyFont="1" applyBorder="1" applyAlignment="1">
      <alignment horizontal="center" vertical="center"/>
    </xf>
    <xf numFmtId="2" fontId="89" fillId="45" borderId="36" xfId="21" applyNumberFormat="1" applyFont="1" applyFill="1" applyBorder="1" applyAlignment="1" applyProtection="1">
      <alignment horizontal="center" vertical="center"/>
      <protection locked="0"/>
    </xf>
    <xf numFmtId="0" fontId="85" fillId="9" borderId="44" xfId="0" applyFont="1" applyFill="1" applyBorder="1" applyAlignment="1">
      <alignment horizontal="center" vertical="center"/>
    </xf>
    <xf numFmtId="0" fontId="85" fillId="9" borderId="45" xfId="0" applyFont="1" applyFill="1" applyBorder="1" applyAlignment="1">
      <alignment horizontal="center" vertical="center"/>
    </xf>
    <xf numFmtId="0" fontId="85" fillId="9" borderId="46" xfId="0" applyFont="1" applyFill="1" applyBorder="1" applyAlignment="1">
      <alignment horizontal="center" vertical="center"/>
    </xf>
    <xf numFmtId="0" fontId="88" fillId="0" borderId="44" xfId="0" applyFont="1" applyBorder="1" applyAlignment="1">
      <alignment horizontal="center" vertical="center"/>
    </xf>
    <xf numFmtId="0" fontId="85" fillId="9" borderId="3" xfId="0" applyFont="1" applyFill="1" applyBorder="1" applyAlignment="1">
      <alignment horizontal="center" vertical="center"/>
    </xf>
    <xf numFmtId="0" fontId="88" fillId="0" borderId="3" xfId="0" applyFont="1" applyBorder="1" applyAlignment="1">
      <alignment horizontal="center" vertical="center"/>
    </xf>
    <xf numFmtId="2" fontId="89" fillId="45" borderId="0" xfId="21" applyNumberFormat="1" applyFont="1" applyFill="1" applyAlignment="1" applyProtection="1">
      <alignment horizontal="center" vertical="center"/>
      <protection locked="0"/>
    </xf>
    <xf numFmtId="2" fontId="89" fillId="39" borderId="0" xfId="21" applyNumberFormat="1" applyFont="1" applyFill="1" applyAlignment="1" applyProtection="1">
      <alignment horizontal="center" vertical="center"/>
      <protection locked="0"/>
    </xf>
    <xf numFmtId="0" fontId="90" fillId="8" borderId="50" xfId="21" applyFont="1" applyFill="1" applyBorder="1" applyAlignment="1">
      <alignment horizontal="center" vertical="center"/>
    </xf>
    <xf numFmtId="0" fontId="70" fillId="9" borderId="0" xfId="21" applyFont="1" applyFill="1" applyAlignment="1">
      <alignment horizontal="center" vertical="center"/>
    </xf>
    <xf numFmtId="0" fontId="85" fillId="9" borderId="0" xfId="21" applyFont="1" applyFill="1" applyAlignment="1">
      <alignment horizontal="center" vertical="center"/>
    </xf>
    <xf numFmtId="0" fontId="85" fillId="9" borderId="35" xfId="21" applyFont="1" applyFill="1" applyBorder="1" applyAlignment="1">
      <alignment horizontal="center" vertical="center"/>
    </xf>
    <xf numFmtId="0" fontId="70" fillId="9" borderId="35" xfId="21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63" fillId="0" borderId="0" xfId="21" applyAlignment="1">
      <alignment horizontal="center" vertical="center"/>
    </xf>
    <xf numFmtId="0" fontId="86" fillId="9" borderId="0" xfId="21" applyFont="1" applyFill="1" applyAlignment="1">
      <alignment horizontal="center" vertical="center"/>
    </xf>
    <xf numFmtId="0" fontId="87" fillId="0" borderId="0" xfId="3" applyFont="1" applyAlignment="1">
      <alignment horizontal="center" vertical="center"/>
    </xf>
    <xf numFmtId="0" fontId="87" fillId="0" borderId="0" xfId="0" applyFont="1" applyAlignment="1">
      <alignment horizontal="center" vertical="center"/>
    </xf>
    <xf numFmtId="0" fontId="89" fillId="41" borderId="36" xfId="21" applyFont="1" applyFill="1" applyBorder="1" applyAlignment="1" applyProtection="1">
      <alignment horizontal="center" vertical="center"/>
      <protection locked="0"/>
    </xf>
    <xf numFmtId="170" fontId="70" fillId="44" borderId="43" xfId="3" applyNumberFormat="1" applyFont="1" applyFill="1" applyBorder="1" applyAlignment="1">
      <alignment horizontal="center" vertical="center"/>
    </xf>
    <xf numFmtId="170" fontId="70" fillId="44" borderId="37" xfId="3" applyNumberFormat="1" applyFont="1" applyFill="1" applyBorder="1" applyAlignment="1">
      <alignment horizontal="center" vertical="center"/>
    </xf>
    <xf numFmtId="166" fontId="92" fillId="0" borderId="40" xfId="21" applyNumberFormat="1" applyFont="1" applyBorder="1" applyAlignment="1" applyProtection="1">
      <alignment horizontal="center" vertical="center"/>
      <protection locked="0"/>
    </xf>
    <xf numFmtId="0" fontId="89" fillId="41" borderId="47" xfId="21" applyFont="1" applyFill="1" applyBorder="1" applyAlignment="1" applyProtection="1">
      <alignment horizontal="center" vertical="center"/>
      <protection locked="0"/>
    </xf>
    <xf numFmtId="166" fontId="73" fillId="47" borderId="40" xfId="21" applyNumberFormat="1" applyFont="1" applyFill="1" applyBorder="1" applyAlignment="1" applyProtection="1">
      <alignment horizontal="center" vertical="center"/>
      <protection locked="0"/>
    </xf>
    <xf numFmtId="0" fontId="70" fillId="0" borderId="0" xfId="21" applyFont="1" applyAlignment="1">
      <alignment horizontal="center" vertical="center"/>
    </xf>
    <xf numFmtId="0" fontId="70" fillId="0" borderId="34" xfId="21" applyFont="1" applyBorder="1" applyAlignment="1">
      <alignment horizontal="center" vertical="center"/>
    </xf>
    <xf numFmtId="0" fontId="88" fillId="9" borderId="0" xfId="21" applyFont="1" applyFill="1" applyAlignment="1">
      <alignment horizontal="center" vertical="center"/>
    </xf>
    <xf numFmtId="166" fontId="73" fillId="47" borderId="50" xfId="21" applyNumberFormat="1" applyFont="1" applyFill="1" applyBorder="1" applyAlignment="1" applyProtection="1">
      <alignment horizontal="center" vertical="center"/>
      <protection locked="0"/>
    </xf>
    <xf numFmtId="170" fontId="70" fillId="0" borderId="43" xfId="3" applyNumberFormat="1" applyFont="1" applyBorder="1" applyAlignment="1">
      <alignment horizontal="center" vertical="center"/>
    </xf>
    <xf numFmtId="170" fontId="70" fillId="0" borderId="37" xfId="3" applyNumberFormat="1" applyFont="1" applyBorder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93" fillId="0" borderId="43" xfId="21" applyFont="1" applyBorder="1" applyAlignment="1">
      <alignment horizontal="center" vertical="center"/>
    </xf>
    <xf numFmtId="20" fontId="23" fillId="0" borderId="6" xfId="3" applyNumberFormat="1" applyFont="1" applyBorder="1" applyAlignment="1">
      <alignment horizontal="center" vertical="center"/>
    </xf>
    <xf numFmtId="2" fontId="94" fillId="45" borderId="36" xfId="21" applyNumberFormat="1" applyFont="1" applyFill="1" applyBorder="1" applyAlignment="1" applyProtection="1">
      <alignment horizontal="center" vertical="center"/>
      <protection locked="0"/>
    </xf>
    <xf numFmtId="170" fontId="25" fillId="44" borderId="43" xfId="3" applyNumberFormat="1" applyFont="1" applyFill="1" applyBorder="1" applyAlignment="1">
      <alignment horizontal="center" vertical="center"/>
    </xf>
    <xf numFmtId="170" fontId="25" fillId="44" borderId="37" xfId="3" applyNumberFormat="1" applyFont="1" applyFill="1" applyBorder="1" applyAlignment="1">
      <alignment horizontal="center" vertical="center"/>
    </xf>
    <xf numFmtId="166" fontId="95" fillId="0" borderId="40" xfId="21" applyNumberFormat="1" applyFont="1" applyBorder="1" applyAlignment="1" applyProtection="1">
      <alignment horizontal="center" vertical="center"/>
      <protection locked="0"/>
    </xf>
    <xf numFmtId="0" fontId="96" fillId="9" borderId="44" xfId="0" applyFont="1" applyFill="1" applyBorder="1" applyAlignment="1">
      <alignment horizontal="center" vertical="center"/>
    </xf>
    <xf numFmtId="0" fontId="96" fillId="9" borderId="45" xfId="0" applyFont="1" applyFill="1" applyBorder="1" applyAlignment="1">
      <alignment horizontal="center" vertical="center"/>
    </xf>
    <xf numFmtId="0" fontId="96" fillId="9" borderId="46" xfId="0" applyFont="1" applyFill="1" applyBorder="1" applyAlignment="1">
      <alignment horizontal="center" vertical="center"/>
    </xf>
    <xf numFmtId="0" fontId="97" fillId="0" borderId="44" xfId="0" applyFont="1" applyBorder="1" applyAlignment="1">
      <alignment horizontal="center" vertical="center"/>
    </xf>
    <xf numFmtId="0" fontId="96" fillId="9" borderId="3" xfId="0" applyFont="1" applyFill="1" applyBorder="1" applyAlignment="1">
      <alignment horizontal="center" vertical="center"/>
    </xf>
    <xf numFmtId="0" fontId="97" fillId="0" borderId="3" xfId="0" applyFont="1" applyBorder="1" applyAlignment="1">
      <alignment horizontal="center" vertical="center"/>
    </xf>
    <xf numFmtId="0" fontId="23" fillId="0" borderId="3" xfId="3" applyFont="1" applyBorder="1" applyAlignment="1">
      <alignment horizontal="center" vertical="center"/>
    </xf>
    <xf numFmtId="0" fontId="96" fillId="9" borderId="0" xfId="21" applyFont="1" applyFill="1" applyAlignment="1">
      <alignment horizontal="center" vertical="center"/>
    </xf>
    <xf numFmtId="0" fontId="94" fillId="41" borderId="47" xfId="21" applyFont="1" applyFill="1" applyBorder="1" applyAlignment="1" applyProtection="1">
      <alignment horizontal="center" vertical="center"/>
      <protection locked="0"/>
    </xf>
    <xf numFmtId="166" fontId="93" fillId="47" borderId="40" xfId="21" applyNumberFormat="1" applyFont="1" applyFill="1" applyBorder="1" applyAlignment="1" applyProtection="1">
      <alignment horizontal="center" vertical="center"/>
      <protection locked="0"/>
    </xf>
    <xf numFmtId="0" fontId="25" fillId="9" borderId="0" xfId="21" applyFont="1" applyFill="1" applyAlignment="1">
      <alignment horizontal="center" vertical="center"/>
    </xf>
    <xf numFmtId="0" fontId="98" fillId="9" borderId="0" xfId="21" applyFont="1" applyFill="1" applyAlignment="1">
      <alignment horizontal="center" vertical="center"/>
    </xf>
    <xf numFmtId="0" fontId="25" fillId="0" borderId="0" xfId="21" applyFont="1" applyAlignment="1">
      <alignment horizontal="center" vertical="center"/>
    </xf>
    <xf numFmtId="0" fontId="93" fillId="39" borderId="37" xfId="21" applyFont="1" applyFill="1" applyBorder="1" applyAlignment="1">
      <alignment horizontal="center" vertical="center"/>
    </xf>
    <xf numFmtId="0" fontId="94" fillId="41" borderId="36" xfId="21" applyFont="1" applyFill="1" applyBorder="1" applyAlignment="1" applyProtection="1">
      <alignment horizontal="center" vertical="center"/>
      <protection locked="0"/>
    </xf>
    <xf numFmtId="0" fontId="100" fillId="8" borderId="40" xfId="21" applyFont="1" applyFill="1" applyBorder="1" applyAlignment="1">
      <alignment horizontal="center" vertical="center"/>
    </xf>
    <xf numFmtId="168" fontId="94" fillId="42" borderId="41" xfId="0" applyNumberFormat="1" applyFont="1" applyFill="1" applyBorder="1" applyAlignment="1">
      <alignment horizontal="center" vertical="center"/>
    </xf>
    <xf numFmtId="168" fontId="94" fillId="42" borderId="42" xfId="0" applyNumberFormat="1" applyFont="1" applyFill="1" applyBorder="1" applyAlignment="1">
      <alignment horizontal="center" vertical="center"/>
    </xf>
    <xf numFmtId="16" fontId="93" fillId="43" borderId="41" xfId="0" applyNumberFormat="1" applyFont="1" applyFill="1" applyBorder="1" applyAlignment="1">
      <alignment horizontal="center" vertical="center"/>
    </xf>
    <xf numFmtId="170" fontId="25" fillId="48" borderId="43" xfId="3" applyNumberFormat="1" applyFont="1" applyFill="1" applyBorder="1" applyAlignment="1">
      <alignment horizontal="center" vertical="center"/>
    </xf>
    <xf numFmtId="170" fontId="25" fillId="48" borderId="37" xfId="3" applyNumberFormat="1" applyFont="1" applyFill="1" applyBorder="1" applyAlignment="1">
      <alignment horizontal="center" vertical="center"/>
    </xf>
    <xf numFmtId="0" fontId="25" fillId="0" borderId="34" xfId="21" applyFont="1" applyBorder="1" applyAlignment="1">
      <alignment horizontal="center" vertical="center"/>
    </xf>
    <xf numFmtId="0" fontId="96" fillId="9" borderId="35" xfId="21" applyFont="1" applyFill="1" applyBorder="1" applyAlignment="1">
      <alignment horizontal="center" vertical="center"/>
    </xf>
    <xf numFmtId="0" fontId="25" fillId="9" borderId="35" xfId="21" applyFont="1" applyFill="1" applyBorder="1" applyAlignment="1">
      <alignment horizontal="center" vertical="center"/>
    </xf>
    <xf numFmtId="0" fontId="93" fillId="9" borderId="43" xfId="21" applyFont="1" applyFill="1" applyBorder="1" applyAlignment="1">
      <alignment horizontal="center" vertical="center"/>
    </xf>
    <xf numFmtId="0" fontId="96" fillId="0" borderId="45" xfId="0" applyFont="1" applyBorder="1" applyAlignment="1">
      <alignment horizontal="center" vertical="center"/>
    </xf>
    <xf numFmtId="0" fontId="96" fillId="0" borderId="46" xfId="0" applyFont="1" applyBorder="1" applyAlignment="1">
      <alignment horizontal="center" vertical="center"/>
    </xf>
    <xf numFmtId="170" fontId="25" fillId="49" borderId="43" xfId="3" applyNumberFormat="1" applyFont="1" applyFill="1" applyBorder="1" applyAlignment="1">
      <alignment horizontal="center" vertical="center"/>
    </xf>
    <xf numFmtId="170" fontId="25" fillId="49" borderId="37" xfId="3" applyNumberFormat="1" applyFont="1" applyFill="1" applyBorder="1" applyAlignment="1">
      <alignment horizontal="center" vertical="center"/>
    </xf>
    <xf numFmtId="2" fontId="94" fillId="39" borderId="0" xfId="21" applyNumberFormat="1" applyFont="1" applyFill="1" applyAlignment="1" applyProtection="1">
      <alignment horizontal="center" vertical="center"/>
      <protection locked="0"/>
    </xf>
    <xf numFmtId="166" fontId="93" fillId="47" borderId="50" xfId="21" applyNumberFormat="1" applyFont="1" applyFill="1" applyBorder="1" applyAlignment="1" applyProtection="1">
      <alignment horizontal="center" vertical="center"/>
      <protection locked="0"/>
    </xf>
    <xf numFmtId="0" fontId="100" fillId="8" borderId="50" xfId="21" applyFont="1" applyFill="1" applyBorder="1" applyAlignment="1">
      <alignment horizontal="center" vertical="center"/>
    </xf>
    <xf numFmtId="20" fontId="23" fillId="0" borderId="11" xfId="3" applyNumberFormat="1" applyFont="1" applyBorder="1" applyAlignment="1">
      <alignment horizontal="center" vertical="center"/>
    </xf>
    <xf numFmtId="170" fontId="25" fillId="44" borderId="36" xfId="3" applyNumberFormat="1" applyFont="1" applyFill="1" applyBorder="1" applyAlignment="1">
      <alignment horizontal="center" vertical="center"/>
    </xf>
    <xf numFmtId="0" fontId="96" fillId="9" borderId="6" xfId="3" applyFont="1" applyFill="1" applyBorder="1" applyAlignment="1">
      <alignment horizontal="center"/>
    </xf>
    <xf numFmtId="0" fontId="96" fillId="0" borderId="3" xfId="0" applyFont="1" applyBorder="1" applyAlignment="1">
      <alignment horizontal="center" vertical="center"/>
    </xf>
    <xf numFmtId="170" fontId="25" fillId="44" borderId="53" xfId="3" applyNumberFormat="1" applyFont="1" applyFill="1" applyBorder="1" applyAlignment="1">
      <alignment horizontal="center" vertical="center"/>
    </xf>
    <xf numFmtId="170" fontId="25" fillId="44" borderId="0" xfId="3" applyNumberFormat="1" applyFont="1" applyFill="1" applyAlignment="1">
      <alignment horizontal="center" vertical="center"/>
    </xf>
    <xf numFmtId="170" fontId="25" fillId="44" borderId="6" xfId="3" applyNumberFormat="1" applyFont="1" applyFill="1" applyBorder="1" applyAlignment="1">
      <alignment horizontal="center" vertical="center"/>
    </xf>
    <xf numFmtId="170" fontId="25" fillId="44" borderId="11" xfId="3" applyNumberFormat="1" applyFont="1" applyFill="1" applyBorder="1" applyAlignment="1">
      <alignment horizontal="center" vertical="center"/>
    </xf>
    <xf numFmtId="16" fontId="93" fillId="43" borderId="7" xfId="0" applyNumberFormat="1" applyFont="1" applyFill="1" applyBorder="1" applyAlignment="1">
      <alignment horizontal="center" vertical="center"/>
    </xf>
    <xf numFmtId="0" fontId="93" fillId="0" borderId="3" xfId="21" applyFont="1" applyBorder="1" applyAlignment="1">
      <alignment horizontal="center" vertical="center"/>
    </xf>
    <xf numFmtId="170" fontId="70" fillId="44" borderId="36" xfId="3" applyNumberFormat="1" applyFont="1" applyFill="1" applyBorder="1" applyAlignment="1">
      <alignment horizontal="center" vertical="center"/>
    </xf>
    <xf numFmtId="0" fontId="91" fillId="0" borderId="53" xfId="21" applyFont="1" applyBorder="1" applyAlignment="1">
      <alignment horizontal="center" vertical="center"/>
    </xf>
    <xf numFmtId="0" fontId="91" fillId="0" borderId="3" xfId="21" applyFont="1" applyBorder="1" applyAlignment="1">
      <alignment horizontal="center" vertical="center"/>
    </xf>
    <xf numFmtId="0" fontId="96" fillId="18" borderId="44" xfId="0" applyFont="1" applyFill="1" applyBorder="1" applyAlignment="1">
      <alignment horizontal="center" vertical="center"/>
    </xf>
    <xf numFmtId="0" fontId="85" fillId="18" borderId="3" xfId="0" applyFont="1" applyFill="1" applyBorder="1" applyAlignment="1">
      <alignment horizontal="center" vertical="center"/>
    </xf>
    <xf numFmtId="0" fontId="93" fillId="9" borderId="3" xfId="21" applyFont="1" applyFill="1" applyBorder="1" applyAlignment="1">
      <alignment horizontal="center" vertical="center"/>
    </xf>
    <xf numFmtId="16" fontId="73" fillId="43" borderId="7" xfId="0" applyNumberFormat="1" applyFont="1" applyFill="1" applyBorder="1" applyAlignment="1">
      <alignment horizontal="center" vertical="center"/>
    </xf>
    <xf numFmtId="0" fontId="23" fillId="9" borderId="0" xfId="3" applyFont="1" applyFill="1" applyAlignment="1">
      <alignment horizontal="center" vertical="center"/>
    </xf>
    <xf numFmtId="166" fontId="93" fillId="41" borderId="0" xfId="21" applyNumberFormat="1" applyFont="1" applyFill="1" applyAlignment="1" applyProtection="1">
      <alignment horizontal="center" vertical="center"/>
      <protection locked="0"/>
    </xf>
    <xf numFmtId="166" fontId="93" fillId="9" borderId="0" xfId="21" applyNumberFormat="1" applyFont="1" applyFill="1" applyAlignment="1" applyProtection="1">
      <alignment horizontal="center" vertical="center"/>
      <protection locked="0"/>
    </xf>
    <xf numFmtId="0" fontId="23" fillId="9" borderId="0" xfId="0" applyFont="1" applyFill="1" applyAlignment="1">
      <alignment horizontal="center" vertical="center"/>
    </xf>
    <xf numFmtId="0" fontId="94" fillId="41" borderId="0" xfId="21" applyFont="1" applyFill="1" applyAlignment="1" applyProtection="1">
      <alignment horizontal="center" vertical="center"/>
      <protection locked="0"/>
    </xf>
    <xf numFmtId="0" fontId="89" fillId="41" borderId="0" xfId="21" applyFont="1" applyFill="1" applyAlignment="1" applyProtection="1">
      <alignment horizontal="center" vertical="center"/>
      <protection locked="0"/>
    </xf>
    <xf numFmtId="0" fontId="19" fillId="9" borderId="0" xfId="3" applyFont="1" applyFill="1" applyAlignment="1">
      <alignment horizontal="center" vertical="center"/>
    </xf>
    <xf numFmtId="166" fontId="73" fillId="41" borderId="0" xfId="21" applyNumberFormat="1" applyFont="1" applyFill="1" applyAlignment="1" applyProtection="1">
      <alignment horizontal="center" vertical="center"/>
      <protection locked="0"/>
    </xf>
    <xf numFmtId="166" fontId="73" fillId="9" borderId="0" xfId="21" applyNumberFormat="1" applyFont="1" applyFill="1" applyAlignment="1" applyProtection="1">
      <alignment horizontal="center" vertical="center"/>
      <protection locked="0"/>
    </xf>
    <xf numFmtId="0" fontId="87" fillId="9" borderId="0" xfId="3" applyFont="1" applyFill="1" applyAlignment="1">
      <alignment horizontal="center" vertical="center"/>
    </xf>
    <xf numFmtId="0" fontId="87" fillId="9" borderId="0" xfId="0" applyFont="1" applyFill="1" applyAlignment="1">
      <alignment horizontal="center" vertical="center"/>
    </xf>
    <xf numFmtId="0" fontId="102" fillId="9" borderId="0" xfId="21" applyFont="1" applyFill="1" applyAlignment="1">
      <alignment horizontal="center" vertical="center"/>
    </xf>
    <xf numFmtId="170" fontId="65" fillId="44" borderId="43" xfId="3" applyNumberFormat="1" applyFont="1" applyFill="1" applyBorder="1" applyAlignment="1">
      <alignment horizontal="center" vertical="center"/>
    </xf>
    <xf numFmtId="170" fontId="65" fillId="44" borderId="37" xfId="3" applyNumberFormat="1" applyFont="1" applyFill="1" applyBorder="1" applyAlignment="1">
      <alignment horizontal="center" vertical="center"/>
    </xf>
    <xf numFmtId="170" fontId="65" fillId="44" borderId="53" xfId="3" applyNumberFormat="1" applyFont="1" applyFill="1" applyBorder="1" applyAlignment="1">
      <alignment horizontal="center" vertical="center"/>
    </xf>
    <xf numFmtId="170" fontId="65" fillId="44" borderId="57" xfId="3" applyNumberFormat="1" applyFont="1" applyFill="1" applyBorder="1" applyAlignment="1">
      <alignment horizontal="center" vertical="center"/>
    </xf>
    <xf numFmtId="170" fontId="65" fillId="44" borderId="6" xfId="3" applyNumberFormat="1" applyFont="1" applyFill="1" applyBorder="1" applyAlignment="1">
      <alignment horizontal="center" vertical="center"/>
    </xf>
    <xf numFmtId="170" fontId="65" fillId="44" borderId="10" xfId="3" applyNumberFormat="1" applyFont="1" applyFill="1" applyBorder="1" applyAlignment="1">
      <alignment horizontal="center" vertical="center"/>
    </xf>
    <xf numFmtId="2" fontId="89" fillId="45" borderId="10" xfId="21" applyNumberFormat="1" applyFont="1" applyFill="1" applyBorder="1" applyAlignment="1" applyProtection="1">
      <alignment horizontal="center" vertical="center"/>
      <protection locked="0"/>
    </xf>
    <xf numFmtId="2" fontId="89" fillId="45" borderId="11" xfId="21" applyNumberFormat="1" applyFont="1" applyFill="1" applyBorder="1" applyAlignment="1" applyProtection="1">
      <alignment horizontal="center" vertical="center"/>
      <protection locked="0"/>
    </xf>
    <xf numFmtId="166" fontId="70" fillId="0" borderId="34" xfId="21" applyNumberFormat="1" applyFont="1" applyBorder="1"/>
    <xf numFmtId="166" fontId="70" fillId="0" borderId="34" xfId="21" applyNumberFormat="1" applyFont="1" applyBorder="1" applyAlignment="1">
      <alignment horizontal="center" vertical="center"/>
    </xf>
    <xf numFmtId="170" fontId="25" fillId="44" borderId="57" xfId="3" applyNumberFormat="1" applyFont="1" applyFill="1" applyBorder="1" applyAlignment="1">
      <alignment horizontal="center" vertical="center"/>
    </xf>
    <xf numFmtId="166" fontId="25" fillId="0" borderId="0" xfId="21" applyNumberFormat="1" applyFont="1" applyAlignment="1">
      <alignment horizontal="center" vertical="center"/>
    </xf>
    <xf numFmtId="166" fontId="23" fillId="0" borderId="0" xfId="3" applyNumberFormat="1" applyFont="1" applyAlignment="1">
      <alignment horizontal="center" vertical="center"/>
    </xf>
    <xf numFmtId="166" fontId="70" fillId="9" borderId="0" xfId="21" applyNumberFormat="1" applyFont="1" applyFill="1" applyAlignment="1">
      <alignment horizontal="center" vertical="center"/>
    </xf>
    <xf numFmtId="0" fontId="57" fillId="18" borderId="0" xfId="0" applyFont="1" applyFill="1" applyAlignment="1">
      <alignment horizontal="center" vertical="center"/>
    </xf>
    <xf numFmtId="164" fontId="28" fillId="9" borderId="3" xfId="1" applyNumberFormat="1" applyFont="1" applyFill="1" applyBorder="1" applyAlignment="1">
      <alignment horizontal="center" vertical="center"/>
    </xf>
    <xf numFmtId="0" fontId="23" fillId="9" borderId="6" xfId="3" applyFont="1" applyFill="1" applyBorder="1" applyAlignment="1">
      <alignment horizontal="left"/>
    </xf>
    <xf numFmtId="0" fontId="26" fillId="9" borderId="6" xfId="0" applyFont="1" applyFill="1" applyBorder="1" applyAlignment="1">
      <alignment horizontal="left"/>
    </xf>
    <xf numFmtId="0" fontId="26" fillId="9" borderId="6" xfId="0" applyFont="1" applyFill="1" applyBorder="1" applyAlignment="1">
      <alignment horizontal="left" vertical="center" wrapText="1"/>
    </xf>
    <xf numFmtId="0" fontId="25" fillId="9" borderId="6" xfId="0" applyFont="1" applyFill="1" applyBorder="1" applyAlignment="1">
      <alignment horizontal="left" vertical="center" wrapText="1"/>
    </xf>
    <xf numFmtId="0" fontId="25" fillId="9" borderId="12" xfId="0" applyFont="1" applyFill="1" applyBorder="1" applyAlignment="1">
      <alignment horizontal="left"/>
    </xf>
    <xf numFmtId="0" fontId="23" fillId="9" borderId="6" xfId="0" applyFont="1" applyFill="1" applyBorder="1" applyAlignment="1">
      <alignment horizontal="left"/>
    </xf>
    <xf numFmtId="0" fontId="26" fillId="9" borderId="12" xfId="0" applyFont="1" applyFill="1" applyBorder="1" applyAlignment="1">
      <alignment horizontal="left" vertical="center" wrapText="1"/>
    </xf>
    <xf numFmtId="0" fontId="24" fillId="6" borderId="58" xfId="2" applyFont="1" applyBorder="1" applyAlignment="1">
      <alignment horizontal="center" vertical="center"/>
    </xf>
    <xf numFmtId="0" fontId="24" fillId="6" borderId="26" xfId="2" applyFont="1" applyBorder="1" applyAlignment="1">
      <alignment horizontal="center" vertical="center"/>
    </xf>
    <xf numFmtId="0" fontId="24" fillId="6" borderId="59" xfId="2" applyFont="1" applyBorder="1" applyAlignment="1">
      <alignment horizontal="center" vertical="center"/>
    </xf>
    <xf numFmtId="166" fontId="37" fillId="58" borderId="4" xfId="9" applyNumberFormat="1" applyFont="1" applyFill="1" applyBorder="1" applyAlignment="1">
      <alignment horizontal="center"/>
    </xf>
    <xf numFmtId="166" fontId="35" fillId="58" borderId="4" xfId="15" applyNumberFormat="1" applyFont="1" applyFill="1" applyBorder="1" applyAlignment="1">
      <alignment horizontal="center"/>
    </xf>
    <xf numFmtId="16" fontId="24" fillId="7" borderId="22" xfId="9" applyNumberFormat="1" applyFont="1" applyFill="1" applyBorder="1" applyAlignment="1">
      <alignment horizontal="center" vertical="center" wrapText="1"/>
    </xf>
    <xf numFmtId="16" fontId="24" fillId="29" borderId="22" xfId="9" applyNumberFormat="1" applyFont="1" applyFill="1" applyBorder="1" applyAlignment="1">
      <alignment horizontal="center" wrapText="1"/>
    </xf>
    <xf numFmtId="16" fontId="24" fillId="7" borderId="22" xfId="12" applyNumberFormat="1" applyFont="1" applyFill="1" applyBorder="1" applyAlignment="1">
      <alignment horizontal="center" vertical="center" wrapText="1"/>
    </xf>
    <xf numFmtId="16" fontId="24" fillId="7" borderId="22" xfId="13" applyNumberFormat="1" applyFont="1" applyFill="1" applyBorder="1" applyAlignment="1">
      <alignment horizontal="center" vertical="center" wrapText="1"/>
    </xf>
    <xf numFmtId="16" fontId="94" fillId="7" borderId="22" xfId="9" applyNumberFormat="1" applyFont="1" applyFill="1" applyBorder="1" applyAlignment="1">
      <alignment horizontal="center" vertical="center" wrapText="1"/>
    </xf>
    <xf numFmtId="16" fontId="94" fillId="9" borderId="22" xfId="9" applyNumberFormat="1" applyFont="1" applyFill="1" applyBorder="1" applyAlignment="1">
      <alignment horizontal="center" vertical="center" wrapText="1"/>
    </xf>
    <xf numFmtId="0" fontId="96" fillId="0" borderId="0" xfId="0" applyFont="1" applyAlignment="1">
      <alignment horizontal="center" vertical="center" wrapText="1"/>
    </xf>
    <xf numFmtId="0" fontId="94" fillId="34" borderId="0" xfId="16" applyFont="1" applyAlignment="1">
      <alignment horizontal="center" vertical="center" wrapText="1"/>
    </xf>
    <xf numFmtId="0" fontId="24" fillId="7" borderId="58" xfId="2" applyFont="1" applyFill="1" applyBorder="1" applyAlignment="1">
      <alignment horizontal="center" vertical="center"/>
    </xf>
    <xf numFmtId="0" fontId="24" fillId="7" borderId="60" xfId="2" applyFont="1" applyFill="1" applyBorder="1" applyAlignment="1">
      <alignment horizontal="center" vertical="center"/>
    </xf>
    <xf numFmtId="0" fontId="25" fillId="9" borderId="3" xfId="4" applyFont="1" applyFill="1" applyBorder="1" applyAlignment="1">
      <alignment horizontal="left"/>
    </xf>
    <xf numFmtId="0" fontId="26" fillId="8" borderId="3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left"/>
    </xf>
    <xf numFmtId="0" fontId="106" fillId="0" borderId="0" xfId="0" applyFont="1" applyAlignment="1">
      <alignment vertical="center"/>
    </xf>
    <xf numFmtId="165" fontId="106" fillId="0" borderId="0" xfId="0" applyNumberFormat="1" applyFont="1" applyAlignment="1">
      <alignment vertical="center"/>
    </xf>
    <xf numFmtId="0" fontId="107" fillId="9" borderId="3" xfId="0" applyFont="1" applyFill="1" applyBorder="1" applyAlignment="1">
      <alignment horizontal="center" vertical="center"/>
    </xf>
    <xf numFmtId="0" fontId="107" fillId="9" borderId="3" xfId="0" applyFont="1" applyFill="1" applyBorder="1" applyAlignment="1">
      <alignment horizontal="center" vertical="center" wrapText="1"/>
    </xf>
    <xf numFmtId="0" fontId="109" fillId="0" borderId="0" xfId="0" applyFont="1" applyAlignment="1">
      <alignment vertical="center"/>
    </xf>
    <xf numFmtId="0" fontId="111" fillId="0" borderId="0" xfId="0" applyFont="1" applyAlignment="1">
      <alignment vertical="center"/>
    </xf>
    <xf numFmtId="0" fontId="111" fillId="0" borderId="3" xfId="0" applyFont="1" applyBorder="1" applyAlignment="1">
      <alignment vertical="center"/>
    </xf>
    <xf numFmtId="0" fontId="110" fillId="0" borderId="0" xfId="0" applyFont="1" applyAlignment="1">
      <alignment vertical="center"/>
    </xf>
    <xf numFmtId="0" fontId="111" fillId="9" borderId="0" xfId="0" applyFont="1" applyFill="1" applyAlignment="1">
      <alignment vertical="center"/>
    </xf>
    <xf numFmtId="0" fontId="110" fillId="0" borderId="0" xfId="0" applyFont="1" applyAlignment="1">
      <alignment horizontal="center" vertical="center"/>
    </xf>
    <xf numFmtId="165" fontId="106" fillId="0" borderId="10" xfId="0" applyNumberFormat="1" applyFont="1" applyBorder="1" applyAlignment="1">
      <alignment vertical="center"/>
    </xf>
    <xf numFmtId="0" fontId="107" fillId="9" borderId="5" xfId="0" applyFont="1" applyFill="1" applyBorder="1" applyAlignment="1">
      <alignment horizontal="center" vertical="center"/>
    </xf>
    <xf numFmtId="0" fontId="107" fillId="9" borderId="9" xfId="0" applyFont="1" applyFill="1" applyBorder="1" applyAlignment="1">
      <alignment horizontal="center" vertical="center" wrapText="1"/>
    </xf>
    <xf numFmtId="0" fontId="112" fillId="9" borderId="3" xfId="0" applyFont="1" applyFill="1" applyBorder="1" applyAlignment="1">
      <alignment vertical="center"/>
    </xf>
    <xf numFmtId="0" fontId="114" fillId="0" borderId="0" xfId="0" applyFont="1" applyAlignment="1">
      <alignment vertical="center"/>
    </xf>
    <xf numFmtId="0" fontId="114" fillId="9" borderId="0" xfId="0" applyFont="1" applyFill="1" applyAlignment="1">
      <alignment vertical="center"/>
    </xf>
    <xf numFmtId="0" fontId="112" fillId="9" borderId="0" xfId="0" applyFont="1" applyFill="1" applyAlignment="1">
      <alignment vertical="center"/>
    </xf>
    <xf numFmtId="0" fontId="112" fillId="0" borderId="0" xfId="0" applyFont="1" applyAlignment="1">
      <alignment vertical="center"/>
    </xf>
    <xf numFmtId="0" fontId="114" fillId="0" borderId="0" xfId="0" applyFont="1" applyAlignment="1">
      <alignment horizontal="center" vertical="center"/>
    </xf>
    <xf numFmtId="165" fontId="115" fillId="9" borderId="10" xfId="0" applyNumberFormat="1" applyFont="1" applyFill="1" applyBorder="1" applyAlignment="1">
      <alignment horizontal="center" vertical="center"/>
    </xf>
    <xf numFmtId="0" fontId="115" fillId="0" borderId="0" xfId="0" applyFont="1" applyAlignment="1">
      <alignment vertical="center"/>
    </xf>
    <xf numFmtId="14" fontId="116" fillId="0" borderId="10" xfId="0" applyNumberFormat="1" applyFont="1" applyBorder="1" applyAlignment="1">
      <alignment vertical="center"/>
    </xf>
    <xf numFmtId="0" fontId="117" fillId="0" borderId="0" xfId="0" applyFont="1" applyAlignment="1">
      <alignment horizontal="left" vertical="center"/>
    </xf>
    <xf numFmtId="0" fontId="117" fillId="9" borderId="0" xfId="0" applyFont="1" applyFill="1" applyAlignment="1">
      <alignment horizontal="left" vertical="center"/>
    </xf>
    <xf numFmtId="0" fontId="118" fillId="20" borderId="22" xfId="0" applyFont="1" applyFill="1" applyBorder="1"/>
    <xf numFmtId="168" fontId="118" fillId="20" borderId="22" xfId="8" applyNumberFormat="1" applyFont="1" applyFill="1" applyBorder="1" applyAlignment="1">
      <alignment horizontal="center" vertical="center"/>
    </xf>
    <xf numFmtId="0" fontId="112" fillId="20" borderId="22" xfId="0" applyFont="1" applyFill="1" applyBorder="1" applyAlignment="1">
      <alignment horizontal="center" vertical="center"/>
    </xf>
    <xf numFmtId="0" fontId="112" fillId="0" borderId="0" xfId="0" applyFont="1"/>
    <xf numFmtId="0" fontId="118" fillId="20" borderId="22" xfId="0" applyFont="1" applyFill="1" applyBorder="1" applyAlignment="1">
      <alignment horizontal="center"/>
    </xf>
    <xf numFmtId="0" fontId="118" fillId="20" borderId="26" xfId="8" applyFont="1" applyFill="1" applyBorder="1" applyAlignment="1">
      <alignment horizontal="center" vertical="center"/>
    </xf>
    <xf numFmtId="0" fontId="118" fillId="20" borderId="22" xfId="8" applyFont="1" applyFill="1" applyBorder="1" applyAlignment="1">
      <alignment horizontal="center" vertical="center"/>
    </xf>
    <xf numFmtId="0" fontId="114" fillId="0" borderId="0" xfId="0" applyFont="1"/>
    <xf numFmtId="0" fontId="112" fillId="0" borderId="3" xfId="0" applyFont="1" applyBorder="1"/>
    <xf numFmtId="0" fontId="112" fillId="0" borderId="0" xfId="0" applyFont="1" applyAlignment="1">
      <alignment horizontal="center"/>
    </xf>
    <xf numFmtId="0" fontId="113" fillId="0" borderId="0" xfId="0" applyFont="1"/>
    <xf numFmtId="0" fontId="112" fillId="0" borderId="0" xfId="0" applyFont="1" applyAlignment="1">
      <alignment horizontal="center" vertical="center"/>
    </xf>
    <xf numFmtId="0" fontId="119" fillId="19" borderId="28" xfId="0" applyFont="1" applyFill="1" applyBorder="1" applyAlignment="1">
      <alignment horizontal="center" vertical="center" wrapText="1"/>
    </xf>
    <xf numFmtId="0" fontId="119" fillId="19" borderId="29" xfId="0" applyFont="1" applyFill="1" applyBorder="1" applyAlignment="1">
      <alignment horizontal="center" vertical="center" wrapText="1"/>
    </xf>
    <xf numFmtId="0" fontId="119" fillId="18" borderId="29" xfId="0" applyFont="1" applyFill="1" applyBorder="1" applyAlignment="1">
      <alignment vertical="center" wrapText="1"/>
    </xf>
    <xf numFmtId="0" fontId="119" fillId="19" borderId="30" xfId="0" applyFont="1" applyFill="1" applyBorder="1" applyAlignment="1">
      <alignment horizontal="center" vertical="center" wrapText="1"/>
    </xf>
    <xf numFmtId="0" fontId="119" fillId="19" borderId="31" xfId="0" applyFont="1" applyFill="1" applyBorder="1" applyAlignment="1">
      <alignment horizontal="center" vertical="center" wrapText="1"/>
    </xf>
    <xf numFmtId="0" fontId="119" fillId="19" borderId="31" xfId="0" applyFont="1" applyFill="1" applyBorder="1" applyAlignment="1">
      <alignment vertical="center" wrapText="1"/>
    </xf>
    <xf numFmtId="0" fontId="119" fillId="18" borderId="31" xfId="0" applyFont="1" applyFill="1" applyBorder="1" applyAlignment="1">
      <alignment vertical="center" wrapText="1"/>
    </xf>
    <xf numFmtId="0" fontId="120" fillId="0" borderId="3" xfId="0" applyFont="1" applyBorder="1" applyAlignment="1">
      <alignment horizontal="center" vertical="center" wrapText="1"/>
    </xf>
    <xf numFmtId="0" fontId="112" fillId="0" borderId="3" xfId="0" applyFont="1" applyBorder="1" applyAlignment="1">
      <alignment horizontal="center" vertical="center"/>
    </xf>
    <xf numFmtId="0" fontId="121" fillId="19" borderId="29" xfId="10" applyFont="1" applyFill="1" applyBorder="1" applyAlignment="1">
      <alignment horizontal="center" vertical="center" wrapText="1"/>
    </xf>
    <xf numFmtId="0" fontId="121" fillId="19" borderId="31" xfId="10" applyFont="1" applyFill="1" applyBorder="1" applyAlignment="1">
      <alignment horizontal="center" vertical="center" wrapText="1"/>
    </xf>
    <xf numFmtId="0" fontId="122" fillId="0" borderId="3" xfId="0" applyFont="1" applyBorder="1"/>
    <xf numFmtId="0" fontId="122" fillId="0" borderId="0" xfId="0" applyFont="1" applyAlignment="1">
      <alignment horizontal="center"/>
    </xf>
    <xf numFmtId="0" fontId="23" fillId="9" borderId="3" xfId="1" applyFont="1" applyFill="1" applyBorder="1" applyAlignment="1">
      <alignment horizontal="center"/>
    </xf>
    <xf numFmtId="0" fontId="25" fillId="9" borderId="3" xfId="1" applyFont="1" applyFill="1" applyBorder="1" applyAlignment="1">
      <alignment horizontal="center"/>
    </xf>
    <xf numFmtId="0" fontId="23" fillId="9" borderId="3" xfId="1" applyFont="1" applyFill="1" applyBorder="1"/>
    <xf numFmtId="164" fontId="23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vertical="center"/>
    </xf>
    <xf numFmtId="0" fontId="41" fillId="9" borderId="3" xfId="1" applyFont="1" applyFill="1" applyBorder="1" applyAlignment="1">
      <alignment horizontal="center"/>
    </xf>
    <xf numFmtId="0" fontId="57" fillId="9" borderId="3" xfId="1" applyFont="1" applyFill="1" applyBorder="1" applyAlignment="1">
      <alignment horizontal="center"/>
    </xf>
    <xf numFmtId="164" fontId="57" fillId="9" borderId="3" xfId="1" applyNumberFormat="1" applyFont="1" applyFill="1" applyBorder="1" applyAlignment="1">
      <alignment horizontal="center" vertical="center"/>
    </xf>
    <xf numFmtId="0" fontId="23" fillId="9" borderId="3" xfId="1" applyFont="1" applyFill="1" applyBorder="1" applyAlignment="1">
      <alignment horizontal="center" wrapText="1"/>
    </xf>
    <xf numFmtId="0" fontId="41" fillId="9" borderId="3" xfId="1" applyFont="1" applyFill="1" applyBorder="1" applyAlignment="1">
      <alignment horizontal="center" wrapText="1"/>
    </xf>
    <xf numFmtId="0" fontId="23" fillId="9" borderId="3" xfId="0" applyFont="1" applyFill="1" applyBorder="1" applyAlignment="1">
      <alignment horizontal="center" vertical="center"/>
    </xf>
    <xf numFmtId="164" fontId="27" fillId="9" borderId="3" xfId="1" applyNumberFormat="1" applyFont="1" applyFill="1" applyBorder="1" applyAlignment="1">
      <alignment horizontal="center" vertical="center"/>
    </xf>
    <xf numFmtId="164" fontId="41" fillId="9" borderId="3" xfId="1" applyNumberFormat="1" applyFont="1" applyFill="1" applyBorder="1" applyAlignment="1">
      <alignment horizontal="center" vertical="center"/>
    </xf>
    <xf numFmtId="0" fontId="23" fillId="9" borderId="3" xfId="0" applyFont="1" applyFill="1" applyBorder="1"/>
    <xf numFmtId="0" fontId="26" fillId="9" borderId="6" xfId="0" applyFont="1" applyFill="1" applyBorder="1" applyAlignment="1">
      <alignment horizontal="left" vertical="center"/>
    </xf>
    <xf numFmtId="0" fontId="28" fillId="9" borderId="3" xfId="1" applyFont="1" applyFill="1" applyBorder="1" applyAlignment="1">
      <alignment horizontal="center"/>
    </xf>
    <xf numFmtId="0" fontId="123" fillId="0" borderId="0" xfId="0" applyFont="1"/>
    <xf numFmtId="0" fontId="30" fillId="9" borderId="3" xfId="0" applyFont="1" applyFill="1" applyBorder="1" applyAlignment="1">
      <alignment vertical="center" wrapText="1"/>
    </xf>
    <xf numFmtId="0" fontId="30" fillId="59" borderId="3" xfId="0" applyFont="1" applyFill="1" applyBorder="1" applyAlignment="1">
      <alignment horizontal="center" vertical="center" wrapText="1"/>
    </xf>
    <xf numFmtId="0" fontId="30" fillId="9" borderId="3" xfId="0" applyFont="1" applyFill="1" applyBorder="1" applyAlignment="1">
      <alignment horizontal="center" vertical="center" wrapText="1"/>
    </xf>
    <xf numFmtId="0" fontId="30" fillId="30" borderId="3" xfId="14" applyNumberFormat="1" applyFont="1" applyBorder="1" applyAlignment="1">
      <alignment horizontal="center" wrapText="1"/>
    </xf>
    <xf numFmtId="0" fontId="30" fillId="0" borderId="3" xfId="0" applyFont="1" applyBorder="1" applyAlignment="1">
      <alignment horizontal="center" vertical="center"/>
    </xf>
    <xf numFmtId="0" fontId="30" fillId="9" borderId="3" xfId="0" applyFont="1" applyFill="1" applyBorder="1" applyAlignment="1">
      <alignment horizontal="center" wrapText="1"/>
    </xf>
    <xf numFmtId="0" fontId="30" fillId="9" borderId="4" xfId="0" applyFont="1" applyFill="1" applyBorder="1" applyAlignment="1">
      <alignment vertical="center" wrapText="1"/>
    </xf>
    <xf numFmtId="164" fontId="32" fillId="9" borderId="1" xfId="1" applyNumberFormat="1" applyFont="1" applyFill="1" applyAlignment="1">
      <alignment horizontal="center" vertical="center"/>
    </xf>
    <xf numFmtId="0" fontId="30" fillId="0" borderId="3" xfId="0" applyFont="1" applyBorder="1"/>
    <xf numFmtId="0" fontId="30" fillId="9" borderId="7" xfId="0" applyFont="1" applyFill="1" applyBorder="1" applyAlignment="1">
      <alignment horizontal="center" vertical="center" wrapText="1"/>
    </xf>
    <xf numFmtId="0" fontId="30" fillId="19" borderId="4" xfId="0" applyFont="1" applyFill="1" applyBorder="1" applyAlignment="1">
      <alignment horizontal="left" vertical="center" wrapText="1"/>
    </xf>
    <xf numFmtId="0" fontId="30" fillId="19" borderId="3" xfId="0" applyFont="1" applyFill="1" applyBorder="1" applyAlignment="1">
      <alignment horizontal="left" vertical="center" wrapText="1"/>
    </xf>
    <xf numFmtId="0" fontId="30" fillId="9" borderId="3" xfId="0" applyFont="1" applyFill="1" applyBorder="1"/>
    <xf numFmtId="0" fontId="30" fillId="9" borderId="3" xfId="7" applyFont="1" applyFill="1" applyBorder="1" applyAlignment="1">
      <alignment horizontal="left" vertical="center" wrapText="1"/>
    </xf>
    <xf numFmtId="0" fontId="30" fillId="9" borderId="3" xfId="7" applyFont="1" applyFill="1" applyBorder="1"/>
    <xf numFmtId="0" fontId="30" fillId="9" borderId="3" xfId="0" applyFont="1" applyFill="1" applyBorder="1" applyAlignment="1">
      <alignment horizontal="left" vertical="center" wrapText="1"/>
    </xf>
    <xf numFmtId="0" fontId="30" fillId="9" borderId="6" xfId="0" applyFont="1" applyFill="1" applyBorder="1" applyAlignment="1">
      <alignment vertical="center" wrapText="1"/>
    </xf>
    <xf numFmtId="0" fontId="30" fillId="9" borderId="3" xfId="14" applyNumberFormat="1" applyFont="1" applyFill="1" applyBorder="1" applyAlignment="1">
      <alignment horizontal="center" wrapText="1"/>
    </xf>
    <xf numFmtId="0" fontId="30" fillId="9" borderId="4" xfId="0" applyFont="1" applyFill="1" applyBorder="1" applyAlignment="1">
      <alignment horizontal="left" vertical="center" wrapText="1"/>
    </xf>
    <xf numFmtId="0" fontId="124" fillId="19" borderId="3" xfId="0" applyFont="1" applyFill="1" applyBorder="1" applyAlignment="1">
      <alignment horizontal="center" vertical="center" wrapText="1"/>
    </xf>
    <xf numFmtId="0" fontId="30" fillId="9" borderId="4" xfId="0" applyFont="1" applyFill="1" applyBorder="1"/>
    <xf numFmtId="0" fontId="34" fillId="0" borderId="4" xfId="0" applyFont="1" applyBorder="1"/>
    <xf numFmtId="0" fontId="30" fillId="21" borderId="4" xfId="0" applyFont="1" applyFill="1" applyBorder="1" applyAlignment="1">
      <alignment horizontal="center" vertical="center"/>
    </xf>
    <xf numFmtId="0" fontId="30" fillId="0" borderId="4" xfId="0" applyFont="1" applyBorder="1" applyAlignment="1">
      <alignment vertical="center"/>
    </xf>
    <xf numFmtId="0" fontId="32" fillId="9" borderId="3" xfId="0" applyFont="1" applyFill="1" applyBorder="1" applyAlignment="1">
      <alignment horizontal="center"/>
    </xf>
    <xf numFmtId="0" fontId="33" fillId="21" borderId="3" xfId="0" applyFont="1" applyFill="1" applyBorder="1" applyAlignment="1">
      <alignment horizontal="center" vertical="center"/>
    </xf>
    <xf numFmtId="20" fontId="30" fillId="9" borderId="3" xfId="0" applyNumberFormat="1" applyFont="1" applyFill="1" applyBorder="1" applyAlignment="1">
      <alignment horizontal="center" vertical="center" wrapText="1"/>
    </xf>
    <xf numFmtId="0" fontId="125" fillId="21" borderId="4" xfId="0" applyFont="1" applyFill="1" applyBorder="1" applyAlignment="1">
      <alignment horizontal="center" vertical="center"/>
    </xf>
    <xf numFmtId="0" fontId="126" fillId="9" borderId="4" xfId="0" applyFont="1" applyFill="1" applyBorder="1"/>
    <xf numFmtId="20" fontId="30" fillId="9" borderId="4" xfId="0" applyNumberFormat="1" applyFont="1" applyFill="1" applyBorder="1" applyAlignment="1">
      <alignment horizontal="center" vertical="center" wrapText="1"/>
    </xf>
    <xf numFmtId="0" fontId="30" fillId="9" borderId="4" xfId="0" applyFont="1" applyFill="1" applyBorder="1" applyAlignment="1">
      <alignment horizontal="center" wrapText="1"/>
    </xf>
    <xf numFmtId="0" fontId="30" fillId="12" borderId="3" xfId="0" applyFont="1" applyFill="1" applyBorder="1"/>
    <xf numFmtId="0" fontId="30" fillId="12" borderId="3" xfId="0" applyFont="1" applyFill="1" applyBorder="1" applyAlignment="1">
      <alignment horizontal="center" vertical="center"/>
    </xf>
    <xf numFmtId="0" fontId="30" fillId="12" borderId="3" xfId="0" applyFont="1" applyFill="1" applyBorder="1" applyAlignment="1">
      <alignment horizontal="center" wrapText="1"/>
    </xf>
    <xf numFmtId="0" fontId="30" fillId="12" borderId="3" xfId="0" applyFont="1" applyFill="1" applyBorder="1" applyAlignment="1">
      <alignment horizontal="center" vertical="center" wrapText="1"/>
    </xf>
    <xf numFmtId="0" fontId="30" fillId="12" borderId="7" xfId="0" applyFont="1" applyFill="1" applyBorder="1" applyAlignment="1">
      <alignment horizontal="center" vertical="center" wrapText="1"/>
    </xf>
    <xf numFmtId="0" fontId="30" fillId="21" borderId="3" xfId="0" applyFont="1" applyFill="1" applyBorder="1" applyAlignment="1">
      <alignment horizontal="center" vertical="center"/>
    </xf>
    <xf numFmtId="0" fontId="30" fillId="0" borderId="3" xfId="0" applyFont="1" applyBorder="1" applyAlignment="1">
      <alignment vertical="center"/>
    </xf>
    <xf numFmtId="16" fontId="30" fillId="0" borderId="0" xfId="0" applyNumberFormat="1" applyFont="1"/>
    <xf numFmtId="0" fontId="125" fillId="21" borderId="3" xfId="0" applyFont="1" applyFill="1" applyBorder="1" applyAlignment="1">
      <alignment horizontal="center" vertical="center"/>
    </xf>
    <xf numFmtId="0" fontId="126" fillId="9" borderId="3" xfId="0" applyFont="1" applyFill="1" applyBorder="1" applyAlignment="1">
      <alignment vertical="center"/>
    </xf>
    <xf numFmtId="20" fontId="127" fillId="9" borderId="3" xfId="0" applyNumberFormat="1" applyFont="1" applyFill="1" applyBorder="1" applyAlignment="1">
      <alignment horizontal="center" wrapText="1"/>
    </xf>
    <xf numFmtId="0" fontId="30" fillId="19" borderId="3" xfId="0" applyFont="1" applyFill="1" applyBorder="1" applyAlignment="1">
      <alignment horizontal="center" vertical="center" wrapText="1"/>
    </xf>
    <xf numFmtId="20" fontId="30" fillId="9" borderId="3" xfId="0" applyNumberFormat="1" applyFont="1" applyFill="1" applyBorder="1" applyAlignment="1">
      <alignment horizontal="center" wrapText="1"/>
    </xf>
    <xf numFmtId="0" fontId="128" fillId="9" borderId="4" xfId="0" applyFont="1" applyFill="1" applyBorder="1"/>
    <xf numFmtId="0" fontId="30" fillId="9" borderId="3" xfId="0" applyFont="1" applyFill="1" applyBorder="1" applyAlignment="1">
      <alignment horizontal="center"/>
    </xf>
    <xf numFmtId="0" fontId="32" fillId="0" borderId="3" xfId="0" applyFont="1" applyBorder="1" applyAlignment="1">
      <alignment horizontal="center"/>
    </xf>
    <xf numFmtId="0" fontId="30" fillId="9" borderId="3" xfId="0" applyFont="1" applyFill="1" applyBorder="1" applyAlignment="1">
      <alignment horizontal="left"/>
    </xf>
    <xf numFmtId="0" fontId="32" fillId="9" borderId="3" xfId="0" applyFont="1" applyFill="1" applyBorder="1"/>
    <xf numFmtId="0" fontId="30" fillId="9" borderId="4" xfId="0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30" fillId="0" borderId="4" xfId="0" applyFont="1" applyBorder="1"/>
    <xf numFmtId="0" fontId="32" fillId="0" borderId="3" xfId="0" applyFont="1" applyBorder="1"/>
    <xf numFmtId="0" fontId="129" fillId="0" borderId="0" xfId="0" applyFont="1"/>
    <xf numFmtId="0" fontId="130" fillId="9" borderId="3" xfId="0" applyFont="1" applyFill="1" applyBorder="1" applyAlignment="1">
      <alignment horizontal="center" vertical="center" wrapText="1"/>
    </xf>
    <xf numFmtId="0" fontId="132" fillId="0" borderId="0" xfId="0" applyFont="1" applyAlignment="1">
      <alignment horizontal="center" vertical="center"/>
    </xf>
    <xf numFmtId="0" fontId="133" fillId="9" borderId="3" xfId="0" applyFont="1" applyFill="1" applyBorder="1" applyAlignment="1">
      <alignment horizontal="center" vertical="center" wrapText="1"/>
    </xf>
    <xf numFmtId="0" fontId="123" fillId="0" borderId="0" xfId="0" applyFont="1" applyAlignment="1">
      <alignment vertical="center"/>
    </xf>
    <xf numFmtId="0" fontId="30" fillId="19" borderId="3" xfId="3" applyFont="1" applyFill="1" applyBorder="1" applyAlignment="1">
      <alignment vertical="center"/>
    </xf>
    <xf numFmtId="0" fontId="30" fillId="0" borderId="6" xfId="3" applyFont="1" applyBorder="1"/>
    <xf numFmtId="0" fontId="32" fillId="9" borderId="1" xfId="1" applyFont="1" applyFill="1" applyAlignment="1"/>
    <xf numFmtId="164" fontId="31" fillId="6" borderId="6" xfId="2" applyNumberFormat="1" applyFont="1" applyBorder="1" applyAlignment="1">
      <alignment vertical="center" wrapText="1"/>
    </xf>
    <xf numFmtId="164" fontId="31" fillId="9" borderId="3" xfId="2" applyNumberFormat="1" applyFont="1" applyFill="1" applyBorder="1" applyAlignment="1">
      <alignment vertical="center" wrapText="1"/>
    </xf>
    <xf numFmtId="0" fontId="30" fillId="19" borderId="3" xfId="0" applyFont="1" applyFill="1" applyBorder="1" applyAlignment="1">
      <alignment vertical="center"/>
    </xf>
    <xf numFmtId="0" fontId="30" fillId="19" borderId="11" xfId="3" applyFont="1" applyFill="1" applyBorder="1" applyAlignment="1">
      <alignment vertical="center"/>
    </xf>
    <xf numFmtId="0" fontId="30" fillId="0" borderId="3" xfId="3" applyFont="1" applyBorder="1" applyAlignment="1">
      <alignment vertical="center"/>
    </xf>
    <xf numFmtId="0" fontId="30" fillId="9" borderId="3" xfId="1" applyFont="1" applyFill="1" applyBorder="1" applyAlignment="1">
      <alignment vertical="center" wrapText="1"/>
    </xf>
    <xf numFmtId="164" fontId="31" fillId="6" borderId="3" xfId="2" applyNumberFormat="1" applyFont="1" applyBorder="1" applyAlignment="1">
      <alignment vertical="center" wrapText="1"/>
    </xf>
    <xf numFmtId="0" fontId="32" fillId="0" borderId="0" xfId="0" applyFont="1" applyAlignment="1">
      <alignment vertical="center"/>
    </xf>
    <xf numFmtId="0" fontId="30" fillId="9" borderId="3" xfId="0" applyFont="1" applyFill="1" applyBorder="1" applyAlignment="1">
      <alignment vertical="center"/>
    </xf>
    <xf numFmtId="0" fontId="32" fillId="0" borderId="6" xfId="0" applyFont="1" applyBorder="1" applyAlignment="1">
      <alignment vertical="center"/>
    </xf>
    <xf numFmtId="0" fontId="32" fillId="9" borderId="3" xfId="0" applyFont="1" applyFill="1" applyBorder="1" applyAlignment="1">
      <alignment vertical="center"/>
    </xf>
    <xf numFmtId="0" fontId="30" fillId="9" borderId="3" xfId="0" applyFont="1" applyFill="1" applyBorder="1" applyAlignment="1">
      <alignment wrapText="1"/>
    </xf>
    <xf numFmtId="0" fontId="32" fillId="9" borderId="6" xfId="3" applyFont="1" applyFill="1" applyBorder="1" applyAlignment="1">
      <alignment vertical="center" wrapText="1"/>
    </xf>
    <xf numFmtId="0" fontId="32" fillId="9" borderId="3" xfId="3" applyFont="1" applyFill="1" applyBorder="1" applyAlignment="1">
      <alignment vertical="center" wrapText="1"/>
    </xf>
    <xf numFmtId="0" fontId="30" fillId="19" borderId="3" xfId="0" applyFont="1" applyFill="1" applyBorder="1" applyAlignment="1">
      <alignment vertical="center" wrapText="1"/>
    </xf>
    <xf numFmtId="0" fontId="30" fillId="0" borderId="3" xfId="0" applyFont="1" applyBorder="1" applyAlignment="1">
      <alignment vertical="center" wrapText="1"/>
    </xf>
    <xf numFmtId="164" fontId="30" fillId="9" borderId="3" xfId="5" applyNumberFormat="1" applyFont="1" applyFill="1" applyBorder="1" applyAlignment="1">
      <alignment vertical="center" wrapText="1"/>
    </xf>
    <xf numFmtId="0" fontId="30" fillId="19" borderId="3" xfId="3" applyFont="1" applyFill="1" applyBorder="1" applyAlignment="1">
      <alignment vertical="center" wrapText="1"/>
    </xf>
    <xf numFmtId="0" fontId="30" fillId="0" borderId="3" xfId="3" applyFont="1" applyBorder="1" applyAlignment="1">
      <alignment vertical="center" wrapText="1"/>
    </xf>
    <xf numFmtId="0" fontId="32" fillId="0" borderId="3" xfId="0" applyFont="1" applyBorder="1" applyAlignment="1">
      <alignment vertical="center"/>
    </xf>
    <xf numFmtId="0" fontId="30" fillId="15" borderId="3" xfId="0" applyFont="1" applyFill="1" applyBorder="1" applyAlignment="1">
      <alignment vertical="center" wrapText="1"/>
    </xf>
    <xf numFmtId="0" fontId="30" fillId="9" borderId="3" xfId="14" applyFont="1" applyFill="1" applyBorder="1" applyAlignment="1">
      <alignment wrapText="1"/>
    </xf>
    <xf numFmtId="0" fontId="32" fillId="9" borderId="3" xfId="0" applyFont="1" applyFill="1" applyBorder="1" applyAlignment="1">
      <alignment wrapText="1"/>
    </xf>
    <xf numFmtId="0" fontId="30" fillId="16" borderId="3" xfId="0" applyFont="1" applyFill="1" applyBorder="1" applyAlignment="1">
      <alignment vertical="center" wrapText="1"/>
    </xf>
    <xf numFmtId="0" fontId="135" fillId="0" borderId="0" xfId="0" applyFont="1" applyAlignment="1">
      <alignment vertical="center"/>
    </xf>
    <xf numFmtId="0" fontId="30" fillId="19" borderId="11" xfId="3" applyFont="1" applyFill="1" applyBorder="1" applyAlignment="1">
      <alignment vertical="center" wrapText="1"/>
    </xf>
    <xf numFmtId="0" fontId="31" fillId="25" borderId="3" xfId="0" applyFont="1" applyFill="1" applyBorder="1" applyAlignment="1">
      <alignment vertical="center"/>
    </xf>
    <xf numFmtId="164" fontId="30" fillId="9" borderId="3" xfId="1" applyNumberFormat="1" applyFont="1" applyFill="1" applyBorder="1" applyAlignment="1">
      <alignment vertical="center"/>
    </xf>
    <xf numFmtId="0" fontId="30" fillId="9" borderId="3" xfId="1" applyFont="1" applyFill="1" applyBorder="1" applyAlignment="1">
      <alignment vertical="center"/>
    </xf>
    <xf numFmtId="0" fontId="137" fillId="9" borderId="3" xfId="0" applyFont="1" applyFill="1" applyBorder="1" applyAlignment="1">
      <alignment wrapText="1"/>
    </xf>
    <xf numFmtId="0" fontId="137" fillId="9" borderId="0" xfId="0" applyFont="1" applyFill="1" applyAlignment="1">
      <alignment vertical="center"/>
    </xf>
    <xf numFmtId="0" fontId="137" fillId="0" borderId="3" xfId="0" applyFont="1" applyBorder="1" applyAlignment="1">
      <alignment vertical="center" wrapText="1"/>
    </xf>
    <xf numFmtId="0" fontId="30" fillId="19" borderId="11" xfId="0" applyFont="1" applyFill="1" applyBorder="1" applyAlignment="1">
      <alignment vertical="center"/>
    </xf>
    <xf numFmtId="0" fontId="31" fillId="6" borderId="6" xfId="2" applyFont="1" applyBorder="1" applyAlignment="1">
      <alignment vertical="center"/>
    </xf>
    <xf numFmtId="0" fontId="32" fillId="9" borderId="3" xfId="0" applyFont="1" applyFill="1" applyBorder="1" applyAlignment="1">
      <alignment vertical="center" wrapText="1"/>
    </xf>
    <xf numFmtId="0" fontId="34" fillId="19" borderId="3" xfId="0" applyFont="1" applyFill="1" applyBorder="1" applyAlignment="1">
      <alignment vertical="center"/>
    </xf>
    <xf numFmtId="0" fontId="32" fillId="9" borderId="6" xfId="0" applyFont="1" applyFill="1" applyBorder="1" applyAlignment="1">
      <alignment vertical="center"/>
    </xf>
    <xf numFmtId="0" fontId="30" fillId="0" borderId="3" xfId="7" applyFont="1" applyFill="1" applyBorder="1" applyAlignment="1"/>
    <xf numFmtId="0" fontId="137" fillId="0" borderId="3" xfId="0" applyFont="1" applyBorder="1" applyAlignment="1">
      <alignment vertical="center"/>
    </xf>
    <xf numFmtId="0" fontId="30" fillId="0" borderId="4" xfId="0" applyFont="1" applyBorder="1" applyAlignment="1">
      <alignment vertical="center" wrapText="1"/>
    </xf>
    <xf numFmtId="0" fontId="137" fillId="9" borderId="3" xfId="0" applyFont="1" applyFill="1" applyBorder="1" applyAlignment="1">
      <alignment vertical="center" wrapText="1"/>
    </xf>
    <xf numFmtId="0" fontId="30" fillId="19" borderId="4" xfId="0" applyFont="1" applyFill="1" applyBorder="1" applyAlignment="1">
      <alignment vertical="center" wrapText="1"/>
    </xf>
    <xf numFmtId="0" fontId="30" fillId="9" borderId="3" xfId="14" applyNumberFormat="1" applyFont="1" applyFill="1" applyBorder="1" applyAlignment="1">
      <alignment wrapText="1"/>
    </xf>
    <xf numFmtId="0" fontId="31" fillId="9" borderId="3" xfId="2" applyFont="1" applyFill="1" applyBorder="1" applyAlignment="1">
      <alignment vertical="center" wrapText="1"/>
    </xf>
    <xf numFmtId="0" fontId="31" fillId="9" borderId="3" xfId="2" applyFont="1" applyFill="1" applyBorder="1" applyAlignment="1">
      <alignment vertical="center"/>
    </xf>
    <xf numFmtId="0" fontId="31" fillId="19" borderId="27" xfId="2" applyFont="1" applyFill="1" applyBorder="1" applyAlignment="1">
      <alignment vertical="center"/>
    </xf>
    <xf numFmtId="0" fontId="31" fillId="0" borderId="27" xfId="2" applyFont="1" applyFill="1" applyBorder="1" applyAlignment="1">
      <alignment vertical="center"/>
    </xf>
    <xf numFmtId="0" fontId="31" fillId="9" borderId="27" xfId="2" applyFont="1" applyFill="1" applyBorder="1" applyAlignment="1">
      <alignment vertical="center"/>
    </xf>
    <xf numFmtId="0" fontId="30" fillId="19" borderId="27" xfId="0" applyFont="1" applyFill="1" applyBorder="1" applyAlignment="1">
      <alignment vertical="center" wrapText="1"/>
    </xf>
    <xf numFmtId="0" fontId="30" fillId="0" borderId="27" xfId="0" applyFont="1" applyBorder="1" applyAlignment="1">
      <alignment vertical="center" wrapText="1"/>
    </xf>
    <xf numFmtId="0" fontId="30" fillId="9" borderId="27" xfId="1" applyFont="1" applyFill="1" applyBorder="1" applyAlignment="1">
      <alignment vertical="center" wrapText="1"/>
    </xf>
    <xf numFmtId="0" fontId="32" fillId="0" borderId="27" xfId="0" applyFont="1" applyBorder="1" applyAlignment="1">
      <alignment vertical="center"/>
    </xf>
    <xf numFmtId="0" fontId="30" fillId="19" borderId="27" xfId="0" applyFont="1" applyFill="1" applyBorder="1" applyAlignment="1">
      <alignment vertical="center"/>
    </xf>
    <xf numFmtId="0" fontId="30" fillId="0" borderId="27" xfId="0" applyFont="1" applyBorder="1" applyAlignment="1">
      <alignment vertical="center"/>
    </xf>
    <xf numFmtId="0" fontId="34" fillId="18" borderId="4" xfId="0" applyFont="1" applyFill="1" applyBorder="1" applyAlignment="1">
      <alignment vertical="center"/>
    </xf>
    <xf numFmtId="0" fontId="30" fillId="9" borderId="4" xfId="0" applyFont="1" applyFill="1" applyBorder="1" applyAlignment="1">
      <alignment vertical="center"/>
    </xf>
    <xf numFmtId="0" fontId="32" fillId="17" borderId="5" xfId="0" applyFont="1" applyFill="1" applyBorder="1" applyAlignment="1">
      <alignment vertical="center"/>
    </xf>
    <xf numFmtId="0" fontId="30" fillId="37" borderId="4" xfId="1" applyFont="1" applyFill="1" applyBorder="1" applyAlignment="1">
      <alignment vertical="center" wrapText="1"/>
    </xf>
    <xf numFmtId="0" fontId="32" fillId="37" borderId="4" xfId="1" applyFont="1" applyFill="1" applyBorder="1" applyAlignment="1">
      <alignment vertical="center" wrapText="1"/>
    </xf>
    <xf numFmtId="164" fontId="30" fillId="9" borderId="3" xfId="5" applyNumberFormat="1" applyFont="1" applyFill="1" applyBorder="1" applyAlignment="1">
      <alignment vertical="center"/>
    </xf>
    <xf numFmtId="0" fontId="30" fillId="37" borderId="18" xfId="0" applyFont="1" applyFill="1" applyBorder="1" applyAlignment="1">
      <alignment vertical="center"/>
    </xf>
    <xf numFmtId="0" fontId="30" fillId="37" borderId="4" xfId="0" applyFont="1" applyFill="1" applyBorder="1" applyAlignment="1">
      <alignment vertical="center"/>
    </xf>
    <xf numFmtId="0" fontId="32" fillId="8" borderId="4" xfId="0" applyFont="1" applyFill="1" applyBorder="1" applyAlignment="1">
      <alignment vertical="center"/>
    </xf>
    <xf numFmtId="0" fontId="30" fillId="17" borderId="3" xfId="0" applyFont="1" applyFill="1" applyBorder="1" applyAlignment="1">
      <alignment vertical="center"/>
    </xf>
    <xf numFmtId="0" fontId="32" fillId="17" borderId="6" xfId="0" applyFont="1" applyFill="1" applyBorder="1" applyAlignment="1">
      <alignment vertical="center"/>
    </xf>
    <xf numFmtId="164" fontId="30" fillId="8" borderId="5" xfId="5" applyNumberFormat="1" applyFont="1" applyFill="1" applyBorder="1" applyAlignment="1">
      <alignment vertical="center"/>
    </xf>
    <xf numFmtId="0" fontId="30" fillId="37" borderId="11" xfId="0" applyFont="1" applyFill="1" applyBorder="1" applyAlignment="1">
      <alignment vertical="center"/>
    </xf>
    <xf numFmtId="0" fontId="30" fillId="37" borderId="3" xfId="0" applyFont="1" applyFill="1" applyBorder="1" applyAlignment="1">
      <alignment vertical="center"/>
    </xf>
    <xf numFmtId="0" fontId="32" fillId="8" borderId="3" xfId="0" applyFont="1" applyFill="1" applyBorder="1" applyAlignment="1">
      <alignment vertical="center"/>
    </xf>
    <xf numFmtId="0" fontId="30" fillId="37" borderId="11" xfId="3" applyFont="1" applyFill="1" applyBorder="1" applyAlignment="1">
      <alignment vertical="center"/>
    </xf>
    <xf numFmtId="164" fontId="30" fillId="8" borderId="6" xfId="5" applyNumberFormat="1" applyFont="1" applyFill="1" applyBorder="1" applyAlignment="1">
      <alignment vertical="center"/>
    </xf>
    <xf numFmtId="0" fontId="30" fillId="37" borderId="3" xfId="0" applyFont="1" applyFill="1" applyBorder="1" applyAlignment="1">
      <alignment wrapText="1"/>
    </xf>
    <xf numFmtId="0" fontId="30" fillId="9" borderId="3" xfId="3" applyFont="1" applyFill="1" applyBorder="1" applyAlignment="1">
      <alignment vertical="center"/>
    </xf>
    <xf numFmtId="0" fontId="30" fillId="37" borderId="3" xfId="4" applyFont="1" applyFill="1" applyBorder="1" applyAlignment="1">
      <alignment vertical="center" wrapText="1"/>
    </xf>
    <xf numFmtId="164" fontId="30" fillId="8" borderId="3" xfId="5" applyNumberFormat="1" applyFont="1" applyFill="1" applyBorder="1" applyAlignment="1">
      <alignment vertical="center"/>
    </xf>
    <xf numFmtId="0" fontId="30" fillId="37" borderId="3" xfId="1" applyFont="1" applyFill="1" applyBorder="1" applyAlignment="1">
      <alignment vertical="center" wrapText="1"/>
    </xf>
    <xf numFmtId="0" fontId="30" fillId="8" borderId="6" xfId="3" applyFont="1" applyFill="1" applyBorder="1" applyAlignment="1">
      <alignment vertical="center"/>
    </xf>
    <xf numFmtId="2" fontId="30" fillId="8" borderId="3" xfId="0" applyNumberFormat="1" applyFont="1" applyFill="1" applyBorder="1" applyAlignment="1">
      <alignment vertical="center"/>
    </xf>
    <xf numFmtId="2" fontId="30" fillId="9" borderId="3" xfId="0" applyNumberFormat="1" applyFont="1" applyFill="1" applyBorder="1" applyAlignment="1">
      <alignment vertical="center"/>
    </xf>
    <xf numFmtId="2" fontId="32" fillId="17" borderId="6" xfId="0" applyNumberFormat="1" applyFont="1" applyFill="1" applyBorder="1" applyAlignment="1">
      <alignment vertical="center"/>
    </xf>
    <xf numFmtId="2" fontId="32" fillId="9" borderId="3" xfId="0" applyNumberFormat="1" applyFont="1" applyFill="1" applyBorder="1" applyAlignment="1">
      <alignment vertical="center"/>
    </xf>
    <xf numFmtId="0" fontId="30" fillId="8" borderId="11" xfId="0" applyFont="1" applyFill="1" applyBorder="1" applyAlignment="1">
      <alignment vertical="center"/>
    </xf>
    <xf numFmtId="164" fontId="30" fillId="37" borderId="3" xfId="5" applyNumberFormat="1" applyFont="1" applyFill="1" applyBorder="1" applyAlignment="1">
      <alignment vertical="center"/>
    </xf>
    <xf numFmtId="0" fontId="30" fillId="37" borderId="3" xfId="3" applyFont="1" applyFill="1" applyBorder="1" applyAlignment="1">
      <alignment vertical="center"/>
    </xf>
    <xf numFmtId="0" fontId="30" fillId="8" borderId="11" xfId="3" applyFont="1" applyFill="1" applyBorder="1" applyAlignment="1">
      <alignment vertical="center"/>
    </xf>
    <xf numFmtId="0" fontId="32" fillId="8" borderId="6" xfId="0" applyFont="1" applyFill="1" applyBorder="1" applyAlignment="1">
      <alignment vertical="center"/>
    </xf>
    <xf numFmtId="0" fontId="30" fillId="8" borderId="3" xfId="0" applyFont="1" applyFill="1" applyBorder="1" applyAlignment="1">
      <alignment vertical="center"/>
    </xf>
    <xf numFmtId="0" fontId="30" fillId="9" borderId="3" xfId="7" applyFont="1" applyFill="1" applyBorder="1" applyAlignment="1">
      <alignment vertical="center"/>
    </xf>
    <xf numFmtId="1" fontId="32" fillId="17" borderId="6" xfId="0" applyNumberFormat="1" applyFont="1" applyFill="1" applyBorder="1" applyAlignment="1">
      <alignment vertical="center"/>
    </xf>
    <xf numFmtId="1" fontId="32" fillId="9" borderId="3" xfId="0" applyNumberFormat="1" applyFont="1" applyFill="1" applyBorder="1" applyAlignment="1">
      <alignment vertical="center"/>
    </xf>
    <xf numFmtId="0" fontId="30" fillId="9" borderId="11" xfId="0" applyFont="1" applyFill="1" applyBorder="1" applyAlignment="1">
      <alignment vertical="center"/>
    </xf>
    <xf numFmtId="2" fontId="30" fillId="0" borderId="6" xfId="0" applyNumberFormat="1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9" borderId="0" xfId="0" applyFont="1" applyFill="1" applyAlignment="1">
      <alignment vertical="center"/>
    </xf>
    <xf numFmtId="0" fontId="136" fillId="19" borderId="3" xfId="3" applyFont="1" applyFill="1" applyBorder="1" applyAlignment="1">
      <alignment vertical="center"/>
    </xf>
    <xf numFmtId="0" fontId="136" fillId="19" borderId="3" xfId="0" applyFont="1" applyFill="1" applyBorder="1" applyAlignment="1">
      <alignment vertical="center"/>
    </xf>
    <xf numFmtId="0" fontId="136" fillId="0" borderId="3" xfId="0" applyFont="1" applyBorder="1" applyAlignment="1">
      <alignment vertical="center"/>
    </xf>
    <xf numFmtId="0" fontId="136" fillId="0" borderId="3" xfId="3" applyFont="1" applyBorder="1" applyAlignment="1">
      <alignment vertical="center"/>
    </xf>
    <xf numFmtId="0" fontId="136" fillId="9" borderId="3" xfId="0" applyFont="1" applyFill="1" applyBorder="1" applyAlignment="1">
      <alignment vertical="center"/>
    </xf>
    <xf numFmtId="0" fontId="123" fillId="9" borderId="3" xfId="0" applyFont="1" applyFill="1" applyBorder="1" applyAlignment="1">
      <alignment vertical="center"/>
    </xf>
    <xf numFmtId="0" fontId="136" fillId="0" borderId="3" xfId="0" applyFont="1" applyBorder="1"/>
    <xf numFmtId="0" fontId="136" fillId="9" borderId="3" xfId="0" applyFont="1" applyFill="1" applyBorder="1" applyAlignment="1">
      <alignment wrapText="1"/>
    </xf>
    <xf numFmtId="0" fontId="136" fillId="19" borderId="3" xfId="0" applyFont="1" applyFill="1" applyBorder="1" applyAlignment="1">
      <alignment vertical="center" wrapText="1"/>
    </xf>
    <xf numFmtId="0" fontId="136" fillId="0" borderId="3" xfId="0" applyFont="1" applyBorder="1" applyAlignment="1">
      <alignment vertical="center" wrapText="1"/>
    </xf>
    <xf numFmtId="0" fontId="136" fillId="9" borderId="3" xfId="0" applyFont="1" applyFill="1" applyBorder="1" applyAlignment="1">
      <alignment vertical="center" wrapText="1"/>
    </xf>
    <xf numFmtId="0" fontId="123" fillId="0" borderId="3" xfId="0" applyFont="1" applyBorder="1" applyAlignment="1">
      <alignment vertical="center"/>
    </xf>
    <xf numFmtId="0" fontId="123" fillId="19" borderId="3" xfId="3" applyFont="1" applyFill="1" applyBorder="1"/>
    <xf numFmtId="0" fontId="123" fillId="0" borderId="3" xfId="0" applyFont="1" applyBorder="1"/>
    <xf numFmtId="164" fontId="136" fillId="9" borderId="3" xfId="1" applyNumberFormat="1" applyFont="1" applyFill="1" applyBorder="1" applyAlignment="1">
      <alignment vertical="center"/>
    </xf>
    <xf numFmtId="0" fontId="136" fillId="9" borderId="3" xfId="1" applyFont="1" applyFill="1" applyBorder="1" applyAlignment="1">
      <alignment vertical="center"/>
    </xf>
    <xf numFmtId="0" fontId="140" fillId="19" borderId="3" xfId="0" applyFont="1" applyFill="1" applyBorder="1" applyAlignment="1">
      <alignment vertical="center"/>
    </xf>
    <xf numFmtId="0" fontId="123" fillId="9" borderId="6" xfId="0" applyFont="1" applyFill="1" applyBorder="1" applyAlignment="1">
      <alignment vertical="center"/>
    </xf>
    <xf numFmtId="0" fontId="136" fillId="0" borderId="4" xfId="0" applyFont="1" applyBorder="1" applyAlignment="1">
      <alignment vertical="center" wrapText="1"/>
    </xf>
    <xf numFmtId="0" fontId="136" fillId="19" borderId="4" xfId="0" applyFont="1" applyFill="1" applyBorder="1" applyAlignment="1">
      <alignment vertical="center" wrapText="1"/>
    </xf>
    <xf numFmtId="0" fontId="136" fillId="19" borderId="27" xfId="0" applyFont="1" applyFill="1" applyBorder="1" applyAlignment="1">
      <alignment vertical="center" wrapText="1"/>
    </xf>
    <xf numFmtId="0" fontId="136" fillId="0" borderId="27" xfId="0" applyFont="1" applyBorder="1" applyAlignment="1">
      <alignment vertical="center" wrapText="1"/>
    </xf>
    <xf numFmtId="0" fontId="136" fillId="19" borderId="27" xfId="0" applyFont="1" applyFill="1" applyBorder="1" applyAlignment="1">
      <alignment vertical="center"/>
    </xf>
    <xf numFmtId="0" fontId="136" fillId="0" borderId="27" xfId="0" applyFont="1" applyBorder="1" applyAlignment="1">
      <alignment vertical="center"/>
    </xf>
    <xf numFmtId="0" fontId="140" fillId="18" borderId="4" xfId="0" applyFont="1" applyFill="1" applyBorder="1" applyAlignment="1">
      <alignment vertical="center"/>
    </xf>
    <xf numFmtId="0" fontId="136" fillId="0" borderId="4" xfId="0" applyFont="1" applyBorder="1" applyAlignment="1">
      <alignment vertical="center"/>
    </xf>
    <xf numFmtId="0" fontId="136" fillId="9" borderId="4" xfId="0" applyFont="1" applyFill="1" applyBorder="1" applyAlignment="1">
      <alignment vertical="center"/>
    </xf>
    <xf numFmtId="164" fontId="136" fillId="9" borderId="3" xfId="5" applyNumberFormat="1" applyFont="1" applyFill="1" applyBorder="1" applyAlignment="1">
      <alignment vertical="center"/>
    </xf>
    <xf numFmtId="0" fontId="123" fillId="8" borderId="4" xfId="0" applyFont="1" applyFill="1" applyBorder="1" applyAlignment="1">
      <alignment vertical="center"/>
    </xf>
    <xf numFmtId="0" fontId="136" fillId="17" borderId="3" xfId="0" applyFont="1" applyFill="1" applyBorder="1" applyAlignment="1">
      <alignment vertical="center"/>
    </xf>
    <xf numFmtId="0" fontId="136" fillId="37" borderId="3" xfId="0" applyFont="1" applyFill="1" applyBorder="1" applyAlignment="1">
      <alignment vertical="center"/>
    </xf>
    <xf numFmtId="0" fontId="123" fillId="8" borderId="3" xfId="0" applyFont="1" applyFill="1" applyBorder="1" applyAlignment="1">
      <alignment vertical="center"/>
    </xf>
    <xf numFmtId="0" fontId="136" fillId="9" borderId="3" xfId="3" applyFont="1" applyFill="1" applyBorder="1" applyAlignment="1">
      <alignment vertical="center"/>
    </xf>
    <xf numFmtId="0" fontId="136" fillId="8" borderId="3" xfId="0" applyFont="1" applyFill="1" applyBorder="1" applyAlignment="1">
      <alignment vertical="center"/>
    </xf>
    <xf numFmtId="0" fontId="136" fillId="0" borderId="0" xfId="0" applyFont="1" applyAlignment="1">
      <alignment vertical="center"/>
    </xf>
    <xf numFmtId="0" fontId="30" fillId="16" borderId="3" xfId="0" applyFont="1" applyFill="1" applyBorder="1" applyAlignment="1">
      <alignment vertical="center"/>
    </xf>
    <xf numFmtId="0" fontId="30" fillId="0" borderId="3" xfId="0" applyFont="1" applyBorder="1" applyAlignment="1">
      <alignment horizontal="right" vertical="center"/>
    </xf>
    <xf numFmtId="0" fontId="30" fillId="0" borderId="3" xfId="3" applyFont="1" applyBorder="1" applyAlignment="1">
      <alignment horizontal="right" vertical="center"/>
    </xf>
    <xf numFmtId="0" fontId="30" fillId="0" borderId="3" xfId="0" applyFont="1" applyBorder="1" applyAlignment="1">
      <alignment horizontal="right" vertical="center" wrapText="1"/>
    </xf>
    <xf numFmtId="0" fontId="30" fillId="19" borderId="27" xfId="0" applyFont="1" applyFill="1" applyBorder="1" applyAlignment="1">
      <alignment horizontal="right" vertical="center"/>
    </xf>
    <xf numFmtId="0" fontId="30" fillId="0" borderId="27" xfId="0" applyFont="1" applyBorder="1" applyAlignment="1">
      <alignment horizontal="right" vertical="center"/>
    </xf>
    <xf numFmtId="0" fontId="30" fillId="0" borderId="4" xfId="0" applyFont="1" applyBorder="1" applyAlignment="1">
      <alignment horizontal="right" vertical="center"/>
    </xf>
    <xf numFmtId="0" fontId="34" fillId="18" borderId="0" xfId="0" applyFont="1" applyFill="1" applyAlignment="1">
      <alignment vertical="center"/>
    </xf>
    <xf numFmtId="0" fontId="141" fillId="0" borderId="0" xfId="0" applyFont="1" applyAlignment="1">
      <alignment vertical="center"/>
    </xf>
    <xf numFmtId="165" fontId="141" fillId="0" borderId="0" xfId="0" applyNumberFormat="1" applyFont="1" applyAlignment="1">
      <alignment vertical="center"/>
    </xf>
    <xf numFmtId="0" fontId="29" fillId="9" borderId="0" xfId="0" applyFont="1" applyFill="1" applyAlignment="1">
      <alignment horizontal="center" vertical="center"/>
    </xf>
    <xf numFmtId="0" fontId="133" fillId="9" borderId="0" xfId="0" applyFont="1" applyFill="1" applyAlignment="1">
      <alignment horizontal="center" vertical="center"/>
    </xf>
    <xf numFmtId="0" fontId="136" fillId="19" borderId="3" xfId="0" applyFont="1" applyFill="1" applyBorder="1" applyAlignment="1">
      <alignment horizontal="center" vertical="center" wrapText="1"/>
    </xf>
    <xf numFmtId="0" fontId="136" fillId="9" borderId="3" xfId="0" applyFont="1" applyFill="1" applyBorder="1" applyAlignment="1">
      <alignment horizontal="center" wrapText="1"/>
    </xf>
    <xf numFmtId="0" fontId="136" fillId="19" borderId="3" xfId="3" applyFont="1" applyFill="1" applyBorder="1" applyAlignment="1">
      <alignment horizontal="center" vertical="center"/>
    </xf>
    <xf numFmtId="0" fontId="136" fillId="0" borderId="3" xfId="3" applyFont="1" applyBorder="1" applyAlignment="1">
      <alignment horizontal="right" vertical="center"/>
    </xf>
    <xf numFmtId="0" fontId="136" fillId="9" borderId="3" xfId="1" applyFont="1" applyFill="1" applyBorder="1" applyAlignment="1">
      <alignment horizontal="center" vertical="center"/>
    </xf>
    <xf numFmtId="164" fontId="136" fillId="9" borderId="3" xfId="1" applyNumberFormat="1" applyFont="1" applyFill="1" applyBorder="1" applyAlignment="1">
      <alignment horizontal="center" vertical="center"/>
    </xf>
    <xf numFmtId="0" fontId="123" fillId="9" borderId="3" xfId="3" applyFont="1" applyFill="1" applyBorder="1" applyAlignment="1">
      <alignment horizontal="left" vertical="center" wrapText="1"/>
    </xf>
    <xf numFmtId="0" fontId="136" fillId="0" borderId="3" xfId="0" applyFont="1" applyBorder="1" applyAlignment="1">
      <alignment horizontal="center" vertical="center"/>
    </xf>
    <xf numFmtId="0" fontId="136" fillId="0" borderId="3" xfId="0" applyFont="1" applyBorder="1" applyAlignment="1">
      <alignment horizontal="right" vertical="center" wrapText="1"/>
    </xf>
    <xf numFmtId="0" fontId="136" fillId="9" borderId="3" xfId="0" applyFont="1" applyFill="1" applyBorder="1" applyAlignment="1">
      <alignment horizontal="center" vertical="center" wrapText="1"/>
    </xf>
    <xf numFmtId="0" fontId="136" fillId="0" borderId="3" xfId="0" applyFont="1" applyBorder="1" applyAlignment="1">
      <alignment horizontal="left" vertical="center" wrapText="1"/>
    </xf>
    <xf numFmtId="0" fontId="136" fillId="19" borderId="0" xfId="0" applyFont="1" applyFill="1" applyAlignment="1">
      <alignment vertical="center"/>
    </xf>
    <xf numFmtId="164" fontId="136" fillId="9" borderId="3" xfId="5" applyNumberFormat="1" applyFont="1" applyFill="1" applyBorder="1" applyAlignment="1">
      <alignment horizontal="center" vertical="center"/>
    </xf>
    <xf numFmtId="0" fontId="136" fillId="9" borderId="3" xfId="0" applyFont="1" applyFill="1" applyBorder="1" applyAlignment="1">
      <alignment horizontal="center" vertical="center"/>
    </xf>
    <xf numFmtId="0" fontId="136" fillId="19" borderId="3" xfId="4" applyFont="1" applyFill="1" applyBorder="1" applyAlignment="1">
      <alignment horizontal="center" vertical="center"/>
    </xf>
    <xf numFmtId="0" fontId="136" fillId="0" borderId="3" xfId="4" applyFont="1" applyFill="1" applyBorder="1" applyAlignment="1">
      <alignment horizontal="right" vertical="center"/>
    </xf>
    <xf numFmtId="0" fontId="136" fillId="0" borderId="3" xfId="7" applyFont="1" applyFill="1" applyBorder="1"/>
    <xf numFmtId="0" fontId="136" fillId="9" borderId="6" xfId="0" applyFont="1" applyFill="1" applyBorder="1" applyAlignment="1">
      <alignment vertical="center"/>
    </xf>
    <xf numFmtId="0" fontId="140" fillId="19" borderId="3" xfId="0" applyFont="1" applyFill="1" applyBorder="1" applyAlignment="1">
      <alignment horizontal="center" vertical="center"/>
    </xf>
    <xf numFmtId="0" fontId="123" fillId="9" borderId="0" xfId="0" applyFont="1" applyFill="1" applyAlignment="1">
      <alignment vertical="center"/>
    </xf>
    <xf numFmtId="0" fontId="123" fillId="9" borderId="3" xfId="0" applyFont="1" applyFill="1" applyBorder="1" applyAlignment="1">
      <alignment horizontal="center" vertical="center"/>
    </xf>
    <xf numFmtId="0" fontId="136" fillId="19" borderId="7" xfId="0" applyFont="1" applyFill="1" applyBorder="1" applyAlignment="1">
      <alignment vertical="center"/>
    </xf>
    <xf numFmtId="0" fontId="136" fillId="19" borderId="3" xfId="3" applyFont="1" applyFill="1" applyBorder="1" applyAlignment="1">
      <alignment horizontal="center"/>
    </xf>
    <xf numFmtId="0" fontId="136" fillId="19" borderId="27" xfId="0" applyFont="1" applyFill="1" applyBorder="1" applyAlignment="1">
      <alignment horizontal="center" vertical="center" wrapText="1"/>
    </xf>
    <xf numFmtId="0" fontId="136" fillId="0" borderId="27" xfId="0" applyFont="1" applyBorder="1" applyAlignment="1">
      <alignment horizontal="left" vertical="center" wrapText="1"/>
    </xf>
    <xf numFmtId="164" fontId="136" fillId="9" borderId="27" xfId="1" applyNumberFormat="1" applyFont="1" applyFill="1" applyBorder="1" applyAlignment="1">
      <alignment horizontal="center" vertical="center"/>
    </xf>
    <xf numFmtId="0" fontId="136" fillId="0" borderId="4" xfId="0" applyFont="1" applyBorder="1" applyAlignment="1">
      <alignment horizontal="right" vertical="center"/>
    </xf>
    <xf numFmtId="0" fontId="136" fillId="17" borderId="4" xfId="0" applyFont="1" applyFill="1" applyBorder="1" applyAlignment="1">
      <alignment horizontal="center" vertical="center"/>
    </xf>
    <xf numFmtId="0" fontId="123" fillId="17" borderId="4" xfId="0" applyFont="1" applyFill="1" applyBorder="1" applyAlignment="1">
      <alignment horizontal="center" vertical="center"/>
    </xf>
    <xf numFmtId="164" fontId="136" fillId="37" borderId="4" xfId="1" applyNumberFormat="1" applyFont="1" applyFill="1" applyBorder="1" applyAlignment="1">
      <alignment horizontal="center" vertical="center"/>
    </xf>
    <xf numFmtId="0" fontId="30" fillId="11" borderId="4" xfId="3" applyFont="1" applyFill="1" applyBorder="1" applyAlignment="1">
      <alignment horizontal="center" vertical="center"/>
    </xf>
    <xf numFmtId="1" fontId="32" fillId="9" borderId="3" xfId="0" applyNumberFormat="1" applyFont="1" applyFill="1" applyBorder="1" applyAlignment="1">
      <alignment horizontal="center" vertical="center"/>
    </xf>
    <xf numFmtId="0" fontId="136" fillId="0" borderId="3" xfId="0" applyFont="1" applyBorder="1" applyAlignment="1">
      <alignment horizontal="right" vertical="center"/>
    </xf>
    <xf numFmtId="0" fontId="136" fillId="17" borderId="3" xfId="0" applyFont="1" applyFill="1" applyBorder="1" applyAlignment="1">
      <alignment horizontal="center" vertical="center"/>
    </xf>
    <xf numFmtId="0" fontId="123" fillId="17" borderId="3" xfId="0" applyFont="1" applyFill="1" applyBorder="1" applyAlignment="1">
      <alignment horizontal="center" vertical="center"/>
    </xf>
    <xf numFmtId="0" fontId="136" fillId="37" borderId="3" xfId="1" applyFont="1" applyFill="1" applyBorder="1" applyAlignment="1">
      <alignment horizontal="center" vertical="center"/>
    </xf>
    <xf numFmtId="0" fontId="30" fillId="11" borderId="3" xfId="3" applyFont="1" applyFill="1" applyBorder="1" applyAlignment="1">
      <alignment horizontal="center" vertical="center"/>
    </xf>
    <xf numFmtId="164" fontId="30" fillId="9" borderId="3" xfId="5" applyNumberFormat="1" applyFont="1" applyFill="1" applyBorder="1" applyAlignment="1">
      <alignment horizontal="center" vertical="center"/>
    </xf>
    <xf numFmtId="0" fontId="30" fillId="11" borderId="3" xfId="0" applyFont="1" applyFill="1" applyBorder="1" applyAlignment="1">
      <alignment horizontal="left" vertical="center"/>
    </xf>
    <xf numFmtId="0" fontId="30" fillId="11" borderId="3" xfId="0" applyFont="1" applyFill="1" applyBorder="1" applyAlignment="1">
      <alignment vertical="center"/>
    </xf>
    <xf numFmtId="2" fontId="136" fillId="17" borderId="3" xfId="0" applyNumberFormat="1" applyFont="1" applyFill="1" applyBorder="1" applyAlignment="1">
      <alignment horizontal="center" vertical="center"/>
    </xf>
    <xf numFmtId="2" fontId="123" fillId="17" borderId="3" xfId="0" applyNumberFormat="1" applyFont="1" applyFill="1" applyBorder="1" applyAlignment="1">
      <alignment horizontal="center" vertical="center"/>
    </xf>
    <xf numFmtId="0" fontId="32" fillId="11" borderId="3" xfId="0" applyFont="1" applyFill="1" applyBorder="1" applyAlignment="1">
      <alignment vertical="center"/>
    </xf>
    <xf numFmtId="0" fontId="136" fillId="5" borderId="3" xfId="7" applyFont="1" applyBorder="1" applyAlignment="1">
      <alignment horizontal="center" vertical="center"/>
    </xf>
    <xf numFmtId="1" fontId="123" fillId="17" borderId="3" xfId="0" applyNumberFormat="1" applyFont="1" applyFill="1" applyBorder="1" applyAlignment="1">
      <alignment horizontal="center" vertical="center"/>
    </xf>
    <xf numFmtId="164" fontId="30" fillId="11" borderId="3" xfId="5" applyNumberFormat="1" applyFont="1" applyFill="1" applyBorder="1" applyAlignment="1">
      <alignment horizontal="center" vertical="center"/>
    </xf>
    <xf numFmtId="2" fontId="30" fillId="9" borderId="3" xfId="0" applyNumberFormat="1" applyFont="1" applyFill="1" applyBorder="1" applyAlignment="1">
      <alignment horizontal="center" vertical="center"/>
    </xf>
    <xf numFmtId="0" fontId="136" fillId="9" borderId="3" xfId="0" applyFont="1" applyFill="1" applyBorder="1" applyAlignment="1">
      <alignment horizontal="right" vertical="center"/>
    </xf>
    <xf numFmtId="0" fontId="136" fillId="0" borderId="4" xfId="0" applyFont="1" applyBorder="1" applyAlignment="1">
      <alignment horizontal="right" vertical="center" wrapText="1"/>
    </xf>
    <xf numFmtId="0" fontId="136" fillId="9" borderId="6" xfId="3" applyFont="1" applyFill="1" applyBorder="1" applyAlignment="1">
      <alignment vertical="center"/>
    </xf>
    <xf numFmtId="0" fontId="123" fillId="9" borderId="3" xfId="3" applyFont="1" applyFill="1" applyBorder="1" applyAlignment="1">
      <alignment vertical="center"/>
    </xf>
    <xf numFmtId="0" fontId="136" fillId="19" borderId="3" xfId="4" applyFont="1" applyFill="1" applyBorder="1" applyAlignment="1">
      <alignment vertical="center"/>
    </xf>
    <xf numFmtId="0" fontId="136" fillId="0" borderId="3" xfId="4" applyFont="1" applyFill="1" applyBorder="1" applyAlignment="1">
      <alignment vertical="center"/>
    </xf>
    <xf numFmtId="0" fontId="136" fillId="0" borderId="7" xfId="0" applyFont="1" applyBorder="1" applyAlignment="1">
      <alignment vertical="center" wrapText="1"/>
    </xf>
    <xf numFmtId="0" fontId="139" fillId="9" borderId="7" xfId="1" applyFont="1" applyFill="1" applyBorder="1" applyAlignment="1">
      <alignment vertical="center"/>
    </xf>
    <xf numFmtId="0" fontId="139" fillId="9" borderId="3" xfId="1" applyFont="1" applyFill="1" applyBorder="1" applyAlignment="1">
      <alignment vertical="center"/>
    </xf>
    <xf numFmtId="0" fontId="136" fillId="19" borderId="3" xfId="3" applyFont="1" applyFill="1" applyBorder="1"/>
    <xf numFmtId="0" fontId="139" fillId="0" borderId="3" xfId="0" applyFont="1" applyBorder="1" applyAlignment="1">
      <alignment vertical="center"/>
    </xf>
    <xf numFmtId="0" fontId="136" fillId="9" borderId="27" xfId="1" applyFont="1" applyFill="1" applyBorder="1" applyAlignment="1">
      <alignment vertical="center"/>
    </xf>
    <xf numFmtId="0" fontId="136" fillId="19" borderId="27" xfId="3" applyFont="1" applyFill="1" applyBorder="1" applyAlignment="1">
      <alignment vertical="center"/>
    </xf>
    <xf numFmtId="164" fontId="136" fillId="9" borderId="27" xfId="1" applyNumberFormat="1" applyFont="1" applyFill="1" applyBorder="1" applyAlignment="1">
      <alignment vertical="center"/>
    </xf>
    <xf numFmtId="0" fontId="136" fillId="17" borderId="4" xfId="0" applyFont="1" applyFill="1" applyBorder="1" applyAlignment="1">
      <alignment vertical="center"/>
    </xf>
    <xf numFmtId="0" fontId="123" fillId="17" borderId="4" xfId="0" applyFont="1" applyFill="1" applyBorder="1" applyAlignment="1">
      <alignment vertical="center"/>
    </xf>
    <xf numFmtId="0" fontId="136" fillId="11" borderId="4" xfId="3" applyFont="1" applyFill="1" applyBorder="1" applyAlignment="1">
      <alignment vertical="center"/>
    </xf>
    <xf numFmtId="164" fontId="136" fillId="37" borderId="4" xfId="1" applyNumberFormat="1" applyFont="1" applyFill="1" applyBorder="1" applyAlignment="1">
      <alignment vertical="center"/>
    </xf>
    <xf numFmtId="0" fontId="30" fillId="11" borderId="4" xfId="3" applyFont="1" applyFill="1" applyBorder="1" applyAlignment="1">
      <alignment vertical="center"/>
    </xf>
    <xf numFmtId="0" fontId="30" fillId="37" borderId="4" xfId="3" applyFont="1" applyFill="1" applyBorder="1" applyAlignment="1">
      <alignment vertical="center"/>
    </xf>
    <xf numFmtId="0" fontId="30" fillId="11" borderId="4" xfId="0" applyFont="1" applyFill="1" applyBorder="1" applyAlignment="1">
      <alignment vertical="center"/>
    </xf>
    <xf numFmtId="0" fontId="123" fillId="17" borderId="3" xfId="0" applyFont="1" applyFill="1" applyBorder="1" applyAlignment="1">
      <alignment vertical="center"/>
    </xf>
    <xf numFmtId="0" fontId="136" fillId="11" borderId="3" xfId="3" applyFont="1" applyFill="1" applyBorder="1" applyAlignment="1">
      <alignment vertical="center"/>
    </xf>
    <xf numFmtId="0" fontId="136" fillId="37" borderId="3" xfId="1" applyFont="1" applyFill="1" applyBorder="1" applyAlignment="1">
      <alignment vertical="center"/>
    </xf>
    <xf numFmtId="0" fontId="30" fillId="11" borderId="3" xfId="3" applyFont="1" applyFill="1" applyBorder="1" applyAlignment="1">
      <alignment vertical="center"/>
    </xf>
    <xf numFmtId="2" fontId="136" fillId="17" borderId="3" xfId="0" applyNumberFormat="1" applyFont="1" applyFill="1" applyBorder="1" applyAlignment="1">
      <alignment vertical="center"/>
    </xf>
    <xf numFmtId="2" fontId="123" fillId="17" borderId="3" xfId="0" applyNumberFormat="1" applyFont="1" applyFill="1" applyBorder="1" applyAlignment="1">
      <alignment vertical="center"/>
    </xf>
    <xf numFmtId="0" fontId="136" fillId="5" borderId="3" xfId="7" applyFont="1" applyBorder="1" applyAlignment="1">
      <alignment vertical="center"/>
    </xf>
    <xf numFmtId="1" fontId="123" fillId="17" borderId="3" xfId="0" applyNumberFormat="1" applyFont="1" applyFill="1" applyBorder="1" applyAlignment="1">
      <alignment vertical="center"/>
    </xf>
    <xf numFmtId="164" fontId="30" fillId="11" borderId="3" xfId="5" applyNumberFormat="1" applyFont="1" applyFill="1" applyBorder="1" applyAlignment="1">
      <alignment vertical="center"/>
    </xf>
    <xf numFmtId="2" fontId="30" fillId="0" borderId="3" xfId="0" applyNumberFormat="1" applyFont="1" applyBorder="1" applyAlignment="1">
      <alignment vertical="center"/>
    </xf>
    <xf numFmtId="0" fontId="136" fillId="9" borderId="3" xfId="3" applyFont="1" applyFill="1" applyBorder="1" applyAlignment="1">
      <alignment horizontal="center" vertical="center"/>
    </xf>
    <xf numFmtId="164" fontId="133" fillId="9" borderId="3" xfId="2" applyNumberFormat="1" applyFont="1" applyFill="1" applyBorder="1" applyAlignment="1">
      <alignment horizontal="left" vertical="center" wrapText="1"/>
    </xf>
    <xf numFmtId="0" fontId="123" fillId="9" borderId="4" xfId="0" applyFont="1" applyFill="1" applyBorder="1" applyAlignment="1">
      <alignment vertical="center"/>
    </xf>
    <xf numFmtId="0" fontId="133" fillId="9" borderId="3" xfId="2" applyFont="1" applyFill="1" applyBorder="1" applyAlignment="1">
      <alignment horizontal="center" vertical="center"/>
    </xf>
    <xf numFmtId="0" fontId="136" fillId="37" borderId="4" xfId="3" applyFont="1" applyFill="1" applyBorder="1" applyAlignment="1">
      <alignment horizontal="center" vertical="center"/>
    </xf>
    <xf numFmtId="0" fontId="136" fillId="37" borderId="3" xfId="3" applyFont="1" applyFill="1" applyBorder="1" applyAlignment="1">
      <alignment horizontal="center" vertical="center"/>
    </xf>
    <xf numFmtId="164" fontId="136" fillId="8" borderId="3" xfId="5" applyNumberFormat="1" applyFont="1" applyFill="1" applyBorder="1" applyAlignment="1">
      <alignment horizontal="center" vertical="center"/>
    </xf>
    <xf numFmtId="0" fontId="136" fillId="8" borderId="3" xfId="3" applyFont="1" applyFill="1" applyBorder="1" applyAlignment="1">
      <alignment horizontal="center" vertical="center"/>
    </xf>
    <xf numFmtId="164" fontId="136" fillId="37" borderId="3" xfId="1" applyNumberFormat="1" applyFont="1" applyFill="1" applyBorder="1" applyAlignment="1">
      <alignment horizontal="center" vertical="center"/>
    </xf>
    <xf numFmtId="2" fontId="136" fillId="8" borderId="3" xfId="0" applyNumberFormat="1" applyFont="1" applyFill="1" applyBorder="1" applyAlignment="1">
      <alignment horizontal="left" vertical="center"/>
    </xf>
    <xf numFmtId="2" fontId="123" fillId="9" borderId="3" xfId="0" applyNumberFormat="1" applyFont="1" applyFill="1" applyBorder="1" applyAlignment="1">
      <alignment horizontal="center" vertical="center"/>
    </xf>
    <xf numFmtId="164" fontId="136" fillId="37" borderId="3" xfId="5" applyNumberFormat="1" applyFont="1" applyFill="1" applyBorder="1" applyAlignment="1">
      <alignment horizontal="center" vertical="center"/>
    </xf>
    <xf numFmtId="0" fontId="136" fillId="8" borderId="3" xfId="0" applyFont="1" applyFill="1" applyBorder="1" applyAlignment="1">
      <alignment horizontal="left" vertical="center"/>
    </xf>
    <xf numFmtId="1" fontId="123" fillId="9" borderId="3" xfId="0" applyNumberFormat="1" applyFont="1" applyFill="1" applyBorder="1" applyAlignment="1">
      <alignment horizontal="center" vertical="center"/>
    </xf>
    <xf numFmtId="2" fontId="136" fillId="0" borderId="3" xfId="0" applyNumberFormat="1" applyFont="1" applyBorder="1" applyAlignment="1">
      <alignment horizontal="left" vertical="center"/>
    </xf>
    <xf numFmtId="2" fontId="136" fillId="9" borderId="3" xfId="0" applyNumberFormat="1" applyFont="1" applyFill="1" applyBorder="1" applyAlignment="1">
      <alignment horizontal="left" vertical="center"/>
    </xf>
    <xf numFmtId="0" fontId="140" fillId="18" borderId="0" xfId="0" applyFont="1" applyFill="1" applyAlignment="1">
      <alignment vertical="center"/>
    </xf>
    <xf numFmtId="0" fontId="30" fillId="19" borderId="3" xfId="3" applyFont="1" applyFill="1" applyBorder="1" applyAlignment="1">
      <alignment horizontal="center" vertical="center"/>
    </xf>
    <xf numFmtId="0" fontId="30" fillId="9" borderId="3" xfId="1" applyFont="1" applyFill="1" applyBorder="1" applyAlignment="1">
      <alignment horizontal="center" vertical="center"/>
    </xf>
    <xf numFmtId="164" fontId="31" fillId="9" borderId="3" xfId="2" applyNumberFormat="1" applyFont="1" applyFill="1" applyBorder="1" applyAlignment="1">
      <alignment horizontal="left" vertical="center" wrapText="1"/>
    </xf>
    <xf numFmtId="164" fontId="30" fillId="9" borderId="3" xfId="1" applyNumberFormat="1" applyFont="1" applyFill="1" applyBorder="1" applyAlignment="1">
      <alignment horizontal="center" vertical="center"/>
    </xf>
    <xf numFmtId="0" fontId="32" fillId="9" borderId="3" xfId="3" applyFont="1" applyFill="1" applyBorder="1" applyAlignment="1">
      <alignment horizontal="left" vertical="center" wrapText="1"/>
    </xf>
    <xf numFmtId="0" fontId="30" fillId="0" borderId="3" xfId="0" applyFont="1" applyBorder="1" applyAlignment="1">
      <alignment horizontal="left" vertical="center" wrapText="1"/>
    </xf>
    <xf numFmtId="0" fontId="32" fillId="9" borderId="4" xfId="0" applyFont="1" applyFill="1" applyBorder="1" applyAlignment="1">
      <alignment vertical="center"/>
    </xf>
    <xf numFmtId="0" fontId="32" fillId="9" borderId="3" xfId="3" applyFont="1" applyFill="1" applyBorder="1" applyAlignment="1">
      <alignment horizontal="left" vertical="center"/>
    </xf>
    <xf numFmtId="0" fontId="30" fillId="19" borderId="4" xfId="0" applyFont="1" applyFill="1" applyBorder="1" applyAlignment="1">
      <alignment horizontal="center" vertical="center"/>
    </xf>
    <xf numFmtId="0" fontId="30" fillId="19" borderId="3" xfId="0" applyFont="1" applyFill="1" applyBorder="1" applyAlignment="1">
      <alignment horizontal="center" vertical="center"/>
    </xf>
    <xf numFmtId="0" fontId="126" fillId="0" borderId="3" xfId="0" applyFont="1" applyBorder="1" applyAlignment="1">
      <alignment vertical="center" wrapText="1"/>
    </xf>
    <xf numFmtId="0" fontId="34" fillId="0" borderId="3" xfId="0" applyFont="1" applyBorder="1" applyAlignment="1">
      <alignment vertical="center"/>
    </xf>
    <xf numFmtId="0" fontId="34" fillId="19" borderId="3" xfId="0" applyFont="1" applyFill="1" applyBorder="1" applyAlignment="1">
      <alignment horizontal="center" vertical="center"/>
    </xf>
    <xf numFmtId="0" fontId="30" fillId="19" borderId="4" xfId="0" applyFont="1" applyFill="1" applyBorder="1" applyAlignment="1">
      <alignment horizontal="center" vertical="center" wrapText="1"/>
    </xf>
    <xf numFmtId="0" fontId="33" fillId="19" borderId="3" xfId="0" applyFont="1" applyFill="1" applyBorder="1" applyAlignment="1">
      <alignment horizontal="center" vertical="center" wrapText="1"/>
    </xf>
    <xf numFmtId="0" fontId="31" fillId="9" borderId="3" xfId="2" applyFont="1" applyFill="1" applyBorder="1" applyAlignment="1">
      <alignment horizontal="center" vertical="center"/>
    </xf>
    <xf numFmtId="0" fontId="30" fillId="9" borderId="27" xfId="1" applyFont="1" applyFill="1" applyBorder="1" applyAlignment="1">
      <alignment horizontal="center" vertical="center"/>
    </xf>
    <xf numFmtId="0" fontId="30" fillId="17" borderId="4" xfId="0" applyFont="1" applyFill="1" applyBorder="1" applyAlignment="1">
      <alignment horizontal="center" vertical="center"/>
    </xf>
    <xf numFmtId="0" fontId="32" fillId="17" borderId="4" xfId="0" applyFont="1" applyFill="1" applyBorder="1" applyAlignment="1">
      <alignment horizontal="center" vertical="center"/>
    </xf>
    <xf numFmtId="0" fontId="32" fillId="9" borderId="3" xfId="0" applyFont="1" applyFill="1" applyBorder="1" applyAlignment="1">
      <alignment horizontal="center" vertical="center"/>
    </xf>
    <xf numFmtId="0" fontId="30" fillId="17" borderId="3" xfId="0" applyFont="1" applyFill="1" applyBorder="1" applyAlignment="1">
      <alignment horizontal="center" vertical="center"/>
    </xf>
    <xf numFmtId="0" fontId="32" fillId="17" borderId="3" xfId="0" applyFont="1" applyFill="1" applyBorder="1" applyAlignment="1">
      <alignment horizontal="center" vertical="center"/>
    </xf>
    <xf numFmtId="2" fontId="30" fillId="17" borderId="3" xfId="0" applyNumberFormat="1" applyFont="1" applyFill="1" applyBorder="1" applyAlignment="1">
      <alignment horizontal="center" vertical="center"/>
    </xf>
    <xf numFmtId="2" fontId="32" fillId="9" borderId="3" xfId="0" applyNumberFormat="1" applyFont="1" applyFill="1" applyBorder="1" applyAlignment="1">
      <alignment horizontal="center" vertical="center"/>
    </xf>
    <xf numFmtId="0" fontId="30" fillId="9" borderId="3" xfId="0" applyFont="1" applyFill="1" applyBorder="1" applyAlignment="1">
      <alignment horizontal="center" vertical="center"/>
    </xf>
    <xf numFmtId="0" fontId="30" fillId="5" borderId="3" xfId="7" applyFont="1" applyBorder="1" applyAlignment="1">
      <alignment horizontal="center" vertical="center"/>
    </xf>
    <xf numFmtId="1" fontId="32" fillId="17" borderId="3" xfId="0" applyNumberFormat="1" applyFont="1" applyFill="1" applyBorder="1" applyAlignment="1">
      <alignment horizontal="center" vertical="center"/>
    </xf>
    <xf numFmtId="2" fontId="30" fillId="0" borderId="3" xfId="0" applyNumberFormat="1" applyFont="1" applyBorder="1" applyAlignment="1">
      <alignment horizontal="left" vertical="center"/>
    </xf>
    <xf numFmtId="0" fontId="32" fillId="9" borderId="0" xfId="0" applyFont="1" applyFill="1" applyAlignment="1">
      <alignment vertical="center"/>
    </xf>
    <xf numFmtId="164" fontId="32" fillId="9" borderId="3" xfId="1" applyNumberFormat="1" applyFont="1" applyFill="1" applyBorder="1" applyAlignment="1">
      <alignment vertical="center"/>
    </xf>
    <xf numFmtId="0" fontId="32" fillId="9" borderId="3" xfId="3" applyFont="1" applyFill="1" applyBorder="1" applyAlignment="1">
      <alignment vertical="center"/>
    </xf>
    <xf numFmtId="0" fontId="33" fillId="9" borderId="3" xfId="0" applyFont="1" applyFill="1" applyBorder="1" applyAlignment="1">
      <alignment vertical="center" wrapText="1"/>
    </xf>
    <xf numFmtId="0" fontId="30" fillId="19" borderId="4" xfId="0" applyFont="1" applyFill="1" applyBorder="1" applyAlignment="1">
      <alignment vertical="center"/>
    </xf>
    <xf numFmtId="0" fontId="30" fillId="0" borderId="3" xfId="7" applyFont="1" applyFill="1" applyBorder="1" applyAlignment="1">
      <alignment vertical="center" wrapText="1"/>
    </xf>
    <xf numFmtId="0" fontId="30" fillId="19" borderId="3" xfId="4" applyFont="1" applyFill="1" applyBorder="1" applyAlignment="1">
      <alignment vertical="center"/>
    </xf>
    <xf numFmtId="0" fontId="30" fillId="0" borderId="3" xfId="4" applyFont="1" applyFill="1" applyBorder="1" applyAlignment="1">
      <alignment vertical="center"/>
    </xf>
    <xf numFmtId="0" fontId="135" fillId="9" borderId="3" xfId="1" applyFont="1" applyFill="1" applyBorder="1" applyAlignment="1">
      <alignment vertical="center"/>
    </xf>
    <xf numFmtId="0" fontId="34" fillId="9" borderId="3" xfId="1" applyFont="1" applyFill="1" applyBorder="1" applyAlignment="1">
      <alignment vertical="center"/>
    </xf>
    <xf numFmtId="0" fontId="30" fillId="9" borderId="4" xfId="1" applyFont="1" applyFill="1" applyBorder="1" applyAlignment="1">
      <alignment vertical="center"/>
    </xf>
    <xf numFmtId="0" fontId="33" fillId="19" borderId="3" xfId="0" applyFont="1" applyFill="1" applyBorder="1" applyAlignment="1">
      <alignment vertical="center" wrapText="1"/>
    </xf>
    <xf numFmtId="0" fontId="30" fillId="0" borderId="7" xfId="0" applyFont="1" applyBorder="1" applyAlignment="1">
      <alignment vertical="center"/>
    </xf>
    <xf numFmtId="0" fontId="30" fillId="19" borderId="3" xfId="3" applyFont="1" applyFill="1" applyBorder="1"/>
    <xf numFmtId="0" fontId="126" fillId="19" borderId="27" xfId="0" applyFont="1" applyFill="1" applyBorder="1" applyAlignment="1">
      <alignment vertical="center" wrapText="1"/>
    </xf>
    <xf numFmtId="0" fontId="30" fillId="9" borderId="27" xfId="1" applyFont="1" applyFill="1" applyBorder="1" applyAlignment="1">
      <alignment vertical="center"/>
    </xf>
    <xf numFmtId="164" fontId="30" fillId="9" borderId="32" xfId="1" applyNumberFormat="1" applyFont="1" applyFill="1" applyBorder="1" applyAlignment="1">
      <alignment vertical="center"/>
    </xf>
    <xf numFmtId="0" fontId="30" fillId="17" borderId="4" xfId="0" applyFont="1" applyFill="1" applyBorder="1" applyAlignment="1">
      <alignment vertical="center"/>
    </xf>
    <xf numFmtId="0" fontId="32" fillId="17" borderId="4" xfId="0" applyFont="1" applyFill="1" applyBorder="1" applyAlignment="1">
      <alignment vertical="center"/>
    </xf>
    <xf numFmtId="164" fontId="30" fillId="37" borderId="4" xfId="1" applyNumberFormat="1" applyFont="1" applyFill="1" applyBorder="1" applyAlignment="1">
      <alignment vertical="center"/>
    </xf>
    <xf numFmtId="164" fontId="30" fillId="37" borderId="4" xfId="6" applyNumberFormat="1" applyFont="1" applyFill="1" applyBorder="1" applyAlignment="1">
      <alignment vertical="center"/>
    </xf>
    <xf numFmtId="0" fontId="32" fillId="17" borderId="3" xfId="0" applyFont="1" applyFill="1" applyBorder="1" applyAlignment="1">
      <alignment vertical="center"/>
    </xf>
    <xf numFmtId="0" fontId="30" fillId="37" borderId="3" xfId="1" applyFont="1" applyFill="1" applyBorder="1" applyAlignment="1">
      <alignment vertical="center"/>
    </xf>
    <xf numFmtId="0" fontId="30" fillId="8" borderId="3" xfId="3" applyFont="1" applyFill="1" applyBorder="1" applyAlignment="1">
      <alignment vertical="center"/>
    </xf>
    <xf numFmtId="164" fontId="30" fillId="37" borderId="3" xfId="6" applyNumberFormat="1" applyFont="1" applyFill="1" applyBorder="1" applyAlignment="1">
      <alignment vertical="center"/>
    </xf>
    <xf numFmtId="164" fontId="30" fillId="37" borderId="3" xfId="1" applyNumberFormat="1" applyFont="1" applyFill="1" applyBorder="1" applyAlignment="1">
      <alignment vertical="center"/>
    </xf>
    <xf numFmtId="2" fontId="30" fillId="17" borderId="3" xfId="0" applyNumberFormat="1" applyFont="1" applyFill="1" applyBorder="1" applyAlignment="1">
      <alignment vertical="center"/>
    </xf>
    <xf numFmtId="2" fontId="32" fillId="17" borderId="3" xfId="0" applyNumberFormat="1" applyFont="1" applyFill="1" applyBorder="1" applyAlignment="1">
      <alignment vertical="center"/>
    </xf>
    <xf numFmtId="0" fontId="30" fillId="5" borderId="3" xfId="7" applyFont="1" applyBorder="1" applyAlignment="1">
      <alignment vertical="center"/>
    </xf>
    <xf numFmtId="1" fontId="32" fillId="17" borderId="3" xfId="0" applyNumberFormat="1" applyFont="1" applyFill="1" applyBorder="1" applyAlignment="1">
      <alignment vertical="center"/>
    </xf>
    <xf numFmtId="0" fontId="136" fillId="9" borderId="4" xfId="0" applyFont="1" applyFill="1" applyBorder="1" applyAlignment="1">
      <alignment vertical="center" wrapText="1"/>
    </xf>
    <xf numFmtId="0" fontId="123" fillId="19" borderId="3" xfId="0" applyFont="1" applyFill="1" applyBorder="1" applyAlignment="1">
      <alignment vertical="center"/>
    </xf>
    <xf numFmtId="164" fontId="136" fillId="8" borderId="4" xfId="5" applyNumberFormat="1" applyFont="1" applyFill="1" applyBorder="1" applyAlignment="1">
      <alignment horizontal="center" vertical="center"/>
    </xf>
    <xf numFmtId="0" fontId="32" fillId="9" borderId="4" xfId="3" applyFont="1" applyFill="1" applyBorder="1" applyAlignment="1">
      <alignment horizontal="left" vertical="center" wrapText="1"/>
    </xf>
    <xf numFmtId="0" fontId="30" fillId="0" borderId="5" xfId="0" applyFont="1" applyBorder="1" applyAlignment="1">
      <alignment vertical="center" wrapText="1"/>
    </xf>
    <xf numFmtId="0" fontId="32" fillId="19" borderId="3" xfId="0" applyFont="1" applyFill="1" applyBorder="1" applyAlignment="1">
      <alignment vertical="center"/>
    </xf>
    <xf numFmtId="0" fontId="126" fillId="19" borderId="4" xfId="0" applyFont="1" applyFill="1" applyBorder="1" applyAlignment="1">
      <alignment horizontal="center" vertical="center" wrapText="1"/>
    </xf>
    <xf numFmtId="0" fontId="32" fillId="9" borderId="5" xfId="0" applyFont="1" applyFill="1" applyBorder="1" applyAlignment="1">
      <alignment vertical="center"/>
    </xf>
    <xf numFmtId="0" fontId="30" fillId="9" borderId="6" xfId="0" applyFont="1" applyFill="1" applyBorder="1" applyAlignment="1">
      <alignment vertical="center"/>
    </xf>
    <xf numFmtId="0" fontId="126" fillId="19" borderId="3" xfId="0" applyFont="1" applyFill="1" applyBorder="1" applyAlignment="1">
      <alignment horizontal="center" vertical="center" wrapText="1"/>
    </xf>
    <xf numFmtId="0" fontId="30" fillId="9" borderId="5" xfId="0" applyFont="1" applyFill="1" applyBorder="1" applyAlignment="1">
      <alignment vertical="center"/>
    </xf>
    <xf numFmtId="0" fontId="30" fillId="9" borderId="27" xfId="0" applyFont="1" applyFill="1" applyBorder="1" applyAlignment="1">
      <alignment vertical="center"/>
    </xf>
    <xf numFmtId="0" fontId="32" fillId="9" borderId="4" xfId="3" applyFont="1" applyFill="1" applyBorder="1" applyAlignment="1">
      <alignment vertical="center" wrapText="1"/>
    </xf>
    <xf numFmtId="164" fontId="30" fillId="9" borderId="4" xfId="1" applyNumberFormat="1" applyFont="1" applyFill="1" applyBorder="1" applyAlignment="1">
      <alignment vertical="center"/>
    </xf>
    <xf numFmtId="0" fontId="33" fillId="9" borderId="4" xfId="0" applyFont="1" applyFill="1" applyBorder="1" applyAlignment="1">
      <alignment vertical="center" wrapText="1"/>
    </xf>
    <xf numFmtId="0" fontId="126" fillId="19" borderId="4" xfId="0" applyFont="1" applyFill="1" applyBorder="1" applyAlignment="1">
      <alignment vertical="center" wrapText="1"/>
    </xf>
    <xf numFmtId="0" fontId="32" fillId="9" borderId="6" xfId="3" applyFont="1" applyFill="1" applyBorder="1" applyAlignment="1">
      <alignment vertical="center"/>
    </xf>
    <xf numFmtId="0" fontId="126" fillId="19" borderId="3" xfId="0" applyFont="1" applyFill="1" applyBorder="1" applyAlignment="1">
      <alignment vertical="center" wrapText="1"/>
    </xf>
    <xf numFmtId="164" fontId="30" fillId="9" borderId="27" xfId="1" applyNumberFormat="1" applyFont="1" applyFill="1" applyBorder="1" applyAlignment="1">
      <alignment vertical="center"/>
    </xf>
    <xf numFmtId="0" fontId="30" fillId="37" borderId="4" xfId="1" applyFont="1" applyFill="1" applyBorder="1" applyAlignment="1">
      <alignment vertical="center"/>
    </xf>
    <xf numFmtId="164" fontId="30" fillId="8" borderId="4" xfId="5" applyNumberFormat="1" applyFont="1" applyFill="1" applyBorder="1" applyAlignment="1">
      <alignment vertical="center"/>
    </xf>
    <xf numFmtId="0" fontId="30" fillId="37" borderId="11" xfId="1" applyFont="1" applyFill="1" applyBorder="1" applyAlignment="1">
      <alignment vertical="center"/>
    </xf>
    <xf numFmtId="0" fontId="136" fillId="32" borderId="3" xfId="1" applyFont="1" applyFill="1" applyBorder="1" applyAlignment="1">
      <alignment horizontal="center" vertical="center"/>
    </xf>
    <xf numFmtId="0" fontId="136" fillId="19" borderId="7" xfId="3" applyFont="1" applyFill="1" applyBorder="1" applyAlignment="1">
      <alignment horizontal="center" vertical="center"/>
    </xf>
    <xf numFmtId="0" fontId="136" fillId="0" borderId="12" xfId="3" applyFont="1" applyBorder="1" applyAlignment="1">
      <alignment horizontal="left"/>
    </xf>
    <xf numFmtId="0" fontId="123" fillId="12" borderId="8" xfId="1" applyFont="1" applyFill="1" applyBorder="1" applyAlignment="1">
      <alignment horizontal="center"/>
    </xf>
    <xf numFmtId="49" fontId="136" fillId="19" borderId="3" xfId="0" applyNumberFormat="1" applyFont="1" applyFill="1" applyBorder="1" applyAlignment="1">
      <alignment horizontal="center" vertical="center" wrapText="1"/>
    </xf>
    <xf numFmtId="0" fontId="140" fillId="32" borderId="3" xfId="1" applyFont="1" applyFill="1" applyBorder="1" applyAlignment="1">
      <alignment horizontal="center" vertical="center"/>
    </xf>
    <xf numFmtId="0" fontId="140" fillId="0" borderId="0" xfId="0" applyFont="1" applyAlignment="1">
      <alignment vertical="center"/>
    </xf>
    <xf numFmtId="164" fontId="136" fillId="32" borderId="3" xfId="1" applyNumberFormat="1" applyFont="1" applyFill="1" applyBorder="1" applyAlignment="1">
      <alignment horizontal="center" vertical="center"/>
    </xf>
    <xf numFmtId="0" fontId="123" fillId="0" borderId="16" xfId="0" applyFont="1" applyBorder="1" applyAlignment="1">
      <alignment vertical="center"/>
    </xf>
    <xf numFmtId="0" fontId="123" fillId="0" borderId="4" xfId="0" applyFont="1" applyBorder="1" applyAlignment="1">
      <alignment vertical="center"/>
    </xf>
    <xf numFmtId="0" fontId="123" fillId="0" borderId="3" xfId="0" applyFont="1" applyBorder="1" applyAlignment="1">
      <alignment horizontal="center" vertical="center"/>
    </xf>
    <xf numFmtId="0" fontId="136" fillId="32" borderId="27" xfId="1" applyFont="1" applyFill="1" applyBorder="1" applyAlignment="1">
      <alignment horizontal="center" vertical="center"/>
    </xf>
    <xf numFmtId="164" fontId="136" fillId="32" borderId="27" xfId="1" applyNumberFormat="1" applyFont="1" applyFill="1" applyBorder="1" applyAlignment="1">
      <alignment horizontal="center" vertical="center"/>
    </xf>
    <xf numFmtId="0" fontId="136" fillId="0" borderId="3" xfId="0" applyFont="1" applyBorder="1" applyAlignment="1">
      <alignment horizontal="left" vertical="center"/>
    </xf>
    <xf numFmtId="0" fontId="30" fillId="9" borderId="6" xfId="3" applyFont="1" applyFill="1" applyBorder="1" applyAlignment="1">
      <alignment horizontal="center" vertical="center"/>
    </xf>
    <xf numFmtId="49" fontId="30" fillId="19" borderId="3" xfId="0" applyNumberFormat="1" applyFont="1" applyFill="1" applyBorder="1" applyAlignment="1">
      <alignment horizontal="center" vertical="center" wrapText="1"/>
    </xf>
    <xf numFmtId="0" fontId="30" fillId="19" borderId="0" xfId="0" applyFont="1" applyFill="1" applyAlignment="1">
      <alignment vertical="center"/>
    </xf>
    <xf numFmtId="0" fontId="32" fillId="9" borderId="3" xfId="3" applyFont="1" applyFill="1" applyBorder="1" applyAlignment="1">
      <alignment horizontal="center" vertical="center"/>
    </xf>
    <xf numFmtId="0" fontId="32" fillId="9" borderId="6" xfId="0" applyFont="1" applyFill="1" applyBorder="1" applyAlignment="1">
      <alignment horizontal="center" vertical="center"/>
    </xf>
    <xf numFmtId="0" fontId="30" fillId="32" borderId="3" xfId="1" applyFont="1" applyFill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0" fillId="19" borderId="27" xfId="3" applyFont="1" applyFill="1" applyBorder="1" applyAlignment="1">
      <alignment horizontal="center"/>
    </xf>
    <xf numFmtId="0" fontId="32" fillId="9" borderId="3" xfId="1" applyFont="1" applyFill="1" applyBorder="1" applyAlignment="1">
      <alignment horizontal="center" vertical="center"/>
    </xf>
    <xf numFmtId="0" fontId="32" fillId="11" borderId="4" xfId="0" applyFont="1" applyFill="1" applyBorder="1" applyAlignment="1">
      <alignment vertical="center"/>
    </xf>
    <xf numFmtId="0" fontId="30" fillId="11" borderId="3" xfId="0" applyFont="1" applyFill="1" applyBorder="1" applyAlignment="1">
      <alignment horizontal="center" vertical="center"/>
    </xf>
    <xf numFmtId="2" fontId="30" fillId="11" borderId="3" xfId="0" applyNumberFormat="1" applyFont="1" applyFill="1" applyBorder="1" applyAlignment="1">
      <alignment horizontal="left" vertical="center"/>
    </xf>
    <xf numFmtId="0" fontId="30" fillId="11" borderId="3" xfId="3" applyFont="1" applyFill="1" applyBorder="1" applyAlignment="1">
      <alignment horizontal="center" vertical="center" wrapText="1"/>
    </xf>
    <xf numFmtId="1" fontId="30" fillId="5" borderId="3" xfId="7" applyNumberFormat="1" applyFont="1" applyBorder="1" applyAlignment="1">
      <alignment horizontal="center" vertical="center"/>
    </xf>
    <xf numFmtId="1" fontId="30" fillId="17" borderId="3" xfId="0" applyNumberFormat="1" applyFont="1" applyFill="1" applyBorder="1" applyAlignment="1">
      <alignment horizontal="center" vertical="center"/>
    </xf>
    <xf numFmtId="0" fontId="30" fillId="0" borderId="3" xfId="0" applyFont="1" applyBorder="1" applyAlignment="1">
      <alignment horizontal="left" vertical="center"/>
    </xf>
    <xf numFmtId="0" fontId="32" fillId="0" borderId="7" xfId="0" applyFont="1" applyBorder="1" applyAlignment="1">
      <alignment vertical="center"/>
    </xf>
    <xf numFmtId="0" fontId="34" fillId="17" borderId="4" xfId="0" applyFont="1" applyFill="1" applyBorder="1" applyAlignment="1">
      <alignment vertical="center"/>
    </xf>
    <xf numFmtId="0" fontId="30" fillId="0" borderId="4" xfId="7" applyFont="1" applyFill="1" applyBorder="1" applyAlignment="1"/>
    <xf numFmtId="0" fontId="144" fillId="9" borderId="4" xfId="0" applyFont="1" applyFill="1" applyBorder="1" applyAlignment="1">
      <alignment vertical="center"/>
    </xf>
    <xf numFmtId="0" fontId="144" fillId="9" borderId="3" xfId="0" applyFont="1" applyFill="1" applyBorder="1" applyAlignment="1">
      <alignment vertical="center"/>
    </xf>
    <xf numFmtId="0" fontId="30" fillId="19" borderId="7" xfId="3" applyFont="1" applyFill="1" applyBorder="1" applyAlignment="1">
      <alignment vertical="center"/>
    </xf>
    <xf numFmtId="164" fontId="30" fillId="9" borderId="7" xfId="1" applyNumberFormat="1" applyFont="1" applyFill="1" applyBorder="1" applyAlignment="1">
      <alignment vertical="center"/>
    </xf>
    <xf numFmtId="0" fontId="30" fillId="9" borderId="27" xfId="0" applyFont="1" applyFill="1" applyBorder="1" applyAlignment="1">
      <alignment wrapText="1"/>
    </xf>
    <xf numFmtId="0" fontId="30" fillId="19" borderId="27" xfId="3" applyFont="1" applyFill="1" applyBorder="1" applyAlignment="1">
      <alignment vertical="center"/>
    </xf>
    <xf numFmtId="164" fontId="30" fillId="11" borderId="4" xfId="5" applyNumberFormat="1" applyFont="1" applyFill="1" applyBorder="1" applyAlignment="1">
      <alignment vertical="center"/>
    </xf>
    <xf numFmtId="0" fontId="31" fillId="9" borderId="7" xfId="2" applyFont="1" applyFill="1" applyBorder="1" applyAlignment="1">
      <alignment vertical="center"/>
    </xf>
    <xf numFmtId="0" fontId="30" fillId="11" borderId="7" xfId="0" applyFont="1" applyFill="1" applyBorder="1" applyAlignment="1">
      <alignment vertical="center"/>
    </xf>
    <xf numFmtId="0" fontId="30" fillId="11" borderId="27" xfId="0" applyFont="1" applyFill="1" applyBorder="1" applyAlignment="1">
      <alignment vertical="center"/>
    </xf>
    <xf numFmtId="2" fontId="30" fillId="11" borderId="3" xfId="0" applyNumberFormat="1" applyFont="1" applyFill="1" applyBorder="1" applyAlignment="1">
      <alignment vertical="center"/>
    </xf>
    <xf numFmtId="1" fontId="30" fillId="5" borderId="3" xfId="7" applyNumberFormat="1" applyFont="1" applyBorder="1" applyAlignment="1">
      <alignment vertical="center"/>
    </xf>
    <xf numFmtId="1" fontId="30" fillId="17" borderId="3" xfId="0" applyNumberFormat="1" applyFont="1" applyFill="1" applyBorder="1" applyAlignment="1">
      <alignment vertical="center"/>
    </xf>
    <xf numFmtId="0" fontId="30" fillId="0" borderId="4" xfId="0" applyFont="1" applyBorder="1" applyAlignment="1">
      <alignment horizontal="center" vertical="center" wrapText="1"/>
    </xf>
    <xf numFmtId="16" fontId="30" fillId="0" borderId="0" xfId="0" applyNumberFormat="1" applyFont="1" applyAlignment="1">
      <alignment horizontal="left"/>
    </xf>
    <xf numFmtId="0" fontId="30" fillId="0" borderId="0" xfId="0" applyFont="1" applyAlignment="1">
      <alignment horizontal="left"/>
    </xf>
    <xf numFmtId="0" fontId="33" fillId="21" borderId="4" xfId="0" applyFont="1" applyFill="1" applyBorder="1" applyAlignment="1">
      <alignment horizontal="center" vertical="center"/>
    </xf>
    <xf numFmtId="16" fontId="32" fillId="0" borderId="0" xfId="0" applyNumberFormat="1" applyFont="1"/>
    <xf numFmtId="0" fontId="133" fillId="13" borderId="4" xfId="0" applyFont="1" applyFill="1" applyBorder="1" applyAlignment="1">
      <alignment horizontal="center" vertical="center" wrapText="1"/>
    </xf>
    <xf numFmtId="0" fontId="133" fillId="13" borderId="4" xfId="0" applyFont="1" applyFill="1" applyBorder="1" applyAlignment="1">
      <alignment vertical="center" wrapText="1"/>
    </xf>
    <xf numFmtId="167" fontId="133" fillId="13" borderId="4" xfId="0" applyNumberFormat="1" applyFont="1" applyFill="1" applyBorder="1" applyAlignment="1">
      <alignment horizontal="center" wrapText="1"/>
    </xf>
    <xf numFmtId="16" fontId="136" fillId="0" borderId="0" xfId="0" applyNumberFormat="1" applyFont="1"/>
    <xf numFmtId="0" fontId="136" fillId="0" borderId="0" xfId="0" applyFont="1"/>
    <xf numFmtId="0" fontId="133" fillId="13" borderId="3" xfId="0" applyFont="1" applyFill="1" applyBorder="1" applyAlignment="1">
      <alignment horizontal="center" wrapText="1"/>
    </xf>
    <xf numFmtId="0" fontId="133" fillId="13" borderId="4" xfId="0" applyFont="1" applyFill="1" applyBorder="1" applyAlignment="1">
      <alignment horizontal="center" vertical="center"/>
    </xf>
    <xf numFmtId="0" fontId="133" fillId="13" borderId="4" xfId="0" applyFont="1" applyFill="1" applyBorder="1" applyAlignment="1">
      <alignment horizontal="left"/>
    </xf>
    <xf numFmtId="0" fontId="30" fillId="37" borderId="3" xfId="0" applyFont="1" applyFill="1" applyBorder="1" applyAlignment="1">
      <alignment vertical="center" wrapText="1"/>
    </xf>
    <xf numFmtId="0" fontId="30" fillId="37" borderId="3" xfId="3" applyFont="1" applyFill="1" applyBorder="1" applyAlignment="1">
      <alignment vertical="center" wrapText="1"/>
    </xf>
    <xf numFmtId="0" fontId="30" fillId="19" borderId="3" xfId="0" applyFont="1" applyFill="1" applyBorder="1"/>
    <xf numFmtId="0" fontId="134" fillId="19" borderId="3" xfId="0" applyFont="1" applyFill="1" applyBorder="1" applyAlignment="1">
      <alignment vertical="center" wrapText="1"/>
    </xf>
    <xf numFmtId="0" fontId="32" fillId="19" borderId="3" xfId="0" applyFont="1" applyFill="1" applyBorder="1"/>
    <xf numFmtId="0" fontId="32" fillId="19" borderId="3" xfId="18" applyFont="1" applyFill="1" applyBorder="1" applyAlignment="1">
      <alignment vertical="center"/>
    </xf>
    <xf numFmtId="0" fontId="30" fillId="19" borderId="3" xfId="7" applyFont="1" applyFill="1" applyBorder="1" applyAlignment="1"/>
    <xf numFmtId="0" fontId="30" fillId="37" borderId="4" xfId="0" applyFont="1" applyFill="1" applyBorder="1" applyAlignment="1">
      <alignment vertical="center" wrapText="1"/>
    </xf>
    <xf numFmtId="0" fontId="30" fillId="37" borderId="4" xfId="3" applyFont="1" applyFill="1" applyBorder="1" applyAlignment="1">
      <alignment vertical="center" wrapText="1"/>
    </xf>
    <xf numFmtId="0" fontId="32" fillId="37" borderId="3" xfId="0" applyFont="1" applyFill="1" applyBorder="1" applyAlignment="1">
      <alignment vertical="center"/>
    </xf>
    <xf numFmtId="164" fontId="138" fillId="4" borderId="3" xfId="20" applyNumberFormat="1" applyFont="1" applyBorder="1" applyAlignment="1">
      <alignment vertical="center" wrapText="1"/>
    </xf>
    <xf numFmtId="0" fontId="136" fillId="19" borderId="3" xfId="0" applyFont="1" applyFill="1" applyBorder="1"/>
    <xf numFmtId="0" fontId="142" fillId="19" borderId="3" xfId="0" applyFont="1" applyFill="1" applyBorder="1" applyAlignment="1">
      <alignment vertical="center" wrapText="1"/>
    </xf>
    <xf numFmtId="0" fontId="123" fillId="19" borderId="3" xfId="18" applyFont="1" applyFill="1" applyBorder="1" applyAlignment="1">
      <alignment vertical="center"/>
    </xf>
    <xf numFmtId="0" fontId="136" fillId="19" borderId="6" xfId="3" applyFont="1" applyFill="1" applyBorder="1"/>
    <xf numFmtId="0" fontId="136" fillId="19" borderId="3" xfId="7" applyFont="1" applyFill="1" applyBorder="1" applyAlignment="1">
      <alignment vertical="center" wrapText="1"/>
    </xf>
    <xf numFmtId="0" fontId="136" fillId="19" borderId="3" xfId="7" applyFont="1" applyFill="1" applyBorder="1" applyAlignment="1"/>
    <xf numFmtId="0" fontId="136" fillId="19" borderId="7" xfId="0" applyFont="1" applyFill="1" applyBorder="1" applyAlignment="1">
      <alignment vertical="center" wrapText="1"/>
    </xf>
    <xf numFmtId="0" fontId="136" fillId="37" borderId="4" xfId="3" applyFont="1" applyFill="1" applyBorder="1" applyAlignment="1">
      <alignment vertical="center"/>
    </xf>
    <xf numFmtId="0" fontId="136" fillId="37" borderId="3" xfId="3" applyFont="1" applyFill="1" applyBorder="1" applyAlignment="1">
      <alignment vertical="center"/>
    </xf>
    <xf numFmtId="0" fontId="30" fillId="19" borderId="4" xfId="0" applyFont="1" applyFill="1" applyBorder="1"/>
    <xf numFmtId="0" fontId="30" fillId="19" borderId="3" xfId="7" applyFont="1" applyFill="1" applyBorder="1" applyAlignment="1">
      <alignment vertical="center" wrapText="1"/>
    </xf>
    <xf numFmtId="0" fontId="126" fillId="19" borderId="3" xfId="0" applyFont="1" applyFill="1" applyBorder="1"/>
    <xf numFmtId="0" fontId="136" fillId="19" borderId="3" xfId="3" applyFont="1" applyFill="1" applyBorder="1" applyAlignment="1">
      <alignment horizontal="right" vertical="center"/>
    </xf>
    <xf numFmtId="0" fontId="30" fillId="37" borderId="3" xfId="3" applyFont="1" applyFill="1" applyBorder="1" applyAlignment="1">
      <alignment horizontal="center" vertical="center"/>
    </xf>
    <xf numFmtId="0" fontId="30" fillId="19" borderId="3" xfId="3" applyFont="1" applyFill="1" applyBorder="1" applyAlignment="1">
      <alignment horizontal="right" vertical="center"/>
    </xf>
    <xf numFmtId="0" fontId="32" fillId="19" borderId="0" xfId="0" applyFont="1" applyFill="1" applyAlignment="1">
      <alignment vertical="center"/>
    </xf>
    <xf numFmtId="0" fontId="32" fillId="19" borderId="3" xfId="3" applyFont="1" applyFill="1" applyBorder="1"/>
    <xf numFmtId="0" fontId="31" fillId="19" borderId="3" xfId="19" applyFont="1" applyFill="1" applyBorder="1" applyAlignment="1">
      <alignment vertical="center"/>
    </xf>
    <xf numFmtId="0" fontId="30" fillId="19" borderId="5" xfId="0" applyFont="1" applyFill="1" applyBorder="1" applyAlignment="1">
      <alignment vertical="center" wrapText="1"/>
    </xf>
    <xf numFmtId="0" fontId="30" fillId="19" borderId="6" xfId="0" applyFont="1" applyFill="1" applyBorder="1"/>
    <xf numFmtId="0" fontId="30" fillId="19" borderId="6" xfId="0" applyFont="1" applyFill="1" applyBorder="1" applyAlignment="1">
      <alignment vertical="center" wrapText="1"/>
    </xf>
    <xf numFmtId="0" fontId="136" fillId="19" borderId="12" xfId="3" applyFont="1" applyFill="1" applyBorder="1" applyAlignment="1">
      <alignment horizontal="left"/>
    </xf>
    <xf numFmtId="0" fontId="136" fillId="19" borderId="3" xfId="0" applyFont="1" applyFill="1" applyBorder="1" applyAlignment="1">
      <alignment horizontal="left"/>
    </xf>
    <xf numFmtId="0" fontId="136" fillId="19" borderId="3" xfId="0" applyFont="1" applyFill="1" applyBorder="1" applyAlignment="1">
      <alignment horizontal="right" vertical="center" wrapText="1"/>
    </xf>
    <xf numFmtId="0" fontId="136" fillId="19" borderId="3" xfId="3" applyFont="1" applyFill="1" applyBorder="1" applyAlignment="1">
      <alignment horizontal="right" vertical="center" wrapText="1"/>
    </xf>
    <xf numFmtId="0" fontId="136" fillId="19" borderId="4" xfId="0" applyFont="1" applyFill="1" applyBorder="1" applyAlignment="1">
      <alignment horizontal="left"/>
    </xf>
    <xf numFmtId="0" fontId="136" fillId="19" borderId="3" xfId="0" applyFont="1" applyFill="1" applyBorder="1" applyAlignment="1">
      <alignment horizontal="right" vertical="center"/>
    </xf>
    <xf numFmtId="0" fontId="136" fillId="19" borderId="3" xfId="7" applyFont="1" applyFill="1" applyBorder="1" applyAlignment="1">
      <alignment horizontal="left" vertical="center" wrapText="1"/>
    </xf>
    <xf numFmtId="0" fontId="136" fillId="19" borderId="4" xfId="0" applyFont="1" applyFill="1" applyBorder="1" applyAlignment="1">
      <alignment horizontal="left" vertical="center" wrapText="1"/>
    </xf>
    <xf numFmtId="0" fontId="136" fillId="19" borderId="3" xfId="0" applyFont="1" applyFill="1" applyBorder="1" applyAlignment="1">
      <alignment horizontal="left" vertical="center" wrapText="1"/>
    </xf>
    <xf numFmtId="0" fontId="136" fillId="19" borderId="3" xfId="7" applyFont="1" applyFill="1" applyBorder="1"/>
    <xf numFmtId="0" fontId="136" fillId="19" borderId="4" xfId="0" applyFont="1" applyFill="1" applyBorder="1"/>
    <xf numFmtId="0" fontId="136" fillId="37" borderId="4" xfId="3" applyFont="1" applyFill="1" applyBorder="1" applyAlignment="1">
      <alignment horizontal="right" vertical="center"/>
    </xf>
    <xf numFmtId="0" fontId="136" fillId="37" borderId="3" xfId="3" applyFont="1" applyFill="1" applyBorder="1" applyAlignment="1">
      <alignment horizontal="right" vertical="center"/>
    </xf>
    <xf numFmtId="0" fontId="136" fillId="37" borderId="3" xfId="0" applyFont="1" applyFill="1" applyBorder="1" applyAlignment="1">
      <alignment horizontal="right" vertical="center"/>
    </xf>
    <xf numFmtId="0" fontId="30" fillId="19" borderId="4" xfId="0" applyFont="1" applyFill="1" applyBorder="1" applyAlignment="1">
      <alignment horizontal="right" vertical="center"/>
    </xf>
    <xf numFmtId="0" fontId="130" fillId="19" borderId="4" xfId="0" applyFont="1" applyFill="1" applyBorder="1" applyAlignment="1">
      <alignment horizontal="left"/>
    </xf>
    <xf numFmtId="0" fontId="30" fillId="19" borderId="3" xfId="0" applyFont="1" applyFill="1" applyBorder="1" applyAlignment="1">
      <alignment horizontal="right" vertical="center" wrapText="1"/>
    </xf>
    <xf numFmtId="0" fontId="30" fillId="19" borderId="3" xfId="0" applyFont="1" applyFill="1" applyBorder="1" applyAlignment="1">
      <alignment horizontal="left"/>
    </xf>
    <xf numFmtId="0" fontId="30" fillId="19" borderId="3" xfId="0" applyFont="1" applyFill="1" applyBorder="1" applyAlignment="1">
      <alignment horizontal="right" vertical="center"/>
    </xf>
    <xf numFmtId="0" fontId="30" fillId="19" borderId="27" xfId="0" applyFont="1" applyFill="1" applyBorder="1" applyAlignment="1">
      <alignment horizontal="left" vertical="center" wrapText="1"/>
    </xf>
    <xf numFmtId="0" fontId="30" fillId="37" borderId="4" xfId="0" applyFont="1" applyFill="1" applyBorder="1" applyAlignment="1">
      <alignment horizontal="right" vertical="center"/>
    </xf>
    <xf numFmtId="0" fontId="30" fillId="37" borderId="3" xfId="3" applyFont="1" applyFill="1" applyBorder="1" applyAlignment="1">
      <alignment horizontal="right" vertical="center"/>
    </xf>
    <xf numFmtId="0" fontId="30" fillId="37" borderId="3" xfId="0" applyFont="1" applyFill="1" applyBorder="1"/>
    <xf numFmtId="0" fontId="30" fillId="37" borderId="3" xfId="0" applyFont="1" applyFill="1" applyBorder="1" applyAlignment="1">
      <alignment horizontal="right" vertical="center"/>
    </xf>
    <xf numFmtId="0" fontId="30" fillId="37" borderId="3" xfId="3" applyFont="1" applyFill="1" applyBorder="1" applyAlignment="1">
      <alignment horizontal="right" vertical="center" wrapText="1"/>
    </xf>
    <xf numFmtId="164" fontId="30" fillId="37" borderId="4" xfId="1" applyNumberFormat="1" applyFont="1" applyFill="1" applyBorder="1" applyAlignment="1">
      <alignment horizontal="center" vertical="center"/>
    </xf>
    <xf numFmtId="0" fontId="30" fillId="37" borderId="3" xfId="1" applyFont="1" applyFill="1" applyBorder="1" applyAlignment="1">
      <alignment horizontal="center" vertical="center"/>
    </xf>
    <xf numFmtId="0" fontId="30" fillId="37" borderId="3" xfId="0" applyFont="1" applyFill="1" applyBorder="1" applyAlignment="1">
      <alignment horizontal="center" wrapText="1"/>
    </xf>
    <xf numFmtId="164" fontId="30" fillId="37" borderId="3" xfId="5" applyNumberFormat="1" applyFont="1" applyFill="1" applyBorder="1" applyAlignment="1">
      <alignment horizontal="center" vertical="center"/>
    </xf>
    <xf numFmtId="0" fontId="30" fillId="37" borderId="3" xfId="0" applyFont="1" applyFill="1" applyBorder="1" applyAlignment="1">
      <alignment horizontal="center" vertical="center"/>
    </xf>
    <xf numFmtId="0" fontId="31" fillId="9" borderId="3" xfId="0" applyFont="1" applyFill="1" applyBorder="1" applyAlignment="1">
      <alignment vertical="center"/>
    </xf>
    <xf numFmtId="0" fontId="136" fillId="19" borderId="3" xfId="3" applyFont="1" applyFill="1" applyBorder="1" applyAlignment="1">
      <alignment horizontal="center" vertical="center" wrapText="1"/>
    </xf>
    <xf numFmtId="0" fontId="136" fillId="19" borderId="4" xfId="3" applyFont="1" applyFill="1" applyBorder="1" applyAlignment="1">
      <alignment horizontal="center" vertical="center"/>
    </xf>
    <xf numFmtId="0" fontId="136" fillId="19" borderId="3" xfId="0" applyFont="1" applyFill="1" applyBorder="1" applyAlignment="1">
      <alignment horizontal="center" vertical="center"/>
    </xf>
    <xf numFmtId="0" fontId="136" fillId="19" borderId="4" xfId="0" applyFont="1" applyFill="1" applyBorder="1" applyAlignment="1">
      <alignment horizontal="center" vertical="center"/>
    </xf>
    <xf numFmtId="0" fontId="143" fillId="19" borderId="4" xfId="0" applyFont="1" applyFill="1" applyBorder="1" applyAlignment="1">
      <alignment horizontal="center" vertical="center" wrapText="1"/>
    </xf>
    <xf numFmtId="0" fontId="143" fillId="19" borderId="3" xfId="0" applyFont="1" applyFill="1" applyBorder="1" applyAlignment="1">
      <alignment horizontal="center" vertical="center" wrapText="1"/>
    </xf>
    <xf numFmtId="0" fontId="136" fillId="37" borderId="4" xfId="1" applyFont="1" applyFill="1" applyBorder="1" applyAlignment="1">
      <alignment horizontal="center" vertical="center"/>
    </xf>
    <xf numFmtId="0" fontId="32" fillId="0" borderId="4" xfId="0" applyFont="1" applyBorder="1" applyAlignment="1">
      <alignment horizontal="center"/>
    </xf>
    <xf numFmtId="0" fontId="32" fillId="9" borderId="4" xfId="0" applyFont="1" applyFill="1" applyBorder="1" applyAlignment="1">
      <alignment horizontal="center" wrapText="1"/>
    </xf>
    <xf numFmtId="0" fontId="30" fillId="21" borderId="18" xfId="0" applyFont="1" applyFill="1" applyBorder="1" applyAlignment="1">
      <alignment vertical="center" wrapText="1"/>
    </xf>
    <xf numFmtId="0" fontId="34" fillId="21" borderId="3" xfId="0" applyFont="1" applyFill="1" applyBorder="1" applyAlignment="1">
      <alignment horizontal="center" vertical="center" wrapText="1"/>
    </xf>
    <xf numFmtId="0" fontId="34" fillId="21" borderId="4" xfId="0" applyFont="1" applyFill="1" applyBorder="1" applyAlignment="1">
      <alignment horizontal="center" vertical="center" wrapText="1"/>
    </xf>
    <xf numFmtId="0" fontId="30" fillId="21" borderId="3" xfId="3" applyFont="1" applyFill="1" applyBorder="1" applyAlignment="1">
      <alignment vertical="center"/>
    </xf>
    <xf numFmtId="0" fontId="30" fillId="21" borderId="4" xfId="3" applyFont="1" applyFill="1" applyBorder="1" applyAlignment="1">
      <alignment vertical="center"/>
    </xf>
    <xf numFmtId="0" fontId="136" fillId="21" borderId="3" xfId="3" applyFont="1" applyFill="1" applyBorder="1" applyAlignment="1">
      <alignment horizontal="center" vertical="center"/>
    </xf>
    <xf numFmtId="0" fontId="136" fillId="21" borderId="4" xfId="3" applyFont="1" applyFill="1" applyBorder="1" applyAlignment="1">
      <alignment horizontal="center" vertical="center"/>
    </xf>
    <xf numFmtId="0" fontId="30" fillId="21" borderId="4" xfId="3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0" xfId="0" applyFont="1" applyBorder="1" applyAlignment="1">
      <alignment vertical="center"/>
    </xf>
    <xf numFmtId="0" fontId="32" fillId="0" borderId="0" xfId="0" applyFont="1" applyBorder="1" applyAlignment="1">
      <alignment horizontal="center"/>
    </xf>
    <xf numFmtId="0" fontId="30" fillId="21" borderId="18" xfId="3" applyFont="1" applyFill="1" applyBorder="1" applyAlignment="1">
      <alignment vertical="center" wrapText="1"/>
    </xf>
    <xf numFmtId="0" fontId="30" fillId="59" borderId="3" xfId="0" applyFont="1" applyFill="1" applyBorder="1" applyAlignment="1">
      <alignment horizontal="center" wrapText="1"/>
    </xf>
    <xf numFmtId="16" fontId="30" fillId="18" borderId="0" xfId="0" applyNumberFormat="1" applyFont="1" applyFill="1"/>
    <xf numFmtId="0" fontId="147" fillId="14" borderId="4" xfId="0" applyFont="1" applyFill="1" applyBorder="1" applyAlignment="1">
      <alignment horizontal="center" vertical="center"/>
    </xf>
    <xf numFmtId="0" fontId="147" fillId="9" borderId="4" xfId="0" applyFont="1" applyFill="1" applyBorder="1" applyAlignment="1">
      <alignment horizontal="left"/>
    </xf>
    <xf numFmtId="0" fontId="30" fillId="60" borderId="3" xfId="0" applyFont="1" applyFill="1" applyBorder="1" applyAlignment="1">
      <alignment horizontal="center" wrapText="1"/>
    </xf>
    <xf numFmtId="164" fontId="32" fillId="9" borderId="61" xfId="1" applyNumberFormat="1" applyFont="1" applyFill="1" applyBorder="1" applyAlignment="1">
      <alignment horizontal="center" vertical="center"/>
    </xf>
    <xf numFmtId="0" fontId="136" fillId="21" borderId="3" xfId="0" applyFont="1" applyFill="1" applyBorder="1" applyAlignment="1">
      <alignment vertical="center"/>
    </xf>
    <xf numFmtId="0" fontId="136" fillId="21" borderId="7" xfId="0" applyFont="1" applyFill="1" applyBorder="1" applyAlignment="1">
      <alignment vertical="center" wrapText="1"/>
    </xf>
    <xf numFmtId="0" fontId="133" fillId="13" borderId="10" xfId="0" applyFont="1" applyFill="1" applyBorder="1" applyAlignment="1">
      <alignment horizontal="center" vertical="center" wrapText="1"/>
    </xf>
    <xf numFmtId="0" fontId="133" fillId="13" borderId="11" xfId="0" applyFont="1" applyFill="1" applyBorder="1" applyAlignment="1">
      <alignment horizontal="center" vertical="center" wrapText="1"/>
    </xf>
    <xf numFmtId="0" fontId="133" fillId="13" borderId="5" xfId="0" applyFont="1" applyFill="1" applyBorder="1" applyAlignment="1">
      <alignment horizontal="center" vertical="center" wrapText="1"/>
    </xf>
    <xf numFmtId="0" fontId="133" fillId="13" borderId="9" xfId="0" applyFont="1" applyFill="1" applyBorder="1" applyAlignment="1">
      <alignment horizontal="center" vertical="center" wrapText="1"/>
    </xf>
    <xf numFmtId="0" fontId="131" fillId="0" borderId="0" xfId="0" applyFont="1" applyAlignment="1">
      <alignment horizontal="left" vertical="center"/>
    </xf>
    <xf numFmtId="14" fontId="131" fillId="0" borderId="15" xfId="0" applyNumberFormat="1" applyFont="1" applyBorder="1" applyAlignment="1">
      <alignment horizontal="center" vertical="center"/>
    </xf>
    <xf numFmtId="14" fontId="131" fillId="0" borderId="0" xfId="0" applyNumberFormat="1" applyFont="1" applyAlignment="1">
      <alignment horizontal="center" vertical="center"/>
    </xf>
    <xf numFmtId="14" fontId="141" fillId="0" borderId="9" xfId="0" applyNumberFormat="1" applyFont="1" applyBorder="1" applyAlignment="1">
      <alignment horizontal="left" vertical="center"/>
    </xf>
    <xf numFmtId="0" fontId="29" fillId="13" borderId="12" xfId="0" applyFont="1" applyFill="1" applyBorder="1" applyAlignment="1">
      <alignment horizontal="center" vertical="center"/>
    </xf>
    <xf numFmtId="0" fontId="29" fillId="13" borderId="13" xfId="0" applyFont="1" applyFill="1" applyBorder="1" applyAlignment="1">
      <alignment horizontal="center" vertical="center"/>
    </xf>
    <xf numFmtId="0" fontId="29" fillId="13" borderId="14" xfId="0" applyFont="1" applyFill="1" applyBorder="1" applyAlignment="1">
      <alignment horizontal="center" vertical="center"/>
    </xf>
    <xf numFmtId="0" fontId="133" fillId="13" borderId="15" xfId="0" applyFont="1" applyFill="1" applyBorder="1" applyAlignment="1">
      <alignment horizontal="center" vertical="center"/>
    </xf>
    <xf numFmtId="0" fontId="133" fillId="13" borderId="0" xfId="0" applyFont="1" applyFill="1" applyAlignment="1">
      <alignment horizontal="center" vertical="center"/>
    </xf>
    <xf numFmtId="165" fontId="141" fillId="0" borderId="0" xfId="0" applyNumberFormat="1" applyFont="1" applyAlignment="1">
      <alignment horizontal="center" vertical="center"/>
    </xf>
    <xf numFmtId="165" fontId="106" fillId="0" borderId="0" xfId="0" applyNumberFormat="1" applyFont="1" applyAlignment="1">
      <alignment horizontal="left" vertical="center"/>
    </xf>
    <xf numFmtId="0" fontId="107" fillId="13" borderId="3" xfId="0" applyFont="1" applyFill="1" applyBorder="1" applyAlignment="1">
      <alignment horizontal="center" vertical="center"/>
    </xf>
    <xf numFmtId="0" fontId="108" fillId="13" borderId="5" xfId="0" applyFont="1" applyFill="1" applyBorder="1" applyAlignment="1">
      <alignment horizontal="center" vertical="center" wrapText="1"/>
    </xf>
    <xf numFmtId="0" fontId="108" fillId="13" borderId="9" xfId="0" applyFont="1" applyFill="1" applyBorder="1" applyAlignment="1">
      <alignment horizontal="center" vertical="center" wrapText="1"/>
    </xf>
    <xf numFmtId="165" fontId="106" fillId="0" borderId="9" xfId="0" applyNumberFormat="1" applyFont="1" applyBorder="1" applyAlignment="1">
      <alignment horizontal="center" vertical="center"/>
    </xf>
    <xf numFmtId="165" fontId="106" fillId="0" borderId="3" xfId="0" applyNumberFormat="1" applyFont="1" applyBorder="1" applyAlignment="1">
      <alignment horizontal="left" vertical="center"/>
    </xf>
    <xf numFmtId="165" fontId="106" fillId="0" borderId="6" xfId="0" applyNumberFormat="1" applyFont="1" applyBorder="1" applyAlignment="1">
      <alignment horizontal="center" vertical="center"/>
    </xf>
    <xf numFmtId="165" fontId="106" fillId="0" borderId="10" xfId="0" applyNumberFormat="1" applyFont="1" applyBorder="1" applyAlignment="1">
      <alignment horizontal="center" vertical="center"/>
    </xf>
    <xf numFmtId="165" fontId="106" fillId="0" borderId="11" xfId="0" applyNumberFormat="1" applyFont="1" applyBorder="1" applyAlignment="1">
      <alignment horizontal="center" vertical="center"/>
    </xf>
    <xf numFmtId="165" fontId="115" fillId="0" borderId="6" xfId="0" applyNumberFormat="1" applyFont="1" applyBorder="1" applyAlignment="1">
      <alignment horizontal="left" vertical="center"/>
    </xf>
    <xf numFmtId="165" fontId="115" fillId="0" borderId="10" xfId="0" applyNumberFormat="1" applyFont="1" applyBorder="1" applyAlignment="1">
      <alignment horizontal="left" vertical="center"/>
    </xf>
    <xf numFmtId="165" fontId="115" fillId="0" borderId="11" xfId="0" applyNumberFormat="1" applyFont="1" applyBorder="1" applyAlignment="1">
      <alignment horizontal="left" vertical="center"/>
    </xf>
    <xf numFmtId="165" fontId="115" fillId="0" borderId="10" xfId="0" applyNumberFormat="1" applyFont="1" applyBorder="1" applyAlignment="1">
      <alignment horizontal="center" vertical="center"/>
    </xf>
    <xf numFmtId="165" fontId="115" fillId="0" borderId="11" xfId="0" applyNumberFormat="1" applyFont="1" applyBorder="1" applyAlignment="1">
      <alignment horizontal="center" vertical="center"/>
    </xf>
    <xf numFmtId="14" fontId="116" fillId="0" borderId="6" xfId="0" applyNumberFormat="1" applyFont="1" applyBorder="1" applyAlignment="1">
      <alignment horizontal="center" vertical="center"/>
    </xf>
    <xf numFmtId="14" fontId="116" fillId="0" borderId="10" xfId="0" applyNumberFormat="1" applyFont="1" applyBorder="1" applyAlignment="1">
      <alignment horizontal="center" vertical="center"/>
    </xf>
    <xf numFmtId="14" fontId="116" fillId="0" borderId="11" xfId="0" applyNumberFormat="1" applyFont="1" applyBorder="1" applyAlignment="1">
      <alignment horizontal="center" vertical="center"/>
    </xf>
    <xf numFmtId="0" fontId="85" fillId="40" borderId="54" xfId="21" applyFont="1" applyFill="1" applyBorder="1" applyAlignment="1">
      <alignment horizontal="center" vertical="center"/>
    </xf>
    <xf numFmtId="0" fontId="85" fillId="40" borderId="56" xfId="21" applyFont="1" applyFill="1" applyBorder="1" applyAlignment="1">
      <alignment horizontal="center" vertical="center"/>
    </xf>
    <xf numFmtId="166" fontId="73" fillId="46" borderId="38" xfId="21" applyNumberFormat="1" applyFont="1" applyFill="1" applyBorder="1" applyAlignment="1" applyProtection="1">
      <alignment horizontal="center" vertical="center"/>
      <protection locked="0"/>
    </xf>
    <xf numFmtId="166" fontId="73" fillId="46" borderId="39" xfId="21" applyNumberFormat="1" applyFont="1" applyFill="1" applyBorder="1" applyAlignment="1" applyProtection="1">
      <alignment horizontal="center" vertical="center"/>
      <protection locked="0"/>
    </xf>
    <xf numFmtId="166" fontId="73" fillId="46" borderId="54" xfId="21" applyNumberFormat="1" applyFont="1" applyFill="1" applyBorder="1" applyAlignment="1" applyProtection="1">
      <alignment horizontal="center" vertical="center"/>
      <protection locked="0"/>
    </xf>
    <xf numFmtId="166" fontId="73" fillId="46" borderId="55" xfId="21" applyNumberFormat="1" applyFont="1" applyFill="1" applyBorder="1" applyAlignment="1" applyProtection="1">
      <alignment horizontal="center" vertical="center"/>
      <protection locked="0"/>
    </xf>
    <xf numFmtId="0" fontId="66" fillId="9" borderId="0" xfId="21" applyFont="1" applyFill="1" applyAlignment="1">
      <alignment horizontal="left" vertical="center"/>
    </xf>
    <xf numFmtId="0" fontId="85" fillId="40" borderId="49" xfId="21" applyFont="1" applyFill="1" applyBorder="1" applyAlignment="1">
      <alignment horizontal="center" vertical="center"/>
    </xf>
    <xf numFmtId="0" fontId="85" fillId="40" borderId="38" xfId="21" applyFont="1" applyFill="1" applyBorder="1" applyAlignment="1">
      <alignment horizontal="center" vertical="center"/>
    </xf>
    <xf numFmtId="0" fontId="85" fillId="40" borderId="39" xfId="21" applyFont="1" applyFill="1" applyBorder="1" applyAlignment="1">
      <alignment horizontal="center" vertical="center"/>
    </xf>
    <xf numFmtId="0" fontId="96" fillId="40" borderId="49" xfId="21" applyFont="1" applyFill="1" applyBorder="1" applyAlignment="1">
      <alignment horizontal="center" vertical="center"/>
    </xf>
    <xf numFmtId="166" fontId="93" fillId="46" borderId="38" xfId="21" applyNumberFormat="1" applyFont="1" applyFill="1" applyBorder="1" applyAlignment="1" applyProtection="1">
      <alignment horizontal="center" vertical="center"/>
      <protection locked="0"/>
    </xf>
    <xf numFmtId="166" fontId="93" fillId="46" borderId="39" xfId="21" applyNumberFormat="1" applyFont="1" applyFill="1" applyBorder="1" applyAlignment="1" applyProtection="1">
      <alignment horizontal="center" vertical="center"/>
      <protection locked="0"/>
    </xf>
    <xf numFmtId="0" fontId="104" fillId="9" borderId="0" xfId="21" applyFont="1" applyFill="1" applyAlignment="1">
      <alignment vertical="center"/>
    </xf>
    <xf numFmtId="0" fontId="46" fillId="9" borderId="0" xfId="21" applyFont="1" applyFill="1" applyAlignment="1">
      <alignment horizontal="left" vertical="center"/>
    </xf>
    <xf numFmtId="0" fontId="96" fillId="9" borderId="0" xfId="21" applyFont="1" applyFill="1" applyAlignment="1">
      <alignment horizontal="left" vertical="center"/>
    </xf>
    <xf numFmtId="0" fontId="101" fillId="9" borderId="0" xfId="21" applyFont="1" applyFill="1" applyAlignment="1">
      <alignment horizontal="left" vertical="center"/>
    </xf>
    <xf numFmtId="0" fontId="96" fillId="40" borderId="38" xfId="21" applyFont="1" applyFill="1" applyBorder="1" applyAlignment="1">
      <alignment horizontal="center" vertical="center"/>
    </xf>
    <xf numFmtId="3" fontId="74" fillId="57" borderId="38" xfId="21" applyNumberFormat="1" applyFont="1" applyFill="1" applyBorder="1" applyAlignment="1" applyProtection="1">
      <alignment horizontal="center" vertical="center"/>
      <protection locked="0"/>
    </xf>
    <xf numFmtId="3" fontId="81" fillId="56" borderId="39" xfId="21" applyNumberFormat="1" applyFont="1" applyFill="1" applyBorder="1" applyAlignment="1">
      <alignment horizontal="center" vertical="center"/>
    </xf>
    <xf numFmtId="0" fontId="63" fillId="0" borderId="48" xfId="21" applyBorder="1" applyAlignment="1">
      <alignment horizontal="right" vertical="center" indent="1"/>
    </xf>
    <xf numFmtId="3" fontId="77" fillId="46" borderId="38" xfId="21" applyNumberFormat="1" applyFont="1" applyFill="1" applyBorder="1" applyAlignment="1" applyProtection="1">
      <alignment horizontal="center" vertical="center"/>
      <protection locked="0"/>
    </xf>
    <xf numFmtId="3" fontId="63" fillId="0" borderId="39" xfId="21" applyNumberFormat="1" applyBorder="1" applyAlignment="1">
      <alignment horizontal="center" vertical="center"/>
    </xf>
    <xf numFmtId="0" fontId="80" fillId="55" borderId="38" xfId="21" applyFont="1" applyFill="1" applyBorder="1" applyAlignment="1">
      <alignment horizontal="center" vertical="center"/>
    </xf>
    <xf numFmtId="0" fontId="81" fillId="56" borderId="39" xfId="21" applyFont="1" applyFill="1" applyBorder="1" applyAlignment="1">
      <alignment horizontal="center" vertical="center"/>
    </xf>
    <xf numFmtId="0" fontId="80" fillId="52" borderId="38" xfId="21" applyFont="1" applyFill="1" applyBorder="1" applyAlignment="1">
      <alignment horizontal="center" vertical="center"/>
    </xf>
    <xf numFmtId="0" fontId="81" fillId="29" borderId="39" xfId="21" applyFont="1" applyFill="1" applyBorder="1" applyAlignment="1">
      <alignment horizontal="center" vertical="center"/>
    </xf>
    <xf numFmtId="3" fontId="77" fillId="53" borderId="38" xfId="21" applyNumberFormat="1" applyFont="1" applyFill="1" applyBorder="1" applyAlignment="1" applyProtection="1">
      <alignment horizontal="center" vertical="center"/>
      <protection locked="0"/>
    </xf>
    <xf numFmtId="3" fontId="63" fillId="18" borderId="39" xfId="21" applyNumberFormat="1" applyFill="1" applyBorder="1" applyAlignment="1">
      <alignment horizontal="center" vertical="center"/>
    </xf>
    <xf numFmtId="0" fontId="80" fillId="45" borderId="38" xfId="21" applyFont="1" applyFill="1" applyBorder="1" applyAlignment="1">
      <alignment horizontal="center" vertical="center"/>
    </xf>
    <xf numFmtId="0" fontId="81" fillId="50" borderId="39" xfId="21" applyFont="1" applyFill="1" applyBorder="1" applyAlignment="1">
      <alignment horizontal="center" vertical="center"/>
    </xf>
    <xf numFmtId="166" fontId="77" fillId="46" borderId="38" xfId="21" applyNumberFormat="1" applyFont="1" applyFill="1" applyBorder="1" applyAlignment="1" applyProtection="1">
      <alignment horizontal="center" vertical="center"/>
      <protection locked="0"/>
    </xf>
    <xf numFmtId="166" fontId="63" fillId="0" borderId="39" xfId="21" applyNumberFormat="1" applyBorder="1" applyAlignment="1">
      <alignment horizontal="center" vertical="center"/>
    </xf>
    <xf numFmtId="166" fontId="73" fillId="46" borderId="44" xfId="21" applyNumberFormat="1" applyFont="1" applyFill="1" applyBorder="1" applyAlignment="1" applyProtection="1">
      <alignment horizontal="center" vertical="center"/>
      <protection locked="0"/>
    </xf>
    <xf numFmtId="166" fontId="73" fillId="46" borderId="49" xfId="21" applyNumberFormat="1" applyFont="1" applyFill="1" applyBorder="1" applyAlignment="1" applyProtection="1">
      <alignment horizontal="center" vertical="center"/>
      <protection locked="0"/>
    </xf>
    <xf numFmtId="0" fontId="96" fillId="40" borderId="39" xfId="21" applyFont="1" applyFill="1" applyBorder="1" applyAlignment="1">
      <alignment horizontal="center" vertical="center"/>
    </xf>
    <xf numFmtId="166" fontId="93" fillId="46" borderId="43" xfId="21" applyNumberFormat="1" applyFont="1" applyFill="1" applyBorder="1" applyAlignment="1" applyProtection="1">
      <alignment horizontal="center" vertical="center"/>
      <protection locked="0"/>
    </xf>
    <xf numFmtId="166" fontId="93" fillId="46" borderId="49" xfId="21" applyNumberFormat="1" applyFont="1" applyFill="1" applyBorder="1" applyAlignment="1" applyProtection="1">
      <alignment horizontal="center" vertical="center"/>
      <protection locked="0"/>
    </xf>
    <xf numFmtId="0" fontId="85" fillId="40" borderId="51" xfId="21" applyFont="1" applyFill="1" applyBorder="1" applyAlignment="1">
      <alignment horizontal="center" vertical="center"/>
    </xf>
    <xf numFmtId="0" fontId="85" fillId="40" borderId="52" xfId="21" applyFont="1" applyFill="1" applyBorder="1" applyAlignment="1">
      <alignment horizontal="center" vertical="center"/>
    </xf>
    <xf numFmtId="0" fontId="13" fillId="7" borderId="24" xfId="0" applyFont="1" applyFill="1" applyBorder="1" applyAlignment="1">
      <alignment horizontal="center" vertical="center"/>
    </xf>
    <xf numFmtId="0" fontId="13" fillId="7" borderId="25" xfId="0" applyFont="1" applyFill="1" applyBorder="1" applyAlignment="1">
      <alignment horizontal="center" vertical="center"/>
    </xf>
    <xf numFmtId="14" fontId="94" fillId="7" borderId="24" xfId="0" applyNumberFormat="1" applyFont="1" applyFill="1" applyBorder="1" applyAlignment="1">
      <alignment horizontal="center" vertical="center" wrapText="1"/>
    </xf>
    <xf numFmtId="0" fontId="94" fillId="7" borderId="25" xfId="0" applyFont="1" applyFill="1" applyBorder="1" applyAlignment="1">
      <alignment horizontal="center" vertical="center" wrapText="1"/>
    </xf>
    <xf numFmtId="0" fontId="30" fillId="0" borderId="7" xfId="0" applyFont="1" applyBorder="1"/>
    <xf numFmtId="0" fontId="30" fillId="0" borderId="62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126" fillId="9" borderId="4" xfId="0" applyFont="1" applyFill="1" applyBorder="1" applyAlignment="1">
      <alignment horizontal="left"/>
    </xf>
    <xf numFmtId="0" fontId="112" fillId="0" borderId="3" xfId="0" applyFont="1" applyBorder="1" applyAlignment="1">
      <alignment horizontal="center"/>
    </xf>
    <xf numFmtId="0" fontId="30" fillId="21" borderId="7" xfId="0" applyFont="1" applyFill="1" applyBorder="1" applyAlignment="1">
      <alignment horizontal="center" vertical="center" wrapText="1"/>
    </xf>
    <xf numFmtId="0" fontId="30" fillId="19" borderId="7" xfId="0" applyFont="1" applyFill="1" applyBorder="1" applyAlignment="1">
      <alignment vertical="center" wrapText="1"/>
    </xf>
  </cellXfs>
  <cellStyles count="22">
    <cellStyle name="20% - Accent1" xfId="15" builtinId="30"/>
    <cellStyle name="20% - Accent4" xfId="11" builtinId="42"/>
    <cellStyle name="20% - Accent6" xfId="12" builtinId="50"/>
    <cellStyle name="40% - Accent1" xfId="18" builtinId="31"/>
    <cellStyle name="40% - Accent6" xfId="13" builtinId="51"/>
    <cellStyle name="Accent1" xfId="19" builtinId="29"/>
    <cellStyle name="Accent1 2" xfId="2" xr:uid="{63151506-007E-4F82-893E-533D2BF92F41}"/>
    <cellStyle name="Accent2" xfId="16" builtinId="33"/>
    <cellStyle name="Accent5" xfId="17" builtinId="45"/>
    <cellStyle name="Calculation" xfId="1" builtinId="22"/>
    <cellStyle name="Check Cell" xfId="14" builtinId="23"/>
    <cellStyle name="Good" xfId="8" builtinId="26"/>
    <cellStyle name="Good 2" xfId="5" xr:uid="{B4AFE32A-2EF4-4482-B8A1-3EBB21FBDCFF}"/>
    <cellStyle name="Hyperlink" xfId="10" builtinId="8"/>
    <cellStyle name="Input" xfId="9" builtinId="20"/>
    <cellStyle name="Neutral 2" xfId="4" xr:uid="{7642B6C5-4FC7-42A6-9481-0E838CC0A71D}"/>
    <cellStyle name="Normal" xfId="0" builtinId="0"/>
    <cellStyle name="Normal 2" xfId="3" xr:uid="{F9AAE458-E3C0-4D65-986B-C3552A083C46}"/>
    <cellStyle name="Normal 3" xfId="21" xr:uid="{4EEEDC53-4DDC-42FA-B25B-8DB8597C9CE2}"/>
    <cellStyle name="Note 2" xfId="6" xr:uid="{BCDC72E5-1DB5-480C-86CD-34FC0AF5DA36}"/>
    <cellStyle name="Note 2 3" xfId="7" xr:uid="{139A11A9-3D7D-4E95-8AA6-43E127F260D0}"/>
    <cellStyle name="Output" xfId="20" builtinId="21"/>
  </cellStyles>
  <dxfs count="5509"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00B050"/>
        </patternFill>
      </fill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ont>
        <color theme="5" tint="-0.499984740745262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99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ill>
        <patternFill>
          <bgColor rgb="FFFFFF00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b val="0"/>
        <i val="0"/>
        <color theme="5"/>
      </font>
      <fill>
        <patternFill>
          <bgColor theme="0"/>
        </patternFill>
      </fill>
    </dxf>
    <dxf>
      <font>
        <color rgb="FF00B0F0"/>
      </font>
      <fill>
        <patternFill>
          <fgColor theme="5" tint="0.79998168889431442"/>
        </patternFill>
      </fill>
    </dxf>
    <dxf>
      <font>
        <color theme="8" tint="0.79998168889431442"/>
      </font>
      <fill>
        <patternFill patternType="gray125">
          <bgColor theme="8" tint="0.79998168889431442"/>
        </patternFill>
      </fill>
    </dxf>
    <dxf>
      <font>
        <color theme="1"/>
      </font>
      <fill>
        <patternFill patternType="gray125">
          <bgColor auto="1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fgColor rgb="FFFFF2CC"/>
          <bgColor rgb="FF00000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jpeg"/><Relationship Id="rId3" Type="http://schemas.openxmlformats.org/officeDocument/2006/relationships/image" Target="../media/image5.png"/><Relationship Id="rId21" Type="http://schemas.openxmlformats.org/officeDocument/2006/relationships/image" Target="../media/image23.jpe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gif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6.png"/><Relationship Id="rId18" Type="http://schemas.openxmlformats.org/officeDocument/2006/relationships/image" Target="../media/image21.gif"/><Relationship Id="rId3" Type="http://schemas.openxmlformats.org/officeDocument/2006/relationships/image" Target="../media/image5.png"/><Relationship Id="rId21" Type="http://schemas.openxmlformats.org/officeDocument/2006/relationships/image" Target="../media/image24.png"/><Relationship Id="rId7" Type="http://schemas.openxmlformats.org/officeDocument/2006/relationships/image" Target="../media/image9.png"/><Relationship Id="rId12" Type="http://schemas.openxmlformats.org/officeDocument/2006/relationships/image" Target="../media/image15.png"/><Relationship Id="rId17" Type="http://schemas.openxmlformats.org/officeDocument/2006/relationships/image" Target="../media/image26.jpeg"/><Relationship Id="rId2" Type="http://schemas.openxmlformats.org/officeDocument/2006/relationships/image" Target="../media/image4.png"/><Relationship Id="rId16" Type="http://schemas.openxmlformats.org/officeDocument/2006/relationships/image" Target="../media/image19.png"/><Relationship Id="rId20" Type="http://schemas.openxmlformats.org/officeDocument/2006/relationships/image" Target="../media/image27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24" Type="http://schemas.openxmlformats.org/officeDocument/2006/relationships/image" Target="../media/image30.png"/><Relationship Id="rId5" Type="http://schemas.openxmlformats.org/officeDocument/2006/relationships/image" Target="../media/image7.png"/><Relationship Id="rId15" Type="http://schemas.openxmlformats.org/officeDocument/2006/relationships/image" Target="../media/image18.png"/><Relationship Id="rId23" Type="http://schemas.openxmlformats.org/officeDocument/2006/relationships/image" Target="../media/image29.png"/><Relationship Id="rId10" Type="http://schemas.openxmlformats.org/officeDocument/2006/relationships/image" Target="../media/image12.png"/><Relationship Id="rId19" Type="http://schemas.openxmlformats.org/officeDocument/2006/relationships/image" Target="../media/image2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7.png"/><Relationship Id="rId22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504825</xdr:colOff>
      <xdr:row>0</xdr:row>
      <xdr:rowOff>219075</xdr:rowOff>
    </xdr:from>
    <xdr:to>
      <xdr:col>11</xdr:col>
      <xdr:colOff>115864</xdr:colOff>
      <xdr:row>4</xdr:row>
      <xdr:rowOff>1081</xdr:rowOff>
    </xdr:to>
    <xdr:pic macro="[0]!AutoBCR">
      <xdr:nvPicPr>
        <xdr:cNvPr id="3" name="Graphic 2" descr="Head with gears outline">
          <a:extLst>
            <a:ext uri="{FF2B5EF4-FFF2-40B4-BE49-F238E27FC236}">
              <a16:creationId xmlns:a16="http://schemas.microsoft.com/office/drawing/2014/main" id="{BCFC1098-0287-4F77-91CE-DEEA4C1F9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506700" y="219075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0</xdr:row>
          <xdr:rowOff>200025</xdr:rowOff>
        </xdr:from>
        <xdr:to>
          <xdr:col>9</xdr:col>
          <xdr:colOff>381000</xdr:colOff>
          <xdr:row>0</xdr:row>
          <xdr:rowOff>571500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0</xdr:row>
          <xdr:rowOff>200025</xdr:rowOff>
        </xdr:from>
        <xdr:to>
          <xdr:col>9</xdr:col>
          <xdr:colOff>1333500</xdr:colOff>
          <xdr:row>0</xdr:row>
          <xdr:rowOff>571500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809625</xdr:colOff>
          <xdr:row>0</xdr:row>
          <xdr:rowOff>219075</xdr:rowOff>
        </xdr:from>
        <xdr:to>
          <xdr:col>7</xdr:col>
          <xdr:colOff>533400</xdr:colOff>
          <xdr:row>0</xdr:row>
          <xdr:rowOff>533400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2028825</xdr:colOff>
          <xdr:row>0</xdr:row>
          <xdr:rowOff>133350</xdr:rowOff>
        </xdr:from>
        <xdr:to>
          <xdr:col>8</xdr:col>
          <xdr:colOff>190500</xdr:colOff>
          <xdr:row>0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142875</xdr:rowOff>
        </xdr:from>
        <xdr:to>
          <xdr:col>8</xdr:col>
          <xdr:colOff>1171575</xdr:colOff>
          <xdr:row>0</xdr:row>
          <xdr:rowOff>523875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133350</xdr:rowOff>
        </xdr:from>
        <xdr:to>
          <xdr:col>7</xdr:col>
          <xdr:colOff>66675</xdr:colOff>
          <xdr:row>0</xdr:row>
          <xdr:rowOff>533400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1743075</xdr:colOff>
          <xdr:row>0</xdr:row>
          <xdr:rowOff>171450</xdr:rowOff>
        </xdr:from>
        <xdr:to>
          <xdr:col>8</xdr:col>
          <xdr:colOff>28575</xdr:colOff>
          <xdr:row>0</xdr:row>
          <xdr:rowOff>552450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0</xdr:row>
          <xdr:rowOff>171450</xdr:rowOff>
        </xdr:from>
        <xdr:to>
          <xdr:col>8</xdr:col>
          <xdr:colOff>1047750</xdr:colOff>
          <xdr:row>0</xdr:row>
          <xdr:rowOff>542925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0</xdr:row>
          <xdr:rowOff>180975</xdr:rowOff>
        </xdr:from>
        <xdr:to>
          <xdr:col>7</xdr:col>
          <xdr:colOff>276225</xdr:colOff>
          <xdr:row>0</xdr:row>
          <xdr:rowOff>542925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1504950</xdr:colOff>
          <xdr:row>0</xdr:row>
          <xdr:rowOff>123825</xdr:rowOff>
        </xdr:from>
        <xdr:to>
          <xdr:col>8</xdr:col>
          <xdr:colOff>76200</xdr:colOff>
          <xdr:row>0</xdr:row>
          <xdr:rowOff>495300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114300</xdr:rowOff>
        </xdr:from>
        <xdr:to>
          <xdr:col>8</xdr:col>
          <xdr:colOff>1038225</xdr:colOff>
          <xdr:row>0</xdr:row>
          <xdr:rowOff>485775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161925</xdr:rowOff>
        </xdr:from>
        <xdr:to>
          <xdr:col>7</xdr:col>
          <xdr:colOff>257175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247650</xdr:rowOff>
        </xdr:from>
        <xdr:to>
          <xdr:col>8</xdr:col>
          <xdr:colOff>209550</xdr:colOff>
          <xdr:row>0</xdr:row>
          <xdr:rowOff>628650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0</xdr:row>
          <xdr:rowOff>247650</xdr:rowOff>
        </xdr:from>
        <xdr:to>
          <xdr:col>8</xdr:col>
          <xdr:colOff>1162050</xdr:colOff>
          <xdr:row>0</xdr:row>
          <xdr:rowOff>628650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2190750</xdr:colOff>
          <xdr:row>0</xdr:row>
          <xdr:rowOff>161925</xdr:rowOff>
        </xdr:from>
        <xdr:to>
          <xdr:col>6</xdr:col>
          <xdr:colOff>1085850</xdr:colOff>
          <xdr:row>0</xdr:row>
          <xdr:rowOff>581025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5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0</xdr:row>
          <xdr:rowOff>171450</xdr:rowOff>
        </xdr:from>
        <xdr:to>
          <xdr:col>9</xdr:col>
          <xdr:colOff>400050</xdr:colOff>
          <xdr:row>0</xdr:row>
          <xdr:rowOff>552450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171450</xdr:rowOff>
        </xdr:from>
        <xdr:to>
          <xdr:col>9</xdr:col>
          <xdr:colOff>1381125</xdr:colOff>
          <xdr:row>0</xdr:row>
          <xdr:rowOff>552450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0</xdr:row>
          <xdr:rowOff>180975</xdr:rowOff>
        </xdr:from>
        <xdr:to>
          <xdr:col>7</xdr:col>
          <xdr:colOff>628650</xdr:colOff>
          <xdr:row>0</xdr:row>
          <xdr:rowOff>561975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Saturday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1933575</xdr:colOff>
          <xdr:row>0</xdr:row>
          <xdr:rowOff>180975</xdr:rowOff>
        </xdr:from>
        <xdr:to>
          <xdr:col>7</xdr:col>
          <xdr:colOff>2876550</xdr:colOff>
          <xdr:row>0</xdr:row>
          <xdr:rowOff>552450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0</xdr:row>
          <xdr:rowOff>171450</xdr:rowOff>
        </xdr:from>
        <xdr:to>
          <xdr:col>8</xdr:col>
          <xdr:colOff>904875</xdr:colOff>
          <xdr:row>0</xdr:row>
          <xdr:rowOff>552450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等线 Light"/>
                  <a:ea typeface="等线 Light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152400</xdr:rowOff>
        </xdr:from>
        <xdr:to>
          <xdr:col>6</xdr:col>
          <xdr:colOff>1333500</xdr:colOff>
          <xdr:row>0</xdr:row>
          <xdr:rowOff>571500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Abadi"/>
                </a:rPr>
                <a:t>Caculate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2</xdr:row>
          <xdr:rowOff>114300</xdr:rowOff>
        </xdr:from>
        <xdr:to>
          <xdr:col>9</xdr:col>
          <xdr:colOff>2133600</xdr:colOff>
          <xdr:row>3</xdr:row>
          <xdr:rowOff>352425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9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4</xdr:row>
          <xdr:rowOff>123825</xdr:rowOff>
        </xdr:from>
        <xdr:to>
          <xdr:col>9</xdr:col>
          <xdr:colOff>2133600</xdr:colOff>
          <xdr:row>6</xdr:row>
          <xdr:rowOff>38100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9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6</xdr:row>
          <xdr:rowOff>266700</xdr:rowOff>
        </xdr:from>
        <xdr:to>
          <xdr:col>9</xdr:col>
          <xdr:colOff>2124075</xdr:colOff>
          <xdr:row>8</xdr:row>
          <xdr:rowOff>180975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9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19050</xdr:rowOff>
        </xdr:from>
        <xdr:to>
          <xdr:col>12</xdr:col>
          <xdr:colOff>438150</xdr:colOff>
          <xdr:row>3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4</xdr:row>
          <xdr:rowOff>57150</xdr:rowOff>
        </xdr:from>
        <xdr:to>
          <xdr:col>12</xdr:col>
          <xdr:colOff>504825</xdr:colOff>
          <xdr:row>6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2</xdr:row>
          <xdr:rowOff>19050</xdr:rowOff>
        </xdr:from>
        <xdr:to>
          <xdr:col>9</xdr:col>
          <xdr:colOff>1552575</xdr:colOff>
          <xdr:row>4</xdr:row>
          <xdr:rowOff>19050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B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5</xdr:row>
          <xdr:rowOff>28575</xdr:rowOff>
        </xdr:from>
        <xdr:to>
          <xdr:col>9</xdr:col>
          <xdr:colOff>1647825</xdr:colOff>
          <xdr:row>6</xdr:row>
          <xdr:rowOff>266700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B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79376</xdr:colOff>
      <xdr:row>3</xdr:row>
      <xdr:rowOff>29162</xdr:rowOff>
    </xdr:from>
    <xdr:to>
      <xdr:col>0</xdr:col>
      <xdr:colOff>1460500</xdr:colOff>
      <xdr:row>3</xdr:row>
      <xdr:rowOff>432594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A5783C-D2E6-4417-A560-6022B1BA2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376" y="2140537"/>
          <a:ext cx="1381124" cy="403432"/>
        </a:xfrm>
        <a:prstGeom prst="rect">
          <a:avLst/>
        </a:prstGeom>
      </xdr:spPr>
    </xdr:pic>
    <xdr:clientData/>
  </xdr:twoCellAnchor>
  <xdr:twoCellAnchor>
    <xdr:from>
      <xdr:col>0</xdr:col>
      <xdr:colOff>201140</xdr:colOff>
      <xdr:row>30</xdr:row>
      <xdr:rowOff>79374</xdr:rowOff>
    </xdr:from>
    <xdr:to>
      <xdr:col>0</xdr:col>
      <xdr:colOff>1132472</xdr:colOff>
      <xdr:row>30</xdr:row>
      <xdr:rowOff>401275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180B7B1-9A16-4EE3-95B4-6D92ACC1A98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140" y="14573249"/>
          <a:ext cx="931332" cy="32190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440531</xdr:rowOff>
    </xdr:from>
    <xdr:to>
      <xdr:col>0</xdr:col>
      <xdr:colOff>1544444</xdr:colOff>
      <xdr:row>6</xdr:row>
      <xdr:rowOff>407179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7CAC13-EF4F-4B8E-AB8D-252F577D8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512344"/>
          <a:ext cx="1544444" cy="442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44129</xdr:rowOff>
    </xdr:from>
    <xdr:to>
      <xdr:col>0</xdr:col>
      <xdr:colOff>1557778</xdr:colOff>
      <xdr:row>5</xdr:row>
      <xdr:rowOff>362095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8B084E96-D952-47FE-97A8-6E2C7BCFC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115942"/>
          <a:ext cx="1557778" cy="3179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6560</xdr:rowOff>
    </xdr:from>
    <xdr:to>
      <xdr:col>0</xdr:col>
      <xdr:colOff>1612080</xdr:colOff>
      <xdr:row>8</xdr:row>
      <xdr:rowOff>437299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3ADDC44-053B-44A0-A392-3F08E10B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030873"/>
          <a:ext cx="1612080" cy="430739"/>
        </a:xfrm>
        <a:prstGeom prst="rect">
          <a:avLst/>
        </a:prstGeom>
      </xdr:spPr>
    </xdr:pic>
    <xdr:clientData/>
  </xdr:twoCellAnchor>
  <xdr:twoCellAnchor editAs="oneCell">
    <xdr:from>
      <xdr:col>0</xdr:col>
      <xdr:colOff>71437</xdr:colOff>
      <xdr:row>9</xdr:row>
      <xdr:rowOff>68033</xdr:rowOff>
    </xdr:from>
    <xdr:to>
      <xdr:col>0</xdr:col>
      <xdr:colOff>1614364</xdr:colOff>
      <xdr:row>9</xdr:row>
      <xdr:rowOff>404810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C07DB4B-82C5-40BC-A131-EBBE6F8F8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" y="4568596"/>
          <a:ext cx="1542927" cy="3367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11906</xdr:rowOff>
    </xdr:from>
    <xdr:to>
      <xdr:col>0</xdr:col>
      <xdr:colOff>1539874</xdr:colOff>
      <xdr:row>13</xdr:row>
      <xdr:rowOff>400877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6A99F7C-5706-4309-A747-0E59CE1D4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409531"/>
          <a:ext cx="1539874" cy="3889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66677</xdr:rowOff>
    </xdr:from>
    <xdr:to>
      <xdr:col>0</xdr:col>
      <xdr:colOff>1331565</xdr:colOff>
      <xdr:row>15</xdr:row>
      <xdr:rowOff>313744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D7171E0-3F91-476D-8471-2C9866FD3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7424740"/>
          <a:ext cx="1302990" cy="247067"/>
        </a:xfrm>
        <a:prstGeom prst="rect">
          <a:avLst/>
        </a:prstGeom>
      </xdr:spPr>
    </xdr:pic>
    <xdr:clientData/>
  </xdr:twoCellAnchor>
  <xdr:twoCellAnchor editAs="oneCell">
    <xdr:from>
      <xdr:col>0</xdr:col>
      <xdr:colOff>211665</xdr:colOff>
      <xdr:row>16</xdr:row>
      <xdr:rowOff>104511</xdr:rowOff>
    </xdr:from>
    <xdr:to>
      <xdr:col>0</xdr:col>
      <xdr:colOff>1279916</xdr:colOff>
      <xdr:row>16</xdr:row>
      <xdr:rowOff>355725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01983F1-49E6-4BB0-A612-5F3B05813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665" y="7930886"/>
          <a:ext cx="1068251" cy="251214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17</xdr:row>
      <xdr:rowOff>42332</xdr:rowOff>
    </xdr:from>
    <xdr:to>
      <xdr:col>0</xdr:col>
      <xdr:colOff>1237503</xdr:colOff>
      <xdr:row>18</xdr:row>
      <xdr:rowOff>59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F4574AE-07E8-46A6-8C9F-0C9B06C9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18" y="8829145"/>
          <a:ext cx="1201785" cy="43397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18</xdr:row>
      <xdr:rowOff>31749</xdr:rowOff>
    </xdr:from>
    <xdr:to>
      <xdr:col>0</xdr:col>
      <xdr:colOff>1334986</xdr:colOff>
      <xdr:row>18</xdr:row>
      <xdr:rowOff>369092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AFBADC3-B42F-4F0B-9CC3-F2B71B5A6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5250" y="9294812"/>
          <a:ext cx="1239736" cy="337343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130967</xdr:colOff>
      <xdr:row>20</xdr:row>
      <xdr:rowOff>108177</xdr:rowOff>
    </xdr:from>
    <xdr:to>
      <xdr:col>0</xdr:col>
      <xdr:colOff>1412875</xdr:colOff>
      <xdr:row>20</xdr:row>
      <xdr:rowOff>410775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0CA646E-0524-400C-B3BF-AA58827D2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0967" y="9839552"/>
          <a:ext cx="1281908" cy="302598"/>
        </a:xfrm>
        <a:prstGeom prst="rect">
          <a:avLst/>
        </a:prstGeom>
      </xdr:spPr>
    </xdr:pic>
    <xdr:clientData/>
  </xdr:twoCellAnchor>
  <xdr:twoCellAnchor editAs="oneCell">
    <xdr:from>
      <xdr:col>0</xdr:col>
      <xdr:colOff>224685</xdr:colOff>
      <xdr:row>24</xdr:row>
      <xdr:rowOff>40693</xdr:rowOff>
    </xdr:from>
    <xdr:to>
      <xdr:col>0</xdr:col>
      <xdr:colOff>1434022</xdr:colOff>
      <xdr:row>24</xdr:row>
      <xdr:rowOff>418703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71272C-6813-4CD4-ACD9-CC69C2E4D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4685" y="11685006"/>
          <a:ext cx="1209337" cy="378010"/>
        </a:xfrm>
        <a:prstGeom prst="rect">
          <a:avLst/>
        </a:prstGeom>
      </xdr:spPr>
    </xdr:pic>
    <xdr:clientData/>
  </xdr:twoCellAnchor>
  <xdr:twoCellAnchor editAs="oneCell">
    <xdr:from>
      <xdr:col>0</xdr:col>
      <xdr:colOff>130969</xdr:colOff>
      <xdr:row>28</xdr:row>
      <xdr:rowOff>45358</xdr:rowOff>
    </xdr:from>
    <xdr:to>
      <xdr:col>0</xdr:col>
      <xdr:colOff>1404936</xdr:colOff>
      <xdr:row>28</xdr:row>
      <xdr:rowOff>375913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A7237A97-53A4-41E4-8FC2-F624805DE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969" y="13586733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33</xdr:row>
      <xdr:rowOff>84669</xdr:rowOff>
    </xdr:from>
    <xdr:to>
      <xdr:col>0</xdr:col>
      <xdr:colOff>1337469</xdr:colOff>
      <xdr:row>33</xdr:row>
      <xdr:rowOff>384423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D07392CB-8BA3-40C0-A02E-CADEF5F2E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625" y="16007294"/>
          <a:ext cx="1162844" cy="299754"/>
        </a:xfrm>
        <a:prstGeom prst="rect">
          <a:avLst/>
        </a:prstGeom>
      </xdr:spPr>
    </xdr:pic>
    <xdr:clientData/>
  </xdr:twoCellAnchor>
  <xdr:twoCellAnchor editAs="oneCell">
    <xdr:from>
      <xdr:col>0</xdr:col>
      <xdr:colOff>43656</xdr:colOff>
      <xdr:row>4</xdr:row>
      <xdr:rowOff>17463</xdr:rowOff>
    </xdr:from>
    <xdr:to>
      <xdr:col>0</xdr:col>
      <xdr:colOff>1560656</xdr:colOff>
      <xdr:row>5</xdr:row>
      <xdr:rowOff>15746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E82E48EA-019E-42E8-AF31-969621FE2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656" y="2605088"/>
          <a:ext cx="1517000" cy="474533"/>
        </a:xfrm>
        <a:prstGeom prst="rect">
          <a:avLst/>
        </a:prstGeom>
      </xdr:spPr>
    </xdr:pic>
    <xdr:clientData/>
  </xdr:twoCellAnchor>
  <xdr:twoCellAnchor editAs="oneCell">
    <xdr:from>
      <xdr:col>0</xdr:col>
      <xdr:colOff>39688</xdr:colOff>
      <xdr:row>32</xdr:row>
      <xdr:rowOff>190502</xdr:rowOff>
    </xdr:from>
    <xdr:to>
      <xdr:col>0</xdr:col>
      <xdr:colOff>1137929</xdr:colOff>
      <xdr:row>32</xdr:row>
      <xdr:rowOff>379256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CAAF7751-205D-4A0D-9887-21EEF9AC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9688" y="15636877"/>
          <a:ext cx="1098241" cy="188754"/>
        </a:xfrm>
        <a:prstGeom prst="rect">
          <a:avLst/>
        </a:prstGeom>
      </xdr:spPr>
    </xdr:pic>
    <xdr:clientData/>
  </xdr:twoCellAnchor>
  <xdr:twoCellAnchor editAs="oneCell">
    <xdr:from>
      <xdr:col>0</xdr:col>
      <xdr:colOff>183939</xdr:colOff>
      <xdr:row>31</xdr:row>
      <xdr:rowOff>89004</xdr:rowOff>
    </xdr:from>
    <xdr:to>
      <xdr:col>0</xdr:col>
      <xdr:colOff>1166812</xdr:colOff>
      <xdr:row>31</xdr:row>
      <xdr:rowOff>459563</xdr:rowOff>
    </xdr:to>
    <xdr:pic>
      <xdr:nvPicPr>
        <xdr:cNvPr id="37" name="Picture 36" descr="VA">
          <a:extLst>
            <a:ext uri="{FF2B5EF4-FFF2-40B4-BE49-F238E27FC236}">
              <a16:creationId xmlns:a16="http://schemas.microsoft.com/office/drawing/2014/main" id="{2C52DAFF-DE3D-4C5D-0E14-C24B0D27C7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939" y="13638317"/>
          <a:ext cx="982873" cy="370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47625</xdr:colOff>
      <xdr:row>1</xdr:row>
      <xdr:rowOff>472280</xdr:rowOff>
    </xdr:from>
    <xdr:to>
      <xdr:col>0</xdr:col>
      <xdr:colOff>1492250</xdr:colOff>
      <xdr:row>2</xdr:row>
      <xdr:rowOff>460373</xdr:rowOff>
    </xdr:to>
    <xdr:pic>
      <xdr:nvPicPr>
        <xdr:cNvPr id="38" name="Picture 37" descr="FX">
          <a:extLst>
            <a:ext uri="{FF2B5EF4-FFF2-40B4-BE49-F238E27FC236}">
              <a16:creationId xmlns:a16="http://schemas.microsoft.com/office/drawing/2014/main" id="{F7E32DB8-4AEA-76C8-B15C-0A75C30A4E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631155"/>
          <a:ext cx="1444625" cy="464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595313</xdr:colOff>
      <xdr:row>1</xdr:row>
      <xdr:rowOff>1</xdr:rowOff>
    </xdr:from>
    <xdr:to>
      <xdr:col>0</xdr:col>
      <xdr:colOff>1107282</xdr:colOff>
      <xdr:row>1</xdr:row>
      <xdr:rowOff>440531</xdr:rowOff>
    </xdr:to>
    <xdr:pic>
      <xdr:nvPicPr>
        <xdr:cNvPr id="39" name="dimg_41" descr="ups logo from www.logorip.com">
          <a:extLst>
            <a:ext uri="{FF2B5EF4-FFF2-40B4-BE49-F238E27FC236}">
              <a16:creationId xmlns:a16="http://schemas.microsoft.com/office/drawing/2014/main" id="{4B612B49-2EBE-DB38-D689-4BF23A8D47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5313" y="1166814"/>
          <a:ext cx="511969" cy="440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333373</xdr:colOff>
      <xdr:row>38</xdr:row>
      <xdr:rowOff>35719</xdr:rowOff>
    </xdr:from>
    <xdr:to>
      <xdr:col>0</xdr:col>
      <xdr:colOff>1095374</xdr:colOff>
      <xdr:row>38</xdr:row>
      <xdr:rowOff>464343</xdr:rowOff>
    </xdr:to>
    <xdr:pic>
      <xdr:nvPicPr>
        <xdr:cNvPr id="41" name="dimg_35" descr="New South Wales Police Logo PNG Vector (AI) Free Download">
          <a:extLst>
            <a:ext uri="{FF2B5EF4-FFF2-40B4-BE49-F238E27FC236}">
              <a16:creationId xmlns:a16="http://schemas.microsoft.com/office/drawing/2014/main" id="{5A170381-CBC3-3A8E-B38A-FBEDE4E7AE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3" y="16442532"/>
          <a:ext cx="762001" cy="428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35719</xdr:colOff>
      <xdr:row>10</xdr:row>
      <xdr:rowOff>83343</xdr:rowOff>
    </xdr:from>
    <xdr:to>
      <xdr:col>0</xdr:col>
      <xdr:colOff>1619250</xdr:colOff>
      <xdr:row>10</xdr:row>
      <xdr:rowOff>440530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5050D0-AAA3-4EFF-872A-99D7C5755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9" y="5060156"/>
          <a:ext cx="1583531" cy="357187"/>
        </a:xfrm>
        <a:prstGeom prst="rect">
          <a:avLst/>
        </a:prstGeom>
      </xdr:spPr>
    </xdr:pic>
    <xdr:clientData/>
  </xdr:twoCellAnchor>
  <xdr:twoCellAnchor editAs="oneCell">
    <xdr:from>
      <xdr:col>0</xdr:col>
      <xdr:colOff>35718</xdr:colOff>
      <xdr:row>11</xdr:row>
      <xdr:rowOff>47625</xdr:rowOff>
    </xdr:from>
    <xdr:to>
      <xdr:col>0</xdr:col>
      <xdr:colOff>1598611</xdr:colOff>
      <xdr:row>11</xdr:row>
      <xdr:rowOff>428625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0C13034-3038-4F59-85D0-BE3E7996A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718" y="5500688"/>
          <a:ext cx="1562893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476249</xdr:rowOff>
    </xdr:from>
    <xdr:to>
      <xdr:col>0</xdr:col>
      <xdr:colOff>1603374</xdr:colOff>
      <xdr:row>12</xdr:row>
      <xdr:rowOff>452437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1BC7471B-C2B3-49C0-9450-589CE543C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5921374"/>
          <a:ext cx="1603374" cy="452438"/>
        </a:xfrm>
        <a:prstGeom prst="rect">
          <a:avLst/>
        </a:prstGeom>
      </xdr:spPr>
    </xdr:pic>
    <xdr:clientData/>
  </xdr:twoCellAnchor>
  <xdr:twoCellAnchor editAs="oneCell">
    <xdr:from>
      <xdr:col>0</xdr:col>
      <xdr:colOff>219414</xdr:colOff>
      <xdr:row>25</xdr:row>
      <xdr:rowOff>64877</xdr:rowOff>
    </xdr:from>
    <xdr:to>
      <xdr:col>0</xdr:col>
      <xdr:colOff>1428750</xdr:colOff>
      <xdr:row>25</xdr:row>
      <xdr:rowOff>454261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EA3AE7-1FCA-4690-82C5-58C670C0E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19414" y="12185440"/>
          <a:ext cx="1209336" cy="389384"/>
        </a:xfrm>
        <a:prstGeom prst="rect">
          <a:avLst/>
        </a:prstGeom>
      </xdr:spPr>
    </xdr:pic>
    <xdr:clientData/>
  </xdr:twoCellAnchor>
  <xdr:twoCellAnchor editAs="oneCell">
    <xdr:from>
      <xdr:col>0</xdr:col>
      <xdr:colOff>83343</xdr:colOff>
      <xdr:row>19</xdr:row>
      <xdr:rowOff>53749</xdr:rowOff>
    </xdr:from>
    <xdr:to>
      <xdr:col>0</xdr:col>
      <xdr:colOff>1476375</xdr:colOff>
      <xdr:row>19</xdr:row>
      <xdr:rowOff>369436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F2F1B903-7868-4FEB-ACC1-65D7EBACA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343" y="9308874"/>
          <a:ext cx="1393032" cy="315687"/>
        </a:xfrm>
        <a:prstGeom prst="rect">
          <a:avLst/>
        </a:prstGeom>
      </xdr:spPr>
    </xdr:pic>
    <xdr:clientData/>
  </xdr:twoCellAnchor>
  <xdr:twoCellAnchor editAs="oneCell">
    <xdr:from>
      <xdr:col>0</xdr:col>
      <xdr:colOff>147296</xdr:colOff>
      <xdr:row>21</xdr:row>
      <xdr:rowOff>124504</xdr:rowOff>
    </xdr:from>
    <xdr:to>
      <xdr:col>0</xdr:col>
      <xdr:colOff>1412875</xdr:colOff>
      <xdr:row>21</xdr:row>
      <xdr:rowOff>423747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548DDE0-15DF-4543-A37B-C5EFEDCFC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7296" y="10332129"/>
          <a:ext cx="1265579" cy="299243"/>
        </a:xfrm>
        <a:prstGeom prst="rect">
          <a:avLst/>
        </a:prstGeom>
      </xdr:spPr>
    </xdr:pic>
    <xdr:clientData/>
  </xdr:twoCellAnchor>
  <xdr:twoCellAnchor editAs="oneCell">
    <xdr:from>
      <xdr:col>0</xdr:col>
      <xdr:colOff>150018</xdr:colOff>
      <xdr:row>22</xdr:row>
      <xdr:rowOff>91508</xdr:rowOff>
    </xdr:from>
    <xdr:to>
      <xdr:col>0</xdr:col>
      <xdr:colOff>1441346</xdr:colOff>
      <xdr:row>22</xdr:row>
      <xdr:rowOff>396875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F6535CB-E9BC-4071-A8E6-6D5FDFEAA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018" y="10775383"/>
          <a:ext cx="1291328" cy="3053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0</xdr:col>
      <xdr:colOff>1508320</xdr:colOff>
      <xdr:row>14</xdr:row>
      <xdr:rowOff>381000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45E68165-4D7E-4991-B9B4-BFA5DC1628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6873875"/>
          <a:ext cx="150832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222250</xdr:colOff>
      <xdr:row>26</xdr:row>
      <xdr:rowOff>15875</xdr:rowOff>
    </xdr:from>
    <xdr:to>
      <xdr:col>0</xdr:col>
      <xdr:colOff>1429363</xdr:colOff>
      <xdr:row>26</xdr:row>
      <xdr:rowOff>393860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4324894-7250-3213-41E9-2819DE459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22250" y="1260475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27</xdr:row>
      <xdr:rowOff>15875</xdr:rowOff>
    </xdr:from>
    <xdr:to>
      <xdr:col>0</xdr:col>
      <xdr:colOff>1381738</xdr:colOff>
      <xdr:row>27</xdr:row>
      <xdr:rowOff>393860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F4610B3-A5CE-A639-DB18-5099D276A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4625" y="13081000"/>
          <a:ext cx="1207113" cy="377985"/>
        </a:xfrm>
        <a:prstGeom prst="rect">
          <a:avLst/>
        </a:prstGeom>
      </xdr:spPr>
    </xdr:pic>
    <xdr:clientData/>
  </xdr:twoCellAnchor>
  <xdr:twoCellAnchor editAs="oneCell">
    <xdr:from>
      <xdr:col>0</xdr:col>
      <xdr:colOff>174625</xdr:colOff>
      <xdr:row>23</xdr:row>
      <xdr:rowOff>79375</xdr:rowOff>
    </xdr:from>
    <xdr:to>
      <xdr:col>0</xdr:col>
      <xdr:colOff>1365250</xdr:colOff>
      <xdr:row>23</xdr:row>
      <xdr:rowOff>360928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539B5E91-B317-4FFB-8C6B-0C4D757D1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625" y="11239500"/>
          <a:ext cx="1190625" cy="281553"/>
        </a:xfrm>
        <a:prstGeom prst="rect">
          <a:avLst/>
        </a:prstGeom>
      </xdr:spPr>
    </xdr:pic>
    <xdr:clientData/>
  </xdr:twoCellAnchor>
  <xdr:twoCellAnchor editAs="oneCell">
    <xdr:from>
      <xdr:col>0</xdr:col>
      <xdr:colOff>142875</xdr:colOff>
      <xdr:row>29</xdr:row>
      <xdr:rowOff>15875</xdr:rowOff>
    </xdr:from>
    <xdr:to>
      <xdr:col>0</xdr:col>
      <xdr:colOff>1416842</xdr:colOff>
      <xdr:row>29</xdr:row>
      <xdr:rowOff>346430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D5FAA7A1-EDAD-49A5-B312-D52F06DE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2875" y="14033500"/>
          <a:ext cx="1273967" cy="330555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127000</xdr:colOff>
      <xdr:row>40</xdr:row>
      <xdr:rowOff>47625</xdr:rowOff>
    </xdr:from>
    <xdr:to>
      <xdr:col>0</xdr:col>
      <xdr:colOff>1536897</xdr:colOff>
      <xdr:row>40</xdr:row>
      <xdr:rowOff>460375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588AFF0F-03D7-94C6-08A0-C073F8B6DD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000" y="19780250"/>
          <a:ext cx="1409897" cy="41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1544444</xdr:colOff>
      <xdr:row>7</xdr:row>
      <xdr:rowOff>442898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9AAFEC4F-A9DE-43D8-AD97-84F210B42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016375"/>
          <a:ext cx="1544444" cy="44289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222671</xdr:colOff>
      <xdr:row>3</xdr:row>
      <xdr:rowOff>41168</xdr:rowOff>
    </xdr:from>
    <xdr:to>
      <xdr:col>0</xdr:col>
      <xdr:colOff>1024531</xdr:colOff>
      <xdr:row>3</xdr:row>
      <xdr:rowOff>268814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43EA4-A0A2-4D5B-8564-D2A8E75BA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671" y="2346218"/>
          <a:ext cx="801860" cy="237171"/>
        </a:xfrm>
        <a:prstGeom prst="rect">
          <a:avLst/>
        </a:prstGeom>
      </xdr:spPr>
    </xdr:pic>
    <xdr:clientData/>
  </xdr:twoCellAnchor>
  <xdr:twoCellAnchor>
    <xdr:from>
      <xdr:col>0</xdr:col>
      <xdr:colOff>247650</xdr:colOff>
      <xdr:row>30</xdr:row>
      <xdr:rowOff>5070</xdr:rowOff>
    </xdr:from>
    <xdr:to>
      <xdr:col>0</xdr:col>
      <xdr:colOff>1207614</xdr:colOff>
      <xdr:row>30</xdr:row>
      <xdr:rowOff>228599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1F778-666A-44C5-AE1D-8383D437CC8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7650" y="8272770"/>
          <a:ext cx="959964" cy="223529"/>
        </a:xfrm>
        <a:prstGeom prst="rect">
          <a:avLst/>
        </a:prstGeom>
      </xdr:spPr>
    </xdr:pic>
    <xdr:clientData/>
  </xdr:twoCellAnchor>
  <xdr:twoCellAnchor editAs="oneCell">
    <xdr:from>
      <xdr:col>0</xdr:col>
      <xdr:colOff>169781</xdr:colOff>
      <xdr:row>6</xdr:row>
      <xdr:rowOff>57550</xdr:rowOff>
    </xdr:from>
    <xdr:to>
      <xdr:col>0</xdr:col>
      <xdr:colOff>1008893</xdr:colOff>
      <xdr:row>6</xdr:row>
      <xdr:rowOff>267626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62086AE-C44B-41A5-8B10-9857A9438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781" y="3248425"/>
          <a:ext cx="839112" cy="229126"/>
        </a:xfrm>
        <a:prstGeom prst="rect">
          <a:avLst/>
        </a:prstGeom>
      </xdr:spPr>
    </xdr:pic>
    <xdr:clientData/>
  </xdr:twoCellAnchor>
  <xdr:twoCellAnchor editAs="oneCell">
    <xdr:from>
      <xdr:col>0</xdr:col>
      <xdr:colOff>221976</xdr:colOff>
      <xdr:row>5</xdr:row>
      <xdr:rowOff>108919</xdr:rowOff>
    </xdr:from>
    <xdr:to>
      <xdr:col>0</xdr:col>
      <xdr:colOff>1053529</xdr:colOff>
      <xdr:row>5</xdr:row>
      <xdr:rowOff>268419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89E4B08-C79B-4EFB-939E-5A14E62D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1976" y="3004519"/>
          <a:ext cx="831553" cy="169025"/>
        </a:xfrm>
        <a:prstGeom prst="rect">
          <a:avLst/>
        </a:prstGeom>
      </xdr:spPr>
    </xdr:pic>
    <xdr:clientData/>
  </xdr:twoCellAnchor>
  <xdr:twoCellAnchor editAs="oneCell">
    <xdr:from>
      <xdr:col>0</xdr:col>
      <xdr:colOff>161095</xdr:colOff>
      <xdr:row>8</xdr:row>
      <xdr:rowOff>53647</xdr:rowOff>
    </xdr:from>
    <xdr:to>
      <xdr:col>0</xdr:col>
      <xdr:colOff>1075802</xdr:colOff>
      <xdr:row>8</xdr:row>
      <xdr:rowOff>282054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F683C11-3E07-44F7-9657-53CBF2BB8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095" y="3539797"/>
          <a:ext cx="914707" cy="247457"/>
        </a:xfrm>
        <a:prstGeom prst="rect">
          <a:avLst/>
        </a:prstGeom>
      </xdr:spPr>
    </xdr:pic>
    <xdr:clientData/>
  </xdr:twoCellAnchor>
  <xdr:twoCellAnchor editAs="oneCell">
    <xdr:from>
      <xdr:col>0</xdr:col>
      <xdr:colOff>206551</xdr:colOff>
      <xdr:row>9</xdr:row>
      <xdr:rowOff>28642</xdr:rowOff>
    </xdr:from>
    <xdr:to>
      <xdr:col>0</xdr:col>
      <xdr:colOff>1092912</xdr:colOff>
      <xdr:row>9</xdr:row>
      <xdr:rowOff>263758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83B7B95-CCCE-4775-9C04-729F86342D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6551" y="3810067"/>
          <a:ext cx="886361" cy="244641"/>
        </a:xfrm>
        <a:prstGeom prst="rect">
          <a:avLst/>
        </a:prstGeom>
      </xdr:spPr>
    </xdr:pic>
    <xdr:clientData/>
  </xdr:twoCellAnchor>
  <xdr:twoCellAnchor editAs="oneCell">
    <xdr:from>
      <xdr:col>0</xdr:col>
      <xdr:colOff>180777</xdr:colOff>
      <xdr:row>13</xdr:row>
      <xdr:rowOff>19075</xdr:rowOff>
    </xdr:from>
    <xdr:to>
      <xdr:col>0</xdr:col>
      <xdr:colOff>1085850</xdr:colOff>
      <xdr:row>13</xdr:row>
      <xdr:rowOff>278581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FEA4E73-2411-42E8-9573-9A49168959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0777" y="4981600"/>
          <a:ext cx="905073" cy="27855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15</xdr:row>
      <xdr:rowOff>28709</xdr:rowOff>
    </xdr:from>
    <xdr:to>
      <xdr:col>0</xdr:col>
      <xdr:colOff>1077455</xdr:colOff>
      <xdr:row>15</xdr:row>
      <xdr:rowOff>264115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A44D979-72BA-450F-8710-CF33970B0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8600" y="4810259"/>
          <a:ext cx="848855" cy="244931"/>
        </a:xfrm>
        <a:prstGeom prst="rect">
          <a:avLst/>
        </a:prstGeom>
      </xdr:spPr>
    </xdr:pic>
    <xdr:clientData/>
  </xdr:twoCellAnchor>
  <xdr:twoCellAnchor editAs="oneCell">
    <xdr:from>
      <xdr:col>0</xdr:col>
      <xdr:colOff>242974</xdr:colOff>
      <xdr:row>16</xdr:row>
      <xdr:rowOff>53720</xdr:rowOff>
    </xdr:from>
    <xdr:to>
      <xdr:col>0</xdr:col>
      <xdr:colOff>1006015</xdr:colOff>
      <xdr:row>16</xdr:row>
      <xdr:rowOff>256106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8E4EC5B4-7787-49D5-9899-6FA54CD08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2974" y="5902070"/>
          <a:ext cx="763041" cy="202386"/>
        </a:xfrm>
        <a:prstGeom prst="rect">
          <a:avLst/>
        </a:prstGeom>
      </xdr:spPr>
    </xdr:pic>
    <xdr:clientData/>
  </xdr:twoCellAnchor>
  <xdr:twoCellAnchor editAs="oneCell">
    <xdr:from>
      <xdr:col>0</xdr:col>
      <xdr:colOff>233791</xdr:colOff>
      <xdr:row>17</xdr:row>
      <xdr:rowOff>12880</xdr:rowOff>
    </xdr:from>
    <xdr:to>
      <xdr:col>0</xdr:col>
      <xdr:colOff>1092214</xdr:colOff>
      <xdr:row>17</xdr:row>
      <xdr:rowOff>262347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4A5F392-850B-48EA-8ACD-99814135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3791" y="6156505"/>
          <a:ext cx="858423" cy="249467"/>
        </a:xfrm>
        <a:prstGeom prst="rect">
          <a:avLst/>
        </a:prstGeom>
      </xdr:spPr>
    </xdr:pic>
    <xdr:clientData/>
  </xdr:twoCellAnchor>
  <xdr:twoCellAnchor editAs="oneCell">
    <xdr:from>
      <xdr:col>0</xdr:col>
      <xdr:colOff>212295</xdr:colOff>
      <xdr:row>18</xdr:row>
      <xdr:rowOff>15479</xdr:rowOff>
    </xdr:from>
    <xdr:to>
      <xdr:col>0</xdr:col>
      <xdr:colOff>1097826</xdr:colOff>
      <xdr:row>18</xdr:row>
      <xdr:rowOff>291073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AD99816A-3A86-40D9-A698-073BDA99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12295" y="6587729"/>
          <a:ext cx="885531" cy="2755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219012</xdr:colOff>
      <xdr:row>24</xdr:row>
      <xdr:rowOff>986</xdr:rowOff>
    </xdr:from>
    <xdr:to>
      <xdr:col>0</xdr:col>
      <xdr:colOff>1082831</xdr:colOff>
      <xdr:row>24</xdr:row>
      <xdr:rowOff>285241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AF7A608-C907-4CED-A321-0ADBE779E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9012" y="8211536"/>
          <a:ext cx="863819" cy="303305"/>
        </a:xfrm>
        <a:prstGeom prst="rect">
          <a:avLst/>
        </a:prstGeom>
      </xdr:spPr>
    </xdr:pic>
    <xdr:clientData/>
  </xdr:twoCellAnchor>
  <xdr:twoCellAnchor editAs="oneCell">
    <xdr:from>
      <xdr:col>0</xdr:col>
      <xdr:colOff>188959</xdr:colOff>
      <xdr:row>28</xdr:row>
      <xdr:rowOff>12183</xdr:rowOff>
    </xdr:from>
    <xdr:to>
      <xdr:col>0</xdr:col>
      <xdr:colOff>1098941</xdr:colOff>
      <xdr:row>28</xdr:row>
      <xdr:rowOff>254515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5308A18-059C-4F07-9ED0-45CF541ECF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8959" y="8013183"/>
          <a:ext cx="909982" cy="242332"/>
        </a:xfrm>
        <a:prstGeom prst="rect">
          <a:avLst/>
        </a:prstGeom>
      </xdr:spPr>
    </xdr:pic>
    <xdr:clientData/>
  </xdr:twoCellAnchor>
  <xdr:twoCellAnchor editAs="oneCell">
    <xdr:from>
      <xdr:col>0</xdr:col>
      <xdr:colOff>273746</xdr:colOff>
      <xdr:row>34</xdr:row>
      <xdr:rowOff>37055</xdr:rowOff>
    </xdr:from>
    <xdr:to>
      <xdr:col>0</xdr:col>
      <xdr:colOff>1104354</xdr:colOff>
      <xdr:row>34</xdr:row>
      <xdr:rowOff>265875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A909E658-5E3B-4321-8C50-16080D869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73746" y="10905080"/>
          <a:ext cx="830608" cy="228820"/>
        </a:xfrm>
        <a:prstGeom prst="rect">
          <a:avLst/>
        </a:prstGeom>
      </xdr:spPr>
    </xdr:pic>
    <xdr:clientData/>
  </xdr:twoCellAnchor>
  <xdr:twoCellAnchor editAs="oneCell">
    <xdr:from>
      <xdr:col>0</xdr:col>
      <xdr:colOff>214312</xdr:colOff>
      <xdr:row>4</xdr:row>
      <xdr:rowOff>36974</xdr:rowOff>
    </xdr:from>
    <xdr:to>
      <xdr:col>0</xdr:col>
      <xdr:colOff>1098781</xdr:colOff>
      <xdr:row>4</xdr:row>
      <xdr:rowOff>276409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8950F3C-681D-40B9-9440-D3FE691A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14312" y="2637299"/>
          <a:ext cx="884469" cy="258485"/>
        </a:xfrm>
        <a:prstGeom prst="rect">
          <a:avLst/>
        </a:prstGeom>
      </xdr:spPr>
    </xdr:pic>
    <xdr:clientData/>
  </xdr:twoCellAnchor>
  <xdr:twoCellAnchor editAs="oneCell">
    <xdr:from>
      <xdr:col>0</xdr:col>
      <xdr:colOff>227552</xdr:colOff>
      <xdr:row>32</xdr:row>
      <xdr:rowOff>273719</xdr:rowOff>
    </xdr:from>
    <xdr:to>
      <xdr:col>0</xdr:col>
      <xdr:colOff>1012016</xdr:colOff>
      <xdr:row>33</xdr:row>
      <xdr:rowOff>245444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E99F752-E50D-4659-A7E9-CE12D8CFB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27552" y="10551194"/>
          <a:ext cx="784464" cy="276525"/>
        </a:xfrm>
        <a:prstGeom prst="rect">
          <a:avLst/>
        </a:prstGeom>
      </xdr:spPr>
    </xdr:pic>
    <xdr:clientData/>
  </xdr:twoCellAnchor>
  <xdr:twoCellAnchor editAs="oneCell">
    <xdr:from>
      <xdr:col>0</xdr:col>
      <xdr:colOff>282473</xdr:colOff>
      <xdr:row>31</xdr:row>
      <xdr:rowOff>47692</xdr:rowOff>
    </xdr:from>
    <xdr:to>
      <xdr:col>0</xdr:col>
      <xdr:colOff>984528</xdr:colOff>
      <xdr:row>31</xdr:row>
      <xdr:rowOff>262648</xdr:rowOff>
    </xdr:to>
    <xdr:pic>
      <xdr:nvPicPr>
        <xdr:cNvPr id="20" name="Picture 19" descr="VA">
          <a:extLst>
            <a:ext uri="{FF2B5EF4-FFF2-40B4-BE49-F238E27FC236}">
              <a16:creationId xmlns:a16="http://schemas.microsoft.com/office/drawing/2014/main" id="{40A6A26B-003B-4FD7-ACC4-4B9C59B372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473" y="10029892"/>
          <a:ext cx="702055" cy="22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476622</xdr:colOff>
      <xdr:row>2</xdr:row>
      <xdr:rowOff>37150</xdr:rowOff>
    </xdr:from>
    <xdr:to>
      <xdr:col>0</xdr:col>
      <xdr:colOff>881059</xdr:colOff>
      <xdr:row>2</xdr:row>
      <xdr:rowOff>290486</xdr:rowOff>
    </xdr:to>
    <xdr:pic>
      <xdr:nvPicPr>
        <xdr:cNvPr id="21" name="Picture 20" descr="FX">
          <a:extLst>
            <a:ext uri="{FF2B5EF4-FFF2-40B4-BE49-F238E27FC236}">
              <a16:creationId xmlns:a16="http://schemas.microsoft.com/office/drawing/2014/main" id="{864FEBD2-A564-45BC-B218-FF82A9F58A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622" y="2046925"/>
          <a:ext cx="404437" cy="2723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520322</xdr:colOff>
      <xdr:row>1</xdr:row>
      <xdr:rowOff>24288</xdr:rowOff>
    </xdr:from>
    <xdr:to>
      <xdr:col>0</xdr:col>
      <xdr:colOff>822550</xdr:colOff>
      <xdr:row>1</xdr:row>
      <xdr:rowOff>269754</xdr:rowOff>
    </xdr:to>
    <xdr:pic>
      <xdr:nvPicPr>
        <xdr:cNvPr id="22" name="dimg_41" descr="ups logo from www.logorip.com">
          <a:extLst>
            <a:ext uri="{FF2B5EF4-FFF2-40B4-BE49-F238E27FC236}">
              <a16:creationId xmlns:a16="http://schemas.microsoft.com/office/drawing/2014/main" id="{69924D50-3E09-4150-B1A8-FF9F23AC41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0322" y="1738788"/>
          <a:ext cx="302228" cy="2454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536200</xdr:colOff>
      <xdr:row>36</xdr:row>
      <xdr:rowOff>45802</xdr:rowOff>
    </xdr:from>
    <xdr:to>
      <xdr:col>0</xdr:col>
      <xdr:colOff>915679</xdr:colOff>
      <xdr:row>36</xdr:row>
      <xdr:rowOff>266700</xdr:rowOff>
    </xdr:to>
    <xdr:pic>
      <xdr:nvPicPr>
        <xdr:cNvPr id="23" name="dimg_35" descr="New South Wales Police Logo PNG Vector (AI) Free Download">
          <a:extLst>
            <a:ext uri="{FF2B5EF4-FFF2-40B4-BE49-F238E27FC236}">
              <a16:creationId xmlns:a16="http://schemas.microsoft.com/office/drawing/2014/main" id="{8FB8F1DA-0401-40F1-8FE5-08319A2405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00" y="10542352"/>
          <a:ext cx="379479" cy="220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187122</xdr:colOff>
      <xdr:row>10</xdr:row>
      <xdr:rowOff>43343</xdr:rowOff>
    </xdr:from>
    <xdr:to>
      <xdr:col>0</xdr:col>
      <xdr:colOff>1077828</xdr:colOff>
      <xdr:row>10</xdr:row>
      <xdr:rowOff>269659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2C8D48-B544-4D36-A88D-5ED02518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7122" y="4120043"/>
          <a:ext cx="890706" cy="235841"/>
        </a:xfrm>
        <a:prstGeom prst="rect">
          <a:avLst/>
        </a:prstGeom>
      </xdr:spPr>
    </xdr:pic>
    <xdr:clientData/>
  </xdr:twoCellAnchor>
  <xdr:twoCellAnchor editAs="oneCell">
    <xdr:from>
      <xdr:col>0</xdr:col>
      <xdr:colOff>179489</xdr:colOff>
      <xdr:row>11</xdr:row>
      <xdr:rowOff>53455</xdr:rowOff>
    </xdr:from>
    <xdr:to>
      <xdr:col>0</xdr:col>
      <xdr:colOff>1057275</xdr:colOff>
      <xdr:row>11</xdr:row>
      <xdr:rowOff>261507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66D37D2-0308-4036-A639-530A439DA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9489" y="4425430"/>
          <a:ext cx="877786" cy="208052"/>
        </a:xfrm>
        <a:prstGeom prst="rect">
          <a:avLst/>
        </a:prstGeom>
      </xdr:spPr>
    </xdr:pic>
    <xdr:clientData/>
  </xdr:twoCellAnchor>
  <xdr:twoCellAnchor editAs="oneCell">
    <xdr:from>
      <xdr:col>0</xdr:col>
      <xdr:colOff>204180</xdr:colOff>
      <xdr:row>12</xdr:row>
      <xdr:rowOff>27445</xdr:rowOff>
    </xdr:from>
    <xdr:to>
      <xdr:col>0</xdr:col>
      <xdr:colOff>1047749</xdr:colOff>
      <xdr:row>12</xdr:row>
      <xdr:rowOff>265715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E62A5B82-BF8B-4C2B-9B08-F30AB63FC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4180" y="4694695"/>
          <a:ext cx="843569" cy="247795"/>
        </a:xfrm>
        <a:prstGeom prst="rect">
          <a:avLst/>
        </a:prstGeom>
      </xdr:spPr>
    </xdr:pic>
    <xdr:clientData/>
  </xdr:twoCellAnchor>
  <xdr:twoCellAnchor editAs="oneCell">
    <xdr:from>
      <xdr:col>0</xdr:col>
      <xdr:colOff>211626</xdr:colOff>
      <xdr:row>25</xdr:row>
      <xdr:rowOff>27702</xdr:rowOff>
    </xdr:from>
    <xdr:to>
      <xdr:col>0</xdr:col>
      <xdr:colOff>1075443</xdr:colOff>
      <xdr:row>25</xdr:row>
      <xdr:rowOff>266833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E67D830-2670-4A2E-8BE2-796D2AF3F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11626" y="8533527"/>
          <a:ext cx="863817" cy="248656"/>
        </a:xfrm>
        <a:prstGeom prst="rect">
          <a:avLst/>
        </a:prstGeom>
      </xdr:spPr>
    </xdr:pic>
    <xdr:clientData/>
  </xdr:twoCellAnchor>
  <xdr:twoCellAnchor editAs="oneCell">
    <xdr:from>
      <xdr:col>0</xdr:col>
      <xdr:colOff>187127</xdr:colOff>
      <xdr:row>14</xdr:row>
      <xdr:rowOff>47083</xdr:rowOff>
    </xdr:from>
    <xdr:to>
      <xdr:col>0</xdr:col>
      <xdr:colOff>1066800</xdr:colOff>
      <xdr:row>14</xdr:row>
      <xdr:rowOff>270419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0CEE97C-025E-4451-B9B3-20900300D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7127" y="5304883"/>
          <a:ext cx="879673" cy="232861"/>
        </a:xfrm>
        <a:prstGeom prst="rect">
          <a:avLst/>
        </a:prstGeom>
      </xdr:spPr>
    </xdr:pic>
    <xdr:clientData/>
  </xdr:twoCellAnchor>
  <xdr:twoCellAnchor editAs="oneCell">
    <xdr:from>
      <xdr:col>0</xdr:col>
      <xdr:colOff>201610</xdr:colOff>
      <xdr:row>27</xdr:row>
      <xdr:rowOff>25728</xdr:rowOff>
    </xdr:from>
    <xdr:to>
      <xdr:col>0</xdr:col>
      <xdr:colOff>1063841</xdr:colOff>
      <xdr:row>27</xdr:row>
      <xdr:rowOff>252614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74F19B55-5F91-45F3-A1AE-2D8FA0D84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01610" y="9122103"/>
          <a:ext cx="862231" cy="226886"/>
        </a:xfrm>
        <a:prstGeom prst="rect">
          <a:avLst/>
        </a:prstGeom>
      </xdr:spPr>
    </xdr:pic>
    <xdr:clientData/>
  </xdr:twoCellAnchor>
  <xdr:twoCellAnchor editAs="oneCell">
    <xdr:from>
      <xdr:col>0</xdr:col>
      <xdr:colOff>227011</xdr:colOff>
      <xdr:row>26</xdr:row>
      <xdr:rowOff>37275</xdr:rowOff>
    </xdr:from>
    <xdr:to>
      <xdr:col>0</xdr:col>
      <xdr:colOff>1089242</xdr:colOff>
      <xdr:row>26</xdr:row>
      <xdr:rowOff>261176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A3E536F-2B92-4090-8A55-E1F615F68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27011" y="8838375"/>
          <a:ext cx="862231" cy="223901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35</xdr:row>
      <xdr:rowOff>9526</xdr:rowOff>
    </xdr:from>
    <xdr:to>
      <xdr:col>0</xdr:col>
      <xdr:colOff>1143000</xdr:colOff>
      <xdr:row>35</xdr:row>
      <xdr:rowOff>262069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D9CDF0CD-4A65-C530-8AA8-D53C98DBA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1925" y="10220326"/>
          <a:ext cx="981075" cy="26206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37</xdr:row>
      <xdr:rowOff>9525</xdr:rowOff>
    </xdr:from>
    <xdr:to>
      <xdr:col>0</xdr:col>
      <xdr:colOff>1238250</xdr:colOff>
      <xdr:row>37</xdr:row>
      <xdr:rowOff>238125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5C0E2813-1AAB-287F-EA14-447D80C93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00025" y="10420350"/>
          <a:ext cx="1038225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29</xdr:row>
      <xdr:rowOff>19050</xdr:rowOff>
    </xdr:from>
    <xdr:to>
      <xdr:col>0</xdr:col>
      <xdr:colOff>1108408</xdr:colOff>
      <xdr:row>29</xdr:row>
      <xdr:rowOff>262911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869DE2E-F0D8-30AD-01F2-88ADA3AC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00025" y="8286750"/>
          <a:ext cx="908383" cy="243861"/>
        </a:xfrm>
        <a:prstGeom prst="rect">
          <a:avLst/>
        </a:prstGeom>
      </xdr:spPr>
    </xdr:pic>
    <xdr:clientData/>
  </xdr:twoCellAnchor>
  <xdr:twoCellAnchor editAs="oneCell">
    <xdr:from>
      <xdr:col>0</xdr:col>
      <xdr:colOff>171450</xdr:colOff>
      <xdr:row>7</xdr:row>
      <xdr:rowOff>57150</xdr:rowOff>
    </xdr:from>
    <xdr:to>
      <xdr:col>0</xdr:col>
      <xdr:colOff>1010562</xdr:colOff>
      <xdr:row>7</xdr:row>
      <xdr:rowOff>267226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022F03D-EFA1-497D-9096-CFEA513E8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67050"/>
          <a:ext cx="839112" cy="2100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u, Richard" id="{74AFA8D8-D471-4826-B0C9-8BB22B22378A}" userId="S::RTu@gategroup.com::0000a2e2-6b18-40d0-b693-544a1242bff0" providerId="AD"/>
  <person displayName="Tu, Richard" id="{7D65C303-FD5F-41AB-ADAE-2CD2FED60505}" userId="S::rtu@gategroup.com::0000a2e2-6b18-40d0-b693-544a1242bff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7" dT="2023-02-10T02:54:55.11" personId="{74AFA8D8-D471-4826-B0C9-8BB22B22378A}" id="{8312EBB9-A7DB-4980-A1A4-370548AD873C}">
    <text>16 july 2023 to 27 Sep 2023 
26/03/23 -26/03/2023 
use 789(44/35/116)
Otherday 28/21/190</text>
  </threadedComment>
  <threadedComment ref="B29" dT="2022-09-08T01:40:22.47" personId="{7D65C303-FD5F-41AB-ADAE-2CD2FED60505}" id="{6B2BD158-66FA-4E3D-9838-27A7B2A34D6F}">
    <text>start 29 Oct daily to 24 March</text>
  </threadedComment>
  <threadedComment ref="B34" dT="2023-02-10T02:55:44.81" personId="{74AFA8D8-D471-4826-B0C9-8BB22B22378A}" id="{97007CFA-50D4-447C-BAF4-8B9AEBC7A8C6}">
    <text>4/18/215 788
30/257 789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I17" dT="2023-02-10T02:54:55.11" personId="{74AFA8D8-D471-4826-B0C9-8BB22B22378A}" id="{56D71A5F-154E-4F7E-80A1-709DFDC5C93B}">
    <text>16 july 2023 to 27 Sep 2023 
26/03/23 -26/03/2023 
use 789(44/35/116)
Otherday 28/21/190</text>
  </threadedComment>
  <threadedComment ref="B29" dT="2022-09-08T01:40:22.47" personId="{7D65C303-FD5F-41AB-ADAE-2CD2FED60505}" id="{24A304BE-ED27-4734-A7A8-AF714AE0D280}">
    <text>start 29 Oct daily to 24 March</text>
  </threadedComment>
  <threadedComment ref="BI29" dT="2022-09-08T01:40:22.47" personId="{7D65C303-FD5F-41AB-ADAE-2CD2FED60505}" id="{603D67D5-1475-4D6F-BA3F-AB63DA058F27}">
    <text>start 29 Oct daily to 24 March</text>
  </threadedComment>
  <threadedComment ref="B35" dT="2023-02-10T02:55:44.81" personId="{74AFA8D8-D471-4826-B0C9-8BB22B22378A}" id="{32EA0E09-4B1E-4553-A09B-1FC272B65ED1}">
    <text>4/18/215 788
30/257 789</text>
  </threadedComment>
  <threadedComment ref="BI35" dT="2023-02-10T02:55:44.81" personId="{74AFA8D8-D471-4826-B0C9-8BB22B22378A}" id="{D29DAF82-5DD5-443F-B7FB-D773EAC158C3}">
    <text>4/18/215 788
30/257 789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5" Type="http://schemas.openxmlformats.org/officeDocument/2006/relationships/hyperlink" Target="mailto:ermalyn.esguerra0122@gmail.com" TargetMode="External"/><Relationship Id="rId4" Type="http://schemas.openxmlformats.org/officeDocument/2006/relationships/hyperlink" Target="mailto:gajendra.baniya321@gmail.com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9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12" Type="http://schemas.openxmlformats.org/officeDocument/2006/relationships/ctrlProp" Target="../ctrlProps/ctrlProp24.xm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3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2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1.xml"/><Relationship Id="rId3" Type="http://schemas.openxmlformats.org/officeDocument/2006/relationships/hyperlink" Target="mailto:ynahlorenzana@icloud.com" TargetMode="External"/><Relationship Id="rId7" Type="http://schemas.openxmlformats.org/officeDocument/2006/relationships/hyperlink" Target="mailto:iammigaz@gmail.com" TargetMode="External"/><Relationship Id="rId2" Type="http://schemas.openxmlformats.org/officeDocument/2006/relationships/hyperlink" Target="mailto:francissabay250@gmail.com" TargetMode="External"/><Relationship Id="rId1" Type="http://schemas.openxmlformats.org/officeDocument/2006/relationships/hyperlink" Target="mailto:lazabellmt@gmail.com" TargetMode="External"/><Relationship Id="rId6" Type="http://schemas.openxmlformats.org/officeDocument/2006/relationships/hyperlink" Target="mailto:appletborja004@gmail.com" TargetMode="External"/><Relationship Id="rId11" Type="http://schemas.openxmlformats.org/officeDocument/2006/relationships/ctrlProp" Target="../ctrlProps/ctrlProp28.xml"/><Relationship Id="rId5" Type="http://schemas.openxmlformats.org/officeDocument/2006/relationships/hyperlink" Target="mailto:ermalyn.esguerra0122@gmail.com" TargetMode="External"/><Relationship Id="rId10" Type="http://schemas.openxmlformats.org/officeDocument/2006/relationships/ctrlProp" Target="../ctrlProps/ctrlProp27.xml"/><Relationship Id="rId4" Type="http://schemas.openxmlformats.org/officeDocument/2006/relationships/hyperlink" Target="mailto:gajendra.baniya321@gmail.com" TargetMode="External"/><Relationship Id="rId9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mrceokiko@gmail.com" TargetMode="External"/><Relationship Id="rId13" Type="http://schemas.openxmlformats.org/officeDocument/2006/relationships/hyperlink" Target="mailto:palattaojosh08@gmail.com" TargetMode="External"/><Relationship Id="rId18" Type="http://schemas.openxmlformats.org/officeDocument/2006/relationships/hyperlink" Target="mailto:shairaquiambao2424@gmail.com" TargetMode="External"/><Relationship Id="rId3" Type="http://schemas.openxmlformats.org/officeDocument/2006/relationships/hyperlink" Target="mailto:munishbelim37@gmail.com" TargetMode="External"/><Relationship Id="rId21" Type="http://schemas.openxmlformats.org/officeDocument/2006/relationships/hyperlink" Target="mailto:leewong123@gmail.com" TargetMode="External"/><Relationship Id="rId7" Type="http://schemas.openxmlformats.org/officeDocument/2006/relationships/hyperlink" Target="mailto:francissabay250@gmail.com" TargetMode="External"/><Relationship Id="rId12" Type="http://schemas.openxmlformats.org/officeDocument/2006/relationships/hyperlink" Target="mailto:jonasthianj@gmail.com" TargetMode="External"/><Relationship Id="rId17" Type="http://schemas.openxmlformats.org/officeDocument/2006/relationships/hyperlink" Target="mailto:samuel.zorilla01@gmail.com" TargetMode="External"/><Relationship Id="rId2" Type="http://schemas.openxmlformats.org/officeDocument/2006/relationships/hyperlink" Target="mailto:appletborja004@gmail.com" TargetMode="External"/><Relationship Id="rId16" Type="http://schemas.openxmlformats.org/officeDocument/2006/relationships/hyperlink" Target="mailto:putri.ptbpp@gmail.com" TargetMode="External"/><Relationship Id="rId20" Type="http://schemas.openxmlformats.org/officeDocument/2006/relationships/hyperlink" Target="mailto:kop.s.smori1274@gmail.com" TargetMode="External"/><Relationship Id="rId1" Type="http://schemas.openxmlformats.org/officeDocument/2006/relationships/hyperlink" Target="mailto:aerontroyhosmillo20@gmail.com" TargetMode="External"/><Relationship Id="rId6" Type="http://schemas.openxmlformats.org/officeDocument/2006/relationships/hyperlink" Target="mailto:turlalem@gmail.com" TargetMode="External"/><Relationship Id="rId11" Type="http://schemas.openxmlformats.org/officeDocument/2006/relationships/hyperlink" Target="mailto:handayac@gmail.com" TargetMode="External"/><Relationship Id="rId5" Type="http://schemas.openxmlformats.org/officeDocument/2006/relationships/hyperlink" Target="mailto:balmesdyno@gmail.com" TargetMode="External"/><Relationship Id="rId15" Type="http://schemas.openxmlformats.org/officeDocument/2006/relationships/hyperlink" Target="mailto:jethralubna291@gmail.com" TargetMode="External"/><Relationship Id="rId10" Type="http://schemas.openxmlformats.org/officeDocument/2006/relationships/hyperlink" Target="mailto:hairiguli_sigandan@163.com" TargetMode="External"/><Relationship Id="rId19" Type="http://schemas.openxmlformats.org/officeDocument/2006/relationships/hyperlink" Target="mailto:dio.malakian@gmail.com" TargetMode="External"/><Relationship Id="rId4" Type="http://schemas.openxmlformats.org/officeDocument/2006/relationships/hyperlink" Target="mailto:casunglao1525@gmail.com" TargetMode="External"/><Relationship Id="rId9" Type="http://schemas.openxmlformats.org/officeDocument/2006/relationships/hyperlink" Target="mailto:gajendra.baniya321@gmail.com" TargetMode="External"/><Relationship Id="rId14" Type="http://schemas.openxmlformats.org/officeDocument/2006/relationships/hyperlink" Target="mailto:lito.legarte16@yahoo.com" TargetMode="External"/><Relationship Id="rId22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microsoft.com/office/2017/10/relationships/threadedComment" Target="../threadedComments/threadedComment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6DDF-2EA5-443A-80F5-9D98EBDE74BB}">
  <sheetPr codeName="Sheet1"/>
  <dimension ref="A1:K50"/>
  <sheetViews>
    <sheetView showZeros="0" zoomScale="67" workbookViewId="0">
      <selection activeCell="R18" sqref="R18"/>
    </sheetView>
  </sheetViews>
  <sheetFormatPr defaultColWidth="9.140625" defaultRowHeight="23.25"/>
  <cols>
    <col min="1" max="1" width="17.140625" style="52" customWidth="1"/>
    <col min="2" max="2" width="48.140625" style="53" customWidth="1"/>
    <col min="3" max="9" width="20.28515625" style="28" customWidth="1"/>
    <col min="10" max="10" width="5.140625" style="28" customWidth="1"/>
    <col min="11" max="11" width="19.7109375" style="28" customWidth="1"/>
    <col min="12" max="16384" width="9.140625" style="28"/>
  </cols>
  <sheetData>
    <row r="1" spans="1:10">
      <c r="A1" s="39"/>
      <c r="B1" s="40"/>
      <c r="C1" s="41">
        <v>46111</v>
      </c>
      <c r="D1" s="42">
        <f t="shared" ref="D1:I1" si="0">C1+1</f>
        <v>46112</v>
      </c>
      <c r="E1" s="42">
        <f t="shared" si="0"/>
        <v>46113</v>
      </c>
      <c r="F1" s="42">
        <f t="shared" si="0"/>
        <v>46114</v>
      </c>
      <c r="G1" s="42">
        <f t="shared" si="0"/>
        <v>46115</v>
      </c>
      <c r="H1" s="42">
        <f t="shared" si="0"/>
        <v>46116</v>
      </c>
      <c r="I1" s="43">
        <f t="shared" si="0"/>
        <v>46117</v>
      </c>
    </row>
    <row r="2" spans="1:10">
      <c r="A2" s="364" t="s">
        <v>0</v>
      </c>
      <c r="B2" s="36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10">
      <c r="A3" s="29">
        <v>703700</v>
      </c>
      <c r="B3" s="33" t="s">
        <v>201</v>
      </c>
      <c r="C3" s="418" t="s">
        <v>340</v>
      </c>
      <c r="D3" s="418" t="s">
        <v>340</v>
      </c>
      <c r="E3" s="418" t="s">
        <v>340</v>
      </c>
      <c r="F3" s="418" t="s">
        <v>340</v>
      </c>
      <c r="G3" s="418"/>
      <c r="H3" s="418"/>
      <c r="I3" s="418" t="s">
        <v>340</v>
      </c>
    </row>
    <row r="4" spans="1:10">
      <c r="A4" s="29">
        <v>702420</v>
      </c>
      <c r="B4" s="33" t="s">
        <v>560</v>
      </c>
      <c r="C4" s="418" t="s">
        <v>46</v>
      </c>
      <c r="D4" s="418" t="s">
        <v>46</v>
      </c>
      <c r="E4" s="418"/>
      <c r="F4" s="418"/>
      <c r="G4" s="418" t="s">
        <v>46</v>
      </c>
      <c r="H4" s="418" t="s">
        <v>46</v>
      </c>
      <c r="I4" s="418" t="s">
        <v>46</v>
      </c>
      <c r="J4" s="28">
        <f t="shared" ref="J4:J49" si="1">COUNTA(C4:I4)</f>
        <v>5</v>
      </c>
    </row>
    <row r="5" spans="1:10">
      <c r="A5" s="29">
        <v>703237</v>
      </c>
      <c r="B5" s="33" t="s">
        <v>561</v>
      </c>
      <c r="C5" s="418"/>
      <c r="D5" s="418"/>
      <c r="E5" s="418" t="s">
        <v>46</v>
      </c>
      <c r="F5" s="418" t="s">
        <v>46</v>
      </c>
      <c r="G5" s="418" t="s">
        <v>46</v>
      </c>
      <c r="H5" s="418" t="s">
        <v>46</v>
      </c>
      <c r="I5" s="418" t="s">
        <v>46</v>
      </c>
      <c r="J5" s="28">
        <f t="shared" si="1"/>
        <v>5</v>
      </c>
    </row>
    <row r="6" spans="1:10">
      <c r="A6" s="29">
        <v>340</v>
      </c>
      <c r="B6" s="33" t="s">
        <v>4</v>
      </c>
      <c r="C6" s="419" t="s">
        <v>48</v>
      </c>
      <c r="D6" s="419" t="s">
        <v>48</v>
      </c>
      <c r="E6" s="419" t="s">
        <v>48</v>
      </c>
      <c r="F6" s="419" t="s">
        <v>48</v>
      </c>
      <c r="G6" s="419" t="s">
        <v>48</v>
      </c>
      <c r="H6" s="420"/>
      <c r="I6" s="420"/>
    </row>
    <row r="7" spans="1:10">
      <c r="A7" s="29">
        <v>703713</v>
      </c>
      <c r="B7" s="33" t="s">
        <v>562</v>
      </c>
      <c r="C7" s="421" t="s">
        <v>300</v>
      </c>
      <c r="D7" s="421" t="s">
        <v>300</v>
      </c>
      <c r="E7" s="421" t="s">
        <v>300</v>
      </c>
      <c r="F7" s="421" t="s">
        <v>300</v>
      </c>
      <c r="G7" s="421"/>
      <c r="H7" s="421"/>
      <c r="I7" s="421" t="s">
        <v>300</v>
      </c>
      <c r="J7" s="28">
        <f t="shared" si="1"/>
        <v>5</v>
      </c>
    </row>
    <row r="8" spans="1:10">
      <c r="A8" s="29">
        <v>27020</v>
      </c>
      <c r="B8" s="33" t="s">
        <v>563</v>
      </c>
      <c r="C8" s="421"/>
      <c r="D8" s="421" t="s">
        <v>45</v>
      </c>
      <c r="E8" s="421" t="s">
        <v>45</v>
      </c>
      <c r="F8" s="421" t="s">
        <v>45</v>
      </c>
      <c r="G8" s="421" t="s">
        <v>45</v>
      </c>
      <c r="H8" s="421" t="s">
        <v>45</v>
      </c>
      <c r="I8" s="421"/>
      <c r="J8" s="28">
        <f t="shared" si="1"/>
        <v>5</v>
      </c>
    </row>
    <row r="9" spans="1:10">
      <c r="A9" s="29">
        <v>26540</v>
      </c>
      <c r="B9" s="33" t="s">
        <v>564</v>
      </c>
      <c r="C9" s="421" t="s">
        <v>45</v>
      </c>
      <c r="D9" s="421" t="s">
        <v>45</v>
      </c>
      <c r="E9" s="421"/>
      <c r="F9" s="421" t="s">
        <v>45</v>
      </c>
      <c r="G9" s="421" t="s">
        <v>45</v>
      </c>
      <c r="H9" s="421"/>
      <c r="I9" s="421" t="s">
        <v>45</v>
      </c>
      <c r="J9" s="28">
        <f t="shared" si="1"/>
        <v>5</v>
      </c>
    </row>
    <row r="10" spans="1:10">
      <c r="A10" s="29">
        <v>27340</v>
      </c>
      <c r="B10" s="33" t="s">
        <v>565</v>
      </c>
      <c r="C10" s="421"/>
      <c r="D10" s="421" t="s">
        <v>45</v>
      </c>
      <c r="E10" s="421" t="s">
        <v>45</v>
      </c>
      <c r="F10" s="421" t="s">
        <v>45</v>
      </c>
      <c r="G10" s="421" t="s">
        <v>45</v>
      </c>
      <c r="H10" s="421" t="s">
        <v>45</v>
      </c>
      <c r="I10" s="421"/>
      <c r="J10" s="28">
        <f t="shared" si="1"/>
        <v>5</v>
      </c>
    </row>
    <row r="11" spans="1:10">
      <c r="A11" s="29">
        <v>703703</v>
      </c>
      <c r="B11" s="33" t="s">
        <v>566</v>
      </c>
      <c r="C11" s="422"/>
      <c r="D11" s="421"/>
      <c r="E11" s="418" t="s">
        <v>46</v>
      </c>
      <c r="F11" s="418" t="s">
        <v>46</v>
      </c>
      <c r="G11" s="418" t="s">
        <v>46</v>
      </c>
      <c r="H11" s="418" t="s">
        <v>46</v>
      </c>
      <c r="I11" s="418" t="s">
        <v>46</v>
      </c>
      <c r="J11" s="28">
        <f t="shared" si="1"/>
        <v>5</v>
      </c>
    </row>
    <row r="12" spans="1:10">
      <c r="A12" s="29">
        <v>39091</v>
      </c>
      <c r="B12" s="33" t="s">
        <v>567</v>
      </c>
      <c r="C12" s="421"/>
      <c r="D12" s="421"/>
      <c r="E12" s="421"/>
      <c r="F12" s="421" t="s">
        <v>45</v>
      </c>
      <c r="G12" s="420"/>
      <c r="H12" s="420"/>
      <c r="I12" s="421" t="s">
        <v>45</v>
      </c>
      <c r="J12" s="28">
        <f>COUNTA(C12:I12)</f>
        <v>2</v>
      </c>
    </row>
    <row r="13" spans="1:10">
      <c r="A13" s="29">
        <v>149</v>
      </c>
      <c r="B13" s="366" t="s">
        <v>11</v>
      </c>
      <c r="C13" s="421" t="s">
        <v>44</v>
      </c>
      <c r="D13" s="421" t="s">
        <v>44</v>
      </c>
      <c r="E13" s="421" t="s">
        <v>44</v>
      </c>
      <c r="F13" s="421" t="s">
        <v>44</v>
      </c>
      <c r="G13" s="421" t="s">
        <v>44</v>
      </c>
      <c r="H13" s="421"/>
      <c r="I13" s="421"/>
      <c r="J13" s="28">
        <f t="shared" si="1"/>
        <v>5</v>
      </c>
    </row>
    <row r="14" spans="1:10">
      <c r="A14" s="29">
        <v>404</v>
      </c>
      <c r="B14" s="33" t="s">
        <v>568</v>
      </c>
      <c r="C14" s="421" t="s">
        <v>44</v>
      </c>
      <c r="D14" s="421" t="s">
        <v>44</v>
      </c>
      <c r="E14" s="421"/>
      <c r="F14" s="421"/>
      <c r="G14" s="421"/>
      <c r="H14" s="421" t="s">
        <v>44</v>
      </c>
      <c r="I14" s="421" t="s">
        <v>44</v>
      </c>
      <c r="J14" s="28">
        <f t="shared" si="1"/>
        <v>4</v>
      </c>
    </row>
    <row r="15" spans="1:10">
      <c r="A15" s="29">
        <v>24190</v>
      </c>
      <c r="B15" s="33" t="s">
        <v>569</v>
      </c>
      <c r="C15" s="421"/>
      <c r="D15" s="421"/>
      <c r="E15" s="421" t="s">
        <v>45</v>
      </c>
      <c r="F15" s="421" t="s">
        <v>45</v>
      </c>
      <c r="G15" s="421" t="s">
        <v>45</v>
      </c>
      <c r="H15" s="421" t="s">
        <v>45</v>
      </c>
      <c r="I15" s="421" t="s">
        <v>45</v>
      </c>
      <c r="J15" s="28">
        <f t="shared" si="1"/>
        <v>5</v>
      </c>
    </row>
    <row r="16" spans="1:10">
      <c r="A16" s="29">
        <v>22920</v>
      </c>
      <c r="B16" s="33" t="s">
        <v>570</v>
      </c>
      <c r="C16" s="421" t="s">
        <v>44</v>
      </c>
      <c r="D16" s="421" t="s">
        <v>44</v>
      </c>
      <c r="E16" s="421" t="s">
        <v>44</v>
      </c>
      <c r="F16" s="421" t="s">
        <v>44</v>
      </c>
      <c r="G16" s="421"/>
      <c r="H16" s="421"/>
      <c r="I16" s="421" t="s">
        <v>44</v>
      </c>
      <c r="J16" s="28">
        <f t="shared" si="1"/>
        <v>5</v>
      </c>
    </row>
    <row r="17" spans="1:10">
      <c r="A17" s="29">
        <v>25240</v>
      </c>
      <c r="B17" s="33" t="s">
        <v>571</v>
      </c>
      <c r="C17" s="420"/>
      <c r="D17" s="421"/>
      <c r="E17" s="418" t="s">
        <v>44</v>
      </c>
      <c r="F17" s="418" t="s">
        <v>44</v>
      </c>
      <c r="G17" s="418" t="s">
        <v>44</v>
      </c>
      <c r="H17" s="418" t="s">
        <v>44</v>
      </c>
      <c r="I17" s="418" t="s">
        <v>44</v>
      </c>
      <c r="J17" s="28">
        <f t="shared" si="1"/>
        <v>5</v>
      </c>
    </row>
    <row r="18" spans="1:10">
      <c r="A18" s="29">
        <v>703072</v>
      </c>
      <c r="B18" s="33" t="s">
        <v>572</v>
      </c>
      <c r="C18" s="418" t="s">
        <v>46</v>
      </c>
      <c r="D18" s="421"/>
      <c r="E18" s="421"/>
      <c r="F18" s="418" t="s">
        <v>46</v>
      </c>
      <c r="G18" s="418" t="s">
        <v>46</v>
      </c>
      <c r="H18" s="418" t="s">
        <v>46</v>
      </c>
      <c r="I18" s="418" t="s">
        <v>46</v>
      </c>
      <c r="J18" s="28">
        <f t="shared" si="1"/>
        <v>5</v>
      </c>
    </row>
    <row r="19" spans="1:10">
      <c r="A19" s="29">
        <v>704124</v>
      </c>
      <c r="B19" s="33" t="s">
        <v>573</v>
      </c>
      <c r="C19" s="421"/>
      <c r="D19" s="421"/>
      <c r="E19" s="421" t="s">
        <v>356</v>
      </c>
      <c r="F19" s="421" t="s">
        <v>356</v>
      </c>
      <c r="G19" s="421"/>
      <c r="H19" s="421" t="s">
        <v>356</v>
      </c>
      <c r="I19" s="421" t="s">
        <v>356</v>
      </c>
      <c r="J19" s="28">
        <f t="shared" si="1"/>
        <v>4</v>
      </c>
    </row>
    <row r="20" spans="1:10">
      <c r="A20" s="29">
        <v>702024</v>
      </c>
      <c r="B20" s="33" t="s">
        <v>574</v>
      </c>
      <c r="C20" s="418" t="s">
        <v>46</v>
      </c>
      <c r="D20" s="418" t="s">
        <v>46</v>
      </c>
      <c r="E20" s="421"/>
      <c r="F20" s="421"/>
      <c r="G20" s="418" t="s">
        <v>46</v>
      </c>
      <c r="H20" s="418" t="s">
        <v>46</v>
      </c>
      <c r="I20" s="418" t="s">
        <v>46</v>
      </c>
      <c r="J20" s="28">
        <f t="shared" si="1"/>
        <v>5</v>
      </c>
    </row>
    <row r="21" spans="1:10">
      <c r="A21" s="32">
        <v>25510</v>
      </c>
      <c r="B21" s="33" t="s">
        <v>575</v>
      </c>
      <c r="C21" s="421" t="s">
        <v>45</v>
      </c>
      <c r="D21" s="421" t="s">
        <v>45</v>
      </c>
      <c r="E21" s="423"/>
      <c r="F21" s="421"/>
      <c r="G21" s="421" t="s">
        <v>45</v>
      </c>
      <c r="H21" s="421" t="s">
        <v>45</v>
      </c>
      <c r="I21" s="421" t="s">
        <v>45</v>
      </c>
      <c r="J21" s="28">
        <f t="shared" si="1"/>
        <v>5</v>
      </c>
    </row>
    <row r="22" spans="1:10">
      <c r="A22" s="32">
        <v>70090</v>
      </c>
      <c r="B22" s="33" t="s">
        <v>576</v>
      </c>
      <c r="C22" s="421"/>
      <c r="D22" s="421"/>
      <c r="E22" s="421" t="s">
        <v>45</v>
      </c>
      <c r="F22" s="421" t="s">
        <v>45</v>
      </c>
      <c r="G22" s="421" t="s">
        <v>45</v>
      </c>
      <c r="H22" s="421" t="s">
        <v>45</v>
      </c>
      <c r="I22" s="421" t="s">
        <v>45</v>
      </c>
      <c r="J22" s="28">
        <f t="shared" si="1"/>
        <v>5</v>
      </c>
    </row>
    <row r="23" spans="1:10">
      <c r="A23" s="29">
        <v>282235</v>
      </c>
      <c r="B23" s="33" t="s">
        <v>577</v>
      </c>
      <c r="C23" s="421" t="s">
        <v>45</v>
      </c>
      <c r="D23" s="421" t="s">
        <v>45</v>
      </c>
      <c r="E23" s="421" t="s">
        <v>45</v>
      </c>
      <c r="F23" s="421"/>
      <c r="G23" s="421"/>
      <c r="H23" s="421" t="s">
        <v>45</v>
      </c>
      <c r="I23" s="421" t="s">
        <v>45</v>
      </c>
      <c r="J23" s="28">
        <f t="shared" si="1"/>
        <v>5</v>
      </c>
    </row>
    <row r="24" spans="1:10">
      <c r="A24" s="29">
        <v>23280</v>
      </c>
      <c r="B24" s="33" t="s">
        <v>578</v>
      </c>
      <c r="C24" s="421" t="s">
        <v>45</v>
      </c>
      <c r="D24" s="421"/>
      <c r="E24" s="421"/>
      <c r="F24" s="421"/>
      <c r="G24" s="420"/>
      <c r="H24" s="421"/>
      <c r="I24" s="421" t="s">
        <v>45</v>
      </c>
      <c r="J24" s="28">
        <f t="shared" si="1"/>
        <v>2</v>
      </c>
    </row>
    <row r="25" spans="1:10">
      <c r="A25" s="29">
        <v>390</v>
      </c>
      <c r="B25" s="33" t="s">
        <v>579</v>
      </c>
      <c r="C25" s="425" t="s">
        <v>301</v>
      </c>
      <c r="D25" s="425" t="s">
        <v>301</v>
      </c>
      <c r="E25" s="421"/>
      <c r="F25" s="421"/>
      <c r="G25" s="425" t="s">
        <v>301</v>
      </c>
      <c r="H25" s="425" t="s">
        <v>301</v>
      </c>
      <c r="I25" s="425" t="s">
        <v>301</v>
      </c>
      <c r="J25" s="28">
        <f t="shared" si="1"/>
        <v>5</v>
      </c>
    </row>
    <row r="26" spans="1:10">
      <c r="A26" s="29">
        <v>21180</v>
      </c>
      <c r="B26" s="33" t="s">
        <v>580</v>
      </c>
      <c r="C26" s="420"/>
      <c r="D26" s="421"/>
      <c r="E26" s="421" t="s">
        <v>45</v>
      </c>
      <c r="F26" s="421" t="s">
        <v>45</v>
      </c>
      <c r="G26" s="421" t="s">
        <v>45</v>
      </c>
      <c r="H26" s="421" t="s">
        <v>45</v>
      </c>
      <c r="I26" s="421" t="s">
        <v>45</v>
      </c>
      <c r="J26" s="28">
        <f t="shared" si="1"/>
        <v>5</v>
      </c>
    </row>
    <row r="27" spans="1:10">
      <c r="A27" s="29">
        <v>703246</v>
      </c>
      <c r="B27" s="33" t="s">
        <v>26</v>
      </c>
      <c r="C27" s="425" t="s">
        <v>301</v>
      </c>
      <c r="D27" s="425" t="s">
        <v>301</v>
      </c>
      <c r="E27" s="425" t="s">
        <v>301</v>
      </c>
      <c r="F27" s="421"/>
      <c r="G27" s="421"/>
      <c r="H27" s="425" t="s">
        <v>301</v>
      </c>
      <c r="I27" s="425" t="s">
        <v>301</v>
      </c>
      <c r="J27" s="28">
        <f t="shared" si="1"/>
        <v>5</v>
      </c>
    </row>
    <row r="28" spans="1:10">
      <c r="A28" s="29">
        <v>21000</v>
      </c>
      <c r="B28" s="33" t="s">
        <v>581</v>
      </c>
      <c r="C28" s="425" t="s">
        <v>301</v>
      </c>
      <c r="D28" s="425" t="s">
        <v>301</v>
      </c>
      <c r="E28" s="421"/>
      <c r="F28" s="421"/>
      <c r="G28" s="421"/>
      <c r="H28" s="421"/>
      <c r="I28" s="343" t="s">
        <v>301</v>
      </c>
    </row>
    <row r="29" spans="1:10">
      <c r="A29" s="29">
        <v>282284</v>
      </c>
      <c r="B29" s="33" t="s">
        <v>582</v>
      </c>
      <c r="C29" s="421" t="s">
        <v>124</v>
      </c>
      <c r="D29" s="421" t="s">
        <v>124</v>
      </c>
      <c r="E29" s="421"/>
      <c r="F29" s="421"/>
      <c r="G29" s="421"/>
      <c r="H29" s="421" t="s">
        <v>124</v>
      </c>
      <c r="I29" s="421" t="s">
        <v>124</v>
      </c>
      <c r="J29" s="28">
        <f t="shared" si="1"/>
        <v>4</v>
      </c>
    </row>
    <row r="30" spans="1:10">
      <c r="A30" s="29">
        <v>282232</v>
      </c>
      <c r="B30" s="33" t="s">
        <v>583</v>
      </c>
      <c r="C30" s="421" t="s">
        <v>45</v>
      </c>
      <c r="D30" s="421" t="s">
        <v>45</v>
      </c>
      <c r="E30" s="421" t="s">
        <v>45</v>
      </c>
      <c r="F30" s="421" t="s">
        <v>45</v>
      </c>
      <c r="G30" s="424"/>
      <c r="H30" s="421"/>
      <c r="I30" s="421" t="s">
        <v>45</v>
      </c>
      <c r="J30" s="28">
        <f t="shared" si="1"/>
        <v>5</v>
      </c>
    </row>
    <row r="31" spans="1:10">
      <c r="A31" s="29">
        <v>282247</v>
      </c>
      <c r="B31" s="33" t="s">
        <v>584</v>
      </c>
      <c r="C31" s="425"/>
      <c r="D31" s="421"/>
      <c r="E31" s="421" t="s">
        <v>45</v>
      </c>
      <c r="F31" s="421" t="s">
        <v>45</v>
      </c>
      <c r="G31" s="421" t="s">
        <v>45</v>
      </c>
      <c r="H31" s="421" t="s">
        <v>45</v>
      </c>
      <c r="I31" s="421" t="s">
        <v>45</v>
      </c>
      <c r="J31" s="28">
        <f t="shared" si="1"/>
        <v>5</v>
      </c>
    </row>
    <row r="32" spans="1:10">
      <c r="A32" s="29">
        <v>932974</v>
      </c>
      <c r="B32" s="33" t="s">
        <v>585</v>
      </c>
      <c r="C32" s="421"/>
      <c r="D32" s="421"/>
      <c r="E32" s="421"/>
      <c r="F32" s="421" t="s">
        <v>45</v>
      </c>
      <c r="G32" s="421" t="s">
        <v>45</v>
      </c>
      <c r="H32" s="421"/>
      <c r="I32" s="421"/>
      <c r="J32" s="28">
        <f t="shared" si="1"/>
        <v>2</v>
      </c>
    </row>
    <row r="33" spans="1:11">
      <c r="A33" s="30">
        <v>28140</v>
      </c>
      <c r="B33" s="37" t="s">
        <v>586</v>
      </c>
      <c r="C33" s="421" t="s">
        <v>45</v>
      </c>
      <c r="D33" s="421" t="s">
        <v>45</v>
      </c>
      <c r="E33" s="418"/>
      <c r="F33" s="418"/>
      <c r="G33" s="421" t="s">
        <v>45</v>
      </c>
      <c r="H33" s="421" t="s">
        <v>45</v>
      </c>
      <c r="I33" s="421" t="s">
        <v>45</v>
      </c>
      <c r="J33" s="28">
        <f t="shared" si="1"/>
        <v>5</v>
      </c>
    </row>
    <row r="34" spans="1:11" ht="21" customHeight="1">
      <c r="A34" s="30">
        <v>703928</v>
      </c>
      <c r="B34" s="50" t="s">
        <v>587</v>
      </c>
      <c r="C34" s="421" t="s">
        <v>45</v>
      </c>
      <c r="D34" s="421" t="s">
        <v>45</v>
      </c>
      <c r="E34" s="418"/>
      <c r="F34" s="421" t="s">
        <v>45</v>
      </c>
      <c r="G34" s="418"/>
      <c r="H34" s="418"/>
      <c r="I34" s="418"/>
      <c r="J34" s="28">
        <f t="shared" si="1"/>
        <v>3</v>
      </c>
    </row>
    <row r="35" spans="1:11" ht="21" customHeight="1">
      <c r="A35" s="30">
        <v>997</v>
      </c>
      <c r="B35" s="50" t="s">
        <v>588</v>
      </c>
      <c r="C35" s="421" t="s">
        <v>45</v>
      </c>
      <c r="D35" s="418"/>
      <c r="E35" s="418"/>
      <c r="F35" s="421" t="s">
        <v>45</v>
      </c>
      <c r="G35" s="421" t="s">
        <v>45</v>
      </c>
      <c r="H35" s="421" t="s">
        <v>45</v>
      </c>
      <c r="I35" s="421" t="s">
        <v>45</v>
      </c>
      <c r="J35" s="28">
        <f t="shared" si="1"/>
        <v>5</v>
      </c>
    </row>
    <row r="36" spans="1:11" ht="21" customHeight="1">
      <c r="A36" s="30">
        <v>1059</v>
      </c>
      <c r="B36" s="38" t="s">
        <v>589</v>
      </c>
      <c r="C36" s="421" t="s">
        <v>604</v>
      </c>
      <c r="D36" s="421"/>
      <c r="E36" s="421" t="s">
        <v>604</v>
      </c>
      <c r="F36" s="421" t="s">
        <v>604</v>
      </c>
      <c r="G36" s="421"/>
      <c r="H36" s="421" t="s">
        <v>604</v>
      </c>
      <c r="I36" s="421" t="s">
        <v>604</v>
      </c>
      <c r="J36" s="28">
        <f t="shared" si="1"/>
        <v>5</v>
      </c>
    </row>
    <row r="37" spans="1:11" ht="21" customHeight="1">
      <c r="A37" s="30">
        <v>1071</v>
      </c>
      <c r="B37" s="38" t="s">
        <v>590</v>
      </c>
      <c r="C37" s="421" t="s">
        <v>45</v>
      </c>
      <c r="D37" s="426"/>
      <c r="E37" s="427"/>
      <c r="F37" s="421"/>
      <c r="G37" s="421"/>
      <c r="H37" s="421" t="s">
        <v>45</v>
      </c>
      <c r="I37" s="421" t="s">
        <v>45</v>
      </c>
      <c r="J37" s="28">
        <f t="shared" si="1"/>
        <v>3</v>
      </c>
      <c r="K37" s="28" t="s">
        <v>615</v>
      </c>
    </row>
    <row r="38" spans="1:11">
      <c r="A38" s="30">
        <v>414</v>
      </c>
      <c r="B38" s="38" t="s">
        <v>591</v>
      </c>
      <c r="C38" s="418"/>
      <c r="D38" s="421" t="s">
        <v>45</v>
      </c>
      <c r="E38" s="421" t="s">
        <v>45</v>
      </c>
      <c r="F38" s="421" t="s">
        <v>45</v>
      </c>
      <c r="G38" s="421" t="s">
        <v>45</v>
      </c>
      <c r="H38" s="421" t="s">
        <v>45</v>
      </c>
      <c r="I38" s="418"/>
      <c r="J38" s="28">
        <f t="shared" si="1"/>
        <v>5</v>
      </c>
    </row>
    <row r="39" spans="1:11">
      <c r="A39" s="30">
        <v>1090</v>
      </c>
      <c r="B39" s="38" t="s">
        <v>592</v>
      </c>
      <c r="C39" s="418"/>
      <c r="D39" s="425" t="s">
        <v>301</v>
      </c>
      <c r="E39" s="425" t="s">
        <v>301</v>
      </c>
      <c r="F39" s="425" t="s">
        <v>301</v>
      </c>
      <c r="G39" s="425" t="s">
        <v>301</v>
      </c>
      <c r="H39" s="418"/>
      <c r="I39" s="418"/>
      <c r="J39" s="28">
        <f t="shared" si="1"/>
        <v>4</v>
      </c>
    </row>
    <row r="40" spans="1:11" s="27" customFormat="1">
      <c r="A40" s="30">
        <v>1140</v>
      </c>
      <c r="B40" s="31" t="s">
        <v>594</v>
      </c>
      <c r="C40" s="421" t="s">
        <v>45</v>
      </c>
      <c r="D40" s="428"/>
      <c r="E40" s="428"/>
      <c r="F40" s="421" t="s">
        <v>45</v>
      </c>
      <c r="G40" s="421" t="s">
        <v>45</v>
      </c>
      <c r="H40" s="421" t="s">
        <v>45</v>
      </c>
      <c r="I40" s="421" t="s">
        <v>45</v>
      </c>
      <c r="J40" s="28">
        <f t="shared" si="1"/>
        <v>5</v>
      </c>
    </row>
    <row r="41" spans="1:11">
      <c r="A41" s="367">
        <v>1187</v>
      </c>
      <c r="B41" s="368" t="s">
        <v>593</v>
      </c>
      <c r="C41" s="421" t="s">
        <v>45</v>
      </c>
      <c r="D41" s="421"/>
      <c r="E41" s="421"/>
      <c r="F41" s="421" t="s">
        <v>45</v>
      </c>
      <c r="G41" s="421" t="s">
        <v>45</v>
      </c>
      <c r="H41" s="421" t="s">
        <v>45</v>
      </c>
      <c r="I41" s="421" t="s">
        <v>45</v>
      </c>
      <c r="J41" s="28">
        <f t="shared" si="1"/>
        <v>5</v>
      </c>
    </row>
    <row r="42" spans="1:11">
      <c r="A42" s="30">
        <v>1238</v>
      </c>
      <c r="B42" s="34" t="s">
        <v>202</v>
      </c>
      <c r="C42" s="421" t="s">
        <v>124</v>
      </c>
      <c r="D42" s="421"/>
      <c r="E42" s="421"/>
      <c r="F42" s="421"/>
      <c r="G42" s="421" t="s">
        <v>124</v>
      </c>
      <c r="H42" s="421" t="s">
        <v>124</v>
      </c>
      <c r="I42" s="421" t="s">
        <v>124</v>
      </c>
      <c r="J42" s="28">
        <f t="shared" si="1"/>
        <v>4</v>
      </c>
    </row>
    <row r="43" spans="1:11">
      <c r="A43" s="30">
        <v>1237</v>
      </c>
      <c r="B43" s="34" t="s">
        <v>595</v>
      </c>
      <c r="C43" s="421" t="s">
        <v>45</v>
      </c>
      <c r="D43" s="421" t="s">
        <v>45</v>
      </c>
      <c r="E43" s="421"/>
      <c r="F43" s="421"/>
      <c r="G43" s="421" t="s">
        <v>45</v>
      </c>
      <c r="H43" s="421" t="s">
        <v>45</v>
      </c>
      <c r="I43" s="421" t="s">
        <v>45</v>
      </c>
      <c r="J43" s="28">
        <f t="shared" si="1"/>
        <v>5</v>
      </c>
    </row>
    <row r="44" spans="1:11">
      <c r="A44" s="30">
        <v>1245</v>
      </c>
      <c r="B44" s="34" t="s">
        <v>596</v>
      </c>
      <c r="C44" s="421" t="s">
        <v>208</v>
      </c>
      <c r="D44" s="421"/>
      <c r="E44" s="421"/>
      <c r="F44" s="421" t="s">
        <v>208</v>
      </c>
      <c r="G44" s="421" t="s">
        <v>208</v>
      </c>
      <c r="H44" s="421" t="s">
        <v>208</v>
      </c>
      <c r="I44" s="421" t="s">
        <v>208</v>
      </c>
      <c r="J44" s="28">
        <f t="shared" si="1"/>
        <v>5</v>
      </c>
    </row>
    <row r="45" spans="1:11">
      <c r="A45" s="30">
        <v>1290</v>
      </c>
      <c r="B45" s="34" t="s">
        <v>597</v>
      </c>
      <c r="C45" s="425"/>
      <c r="D45" s="421"/>
      <c r="E45" s="421" t="s">
        <v>45</v>
      </c>
      <c r="F45" s="421" t="s">
        <v>45</v>
      </c>
      <c r="G45" s="421" t="s">
        <v>45</v>
      </c>
      <c r="H45" s="421" t="s">
        <v>45</v>
      </c>
      <c r="I45" s="421" t="s">
        <v>45</v>
      </c>
      <c r="J45" s="28">
        <f t="shared" si="1"/>
        <v>5</v>
      </c>
    </row>
    <row r="46" spans="1:11">
      <c r="A46" s="30">
        <v>1338</v>
      </c>
      <c r="B46" s="38" t="s">
        <v>598</v>
      </c>
      <c r="C46" s="421" t="s">
        <v>45</v>
      </c>
      <c r="D46" s="421" t="s">
        <v>45</v>
      </c>
      <c r="E46" s="421" t="s">
        <v>45</v>
      </c>
      <c r="F46" s="430"/>
      <c r="G46" s="421"/>
      <c r="H46" s="421" t="s">
        <v>45</v>
      </c>
      <c r="I46" s="421" t="s">
        <v>45</v>
      </c>
      <c r="J46" s="28">
        <f t="shared" si="1"/>
        <v>5</v>
      </c>
    </row>
    <row r="47" spans="1:11">
      <c r="A47" s="30">
        <v>704086</v>
      </c>
      <c r="B47" s="38" t="s">
        <v>599</v>
      </c>
      <c r="C47" s="343" t="s">
        <v>687</v>
      </c>
      <c r="D47" s="343"/>
      <c r="F47" s="343" t="s">
        <v>687</v>
      </c>
      <c r="G47" s="343" t="s">
        <v>687</v>
      </c>
      <c r="I47" s="421"/>
    </row>
    <row r="48" spans="1:11" ht="27" customHeight="1">
      <c r="A48" s="30">
        <v>1565</v>
      </c>
      <c r="B48" s="38" t="s">
        <v>600</v>
      </c>
      <c r="C48" s="421" t="s">
        <v>289</v>
      </c>
      <c r="D48" s="421" t="s">
        <v>289</v>
      </c>
      <c r="E48" s="421" t="s">
        <v>289</v>
      </c>
      <c r="F48" s="421"/>
      <c r="G48" s="421"/>
      <c r="H48" s="421" t="s">
        <v>289</v>
      </c>
      <c r="I48" s="421" t="s">
        <v>289</v>
      </c>
      <c r="J48" s="28">
        <f t="shared" si="1"/>
        <v>5</v>
      </c>
    </row>
    <row r="49" spans="1:10">
      <c r="A49" s="30">
        <v>1643</v>
      </c>
      <c r="B49" s="38" t="s">
        <v>601</v>
      </c>
      <c r="C49" s="421" t="s">
        <v>45</v>
      </c>
      <c r="D49" s="421" t="s">
        <v>45</v>
      </c>
      <c r="E49" s="421" t="s">
        <v>45</v>
      </c>
      <c r="F49" s="421" t="s">
        <v>45</v>
      </c>
      <c r="G49" s="421" t="s">
        <v>45</v>
      </c>
      <c r="H49" s="421"/>
      <c r="I49" s="421"/>
      <c r="J49" s="28">
        <f t="shared" si="1"/>
        <v>5</v>
      </c>
    </row>
    <row r="50" spans="1:10">
      <c r="A50" s="30">
        <v>403</v>
      </c>
      <c r="B50" s="38" t="s">
        <v>603</v>
      </c>
      <c r="C50" s="431"/>
      <c r="D50" s="421" t="s">
        <v>338</v>
      </c>
      <c r="E50" s="421" t="s">
        <v>338</v>
      </c>
      <c r="F50" s="421" t="s">
        <v>338</v>
      </c>
      <c r="G50" s="421" t="s">
        <v>626</v>
      </c>
      <c r="H50" s="421"/>
      <c r="I50" s="421"/>
      <c r="J50" s="28">
        <f>COUNTA(D50:I50)</f>
        <v>4</v>
      </c>
    </row>
  </sheetData>
  <phoneticPr fontId="6" type="noConversion"/>
  <conditionalFormatting sqref="A51:B1048576 A1:B41">
    <cfRule type="cellIs" dxfId="5507" priority="1803" operator="equal">
      <formula>"SL"</formula>
    </cfRule>
    <cfRule type="cellIs" dxfId="5506" priority="1804" operator="equal">
      <formula>"AL"</formula>
    </cfRule>
  </conditionalFormatting>
  <conditionalFormatting sqref="C19:D20 E28:I28 E18:F19 C44:C45 C3:I5 E45:I45 C6:G6 D50:I50 C18:I18 C20:I21 C23:I27 C29:I39 C46:I46 C48:I49 C46:D47 C7:I15 F47:G47">
    <cfRule type="cellIs" dxfId="5505" priority="1787" operator="equal">
      <formula>"SL"</formula>
    </cfRule>
    <cfRule type="cellIs" dxfId="5504" priority="1788" operator="equal">
      <formula>"SL"</formula>
    </cfRule>
    <cfRule type="cellIs" dxfId="5503" priority="1789" operator="equal">
      <formula>"SL"</formula>
    </cfRule>
    <cfRule type="cellIs" dxfId="5502" priority="1790" operator="equal">
      <formula>"AL"</formula>
    </cfRule>
  </conditionalFormatting>
  <conditionalFormatting sqref="C17:D17 C16:I16">
    <cfRule type="cellIs" dxfId="5501" priority="1799" operator="equal">
      <formula>"SL"</formula>
    </cfRule>
    <cfRule type="cellIs" dxfId="5500" priority="1800" operator="equal">
      <formula>"SL"</formula>
    </cfRule>
    <cfRule type="cellIs" dxfId="5499" priority="1801" operator="equal">
      <formula>"SL"</formula>
    </cfRule>
    <cfRule type="cellIs" dxfId="5498" priority="1802" operator="equal">
      <formula>"AL"</formula>
    </cfRule>
  </conditionalFormatting>
  <conditionalFormatting sqref="H6:I6">
    <cfRule type="cellIs" dxfId="5497" priority="1795" operator="equal">
      <formula>"SL"</formula>
    </cfRule>
    <cfRule type="cellIs" dxfId="5496" priority="1796" operator="equal">
      <formula>"SL"</formula>
    </cfRule>
    <cfRule type="cellIs" dxfId="5495" priority="1797" operator="equal">
      <formula>"SL"</formula>
    </cfRule>
    <cfRule type="cellIs" dxfId="5494" priority="1798" operator="equal">
      <formula>"AL"</formula>
    </cfRule>
  </conditionalFormatting>
  <conditionalFormatting sqref="C22:D22">
    <cfRule type="cellIs" dxfId="5493" priority="1791" operator="equal">
      <formula>"SL"</formula>
    </cfRule>
    <cfRule type="cellIs" dxfId="5492" priority="1792" operator="equal">
      <formula>"SL"</formula>
    </cfRule>
    <cfRule type="cellIs" dxfId="5491" priority="1793" operator="equal">
      <formula>"SL"</formula>
    </cfRule>
    <cfRule type="cellIs" dxfId="5490" priority="1794" operator="equal">
      <formula>"AL"</formula>
    </cfRule>
  </conditionalFormatting>
  <conditionalFormatting sqref="E17:I17">
    <cfRule type="cellIs" dxfId="5489" priority="1741" operator="equal">
      <formula>"SL"</formula>
    </cfRule>
    <cfRule type="cellIs" dxfId="5488" priority="1742" operator="equal">
      <formula>"SL"</formula>
    </cfRule>
    <cfRule type="cellIs" dxfId="5487" priority="1743" operator="equal">
      <formula>"SL"</formula>
    </cfRule>
    <cfRule type="cellIs" dxfId="5486" priority="1744" operator="equal">
      <formula>"AL"</formula>
    </cfRule>
  </conditionalFormatting>
  <conditionalFormatting sqref="D41:E41 E42:F42">
    <cfRule type="cellIs" dxfId="5485" priority="1731" operator="equal">
      <formula>"SL"</formula>
    </cfRule>
    <cfRule type="cellIs" dxfId="5484" priority="1732" operator="equal">
      <formula>"SL"</formula>
    </cfRule>
    <cfRule type="cellIs" dxfId="5483" priority="1733" operator="equal">
      <formula>"SL"</formula>
    </cfRule>
    <cfRule type="cellIs" dxfId="5482" priority="1734" operator="equal">
      <formula>"AL"</formula>
    </cfRule>
  </conditionalFormatting>
  <conditionalFormatting sqref="D42 D44:E44 E43">
    <cfRule type="cellIs" dxfId="5481" priority="1695" operator="equal">
      <formula>"SL"</formula>
    </cfRule>
    <cfRule type="cellIs" dxfId="5480" priority="1696" operator="equal">
      <formula>"SL"</formula>
    </cfRule>
    <cfRule type="cellIs" dxfId="5479" priority="1697" operator="equal">
      <formula>"SL"</formula>
    </cfRule>
    <cfRule type="cellIs" dxfId="5478" priority="1698" operator="equal">
      <formula>"AL"</formula>
    </cfRule>
  </conditionalFormatting>
  <conditionalFormatting sqref="C42:D42 G42:I42">
    <cfRule type="cellIs" dxfId="5477" priority="1691" operator="equal">
      <formula>"SL"</formula>
    </cfRule>
    <cfRule type="cellIs" dxfId="5476" priority="1692" operator="equal">
      <formula>"SL"</formula>
    </cfRule>
    <cfRule type="cellIs" dxfId="5475" priority="1693" operator="equal">
      <formula>"SL"</formula>
    </cfRule>
    <cfRule type="cellIs" dxfId="5474" priority="1694" operator="equal">
      <formula>"AL"</formula>
    </cfRule>
  </conditionalFormatting>
  <conditionalFormatting sqref="F43">
    <cfRule type="cellIs" dxfId="5473" priority="1687" operator="equal">
      <formula>"SL"</formula>
    </cfRule>
    <cfRule type="cellIs" dxfId="5472" priority="1688" operator="equal">
      <formula>"SL"</formula>
    </cfRule>
    <cfRule type="cellIs" dxfId="5471" priority="1689" operator="equal">
      <formula>"SL"</formula>
    </cfRule>
    <cfRule type="cellIs" dxfId="5470" priority="1690" operator="equal">
      <formula>"AL"</formula>
    </cfRule>
  </conditionalFormatting>
  <conditionalFormatting sqref="C43">
    <cfRule type="cellIs" dxfId="5469" priority="1673" operator="equal">
      <formula>"SL"</formula>
    </cfRule>
    <cfRule type="cellIs" dxfId="5468" priority="1674" operator="equal">
      <formula>"SL"</formula>
    </cfRule>
    <cfRule type="cellIs" dxfId="5467" priority="1675" operator="equal">
      <formula>"SL"</formula>
    </cfRule>
    <cfRule type="cellIs" dxfId="5466" priority="1676" operator="equal">
      <formula>"AL"</formula>
    </cfRule>
  </conditionalFormatting>
  <conditionalFormatting sqref="D43">
    <cfRule type="cellIs" dxfId="5465" priority="1669" operator="equal">
      <formula>"SL"</formula>
    </cfRule>
    <cfRule type="cellIs" dxfId="5464" priority="1670" operator="equal">
      <formula>"SL"</formula>
    </cfRule>
    <cfRule type="cellIs" dxfId="5463" priority="1671" operator="equal">
      <formula>"SL"</formula>
    </cfRule>
    <cfRule type="cellIs" dxfId="5462" priority="1672" operator="equal">
      <formula>"AL"</formula>
    </cfRule>
  </conditionalFormatting>
  <conditionalFormatting sqref="G43:I43">
    <cfRule type="cellIs" dxfId="5461" priority="1665" operator="equal">
      <formula>"SL"</formula>
    </cfRule>
    <cfRule type="cellIs" dxfId="5460" priority="1666" operator="equal">
      <formula>"SL"</formula>
    </cfRule>
    <cfRule type="cellIs" dxfId="5459" priority="1667" operator="equal">
      <formula>"SL"</formula>
    </cfRule>
    <cfRule type="cellIs" dxfId="5458" priority="1668" operator="equal">
      <formula>"AL"</formula>
    </cfRule>
  </conditionalFormatting>
  <conditionalFormatting sqref="C40">
    <cfRule type="cellIs" dxfId="5457" priority="1657" operator="equal">
      <formula>"SL"</formula>
    </cfRule>
    <cfRule type="cellIs" dxfId="5456" priority="1658" operator="equal">
      <formula>"SL"</formula>
    </cfRule>
    <cfRule type="cellIs" dxfId="5455" priority="1659" operator="equal">
      <formula>"SL"</formula>
    </cfRule>
    <cfRule type="cellIs" dxfId="5454" priority="1660" operator="equal">
      <formula>"AL"</formula>
    </cfRule>
  </conditionalFormatting>
  <conditionalFormatting sqref="F40:I40">
    <cfRule type="cellIs" dxfId="5453" priority="1653" operator="equal">
      <formula>"SL"</formula>
    </cfRule>
    <cfRule type="cellIs" dxfId="5452" priority="1654" operator="equal">
      <formula>"SL"</formula>
    </cfRule>
    <cfRule type="cellIs" dxfId="5451" priority="1655" operator="equal">
      <formula>"SL"</formula>
    </cfRule>
    <cfRule type="cellIs" dxfId="5450" priority="1656" operator="equal">
      <formula>"AL"</formula>
    </cfRule>
  </conditionalFormatting>
  <conditionalFormatting sqref="F46:G47">
    <cfRule type="cellIs" dxfId="5449" priority="1597" operator="equal">
      <formula>"SL"</formula>
    </cfRule>
    <cfRule type="cellIs" dxfId="5448" priority="1598" operator="equal">
      <formula>"SL"</formula>
    </cfRule>
    <cfRule type="cellIs" dxfId="5447" priority="1599" operator="equal">
      <formula>"SL"</formula>
    </cfRule>
    <cfRule type="cellIs" dxfId="5446" priority="1600" operator="equal">
      <formula>"AL"</formula>
    </cfRule>
  </conditionalFormatting>
  <conditionalFormatting sqref="G46">
    <cfRule type="cellIs" dxfId="5445" priority="1593" operator="equal">
      <formula>"SL"</formula>
    </cfRule>
    <cfRule type="cellIs" dxfId="5444" priority="1594" operator="equal">
      <formula>"SL"</formula>
    </cfRule>
    <cfRule type="cellIs" dxfId="5443" priority="1595" operator="equal">
      <formula>"SL"</formula>
    </cfRule>
    <cfRule type="cellIs" dxfId="5442" priority="1596" operator="equal">
      <formula>"AL"</formula>
    </cfRule>
  </conditionalFormatting>
  <conditionalFormatting sqref="H46:I46 I47">
    <cfRule type="cellIs" dxfId="5441" priority="1589" operator="equal">
      <formula>"SL"</formula>
    </cfRule>
    <cfRule type="cellIs" dxfId="5440" priority="1590" operator="equal">
      <formula>"SL"</formula>
    </cfRule>
    <cfRule type="cellIs" dxfId="5439" priority="1591" operator="equal">
      <formula>"SL"</formula>
    </cfRule>
    <cfRule type="cellIs" dxfId="5438" priority="1592" operator="equal">
      <formula>"AL"</formula>
    </cfRule>
  </conditionalFormatting>
  <conditionalFormatting sqref="E22:I22">
    <cfRule type="cellIs" dxfId="5437" priority="1585" operator="equal">
      <formula>"SL"</formula>
    </cfRule>
    <cfRule type="cellIs" dxfId="5436" priority="1586" operator="equal">
      <formula>"SL"</formula>
    </cfRule>
    <cfRule type="cellIs" dxfId="5435" priority="1587" operator="equal">
      <formula>"SL"</formula>
    </cfRule>
    <cfRule type="cellIs" dxfId="5434" priority="1588" operator="equal">
      <formula>"AL"</formula>
    </cfRule>
  </conditionalFormatting>
  <conditionalFormatting sqref="F47">
    <cfRule type="cellIs" dxfId="5433" priority="1564" operator="equal">
      <formula>"SL"</formula>
    </cfRule>
    <cfRule type="cellIs" dxfId="5432" priority="1565" operator="equal">
      <formula>"SL"</formula>
    </cfRule>
    <cfRule type="cellIs" dxfId="5431" priority="1566" operator="equal">
      <formula>"SL"</formula>
    </cfRule>
    <cfRule type="cellIs" dxfId="5430" priority="1567" operator="equal">
      <formula>"AL"</formula>
    </cfRule>
  </conditionalFormatting>
  <conditionalFormatting sqref="E19:I19">
    <cfRule type="cellIs" dxfId="5429" priority="1552" operator="equal">
      <formula>"SL"</formula>
    </cfRule>
    <cfRule type="cellIs" dxfId="5428" priority="1553" operator="equal">
      <formula>"SL"</formula>
    </cfRule>
    <cfRule type="cellIs" dxfId="5427" priority="1554" operator="equal">
      <formula>"SL"</formula>
    </cfRule>
    <cfRule type="cellIs" dxfId="5426" priority="1555" operator="equal">
      <formula>"AL"</formula>
    </cfRule>
  </conditionalFormatting>
  <conditionalFormatting sqref="G47">
    <cfRule type="cellIs" dxfId="5425" priority="1544" operator="equal">
      <formula>"SL"</formula>
    </cfRule>
    <cfRule type="cellIs" dxfId="5424" priority="1545" operator="equal">
      <formula>"SL"</formula>
    </cfRule>
    <cfRule type="cellIs" dxfId="5423" priority="1546" operator="equal">
      <formula>"SL"</formula>
    </cfRule>
    <cfRule type="cellIs" dxfId="5422" priority="1547" operator="equal">
      <formula>"AL"</formula>
    </cfRule>
  </conditionalFormatting>
  <conditionalFormatting sqref="H8">
    <cfRule type="cellIs" dxfId="5421" priority="1540" operator="equal">
      <formula>"SL"</formula>
    </cfRule>
    <cfRule type="cellIs" dxfId="5420" priority="1541" operator="equal">
      <formula>"SL"</formula>
    </cfRule>
    <cfRule type="cellIs" dxfId="5419" priority="1542" operator="equal">
      <formula>"SL"</formula>
    </cfRule>
    <cfRule type="cellIs" dxfId="5418" priority="1543" operator="equal">
      <formula>"AL"</formula>
    </cfRule>
  </conditionalFormatting>
  <conditionalFormatting sqref="C41">
    <cfRule type="cellIs" dxfId="5417" priority="1532" operator="equal">
      <formula>"SL"</formula>
    </cfRule>
    <cfRule type="cellIs" dxfId="5416" priority="1533" operator="equal">
      <formula>"SL"</formula>
    </cfRule>
    <cfRule type="cellIs" dxfId="5415" priority="1534" operator="equal">
      <formula>"SL"</formula>
    </cfRule>
    <cfRule type="cellIs" dxfId="5414" priority="1535" operator="equal">
      <formula>"AL"</formula>
    </cfRule>
  </conditionalFormatting>
  <conditionalFormatting sqref="F41:I41">
    <cfRule type="cellIs" dxfId="5413" priority="1528" operator="equal">
      <formula>"SL"</formula>
    </cfRule>
    <cfRule type="cellIs" dxfId="5412" priority="1529" operator="equal">
      <formula>"SL"</formula>
    </cfRule>
    <cfRule type="cellIs" dxfId="5411" priority="1530" operator="equal">
      <formula>"SL"</formula>
    </cfRule>
    <cfRule type="cellIs" dxfId="5410" priority="1531" operator="equal">
      <formula>"AL"</formula>
    </cfRule>
  </conditionalFormatting>
  <conditionalFormatting sqref="F44:I44">
    <cfRule type="cellIs" dxfId="5409" priority="1524" operator="equal">
      <formula>"SL"</formula>
    </cfRule>
    <cfRule type="cellIs" dxfId="5408" priority="1525" operator="equal">
      <formula>"SL"</formula>
    </cfRule>
    <cfRule type="cellIs" dxfId="5407" priority="1526" operator="equal">
      <formula>"SL"</formula>
    </cfRule>
    <cfRule type="cellIs" dxfId="5406" priority="1527" operator="equal">
      <formula>"AL"</formula>
    </cfRule>
  </conditionalFormatting>
  <conditionalFormatting sqref="C28:D28">
    <cfRule type="cellIs" dxfId="5405" priority="1512" operator="equal">
      <formula>"SL"</formula>
    </cfRule>
    <cfRule type="cellIs" dxfId="5404" priority="1513" operator="equal">
      <formula>"SL"</formula>
    </cfRule>
    <cfRule type="cellIs" dxfId="5403" priority="1514" operator="equal">
      <formula>"SL"</formula>
    </cfRule>
    <cfRule type="cellIs" dxfId="5402" priority="1515" operator="equal">
      <formula>"AL"</formula>
    </cfRule>
  </conditionalFormatting>
  <conditionalFormatting sqref="A50:B50 D50:I50 A48:I49 I47 A47:D47 A1:I46 F47:G47">
    <cfRule type="expression" dxfId="5401" priority="1509">
      <formula>ROW()=CELL("ROW")</formula>
    </cfRule>
    <cfRule type="expression" priority="1511">
      <formula>ROW()=CELL("ROW")</formula>
    </cfRule>
  </conditionalFormatting>
  <conditionalFormatting sqref="H46:I46">
    <cfRule type="cellIs" dxfId="5400" priority="1501" operator="equal">
      <formula>"SL"</formula>
    </cfRule>
    <cfRule type="cellIs" dxfId="5399" priority="1502" operator="equal">
      <formula>"SL"</formula>
    </cfRule>
    <cfRule type="cellIs" dxfId="5398" priority="1503" operator="equal">
      <formula>"SL"</formula>
    </cfRule>
    <cfRule type="cellIs" dxfId="5397" priority="1504" operator="equal">
      <formula>"AL"</formula>
    </cfRule>
  </conditionalFormatting>
  <conditionalFormatting sqref="H46:I46">
    <cfRule type="cellIs" dxfId="5396" priority="1493" operator="equal">
      <formula>"SL"</formula>
    </cfRule>
    <cfRule type="cellIs" dxfId="5395" priority="1494" operator="equal">
      <formula>"SL"</formula>
    </cfRule>
    <cfRule type="cellIs" dxfId="5394" priority="1495" operator="equal">
      <formula>"SL"</formula>
    </cfRule>
    <cfRule type="cellIs" dxfId="5393" priority="1496" operator="equal">
      <formula>"AL"</formula>
    </cfRule>
  </conditionalFormatting>
  <conditionalFormatting sqref="F40">
    <cfRule type="cellIs" dxfId="5392" priority="1481" operator="equal">
      <formula>"SL"</formula>
    </cfRule>
    <cfRule type="cellIs" dxfId="5391" priority="1482" operator="equal">
      <formula>"SL"</formula>
    </cfRule>
    <cfRule type="cellIs" dxfId="5390" priority="1483" operator="equal">
      <formula>"SL"</formula>
    </cfRule>
    <cfRule type="cellIs" dxfId="5389" priority="1484" operator="equal">
      <formula>"AL"</formula>
    </cfRule>
  </conditionalFormatting>
  <conditionalFormatting sqref="I28">
    <cfRule type="cellIs" dxfId="5388" priority="1469" operator="equal">
      <formula>"SL"</formula>
    </cfRule>
    <cfRule type="cellIs" dxfId="5387" priority="1470" operator="equal">
      <formula>"SL"</formula>
    </cfRule>
    <cfRule type="cellIs" dxfId="5386" priority="1471" operator="equal">
      <formula>"SL"</formula>
    </cfRule>
    <cfRule type="cellIs" dxfId="5385" priority="1472" operator="equal">
      <formula>"AL"</formula>
    </cfRule>
  </conditionalFormatting>
  <conditionalFormatting sqref="G47">
    <cfRule type="cellIs" dxfId="5384" priority="1461" operator="equal">
      <formula>"SL"</formula>
    </cfRule>
    <cfRule type="cellIs" dxfId="5383" priority="1462" operator="equal">
      <formula>"SL"</formula>
    </cfRule>
    <cfRule type="cellIs" dxfId="5382" priority="1463" operator="equal">
      <formula>"SL"</formula>
    </cfRule>
    <cfRule type="cellIs" dxfId="5381" priority="1464" operator="equal">
      <formula>"AL"</formula>
    </cfRule>
  </conditionalFormatting>
  <conditionalFormatting sqref="D10:H10">
    <cfRule type="cellIs" dxfId="5380" priority="1457" operator="equal">
      <formula>"SL"</formula>
    </cfRule>
    <cfRule type="cellIs" dxfId="5379" priority="1458" operator="equal">
      <formula>"SL"</formula>
    </cfRule>
    <cfRule type="cellIs" dxfId="5378" priority="1459" operator="equal">
      <formula>"SL"</formula>
    </cfRule>
    <cfRule type="cellIs" dxfId="5377" priority="1460" operator="equal">
      <formula>"AL"</formula>
    </cfRule>
  </conditionalFormatting>
  <conditionalFormatting sqref="H46:I46">
    <cfRule type="cellIs" dxfId="5376" priority="1449" operator="equal">
      <formula>"SL"</formula>
    </cfRule>
    <cfRule type="cellIs" dxfId="5375" priority="1450" operator="equal">
      <formula>"SL"</formula>
    </cfRule>
    <cfRule type="cellIs" dxfId="5374" priority="1451" operator="equal">
      <formula>"SL"</formula>
    </cfRule>
    <cfRule type="cellIs" dxfId="5373" priority="1452" operator="equal">
      <formula>"AL"</formula>
    </cfRule>
  </conditionalFormatting>
  <conditionalFormatting sqref="C21:E21">
    <cfRule type="cellIs" dxfId="5372" priority="1441" operator="equal">
      <formula>"SL"</formula>
    </cfRule>
    <cfRule type="cellIs" dxfId="5371" priority="1442" operator="equal">
      <formula>"SL"</formula>
    </cfRule>
    <cfRule type="cellIs" dxfId="5370" priority="1443" operator="equal">
      <formula>"SL"</formula>
    </cfRule>
    <cfRule type="cellIs" dxfId="5369" priority="1444" operator="equal">
      <formula>"AL"</formula>
    </cfRule>
  </conditionalFormatting>
  <conditionalFormatting sqref="G21:I21">
    <cfRule type="cellIs" dxfId="5368" priority="1437" operator="equal">
      <formula>"SL"</formula>
    </cfRule>
    <cfRule type="cellIs" dxfId="5367" priority="1438" operator="equal">
      <formula>"SL"</formula>
    </cfRule>
    <cfRule type="cellIs" dxfId="5366" priority="1439" operator="equal">
      <formula>"SL"</formula>
    </cfRule>
    <cfRule type="cellIs" dxfId="5365" priority="1440" operator="equal">
      <formula>"AL"</formula>
    </cfRule>
  </conditionalFormatting>
  <conditionalFormatting sqref="D25">
    <cfRule type="cellIs" dxfId="5364" priority="1433" operator="equal">
      <formula>"SL"</formula>
    </cfRule>
    <cfRule type="cellIs" dxfId="5363" priority="1434" operator="equal">
      <formula>"SL"</formula>
    </cfRule>
    <cfRule type="cellIs" dxfId="5362" priority="1435" operator="equal">
      <formula>"SL"</formula>
    </cfRule>
    <cfRule type="cellIs" dxfId="5361" priority="1436" operator="equal">
      <formula>"AL"</formula>
    </cfRule>
  </conditionalFormatting>
  <conditionalFormatting sqref="E19:F19">
    <cfRule type="cellIs" dxfId="5360" priority="1429" operator="equal">
      <formula>"SL"</formula>
    </cfRule>
    <cfRule type="cellIs" dxfId="5359" priority="1430" operator="equal">
      <formula>"SL"</formula>
    </cfRule>
    <cfRule type="cellIs" dxfId="5358" priority="1431" operator="equal">
      <formula>"SL"</formula>
    </cfRule>
    <cfRule type="cellIs" dxfId="5357" priority="1432" operator="equal">
      <formula>"AL"</formula>
    </cfRule>
  </conditionalFormatting>
  <conditionalFormatting sqref="E19:F19">
    <cfRule type="cellIs" dxfId="5356" priority="1425" operator="equal">
      <formula>"SL"</formula>
    </cfRule>
    <cfRule type="cellIs" dxfId="5355" priority="1426" operator="equal">
      <formula>"SL"</formula>
    </cfRule>
    <cfRule type="cellIs" dxfId="5354" priority="1427" operator="equal">
      <formula>"SL"</formula>
    </cfRule>
    <cfRule type="cellIs" dxfId="5353" priority="1428" operator="equal">
      <formula>"AL"</formula>
    </cfRule>
  </conditionalFormatting>
  <conditionalFormatting sqref="H19:I19">
    <cfRule type="cellIs" dxfId="5352" priority="1421" operator="equal">
      <formula>"SL"</formula>
    </cfRule>
    <cfRule type="cellIs" dxfId="5351" priority="1422" operator="equal">
      <formula>"SL"</formula>
    </cfRule>
    <cfRule type="cellIs" dxfId="5350" priority="1423" operator="equal">
      <formula>"SL"</formula>
    </cfRule>
    <cfRule type="cellIs" dxfId="5349" priority="1424" operator="equal">
      <formula>"AL"</formula>
    </cfRule>
  </conditionalFormatting>
  <conditionalFormatting sqref="H19:I19">
    <cfRule type="cellIs" dxfId="5348" priority="1417" operator="equal">
      <formula>"SL"</formula>
    </cfRule>
    <cfRule type="cellIs" dxfId="5347" priority="1418" operator="equal">
      <formula>"SL"</formula>
    </cfRule>
    <cfRule type="cellIs" dxfId="5346" priority="1419" operator="equal">
      <formula>"SL"</formula>
    </cfRule>
    <cfRule type="cellIs" dxfId="5345" priority="1420" operator="equal">
      <formula>"AL"</formula>
    </cfRule>
  </conditionalFormatting>
  <conditionalFormatting sqref="F40:G40">
    <cfRule type="cellIs" dxfId="5344" priority="1413" operator="equal">
      <formula>"SL"</formula>
    </cfRule>
    <cfRule type="cellIs" dxfId="5343" priority="1414" operator="equal">
      <formula>"SL"</formula>
    </cfRule>
    <cfRule type="cellIs" dxfId="5342" priority="1415" operator="equal">
      <formula>"SL"</formula>
    </cfRule>
    <cfRule type="cellIs" dxfId="5341" priority="1416" operator="equal">
      <formula>"AL"</formula>
    </cfRule>
  </conditionalFormatting>
  <conditionalFormatting sqref="F40:G40">
    <cfRule type="cellIs" dxfId="5340" priority="1409" operator="equal">
      <formula>"SL"</formula>
    </cfRule>
    <cfRule type="cellIs" dxfId="5339" priority="1410" operator="equal">
      <formula>"SL"</formula>
    </cfRule>
    <cfRule type="cellIs" dxfId="5338" priority="1411" operator="equal">
      <formula>"SL"</formula>
    </cfRule>
    <cfRule type="cellIs" dxfId="5337" priority="1412" operator="equal">
      <formula>"AL"</formula>
    </cfRule>
  </conditionalFormatting>
  <conditionalFormatting sqref="F40:G40">
    <cfRule type="cellIs" dxfId="5336" priority="1405" operator="equal">
      <formula>"SL"</formula>
    </cfRule>
    <cfRule type="cellIs" dxfId="5335" priority="1406" operator="equal">
      <formula>"SL"</formula>
    </cfRule>
    <cfRule type="cellIs" dxfId="5334" priority="1407" operator="equal">
      <formula>"SL"</formula>
    </cfRule>
    <cfRule type="cellIs" dxfId="5333" priority="1408" operator="equal">
      <formula>"AL"</formula>
    </cfRule>
  </conditionalFormatting>
  <conditionalFormatting sqref="H46:I46">
    <cfRule type="cellIs" dxfId="5332" priority="1397" operator="equal">
      <formula>"SL"</formula>
    </cfRule>
    <cfRule type="cellIs" dxfId="5331" priority="1398" operator="equal">
      <formula>"SL"</formula>
    </cfRule>
    <cfRule type="cellIs" dxfId="5330" priority="1399" operator="equal">
      <formula>"SL"</formula>
    </cfRule>
    <cfRule type="cellIs" dxfId="5329" priority="1400" operator="equal">
      <formula>"AL"</formula>
    </cfRule>
  </conditionalFormatting>
  <conditionalFormatting sqref="H19:I19">
    <cfRule type="cellIs" dxfId="5328" priority="1393" operator="equal">
      <formula>"SL"</formula>
    </cfRule>
    <cfRule type="cellIs" dxfId="5327" priority="1394" operator="equal">
      <formula>"SL"</formula>
    </cfRule>
    <cfRule type="cellIs" dxfId="5326" priority="1395" operator="equal">
      <formula>"SL"</formula>
    </cfRule>
    <cfRule type="cellIs" dxfId="5325" priority="1396" operator="equal">
      <formula>"AL"</formula>
    </cfRule>
  </conditionalFormatting>
  <conditionalFormatting sqref="H19:I19">
    <cfRule type="cellIs" dxfId="5324" priority="1389" operator="equal">
      <formula>"SL"</formula>
    </cfRule>
    <cfRule type="cellIs" dxfId="5323" priority="1390" operator="equal">
      <formula>"SL"</formula>
    </cfRule>
    <cfRule type="cellIs" dxfId="5322" priority="1391" operator="equal">
      <formula>"SL"</formula>
    </cfRule>
    <cfRule type="cellIs" dxfId="5321" priority="1392" operator="equal">
      <formula>"AL"</formula>
    </cfRule>
  </conditionalFormatting>
  <conditionalFormatting sqref="E46">
    <cfRule type="cellIs" dxfId="5320" priority="1385" operator="equal">
      <formula>"SL"</formula>
    </cfRule>
    <cfRule type="cellIs" dxfId="5319" priority="1386" operator="equal">
      <formula>"SL"</formula>
    </cfRule>
    <cfRule type="cellIs" dxfId="5318" priority="1387" operator="equal">
      <formula>"SL"</formula>
    </cfRule>
    <cfRule type="cellIs" dxfId="5317" priority="1388" operator="equal">
      <formula>"AL"</formula>
    </cfRule>
  </conditionalFormatting>
  <conditionalFormatting sqref="C6:G6">
    <cfRule type="cellIs" dxfId="5316" priority="1381" operator="equal">
      <formula>"SL"</formula>
    </cfRule>
    <cfRule type="cellIs" dxfId="5315" priority="1382" operator="equal">
      <formula>"SL"</formula>
    </cfRule>
    <cfRule type="cellIs" dxfId="5314" priority="1383" operator="equal">
      <formula>"SL"</formula>
    </cfRule>
    <cfRule type="cellIs" dxfId="5313" priority="1384" operator="equal">
      <formula>"AL"</formula>
    </cfRule>
  </conditionalFormatting>
  <conditionalFormatting sqref="D42">
    <cfRule type="cellIs" dxfId="5312" priority="1373" operator="equal">
      <formula>"SL"</formula>
    </cfRule>
    <cfRule type="cellIs" dxfId="5311" priority="1374" operator="equal">
      <formula>"SL"</formula>
    </cfRule>
    <cfRule type="cellIs" dxfId="5310" priority="1375" operator="equal">
      <formula>"SL"</formula>
    </cfRule>
    <cfRule type="cellIs" dxfId="5309" priority="1376" operator="equal">
      <formula>"AL"</formula>
    </cfRule>
  </conditionalFormatting>
  <conditionalFormatting sqref="F44:I44">
    <cfRule type="cellIs" dxfId="5308" priority="1369" operator="equal">
      <formula>"SL"</formula>
    </cfRule>
    <cfRule type="cellIs" dxfId="5307" priority="1370" operator="equal">
      <formula>"SL"</formula>
    </cfRule>
    <cfRule type="cellIs" dxfId="5306" priority="1371" operator="equal">
      <formula>"SL"</formula>
    </cfRule>
    <cfRule type="cellIs" dxfId="5305" priority="1372" operator="equal">
      <formula>"AL"</formula>
    </cfRule>
  </conditionalFormatting>
  <conditionalFormatting sqref="C44">
    <cfRule type="cellIs" dxfId="5304" priority="1365" operator="equal">
      <formula>"SL"</formula>
    </cfRule>
    <cfRule type="cellIs" dxfId="5303" priority="1366" operator="equal">
      <formula>"SL"</formula>
    </cfRule>
    <cfRule type="cellIs" dxfId="5302" priority="1367" operator="equal">
      <formula>"SL"</formula>
    </cfRule>
    <cfRule type="cellIs" dxfId="5301" priority="1368" operator="equal">
      <formula>"AL"</formula>
    </cfRule>
  </conditionalFormatting>
  <conditionalFormatting sqref="C44">
    <cfRule type="cellIs" dxfId="5300" priority="1361" operator="equal">
      <formula>"SL"</formula>
    </cfRule>
    <cfRule type="cellIs" dxfId="5299" priority="1362" operator="equal">
      <formula>"SL"</formula>
    </cfRule>
    <cfRule type="cellIs" dxfId="5298" priority="1363" operator="equal">
      <formula>"SL"</formula>
    </cfRule>
    <cfRule type="cellIs" dxfId="5297" priority="1364" operator="equal">
      <formula>"AL"</formula>
    </cfRule>
  </conditionalFormatting>
  <conditionalFormatting sqref="C20:D20">
    <cfRule type="cellIs" dxfId="5296" priority="1357" operator="equal">
      <formula>"SL"</formula>
    </cfRule>
    <cfRule type="cellIs" dxfId="5295" priority="1358" operator="equal">
      <formula>"SL"</formula>
    </cfRule>
    <cfRule type="cellIs" dxfId="5294" priority="1359" operator="equal">
      <formula>"SL"</formula>
    </cfRule>
    <cfRule type="cellIs" dxfId="5293" priority="1360" operator="equal">
      <formula>"AL"</formula>
    </cfRule>
  </conditionalFormatting>
  <conditionalFormatting sqref="C20:D20">
    <cfRule type="cellIs" dxfId="5292" priority="1353" operator="equal">
      <formula>"SL"</formula>
    </cfRule>
    <cfRule type="cellIs" dxfId="5291" priority="1354" operator="equal">
      <formula>"SL"</formula>
    </cfRule>
    <cfRule type="cellIs" dxfId="5290" priority="1355" operator="equal">
      <formula>"SL"</formula>
    </cfRule>
    <cfRule type="cellIs" dxfId="5289" priority="1356" operator="equal">
      <formula>"AL"</formula>
    </cfRule>
  </conditionalFormatting>
  <conditionalFormatting sqref="C14:D14">
    <cfRule type="cellIs" dxfId="5288" priority="1349" operator="equal">
      <formula>"SL"</formula>
    </cfRule>
    <cfRule type="cellIs" dxfId="5287" priority="1350" operator="equal">
      <formula>"SL"</formula>
    </cfRule>
    <cfRule type="cellIs" dxfId="5286" priority="1351" operator="equal">
      <formula>"SL"</formula>
    </cfRule>
    <cfRule type="cellIs" dxfId="5285" priority="1352" operator="equal">
      <formula>"AL"</formula>
    </cfRule>
  </conditionalFormatting>
  <conditionalFormatting sqref="D14">
    <cfRule type="cellIs" dxfId="5284" priority="1345" operator="equal">
      <formula>"SL"</formula>
    </cfRule>
    <cfRule type="cellIs" dxfId="5283" priority="1346" operator="equal">
      <formula>"SL"</formula>
    </cfRule>
    <cfRule type="cellIs" dxfId="5282" priority="1347" operator="equal">
      <formula>"SL"</formula>
    </cfRule>
    <cfRule type="cellIs" dxfId="5281" priority="1348" operator="equal">
      <formula>"AL"</formula>
    </cfRule>
  </conditionalFormatting>
  <conditionalFormatting sqref="H14:I14">
    <cfRule type="cellIs" dxfId="5280" priority="1341" operator="equal">
      <formula>"SL"</formula>
    </cfRule>
    <cfRule type="cellIs" dxfId="5279" priority="1342" operator="equal">
      <formula>"SL"</formula>
    </cfRule>
    <cfRule type="cellIs" dxfId="5278" priority="1343" operator="equal">
      <formula>"SL"</formula>
    </cfRule>
    <cfRule type="cellIs" dxfId="5277" priority="1344" operator="equal">
      <formula>"AL"</formula>
    </cfRule>
  </conditionalFormatting>
  <conditionalFormatting sqref="H19:I19">
    <cfRule type="cellIs" dxfId="5276" priority="1337" operator="equal">
      <formula>"SL"</formula>
    </cfRule>
    <cfRule type="cellIs" dxfId="5275" priority="1338" operator="equal">
      <formula>"SL"</formula>
    </cfRule>
    <cfRule type="cellIs" dxfId="5274" priority="1339" operator="equal">
      <formula>"SL"</formula>
    </cfRule>
    <cfRule type="cellIs" dxfId="5273" priority="1340" operator="equal">
      <formula>"AL"</formula>
    </cfRule>
  </conditionalFormatting>
  <conditionalFormatting sqref="F44:I44">
    <cfRule type="cellIs" dxfId="5272" priority="1331" operator="equal">
      <formula>"SL"</formula>
    </cfRule>
    <cfRule type="cellIs" dxfId="5271" priority="1332" operator="equal">
      <formula>"SL"</formula>
    </cfRule>
    <cfRule type="cellIs" dxfId="5270" priority="1333" operator="equal">
      <formula>"SL"</formula>
    </cfRule>
    <cfRule type="cellIs" dxfId="5269" priority="1334" operator="equal">
      <formula>"AL"</formula>
    </cfRule>
  </conditionalFormatting>
  <conditionalFormatting sqref="F44:I44">
    <cfRule type="cellIs" dxfId="5268" priority="1327" operator="equal">
      <formula>"SL"</formula>
    </cfRule>
    <cfRule type="cellIs" dxfId="5267" priority="1328" operator="equal">
      <formula>"SL"</formula>
    </cfRule>
    <cfRule type="cellIs" dxfId="5266" priority="1329" operator="equal">
      <formula>"SL"</formula>
    </cfRule>
    <cfRule type="cellIs" dxfId="5265" priority="1330" operator="equal">
      <formula>"AL"</formula>
    </cfRule>
  </conditionalFormatting>
  <conditionalFormatting sqref="F44:I44">
    <cfRule type="cellIs" dxfId="5264" priority="1323" operator="equal">
      <formula>"SL"</formula>
    </cfRule>
    <cfRule type="cellIs" dxfId="5263" priority="1324" operator="equal">
      <formula>"SL"</formula>
    </cfRule>
    <cfRule type="cellIs" dxfId="5262" priority="1325" operator="equal">
      <formula>"SL"</formula>
    </cfRule>
    <cfRule type="cellIs" dxfId="5261" priority="1326" operator="equal">
      <formula>"AL"</formula>
    </cfRule>
  </conditionalFormatting>
  <conditionalFormatting sqref="H19">
    <cfRule type="cellIs" dxfId="5260" priority="1315" operator="equal">
      <formula>"SL"</formula>
    </cfRule>
    <cfRule type="cellIs" dxfId="5259" priority="1316" operator="equal">
      <formula>"SL"</formula>
    </cfRule>
    <cfRule type="cellIs" dxfId="5258" priority="1317" operator="equal">
      <formula>"SL"</formula>
    </cfRule>
    <cfRule type="cellIs" dxfId="5257" priority="1318" operator="equal">
      <formula>"AL"</formula>
    </cfRule>
  </conditionalFormatting>
  <conditionalFormatting sqref="H19">
    <cfRule type="cellIs" dxfId="5256" priority="1311" operator="equal">
      <formula>"SL"</formula>
    </cfRule>
    <cfRule type="cellIs" dxfId="5255" priority="1312" operator="equal">
      <formula>"SL"</formula>
    </cfRule>
    <cfRule type="cellIs" dxfId="5254" priority="1313" operator="equal">
      <formula>"SL"</formula>
    </cfRule>
    <cfRule type="cellIs" dxfId="5253" priority="1314" operator="equal">
      <formula>"AL"</formula>
    </cfRule>
  </conditionalFormatting>
  <conditionalFormatting sqref="H19">
    <cfRule type="cellIs" dxfId="5252" priority="1307" operator="equal">
      <formula>"SL"</formula>
    </cfRule>
    <cfRule type="cellIs" dxfId="5251" priority="1308" operator="equal">
      <formula>"SL"</formula>
    </cfRule>
    <cfRule type="cellIs" dxfId="5250" priority="1309" operator="equal">
      <formula>"SL"</formula>
    </cfRule>
    <cfRule type="cellIs" dxfId="5249" priority="1310" operator="equal">
      <formula>"AL"</formula>
    </cfRule>
  </conditionalFormatting>
  <conditionalFormatting sqref="I19">
    <cfRule type="cellIs" dxfId="5248" priority="1303" operator="equal">
      <formula>"SL"</formula>
    </cfRule>
    <cfRule type="cellIs" dxfId="5247" priority="1304" operator="equal">
      <formula>"SL"</formula>
    </cfRule>
    <cfRule type="cellIs" dxfId="5246" priority="1305" operator="equal">
      <formula>"SL"</formula>
    </cfRule>
    <cfRule type="cellIs" dxfId="5245" priority="1306" operator="equal">
      <formula>"AL"</formula>
    </cfRule>
  </conditionalFormatting>
  <conditionalFormatting sqref="I19">
    <cfRule type="cellIs" dxfId="5244" priority="1299" operator="equal">
      <formula>"SL"</formula>
    </cfRule>
    <cfRule type="cellIs" dxfId="5243" priority="1300" operator="equal">
      <formula>"SL"</formula>
    </cfRule>
    <cfRule type="cellIs" dxfId="5242" priority="1301" operator="equal">
      <formula>"SL"</formula>
    </cfRule>
    <cfRule type="cellIs" dxfId="5241" priority="1302" operator="equal">
      <formula>"AL"</formula>
    </cfRule>
  </conditionalFormatting>
  <conditionalFormatting sqref="I19">
    <cfRule type="cellIs" dxfId="5240" priority="1295" operator="equal">
      <formula>"SL"</formula>
    </cfRule>
    <cfRule type="cellIs" dxfId="5239" priority="1296" operator="equal">
      <formula>"SL"</formula>
    </cfRule>
    <cfRule type="cellIs" dxfId="5238" priority="1297" operator="equal">
      <formula>"SL"</formula>
    </cfRule>
    <cfRule type="cellIs" dxfId="5237" priority="1298" operator="equal">
      <formula>"AL"</formula>
    </cfRule>
  </conditionalFormatting>
  <conditionalFormatting sqref="H19">
    <cfRule type="cellIs" dxfId="5236" priority="1291" operator="equal">
      <formula>"SL"</formula>
    </cfRule>
    <cfRule type="cellIs" dxfId="5235" priority="1292" operator="equal">
      <formula>"SL"</formula>
    </cfRule>
    <cfRule type="cellIs" dxfId="5234" priority="1293" operator="equal">
      <formula>"SL"</formula>
    </cfRule>
    <cfRule type="cellIs" dxfId="5233" priority="1294" operator="equal">
      <formula>"AL"</formula>
    </cfRule>
  </conditionalFormatting>
  <conditionalFormatting sqref="H19">
    <cfRule type="cellIs" dxfId="5232" priority="1287" operator="equal">
      <formula>"SL"</formula>
    </cfRule>
    <cfRule type="cellIs" dxfId="5231" priority="1288" operator="equal">
      <formula>"SL"</formula>
    </cfRule>
    <cfRule type="cellIs" dxfId="5230" priority="1289" operator="equal">
      <formula>"SL"</formula>
    </cfRule>
    <cfRule type="cellIs" dxfId="5229" priority="1290" operator="equal">
      <formula>"AL"</formula>
    </cfRule>
  </conditionalFormatting>
  <conditionalFormatting sqref="H19">
    <cfRule type="cellIs" dxfId="5228" priority="1283" operator="equal">
      <formula>"SL"</formula>
    </cfRule>
    <cfRule type="cellIs" dxfId="5227" priority="1284" operator="equal">
      <formula>"SL"</formula>
    </cfRule>
    <cfRule type="cellIs" dxfId="5226" priority="1285" operator="equal">
      <formula>"SL"</formula>
    </cfRule>
    <cfRule type="cellIs" dxfId="5225" priority="1286" operator="equal">
      <formula>"AL"</formula>
    </cfRule>
  </conditionalFormatting>
  <conditionalFormatting sqref="I19">
    <cfRule type="cellIs" dxfId="5224" priority="1279" operator="equal">
      <formula>"SL"</formula>
    </cfRule>
    <cfRule type="cellIs" dxfId="5223" priority="1280" operator="equal">
      <formula>"SL"</formula>
    </cfRule>
    <cfRule type="cellIs" dxfId="5222" priority="1281" operator="equal">
      <formula>"SL"</formula>
    </cfRule>
    <cfRule type="cellIs" dxfId="5221" priority="1282" operator="equal">
      <formula>"AL"</formula>
    </cfRule>
  </conditionalFormatting>
  <conditionalFormatting sqref="I19">
    <cfRule type="cellIs" dxfId="5220" priority="1275" operator="equal">
      <formula>"SL"</formula>
    </cfRule>
    <cfRule type="cellIs" dxfId="5219" priority="1276" operator="equal">
      <formula>"SL"</formula>
    </cfRule>
    <cfRule type="cellIs" dxfId="5218" priority="1277" operator="equal">
      <formula>"SL"</formula>
    </cfRule>
    <cfRule type="cellIs" dxfId="5217" priority="1278" operator="equal">
      <formula>"AL"</formula>
    </cfRule>
  </conditionalFormatting>
  <conditionalFormatting sqref="I19">
    <cfRule type="cellIs" dxfId="5216" priority="1271" operator="equal">
      <formula>"SL"</formula>
    </cfRule>
    <cfRule type="cellIs" dxfId="5215" priority="1272" operator="equal">
      <formula>"SL"</formula>
    </cfRule>
    <cfRule type="cellIs" dxfId="5214" priority="1273" operator="equal">
      <formula>"SL"</formula>
    </cfRule>
    <cfRule type="cellIs" dxfId="5213" priority="1274" operator="equal">
      <formula>"AL"</formula>
    </cfRule>
  </conditionalFormatting>
  <conditionalFormatting sqref="C23">
    <cfRule type="cellIs" dxfId="5212" priority="1267" operator="equal">
      <formula>"SL"</formula>
    </cfRule>
    <cfRule type="cellIs" dxfId="5211" priority="1268" operator="equal">
      <formula>"SL"</formula>
    </cfRule>
    <cfRule type="cellIs" dxfId="5210" priority="1269" operator="equal">
      <formula>"SL"</formula>
    </cfRule>
    <cfRule type="cellIs" dxfId="5209" priority="1270" operator="equal">
      <formula>"AL"</formula>
    </cfRule>
  </conditionalFormatting>
  <conditionalFormatting sqref="D23">
    <cfRule type="cellIs" dxfId="5208" priority="1263" operator="equal">
      <formula>"SL"</formula>
    </cfRule>
    <cfRule type="cellIs" dxfId="5207" priority="1264" operator="equal">
      <formula>"SL"</formula>
    </cfRule>
    <cfRule type="cellIs" dxfId="5206" priority="1265" operator="equal">
      <formula>"SL"</formula>
    </cfRule>
    <cfRule type="cellIs" dxfId="5205" priority="1266" operator="equal">
      <formula>"AL"</formula>
    </cfRule>
  </conditionalFormatting>
  <conditionalFormatting sqref="E23">
    <cfRule type="cellIs" dxfId="5204" priority="1259" operator="equal">
      <formula>"SL"</formula>
    </cfRule>
    <cfRule type="cellIs" dxfId="5203" priority="1260" operator="equal">
      <formula>"SL"</formula>
    </cfRule>
    <cfRule type="cellIs" dxfId="5202" priority="1261" operator="equal">
      <formula>"SL"</formula>
    </cfRule>
    <cfRule type="cellIs" dxfId="5201" priority="1262" operator="equal">
      <formula>"AL"</formula>
    </cfRule>
  </conditionalFormatting>
  <conditionalFormatting sqref="H23">
    <cfRule type="cellIs" dxfId="5200" priority="1255" operator="equal">
      <formula>"SL"</formula>
    </cfRule>
    <cfRule type="cellIs" dxfId="5199" priority="1256" operator="equal">
      <formula>"SL"</formula>
    </cfRule>
    <cfRule type="cellIs" dxfId="5198" priority="1257" operator="equal">
      <formula>"SL"</formula>
    </cfRule>
    <cfRule type="cellIs" dxfId="5197" priority="1258" operator="equal">
      <formula>"AL"</formula>
    </cfRule>
  </conditionalFormatting>
  <conditionalFormatting sqref="I23">
    <cfRule type="cellIs" dxfId="5196" priority="1251" operator="equal">
      <formula>"SL"</formula>
    </cfRule>
    <cfRule type="cellIs" dxfId="5195" priority="1252" operator="equal">
      <formula>"SL"</formula>
    </cfRule>
    <cfRule type="cellIs" dxfId="5194" priority="1253" operator="equal">
      <formula>"SL"</formula>
    </cfRule>
    <cfRule type="cellIs" dxfId="5193" priority="1254" operator="equal">
      <formula>"AL"</formula>
    </cfRule>
  </conditionalFormatting>
  <conditionalFormatting sqref="D48:E48">
    <cfRule type="cellIs" dxfId="5192" priority="1247" operator="equal">
      <formula>"SL"</formula>
    </cfRule>
    <cfRule type="cellIs" dxfId="5191" priority="1248" operator="equal">
      <formula>"SL"</formula>
    </cfRule>
    <cfRule type="cellIs" dxfId="5190" priority="1249" operator="equal">
      <formula>"SL"</formula>
    </cfRule>
    <cfRule type="cellIs" dxfId="5189" priority="1250" operator="equal">
      <formula>"AL"</formula>
    </cfRule>
  </conditionalFormatting>
  <conditionalFormatting sqref="H14:I14">
    <cfRule type="cellIs" dxfId="5188" priority="1157" operator="equal">
      <formula>"SL"</formula>
    </cfRule>
    <cfRule type="cellIs" dxfId="5187" priority="1158" operator="equal">
      <formula>"SL"</formula>
    </cfRule>
    <cfRule type="cellIs" dxfId="5186" priority="1159" operator="equal">
      <formula>"SL"</formula>
    </cfRule>
    <cfRule type="cellIs" dxfId="5185" priority="1160" operator="equal">
      <formula>"AL"</formula>
    </cfRule>
  </conditionalFormatting>
  <conditionalFormatting sqref="E15:I15">
    <cfRule type="cellIs" dxfId="5184" priority="1145" operator="equal">
      <formula>"SL"</formula>
    </cfRule>
    <cfRule type="cellIs" dxfId="5183" priority="1146" operator="equal">
      <formula>"SL"</formula>
    </cfRule>
    <cfRule type="cellIs" dxfId="5182" priority="1147" operator="equal">
      <formula>"SL"</formula>
    </cfRule>
    <cfRule type="cellIs" dxfId="5181" priority="1148" operator="equal">
      <formula>"AL"</formula>
    </cfRule>
  </conditionalFormatting>
  <conditionalFormatting sqref="E17:F17">
    <cfRule type="cellIs" dxfId="5180" priority="1133" operator="equal">
      <formula>"SL"</formula>
    </cfRule>
    <cfRule type="cellIs" dxfId="5179" priority="1134" operator="equal">
      <formula>"SL"</formula>
    </cfRule>
    <cfRule type="cellIs" dxfId="5178" priority="1135" operator="equal">
      <formula>"SL"</formula>
    </cfRule>
    <cfRule type="cellIs" dxfId="5177" priority="1136" operator="equal">
      <formula>"AL"</formula>
    </cfRule>
  </conditionalFormatting>
  <conditionalFormatting sqref="E17:F17">
    <cfRule type="cellIs" dxfId="5176" priority="1129" operator="equal">
      <formula>"SL"</formula>
    </cfRule>
    <cfRule type="cellIs" dxfId="5175" priority="1130" operator="equal">
      <formula>"SL"</formula>
    </cfRule>
    <cfRule type="cellIs" dxfId="5174" priority="1131" operator="equal">
      <formula>"SL"</formula>
    </cfRule>
    <cfRule type="cellIs" dxfId="5173" priority="1132" operator="equal">
      <formula>"AL"</formula>
    </cfRule>
  </conditionalFormatting>
  <conditionalFormatting sqref="G17:I17">
    <cfRule type="cellIs" dxfId="5172" priority="1125" operator="equal">
      <formula>"SL"</formula>
    </cfRule>
    <cfRule type="cellIs" dxfId="5171" priority="1126" operator="equal">
      <formula>"SL"</formula>
    </cfRule>
    <cfRule type="cellIs" dxfId="5170" priority="1127" operator="equal">
      <formula>"SL"</formula>
    </cfRule>
    <cfRule type="cellIs" dxfId="5169" priority="1128" operator="equal">
      <formula>"AL"</formula>
    </cfRule>
  </conditionalFormatting>
  <conditionalFormatting sqref="G17:I17">
    <cfRule type="cellIs" dxfId="5168" priority="1121" operator="equal">
      <formula>"SL"</formula>
    </cfRule>
    <cfRule type="cellIs" dxfId="5167" priority="1122" operator="equal">
      <formula>"SL"</formula>
    </cfRule>
    <cfRule type="cellIs" dxfId="5166" priority="1123" operator="equal">
      <formula>"SL"</formula>
    </cfRule>
    <cfRule type="cellIs" dxfId="5165" priority="1124" operator="equal">
      <formula>"AL"</formula>
    </cfRule>
  </conditionalFormatting>
  <conditionalFormatting sqref="G20:I20">
    <cfRule type="cellIs" dxfId="5164" priority="1117" operator="equal">
      <formula>"SL"</formula>
    </cfRule>
    <cfRule type="cellIs" dxfId="5163" priority="1118" operator="equal">
      <formula>"SL"</formula>
    </cfRule>
    <cfRule type="cellIs" dxfId="5162" priority="1119" operator="equal">
      <formula>"SL"</formula>
    </cfRule>
    <cfRule type="cellIs" dxfId="5161" priority="1120" operator="equal">
      <formula>"AL"</formula>
    </cfRule>
  </conditionalFormatting>
  <conditionalFormatting sqref="G20:I20">
    <cfRule type="cellIs" dxfId="5160" priority="1113" operator="equal">
      <formula>"SL"</formula>
    </cfRule>
    <cfRule type="cellIs" dxfId="5159" priority="1114" operator="equal">
      <formula>"SL"</formula>
    </cfRule>
    <cfRule type="cellIs" dxfId="5158" priority="1115" operator="equal">
      <formula>"SL"</formula>
    </cfRule>
    <cfRule type="cellIs" dxfId="5157" priority="1116" operator="equal">
      <formula>"AL"</formula>
    </cfRule>
  </conditionalFormatting>
  <conditionalFormatting sqref="C21:D21">
    <cfRule type="cellIs" dxfId="5156" priority="1109" operator="equal">
      <formula>"SL"</formula>
    </cfRule>
    <cfRule type="cellIs" dxfId="5155" priority="1110" operator="equal">
      <formula>"SL"</formula>
    </cfRule>
    <cfRule type="cellIs" dxfId="5154" priority="1111" operator="equal">
      <formula>"SL"</formula>
    </cfRule>
    <cfRule type="cellIs" dxfId="5153" priority="1112" operator="equal">
      <formula>"AL"</formula>
    </cfRule>
  </conditionalFormatting>
  <conditionalFormatting sqref="G21:I21">
    <cfRule type="cellIs" dxfId="5152" priority="1105" operator="equal">
      <formula>"SL"</formula>
    </cfRule>
    <cfRule type="cellIs" dxfId="5151" priority="1106" operator="equal">
      <formula>"SL"</formula>
    </cfRule>
    <cfRule type="cellIs" dxfId="5150" priority="1107" operator="equal">
      <formula>"SL"</formula>
    </cfRule>
    <cfRule type="cellIs" dxfId="5149" priority="1108" operator="equal">
      <formula>"AL"</formula>
    </cfRule>
  </conditionalFormatting>
  <conditionalFormatting sqref="E22:I22">
    <cfRule type="cellIs" dxfId="5148" priority="1101" operator="equal">
      <formula>"SL"</formula>
    </cfRule>
    <cfRule type="cellIs" dxfId="5147" priority="1102" operator="equal">
      <formula>"SL"</formula>
    </cfRule>
    <cfRule type="cellIs" dxfId="5146" priority="1103" operator="equal">
      <formula>"SL"</formula>
    </cfRule>
    <cfRule type="cellIs" dxfId="5145" priority="1104" operator="equal">
      <formula>"AL"</formula>
    </cfRule>
  </conditionalFormatting>
  <conditionalFormatting sqref="E22:I22">
    <cfRule type="cellIs" dxfId="5144" priority="1097" operator="equal">
      <formula>"SL"</formula>
    </cfRule>
    <cfRule type="cellIs" dxfId="5143" priority="1098" operator="equal">
      <formula>"SL"</formula>
    </cfRule>
    <cfRule type="cellIs" dxfId="5142" priority="1099" operator="equal">
      <formula>"SL"</formula>
    </cfRule>
    <cfRule type="cellIs" dxfId="5141" priority="1100" operator="equal">
      <formula>"AL"</formula>
    </cfRule>
  </conditionalFormatting>
  <conditionalFormatting sqref="C23:E23">
    <cfRule type="cellIs" dxfId="5140" priority="1093" operator="equal">
      <formula>"SL"</formula>
    </cfRule>
    <cfRule type="cellIs" dxfId="5139" priority="1094" operator="equal">
      <formula>"SL"</formula>
    </cfRule>
    <cfRule type="cellIs" dxfId="5138" priority="1095" operator="equal">
      <formula>"SL"</formula>
    </cfRule>
    <cfRule type="cellIs" dxfId="5137" priority="1096" operator="equal">
      <formula>"AL"</formula>
    </cfRule>
  </conditionalFormatting>
  <conditionalFormatting sqref="H23:I23">
    <cfRule type="cellIs" dxfId="5136" priority="1089" operator="equal">
      <formula>"SL"</formula>
    </cfRule>
    <cfRule type="cellIs" dxfId="5135" priority="1090" operator="equal">
      <formula>"SL"</formula>
    </cfRule>
    <cfRule type="cellIs" dxfId="5134" priority="1091" operator="equal">
      <formula>"SL"</formula>
    </cfRule>
    <cfRule type="cellIs" dxfId="5133" priority="1092" operator="equal">
      <formula>"AL"</formula>
    </cfRule>
  </conditionalFormatting>
  <conditionalFormatting sqref="C24:D24">
    <cfRule type="cellIs" dxfId="5132" priority="1085" operator="equal">
      <formula>"SL"</formula>
    </cfRule>
    <cfRule type="cellIs" dxfId="5131" priority="1086" operator="equal">
      <formula>"SL"</formula>
    </cfRule>
    <cfRule type="cellIs" dxfId="5130" priority="1087" operator="equal">
      <formula>"SL"</formula>
    </cfRule>
    <cfRule type="cellIs" dxfId="5129" priority="1088" operator="equal">
      <formula>"AL"</formula>
    </cfRule>
  </conditionalFormatting>
  <conditionalFormatting sqref="I24">
    <cfRule type="cellIs" dxfId="5128" priority="1081" operator="equal">
      <formula>"SL"</formula>
    </cfRule>
    <cfRule type="cellIs" dxfId="5127" priority="1082" operator="equal">
      <formula>"SL"</formula>
    </cfRule>
    <cfRule type="cellIs" dxfId="5126" priority="1083" operator="equal">
      <formula>"SL"</formula>
    </cfRule>
    <cfRule type="cellIs" dxfId="5125" priority="1084" operator="equal">
      <formula>"AL"</formula>
    </cfRule>
  </conditionalFormatting>
  <conditionalFormatting sqref="E26:I26">
    <cfRule type="cellIs" dxfId="5124" priority="1077" operator="equal">
      <formula>"SL"</formula>
    </cfRule>
    <cfRule type="cellIs" dxfId="5123" priority="1078" operator="equal">
      <formula>"SL"</formula>
    </cfRule>
    <cfRule type="cellIs" dxfId="5122" priority="1079" operator="equal">
      <formula>"SL"</formula>
    </cfRule>
    <cfRule type="cellIs" dxfId="5121" priority="1080" operator="equal">
      <formula>"AL"</formula>
    </cfRule>
  </conditionalFormatting>
  <conditionalFormatting sqref="E26:I26">
    <cfRule type="cellIs" dxfId="5120" priority="1073" operator="equal">
      <formula>"SL"</formula>
    </cfRule>
    <cfRule type="cellIs" dxfId="5119" priority="1074" operator="equal">
      <formula>"SL"</formula>
    </cfRule>
    <cfRule type="cellIs" dxfId="5118" priority="1075" operator="equal">
      <formula>"SL"</formula>
    </cfRule>
    <cfRule type="cellIs" dxfId="5117" priority="1076" operator="equal">
      <formula>"AL"</formula>
    </cfRule>
  </conditionalFormatting>
  <conditionalFormatting sqref="E26:I26">
    <cfRule type="cellIs" dxfId="5116" priority="1069" operator="equal">
      <formula>"SL"</formula>
    </cfRule>
    <cfRule type="cellIs" dxfId="5115" priority="1070" operator="equal">
      <formula>"SL"</formula>
    </cfRule>
    <cfRule type="cellIs" dxfId="5114" priority="1071" operator="equal">
      <formula>"SL"</formula>
    </cfRule>
    <cfRule type="cellIs" dxfId="5113" priority="1072" operator="equal">
      <formula>"AL"</formula>
    </cfRule>
  </conditionalFormatting>
  <conditionalFormatting sqref="E31:I31">
    <cfRule type="cellIs" dxfId="5112" priority="1065" operator="equal">
      <formula>"SL"</formula>
    </cfRule>
    <cfRule type="cellIs" dxfId="5111" priority="1066" operator="equal">
      <formula>"SL"</formula>
    </cfRule>
    <cfRule type="cellIs" dxfId="5110" priority="1067" operator="equal">
      <formula>"SL"</formula>
    </cfRule>
    <cfRule type="cellIs" dxfId="5109" priority="1068" operator="equal">
      <formula>"AL"</formula>
    </cfRule>
  </conditionalFormatting>
  <conditionalFormatting sqref="E31:I31">
    <cfRule type="cellIs" dxfId="5108" priority="1061" operator="equal">
      <formula>"SL"</formula>
    </cfRule>
    <cfRule type="cellIs" dxfId="5107" priority="1062" operator="equal">
      <formula>"SL"</formula>
    </cfRule>
    <cfRule type="cellIs" dxfId="5106" priority="1063" operator="equal">
      <formula>"SL"</formula>
    </cfRule>
    <cfRule type="cellIs" dxfId="5105" priority="1064" operator="equal">
      <formula>"AL"</formula>
    </cfRule>
  </conditionalFormatting>
  <conditionalFormatting sqref="E31:I31">
    <cfRule type="cellIs" dxfId="5104" priority="1057" operator="equal">
      <formula>"SL"</formula>
    </cfRule>
    <cfRule type="cellIs" dxfId="5103" priority="1058" operator="equal">
      <formula>"SL"</formula>
    </cfRule>
    <cfRule type="cellIs" dxfId="5102" priority="1059" operator="equal">
      <formula>"SL"</formula>
    </cfRule>
    <cfRule type="cellIs" dxfId="5101" priority="1060" operator="equal">
      <formula>"AL"</formula>
    </cfRule>
  </conditionalFormatting>
  <conditionalFormatting sqref="F32:G32">
    <cfRule type="cellIs" dxfId="5100" priority="1053" operator="equal">
      <formula>"SL"</formula>
    </cfRule>
    <cfRule type="cellIs" dxfId="5099" priority="1054" operator="equal">
      <formula>"SL"</formula>
    </cfRule>
    <cfRule type="cellIs" dxfId="5098" priority="1055" operator="equal">
      <formula>"SL"</formula>
    </cfRule>
    <cfRule type="cellIs" dxfId="5097" priority="1056" operator="equal">
      <formula>"AL"</formula>
    </cfRule>
  </conditionalFormatting>
  <conditionalFormatting sqref="F32:G32">
    <cfRule type="cellIs" dxfId="5096" priority="1049" operator="equal">
      <formula>"SL"</formula>
    </cfRule>
    <cfRule type="cellIs" dxfId="5095" priority="1050" operator="equal">
      <formula>"SL"</formula>
    </cfRule>
    <cfRule type="cellIs" dxfId="5094" priority="1051" operator="equal">
      <formula>"SL"</formula>
    </cfRule>
    <cfRule type="cellIs" dxfId="5093" priority="1052" operator="equal">
      <formula>"AL"</formula>
    </cfRule>
  </conditionalFormatting>
  <conditionalFormatting sqref="F32:G32">
    <cfRule type="cellIs" dxfId="5092" priority="1045" operator="equal">
      <formula>"SL"</formula>
    </cfRule>
    <cfRule type="cellIs" dxfId="5091" priority="1046" operator="equal">
      <formula>"SL"</formula>
    </cfRule>
    <cfRule type="cellIs" dxfId="5090" priority="1047" operator="equal">
      <formula>"SL"</formula>
    </cfRule>
    <cfRule type="cellIs" dxfId="5089" priority="1048" operator="equal">
      <formula>"AL"</formula>
    </cfRule>
  </conditionalFormatting>
  <conditionalFormatting sqref="C34:D34">
    <cfRule type="cellIs" dxfId="5088" priority="1041" operator="equal">
      <formula>"SL"</formula>
    </cfRule>
    <cfRule type="cellIs" dxfId="5087" priority="1042" operator="equal">
      <formula>"SL"</formula>
    </cfRule>
    <cfRule type="cellIs" dxfId="5086" priority="1043" operator="equal">
      <formula>"SL"</formula>
    </cfRule>
    <cfRule type="cellIs" dxfId="5085" priority="1044" operator="equal">
      <formula>"AL"</formula>
    </cfRule>
  </conditionalFormatting>
  <conditionalFormatting sqref="C34:D34">
    <cfRule type="cellIs" dxfId="5084" priority="1037" operator="equal">
      <formula>"SL"</formula>
    </cfRule>
    <cfRule type="cellIs" dxfId="5083" priority="1038" operator="equal">
      <formula>"SL"</formula>
    </cfRule>
    <cfRule type="cellIs" dxfId="5082" priority="1039" operator="equal">
      <formula>"SL"</formula>
    </cfRule>
    <cfRule type="cellIs" dxfId="5081" priority="1040" operator="equal">
      <formula>"AL"</formula>
    </cfRule>
  </conditionalFormatting>
  <conditionalFormatting sqref="C34:D34">
    <cfRule type="cellIs" dxfId="5080" priority="1033" operator="equal">
      <formula>"SL"</formula>
    </cfRule>
    <cfRule type="cellIs" dxfId="5079" priority="1034" operator="equal">
      <formula>"SL"</formula>
    </cfRule>
    <cfRule type="cellIs" dxfId="5078" priority="1035" operator="equal">
      <formula>"SL"</formula>
    </cfRule>
    <cfRule type="cellIs" dxfId="5077" priority="1036" operator="equal">
      <formula>"AL"</formula>
    </cfRule>
  </conditionalFormatting>
  <conditionalFormatting sqref="F34">
    <cfRule type="cellIs" dxfId="5076" priority="1029" operator="equal">
      <formula>"SL"</formula>
    </cfRule>
    <cfRule type="cellIs" dxfId="5075" priority="1030" operator="equal">
      <formula>"SL"</formula>
    </cfRule>
    <cfRule type="cellIs" dxfId="5074" priority="1031" operator="equal">
      <formula>"SL"</formula>
    </cfRule>
    <cfRule type="cellIs" dxfId="5073" priority="1032" operator="equal">
      <formula>"AL"</formula>
    </cfRule>
  </conditionalFormatting>
  <conditionalFormatting sqref="F34">
    <cfRule type="cellIs" dxfId="5072" priority="1025" operator="equal">
      <formula>"SL"</formula>
    </cfRule>
    <cfRule type="cellIs" dxfId="5071" priority="1026" operator="equal">
      <formula>"SL"</formula>
    </cfRule>
    <cfRule type="cellIs" dxfId="5070" priority="1027" operator="equal">
      <formula>"SL"</formula>
    </cfRule>
    <cfRule type="cellIs" dxfId="5069" priority="1028" operator="equal">
      <formula>"AL"</formula>
    </cfRule>
  </conditionalFormatting>
  <conditionalFormatting sqref="F34">
    <cfRule type="cellIs" dxfId="5068" priority="1021" operator="equal">
      <formula>"SL"</formula>
    </cfRule>
    <cfRule type="cellIs" dxfId="5067" priority="1022" operator="equal">
      <formula>"SL"</formula>
    </cfRule>
    <cfRule type="cellIs" dxfId="5066" priority="1023" operator="equal">
      <formula>"SL"</formula>
    </cfRule>
    <cfRule type="cellIs" dxfId="5065" priority="1024" operator="equal">
      <formula>"AL"</formula>
    </cfRule>
  </conditionalFormatting>
  <conditionalFormatting sqref="C16">
    <cfRule type="cellIs" dxfId="5064" priority="1017" operator="equal">
      <formula>"SL"</formula>
    </cfRule>
    <cfRule type="cellIs" dxfId="5063" priority="1018" operator="equal">
      <formula>"SL"</formula>
    </cfRule>
    <cfRule type="cellIs" dxfId="5062" priority="1019" operator="equal">
      <formula>"SL"</formula>
    </cfRule>
    <cfRule type="cellIs" dxfId="5061" priority="1020" operator="equal">
      <formula>"AL"</formula>
    </cfRule>
  </conditionalFormatting>
  <conditionalFormatting sqref="D16:F16">
    <cfRule type="cellIs" dxfId="5060" priority="1013" operator="equal">
      <formula>"SL"</formula>
    </cfRule>
    <cfRule type="cellIs" dxfId="5059" priority="1014" operator="equal">
      <formula>"SL"</formula>
    </cfRule>
    <cfRule type="cellIs" dxfId="5058" priority="1015" operator="equal">
      <formula>"SL"</formula>
    </cfRule>
    <cfRule type="cellIs" dxfId="5057" priority="1016" operator="equal">
      <formula>"AL"</formula>
    </cfRule>
  </conditionalFormatting>
  <conditionalFormatting sqref="I16">
    <cfRule type="cellIs" dxfId="5056" priority="1009" operator="equal">
      <formula>"SL"</formula>
    </cfRule>
    <cfRule type="cellIs" dxfId="5055" priority="1010" operator="equal">
      <formula>"SL"</formula>
    </cfRule>
    <cfRule type="cellIs" dxfId="5054" priority="1011" operator="equal">
      <formula>"SL"</formula>
    </cfRule>
    <cfRule type="cellIs" dxfId="5053" priority="1012" operator="equal">
      <formula>"AL"</formula>
    </cfRule>
  </conditionalFormatting>
  <conditionalFormatting sqref="G20:I20">
    <cfRule type="cellIs" dxfId="5052" priority="1005" operator="equal">
      <formula>"SL"</formula>
    </cfRule>
    <cfRule type="cellIs" dxfId="5051" priority="1006" operator="equal">
      <formula>"SL"</formula>
    </cfRule>
    <cfRule type="cellIs" dxfId="5050" priority="1007" operator="equal">
      <formula>"SL"</formula>
    </cfRule>
    <cfRule type="cellIs" dxfId="5049" priority="1008" operator="equal">
      <formula>"AL"</formula>
    </cfRule>
  </conditionalFormatting>
  <conditionalFormatting sqref="G20:I20">
    <cfRule type="cellIs" dxfId="5048" priority="1001" operator="equal">
      <formula>"SL"</formula>
    </cfRule>
    <cfRule type="cellIs" dxfId="5047" priority="1002" operator="equal">
      <formula>"SL"</formula>
    </cfRule>
    <cfRule type="cellIs" dxfId="5046" priority="1003" operator="equal">
      <formula>"SL"</formula>
    </cfRule>
    <cfRule type="cellIs" dxfId="5045" priority="1004" operator="equal">
      <formula>"AL"</formula>
    </cfRule>
  </conditionalFormatting>
  <conditionalFormatting sqref="C35">
    <cfRule type="cellIs" dxfId="5044" priority="997" operator="equal">
      <formula>"SL"</formula>
    </cfRule>
    <cfRule type="cellIs" dxfId="5043" priority="998" operator="equal">
      <formula>"SL"</formula>
    </cfRule>
    <cfRule type="cellIs" dxfId="5042" priority="999" operator="equal">
      <formula>"SL"</formula>
    </cfRule>
    <cfRule type="cellIs" dxfId="5041" priority="1000" operator="equal">
      <formula>"AL"</formula>
    </cfRule>
  </conditionalFormatting>
  <conditionalFormatting sqref="C35">
    <cfRule type="cellIs" dxfId="5040" priority="993" operator="equal">
      <formula>"SL"</formula>
    </cfRule>
    <cfRule type="cellIs" dxfId="5039" priority="994" operator="equal">
      <formula>"SL"</formula>
    </cfRule>
    <cfRule type="cellIs" dxfId="5038" priority="995" operator="equal">
      <formula>"SL"</formula>
    </cfRule>
    <cfRule type="cellIs" dxfId="5037" priority="996" operator="equal">
      <formula>"AL"</formula>
    </cfRule>
  </conditionalFormatting>
  <conditionalFormatting sqref="F35:I35">
    <cfRule type="cellIs" dxfId="5036" priority="989" operator="equal">
      <formula>"SL"</formula>
    </cfRule>
    <cfRule type="cellIs" dxfId="5035" priority="990" operator="equal">
      <formula>"SL"</formula>
    </cfRule>
    <cfRule type="cellIs" dxfId="5034" priority="991" operator="equal">
      <formula>"SL"</formula>
    </cfRule>
    <cfRule type="cellIs" dxfId="5033" priority="992" operator="equal">
      <formula>"AL"</formula>
    </cfRule>
  </conditionalFormatting>
  <conditionalFormatting sqref="F35:I35">
    <cfRule type="cellIs" dxfId="5032" priority="985" operator="equal">
      <formula>"SL"</formula>
    </cfRule>
    <cfRule type="cellIs" dxfId="5031" priority="986" operator="equal">
      <formula>"SL"</formula>
    </cfRule>
    <cfRule type="cellIs" dxfId="5030" priority="987" operator="equal">
      <formula>"SL"</formula>
    </cfRule>
    <cfRule type="cellIs" dxfId="5029" priority="988" operator="equal">
      <formula>"AL"</formula>
    </cfRule>
  </conditionalFormatting>
  <conditionalFormatting sqref="C37">
    <cfRule type="cellIs" dxfId="5028" priority="981" operator="equal">
      <formula>"SL"</formula>
    </cfRule>
    <cfRule type="cellIs" dxfId="5027" priority="982" operator="equal">
      <formula>"SL"</formula>
    </cfRule>
    <cfRule type="cellIs" dxfId="5026" priority="983" operator="equal">
      <formula>"SL"</formula>
    </cfRule>
    <cfRule type="cellIs" dxfId="5025" priority="984" operator="equal">
      <formula>"AL"</formula>
    </cfRule>
  </conditionalFormatting>
  <conditionalFormatting sqref="C37">
    <cfRule type="cellIs" dxfId="5024" priority="977" operator="equal">
      <formula>"SL"</formula>
    </cfRule>
    <cfRule type="cellIs" dxfId="5023" priority="978" operator="equal">
      <formula>"SL"</formula>
    </cfRule>
    <cfRule type="cellIs" dxfId="5022" priority="979" operator="equal">
      <formula>"SL"</formula>
    </cfRule>
    <cfRule type="cellIs" dxfId="5021" priority="980" operator="equal">
      <formula>"AL"</formula>
    </cfRule>
  </conditionalFormatting>
  <conditionalFormatting sqref="H37:I37">
    <cfRule type="cellIs" dxfId="5020" priority="973" operator="equal">
      <formula>"SL"</formula>
    </cfRule>
    <cfRule type="cellIs" dxfId="5019" priority="974" operator="equal">
      <formula>"SL"</formula>
    </cfRule>
    <cfRule type="cellIs" dxfId="5018" priority="975" operator="equal">
      <formula>"SL"</formula>
    </cfRule>
    <cfRule type="cellIs" dxfId="5017" priority="976" operator="equal">
      <formula>"AL"</formula>
    </cfRule>
  </conditionalFormatting>
  <conditionalFormatting sqref="H37:I37">
    <cfRule type="cellIs" dxfId="5016" priority="969" operator="equal">
      <formula>"SL"</formula>
    </cfRule>
    <cfRule type="cellIs" dxfId="5015" priority="970" operator="equal">
      <formula>"SL"</formula>
    </cfRule>
    <cfRule type="cellIs" dxfId="5014" priority="971" operator="equal">
      <formula>"SL"</formula>
    </cfRule>
    <cfRule type="cellIs" dxfId="5013" priority="972" operator="equal">
      <formula>"AL"</formula>
    </cfRule>
  </conditionalFormatting>
  <conditionalFormatting sqref="D38:H38">
    <cfRule type="cellIs" dxfId="5012" priority="965" operator="equal">
      <formula>"SL"</formula>
    </cfRule>
    <cfRule type="cellIs" dxfId="5011" priority="966" operator="equal">
      <formula>"SL"</formula>
    </cfRule>
    <cfRule type="cellIs" dxfId="5010" priority="967" operator="equal">
      <formula>"SL"</formula>
    </cfRule>
    <cfRule type="cellIs" dxfId="5009" priority="968" operator="equal">
      <formula>"AL"</formula>
    </cfRule>
  </conditionalFormatting>
  <conditionalFormatting sqref="D38:H38">
    <cfRule type="cellIs" dxfId="5008" priority="961" operator="equal">
      <formula>"SL"</formula>
    </cfRule>
    <cfRule type="cellIs" dxfId="5007" priority="962" operator="equal">
      <formula>"SL"</formula>
    </cfRule>
    <cfRule type="cellIs" dxfId="5006" priority="963" operator="equal">
      <formula>"SL"</formula>
    </cfRule>
    <cfRule type="cellIs" dxfId="5005" priority="964" operator="equal">
      <formula>"AL"</formula>
    </cfRule>
  </conditionalFormatting>
  <conditionalFormatting sqref="C40">
    <cfRule type="cellIs" dxfId="5004" priority="941" operator="equal">
      <formula>"SL"</formula>
    </cfRule>
    <cfRule type="cellIs" dxfId="5003" priority="942" operator="equal">
      <formula>"SL"</formula>
    </cfRule>
    <cfRule type="cellIs" dxfId="5002" priority="943" operator="equal">
      <formula>"SL"</formula>
    </cfRule>
    <cfRule type="cellIs" dxfId="5001" priority="944" operator="equal">
      <formula>"AL"</formula>
    </cfRule>
  </conditionalFormatting>
  <conditionalFormatting sqref="C40">
    <cfRule type="cellIs" dxfId="5000" priority="937" operator="equal">
      <formula>"SL"</formula>
    </cfRule>
    <cfRule type="cellIs" dxfId="4999" priority="938" operator="equal">
      <formula>"SL"</formula>
    </cfRule>
    <cfRule type="cellIs" dxfId="4998" priority="939" operator="equal">
      <formula>"SL"</formula>
    </cfRule>
    <cfRule type="cellIs" dxfId="4997" priority="940" operator="equal">
      <formula>"AL"</formula>
    </cfRule>
  </conditionalFormatting>
  <conditionalFormatting sqref="C40">
    <cfRule type="cellIs" dxfId="4996" priority="933" operator="equal">
      <formula>"SL"</formula>
    </cfRule>
    <cfRule type="cellIs" dxfId="4995" priority="934" operator="equal">
      <formula>"SL"</formula>
    </cfRule>
    <cfRule type="cellIs" dxfId="4994" priority="935" operator="equal">
      <formula>"SL"</formula>
    </cfRule>
    <cfRule type="cellIs" dxfId="4993" priority="936" operator="equal">
      <formula>"AL"</formula>
    </cfRule>
  </conditionalFormatting>
  <conditionalFormatting sqref="F40:I40">
    <cfRule type="cellIs" dxfId="4992" priority="929" operator="equal">
      <formula>"SL"</formula>
    </cfRule>
    <cfRule type="cellIs" dxfId="4991" priority="930" operator="equal">
      <formula>"SL"</formula>
    </cfRule>
    <cfRule type="cellIs" dxfId="4990" priority="931" operator="equal">
      <formula>"SL"</formula>
    </cfRule>
    <cfRule type="cellIs" dxfId="4989" priority="932" operator="equal">
      <formula>"AL"</formula>
    </cfRule>
  </conditionalFormatting>
  <conditionalFormatting sqref="F40:I40">
    <cfRule type="cellIs" dxfId="4988" priority="925" operator="equal">
      <formula>"SL"</formula>
    </cfRule>
    <cfRule type="cellIs" dxfId="4987" priority="926" operator="equal">
      <formula>"SL"</formula>
    </cfRule>
    <cfRule type="cellIs" dxfId="4986" priority="927" operator="equal">
      <formula>"SL"</formula>
    </cfRule>
    <cfRule type="cellIs" dxfId="4985" priority="928" operator="equal">
      <formula>"AL"</formula>
    </cfRule>
  </conditionalFormatting>
  <conditionalFormatting sqref="F40:I40">
    <cfRule type="cellIs" dxfId="4984" priority="921" operator="equal">
      <formula>"SL"</formula>
    </cfRule>
    <cfRule type="cellIs" dxfId="4983" priority="922" operator="equal">
      <formula>"SL"</formula>
    </cfRule>
    <cfRule type="cellIs" dxfId="4982" priority="923" operator="equal">
      <formula>"SL"</formula>
    </cfRule>
    <cfRule type="cellIs" dxfId="4981" priority="924" operator="equal">
      <formula>"AL"</formula>
    </cfRule>
  </conditionalFormatting>
  <conditionalFormatting sqref="C41">
    <cfRule type="cellIs" dxfId="4980" priority="917" operator="equal">
      <formula>"SL"</formula>
    </cfRule>
    <cfRule type="cellIs" dxfId="4979" priority="918" operator="equal">
      <formula>"SL"</formula>
    </cfRule>
    <cfRule type="cellIs" dxfId="4978" priority="919" operator="equal">
      <formula>"SL"</formula>
    </cfRule>
    <cfRule type="cellIs" dxfId="4977" priority="920" operator="equal">
      <formula>"AL"</formula>
    </cfRule>
  </conditionalFormatting>
  <conditionalFormatting sqref="C41">
    <cfRule type="cellIs" dxfId="4976" priority="913" operator="equal">
      <formula>"SL"</formula>
    </cfRule>
    <cfRule type="cellIs" dxfId="4975" priority="914" operator="equal">
      <formula>"SL"</formula>
    </cfRule>
    <cfRule type="cellIs" dxfId="4974" priority="915" operator="equal">
      <formula>"SL"</formula>
    </cfRule>
    <cfRule type="cellIs" dxfId="4973" priority="916" operator="equal">
      <formula>"AL"</formula>
    </cfRule>
  </conditionalFormatting>
  <conditionalFormatting sqref="C41">
    <cfRule type="cellIs" dxfId="4972" priority="909" operator="equal">
      <formula>"SL"</formula>
    </cfRule>
    <cfRule type="cellIs" dxfId="4971" priority="910" operator="equal">
      <formula>"SL"</formula>
    </cfRule>
    <cfRule type="cellIs" dxfId="4970" priority="911" operator="equal">
      <formula>"SL"</formula>
    </cfRule>
    <cfRule type="cellIs" dxfId="4969" priority="912" operator="equal">
      <formula>"AL"</formula>
    </cfRule>
  </conditionalFormatting>
  <conditionalFormatting sqref="F41:I41">
    <cfRule type="cellIs" dxfId="4968" priority="905" operator="equal">
      <formula>"SL"</formula>
    </cfRule>
    <cfRule type="cellIs" dxfId="4967" priority="906" operator="equal">
      <formula>"SL"</formula>
    </cfRule>
    <cfRule type="cellIs" dxfId="4966" priority="907" operator="equal">
      <formula>"SL"</formula>
    </cfRule>
    <cfRule type="cellIs" dxfId="4965" priority="908" operator="equal">
      <formula>"AL"</formula>
    </cfRule>
  </conditionalFormatting>
  <conditionalFormatting sqref="F41:I41">
    <cfRule type="cellIs" dxfId="4964" priority="901" operator="equal">
      <formula>"SL"</formula>
    </cfRule>
    <cfRule type="cellIs" dxfId="4963" priority="902" operator="equal">
      <formula>"SL"</formula>
    </cfRule>
    <cfRule type="cellIs" dxfId="4962" priority="903" operator="equal">
      <formula>"SL"</formula>
    </cfRule>
    <cfRule type="cellIs" dxfId="4961" priority="904" operator="equal">
      <formula>"AL"</formula>
    </cfRule>
  </conditionalFormatting>
  <conditionalFormatting sqref="F41:I41">
    <cfRule type="cellIs" dxfId="4960" priority="897" operator="equal">
      <formula>"SL"</formula>
    </cfRule>
    <cfRule type="cellIs" dxfId="4959" priority="898" operator="equal">
      <formula>"SL"</formula>
    </cfRule>
    <cfRule type="cellIs" dxfId="4958" priority="899" operator="equal">
      <formula>"SL"</formula>
    </cfRule>
    <cfRule type="cellIs" dxfId="4957" priority="900" operator="equal">
      <formula>"AL"</formula>
    </cfRule>
  </conditionalFormatting>
  <conditionalFormatting sqref="C43:D43">
    <cfRule type="cellIs" dxfId="4956" priority="893" operator="equal">
      <formula>"SL"</formula>
    </cfRule>
    <cfRule type="cellIs" dxfId="4955" priority="894" operator="equal">
      <formula>"SL"</formula>
    </cfRule>
    <cfRule type="cellIs" dxfId="4954" priority="895" operator="equal">
      <formula>"SL"</formula>
    </cfRule>
    <cfRule type="cellIs" dxfId="4953" priority="896" operator="equal">
      <formula>"AL"</formula>
    </cfRule>
  </conditionalFormatting>
  <conditionalFormatting sqref="C43:D43">
    <cfRule type="cellIs" dxfId="4952" priority="889" operator="equal">
      <formula>"SL"</formula>
    </cfRule>
    <cfRule type="cellIs" dxfId="4951" priority="890" operator="equal">
      <formula>"SL"</formula>
    </cfRule>
    <cfRule type="cellIs" dxfId="4950" priority="891" operator="equal">
      <formula>"SL"</formula>
    </cfRule>
    <cfRule type="cellIs" dxfId="4949" priority="892" operator="equal">
      <formula>"AL"</formula>
    </cfRule>
  </conditionalFormatting>
  <conditionalFormatting sqref="C43:D43">
    <cfRule type="cellIs" dxfId="4948" priority="885" operator="equal">
      <formula>"SL"</formula>
    </cfRule>
    <cfRule type="cellIs" dxfId="4947" priority="886" operator="equal">
      <formula>"SL"</formula>
    </cfRule>
    <cfRule type="cellIs" dxfId="4946" priority="887" operator="equal">
      <formula>"SL"</formula>
    </cfRule>
    <cfRule type="cellIs" dxfId="4945" priority="888" operator="equal">
      <formula>"AL"</formula>
    </cfRule>
  </conditionalFormatting>
  <conditionalFormatting sqref="G43:I43">
    <cfRule type="cellIs" dxfId="4944" priority="881" operator="equal">
      <formula>"SL"</formula>
    </cfRule>
    <cfRule type="cellIs" dxfId="4943" priority="882" operator="equal">
      <formula>"SL"</formula>
    </cfRule>
    <cfRule type="cellIs" dxfId="4942" priority="883" operator="equal">
      <formula>"SL"</formula>
    </cfRule>
    <cfRule type="cellIs" dxfId="4941" priority="884" operator="equal">
      <formula>"AL"</formula>
    </cfRule>
  </conditionalFormatting>
  <conditionalFormatting sqref="G43:I43">
    <cfRule type="cellIs" dxfId="4940" priority="877" operator="equal">
      <formula>"SL"</formula>
    </cfRule>
    <cfRule type="cellIs" dxfId="4939" priority="878" operator="equal">
      <formula>"SL"</formula>
    </cfRule>
    <cfRule type="cellIs" dxfId="4938" priority="879" operator="equal">
      <formula>"SL"</formula>
    </cfRule>
    <cfRule type="cellIs" dxfId="4937" priority="880" operator="equal">
      <formula>"AL"</formula>
    </cfRule>
  </conditionalFormatting>
  <conditionalFormatting sqref="G43:I43">
    <cfRule type="cellIs" dxfId="4936" priority="873" operator="equal">
      <formula>"SL"</formula>
    </cfRule>
    <cfRule type="cellIs" dxfId="4935" priority="874" operator="equal">
      <formula>"SL"</formula>
    </cfRule>
    <cfRule type="cellIs" dxfId="4934" priority="875" operator="equal">
      <formula>"SL"</formula>
    </cfRule>
    <cfRule type="cellIs" dxfId="4933" priority="876" operator="equal">
      <formula>"AL"</formula>
    </cfRule>
  </conditionalFormatting>
  <conditionalFormatting sqref="C46:E46">
    <cfRule type="cellIs" dxfId="4932" priority="869" operator="equal">
      <formula>"SL"</formula>
    </cfRule>
    <cfRule type="cellIs" dxfId="4931" priority="870" operator="equal">
      <formula>"SL"</formula>
    </cfRule>
    <cfRule type="cellIs" dxfId="4930" priority="871" operator="equal">
      <formula>"SL"</formula>
    </cfRule>
    <cfRule type="cellIs" dxfId="4929" priority="872" operator="equal">
      <formula>"AL"</formula>
    </cfRule>
  </conditionalFormatting>
  <conditionalFormatting sqref="C46:E46">
    <cfRule type="cellIs" dxfId="4928" priority="865" operator="equal">
      <formula>"SL"</formula>
    </cfRule>
    <cfRule type="cellIs" dxfId="4927" priority="866" operator="equal">
      <formula>"SL"</formula>
    </cfRule>
    <cfRule type="cellIs" dxfId="4926" priority="867" operator="equal">
      <formula>"SL"</formula>
    </cfRule>
    <cfRule type="cellIs" dxfId="4925" priority="868" operator="equal">
      <formula>"AL"</formula>
    </cfRule>
  </conditionalFormatting>
  <conditionalFormatting sqref="D46">
    <cfRule type="cellIs" dxfId="4924" priority="861" operator="equal">
      <formula>"SL"</formula>
    </cfRule>
    <cfRule type="cellIs" dxfId="4923" priority="862" operator="equal">
      <formula>"SL"</formula>
    </cfRule>
    <cfRule type="cellIs" dxfId="4922" priority="863" operator="equal">
      <formula>"SL"</formula>
    </cfRule>
    <cfRule type="cellIs" dxfId="4921" priority="864" operator="equal">
      <formula>"AL"</formula>
    </cfRule>
  </conditionalFormatting>
  <conditionalFormatting sqref="D46">
    <cfRule type="cellIs" dxfId="4920" priority="857" operator="equal">
      <formula>"SL"</formula>
    </cfRule>
    <cfRule type="cellIs" dxfId="4919" priority="858" operator="equal">
      <formula>"SL"</formula>
    </cfRule>
    <cfRule type="cellIs" dxfId="4918" priority="859" operator="equal">
      <formula>"SL"</formula>
    </cfRule>
    <cfRule type="cellIs" dxfId="4917" priority="860" operator="equal">
      <formula>"AL"</formula>
    </cfRule>
  </conditionalFormatting>
  <conditionalFormatting sqref="E46">
    <cfRule type="cellIs" dxfId="4916" priority="853" operator="equal">
      <formula>"SL"</formula>
    </cfRule>
    <cfRule type="cellIs" dxfId="4915" priority="854" operator="equal">
      <formula>"SL"</formula>
    </cfRule>
    <cfRule type="cellIs" dxfId="4914" priority="855" operator="equal">
      <formula>"SL"</formula>
    </cfRule>
    <cfRule type="cellIs" dxfId="4913" priority="856" operator="equal">
      <formula>"AL"</formula>
    </cfRule>
  </conditionalFormatting>
  <conditionalFormatting sqref="E46">
    <cfRule type="cellIs" dxfId="4912" priority="849" operator="equal">
      <formula>"SL"</formula>
    </cfRule>
    <cfRule type="cellIs" dxfId="4911" priority="850" operator="equal">
      <formula>"SL"</formula>
    </cfRule>
    <cfRule type="cellIs" dxfId="4910" priority="851" operator="equal">
      <formula>"SL"</formula>
    </cfRule>
    <cfRule type="cellIs" dxfId="4909" priority="852" operator="equal">
      <formula>"AL"</formula>
    </cfRule>
  </conditionalFormatting>
  <conditionalFormatting sqref="H46:I46">
    <cfRule type="cellIs" dxfId="4908" priority="845" operator="equal">
      <formula>"SL"</formula>
    </cfRule>
    <cfRule type="cellIs" dxfId="4907" priority="846" operator="equal">
      <formula>"SL"</formula>
    </cfRule>
    <cfRule type="cellIs" dxfId="4906" priority="847" operator="equal">
      <formula>"SL"</formula>
    </cfRule>
    <cfRule type="cellIs" dxfId="4905" priority="848" operator="equal">
      <formula>"AL"</formula>
    </cfRule>
  </conditionalFormatting>
  <conditionalFormatting sqref="H46:I46">
    <cfRule type="cellIs" dxfId="4904" priority="841" operator="equal">
      <formula>"SL"</formula>
    </cfRule>
    <cfRule type="cellIs" dxfId="4903" priority="842" operator="equal">
      <formula>"SL"</formula>
    </cfRule>
    <cfRule type="cellIs" dxfId="4902" priority="843" operator="equal">
      <formula>"SL"</formula>
    </cfRule>
    <cfRule type="cellIs" dxfId="4901" priority="844" operator="equal">
      <formula>"AL"</formula>
    </cfRule>
  </conditionalFormatting>
  <conditionalFormatting sqref="D48:E48">
    <cfRule type="cellIs" dxfId="4900" priority="837" operator="equal">
      <formula>"SL"</formula>
    </cfRule>
    <cfRule type="cellIs" dxfId="4899" priority="838" operator="equal">
      <formula>"SL"</formula>
    </cfRule>
    <cfRule type="cellIs" dxfId="4898" priority="839" operator="equal">
      <formula>"SL"</formula>
    </cfRule>
    <cfRule type="cellIs" dxfId="4897" priority="840" operator="equal">
      <formula>"AL"</formula>
    </cfRule>
  </conditionalFormatting>
  <conditionalFormatting sqref="D48:E48">
    <cfRule type="cellIs" dxfId="4896" priority="833" operator="equal">
      <formula>"SL"</formula>
    </cfRule>
    <cfRule type="cellIs" dxfId="4895" priority="834" operator="equal">
      <formula>"SL"</formula>
    </cfRule>
    <cfRule type="cellIs" dxfId="4894" priority="835" operator="equal">
      <formula>"SL"</formula>
    </cfRule>
    <cfRule type="cellIs" dxfId="4893" priority="836" operator="equal">
      <formula>"AL"</formula>
    </cfRule>
  </conditionalFormatting>
  <conditionalFormatting sqref="D48:E48">
    <cfRule type="cellIs" dxfId="4892" priority="829" operator="equal">
      <formula>"SL"</formula>
    </cfRule>
    <cfRule type="cellIs" dxfId="4891" priority="830" operator="equal">
      <formula>"SL"</formula>
    </cfRule>
    <cfRule type="cellIs" dxfId="4890" priority="831" operator="equal">
      <formula>"SL"</formula>
    </cfRule>
    <cfRule type="cellIs" dxfId="4889" priority="832" operator="equal">
      <formula>"AL"</formula>
    </cfRule>
  </conditionalFormatting>
  <conditionalFormatting sqref="H48:I48">
    <cfRule type="cellIs" dxfId="4888" priority="825" operator="equal">
      <formula>"SL"</formula>
    </cfRule>
    <cfRule type="cellIs" dxfId="4887" priority="826" operator="equal">
      <formula>"SL"</formula>
    </cfRule>
    <cfRule type="cellIs" dxfId="4886" priority="827" operator="equal">
      <formula>"SL"</formula>
    </cfRule>
    <cfRule type="cellIs" dxfId="4885" priority="828" operator="equal">
      <formula>"AL"</formula>
    </cfRule>
  </conditionalFormatting>
  <conditionalFormatting sqref="H48:I48">
    <cfRule type="cellIs" dxfId="4884" priority="821" operator="equal">
      <formula>"SL"</formula>
    </cfRule>
    <cfRule type="cellIs" dxfId="4883" priority="822" operator="equal">
      <formula>"SL"</formula>
    </cfRule>
    <cfRule type="cellIs" dxfId="4882" priority="823" operator="equal">
      <formula>"SL"</formula>
    </cfRule>
    <cfRule type="cellIs" dxfId="4881" priority="824" operator="equal">
      <formula>"AL"</formula>
    </cfRule>
  </conditionalFormatting>
  <conditionalFormatting sqref="H48:I48">
    <cfRule type="cellIs" dxfId="4880" priority="817" operator="equal">
      <formula>"SL"</formula>
    </cfRule>
    <cfRule type="cellIs" dxfId="4879" priority="818" operator="equal">
      <formula>"SL"</formula>
    </cfRule>
    <cfRule type="cellIs" dxfId="4878" priority="819" operator="equal">
      <formula>"SL"</formula>
    </cfRule>
    <cfRule type="cellIs" dxfId="4877" priority="820" operator="equal">
      <formula>"AL"</formula>
    </cfRule>
  </conditionalFormatting>
  <conditionalFormatting sqref="H48:I48">
    <cfRule type="cellIs" dxfId="4876" priority="813" operator="equal">
      <formula>"SL"</formula>
    </cfRule>
    <cfRule type="cellIs" dxfId="4875" priority="814" operator="equal">
      <formula>"SL"</formula>
    </cfRule>
    <cfRule type="cellIs" dxfId="4874" priority="815" operator="equal">
      <formula>"SL"</formula>
    </cfRule>
    <cfRule type="cellIs" dxfId="4873" priority="816" operator="equal">
      <formula>"AL"</formula>
    </cfRule>
  </conditionalFormatting>
  <conditionalFormatting sqref="H48:I48">
    <cfRule type="cellIs" dxfId="4872" priority="809" operator="equal">
      <formula>"SL"</formula>
    </cfRule>
    <cfRule type="cellIs" dxfId="4871" priority="810" operator="equal">
      <formula>"SL"</formula>
    </cfRule>
    <cfRule type="cellIs" dxfId="4870" priority="811" operator="equal">
      <formula>"SL"</formula>
    </cfRule>
    <cfRule type="cellIs" dxfId="4869" priority="812" operator="equal">
      <formula>"AL"</formula>
    </cfRule>
  </conditionalFormatting>
  <conditionalFormatting sqref="C45">
    <cfRule type="cellIs" dxfId="4868" priority="805" operator="equal">
      <formula>"SL"</formula>
    </cfRule>
    <cfRule type="cellIs" dxfId="4867" priority="806" operator="equal">
      <formula>"SL"</formula>
    </cfRule>
    <cfRule type="cellIs" dxfId="4866" priority="807" operator="equal">
      <formula>"SL"</formula>
    </cfRule>
    <cfRule type="cellIs" dxfId="4865" priority="808" operator="equal">
      <formula>"AL"</formula>
    </cfRule>
  </conditionalFormatting>
  <conditionalFormatting sqref="C45">
    <cfRule type="cellIs" dxfId="4864" priority="801" operator="equal">
      <formula>"SL"</formula>
    </cfRule>
    <cfRule type="cellIs" dxfId="4863" priority="802" operator="equal">
      <formula>"SL"</formula>
    </cfRule>
    <cfRule type="cellIs" dxfId="4862" priority="803" operator="equal">
      <formula>"SL"</formula>
    </cfRule>
    <cfRule type="cellIs" dxfId="4861" priority="804" operator="equal">
      <formula>"AL"</formula>
    </cfRule>
  </conditionalFormatting>
  <conditionalFormatting sqref="C45">
    <cfRule type="cellIs" dxfId="4860" priority="797" operator="equal">
      <formula>"SL"</formula>
    </cfRule>
    <cfRule type="cellIs" dxfId="4859" priority="798" operator="equal">
      <formula>"SL"</formula>
    </cfRule>
    <cfRule type="cellIs" dxfId="4858" priority="799" operator="equal">
      <formula>"SL"</formula>
    </cfRule>
    <cfRule type="cellIs" dxfId="4857" priority="800" operator="equal">
      <formula>"AL"</formula>
    </cfRule>
  </conditionalFormatting>
  <conditionalFormatting sqref="C45">
    <cfRule type="cellIs" dxfId="4856" priority="793" operator="equal">
      <formula>"SL"</formula>
    </cfRule>
    <cfRule type="cellIs" dxfId="4855" priority="794" operator="equal">
      <formula>"SL"</formula>
    </cfRule>
    <cfRule type="cellIs" dxfId="4854" priority="795" operator="equal">
      <formula>"SL"</formula>
    </cfRule>
    <cfRule type="cellIs" dxfId="4853" priority="796" operator="equal">
      <formula>"AL"</formula>
    </cfRule>
  </conditionalFormatting>
  <conditionalFormatting sqref="C31">
    <cfRule type="cellIs" dxfId="4852" priority="785" operator="equal">
      <formula>"SL"</formula>
    </cfRule>
    <cfRule type="cellIs" dxfId="4851" priority="786" operator="equal">
      <formula>"SL"</formula>
    </cfRule>
    <cfRule type="cellIs" dxfId="4850" priority="787" operator="equal">
      <formula>"SL"</formula>
    </cfRule>
    <cfRule type="cellIs" dxfId="4849" priority="788" operator="equal">
      <formula>"AL"</formula>
    </cfRule>
  </conditionalFormatting>
  <conditionalFormatting sqref="C31">
    <cfRule type="cellIs" dxfId="4848" priority="781" operator="equal">
      <formula>"SL"</formula>
    </cfRule>
    <cfRule type="cellIs" dxfId="4847" priority="782" operator="equal">
      <formula>"SL"</formula>
    </cfRule>
    <cfRule type="cellIs" dxfId="4846" priority="783" operator="equal">
      <formula>"SL"</formula>
    </cfRule>
    <cfRule type="cellIs" dxfId="4845" priority="784" operator="equal">
      <formula>"AL"</formula>
    </cfRule>
  </conditionalFormatting>
  <conditionalFormatting sqref="C31">
    <cfRule type="cellIs" dxfId="4844" priority="777" operator="equal">
      <formula>"SL"</formula>
    </cfRule>
    <cfRule type="cellIs" dxfId="4843" priority="778" operator="equal">
      <formula>"SL"</formula>
    </cfRule>
    <cfRule type="cellIs" dxfId="4842" priority="779" operator="equal">
      <formula>"SL"</formula>
    </cfRule>
    <cfRule type="cellIs" dxfId="4841" priority="780" operator="equal">
      <formula>"AL"</formula>
    </cfRule>
  </conditionalFormatting>
  <conditionalFormatting sqref="F44">
    <cfRule type="cellIs" dxfId="4840" priority="773" operator="equal">
      <formula>"SL"</formula>
    </cfRule>
    <cfRule type="cellIs" dxfId="4839" priority="774" operator="equal">
      <formula>"SL"</formula>
    </cfRule>
    <cfRule type="cellIs" dxfId="4838" priority="775" operator="equal">
      <formula>"SL"</formula>
    </cfRule>
    <cfRule type="cellIs" dxfId="4837" priority="776" operator="equal">
      <formula>"AL"</formula>
    </cfRule>
  </conditionalFormatting>
  <conditionalFormatting sqref="F44">
    <cfRule type="cellIs" dxfId="4836" priority="769" operator="equal">
      <formula>"SL"</formula>
    </cfRule>
    <cfRule type="cellIs" dxfId="4835" priority="770" operator="equal">
      <formula>"SL"</formula>
    </cfRule>
    <cfRule type="cellIs" dxfId="4834" priority="771" operator="equal">
      <formula>"SL"</formula>
    </cfRule>
    <cfRule type="cellIs" dxfId="4833" priority="772" operator="equal">
      <formula>"AL"</formula>
    </cfRule>
  </conditionalFormatting>
  <conditionalFormatting sqref="F44">
    <cfRule type="cellIs" dxfId="4832" priority="765" operator="equal">
      <formula>"SL"</formula>
    </cfRule>
    <cfRule type="cellIs" dxfId="4831" priority="766" operator="equal">
      <formula>"SL"</formula>
    </cfRule>
    <cfRule type="cellIs" dxfId="4830" priority="767" operator="equal">
      <formula>"SL"</formula>
    </cfRule>
    <cfRule type="cellIs" dxfId="4829" priority="768" operator="equal">
      <formula>"AL"</formula>
    </cfRule>
  </conditionalFormatting>
  <conditionalFormatting sqref="G44">
    <cfRule type="cellIs" dxfId="4828" priority="761" operator="equal">
      <formula>"SL"</formula>
    </cfRule>
    <cfRule type="cellIs" dxfId="4827" priority="762" operator="equal">
      <formula>"SL"</formula>
    </cfRule>
    <cfRule type="cellIs" dxfId="4826" priority="763" operator="equal">
      <formula>"SL"</formula>
    </cfRule>
    <cfRule type="cellIs" dxfId="4825" priority="764" operator="equal">
      <formula>"AL"</formula>
    </cfRule>
  </conditionalFormatting>
  <conditionalFormatting sqref="G44">
    <cfRule type="cellIs" dxfId="4824" priority="757" operator="equal">
      <formula>"SL"</formula>
    </cfRule>
    <cfRule type="cellIs" dxfId="4823" priority="758" operator="equal">
      <formula>"SL"</formula>
    </cfRule>
    <cfRule type="cellIs" dxfId="4822" priority="759" operator="equal">
      <formula>"SL"</formula>
    </cfRule>
    <cfRule type="cellIs" dxfId="4821" priority="760" operator="equal">
      <formula>"AL"</formula>
    </cfRule>
  </conditionalFormatting>
  <conditionalFormatting sqref="G44">
    <cfRule type="cellIs" dxfId="4820" priority="753" operator="equal">
      <formula>"SL"</formula>
    </cfRule>
    <cfRule type="cellIs" dxfId="4819" priority="754" operator="equal">
      <formula>"SL"</formula>
    </cfRule>
    <cfRule type="cellIs" dxfId="4818" priority="755" operator="equal">
      <formula>"SL"</formula>
    </cfRule>
    <cfRule type="cellIs" dxfId="4817" priority="756" operator="equal">
      <formula>"AL"</formula>
    </cfRule>
  </conditionalFormatting>
  <conditionalFormatting sqref="H44">
    <cfRule type="cellIs" dxfId="4816" priority="749" operator="equal">
      <formula>"SL"</formula>
    </cfRule>
    <cfRule type="cellIs" dxfId="4815" priority="750" operator="equal">
      <formula>"SL"</formula>
    </cfRule>
    <cfRule type="cellIs" dxfId="4814" priority="751" operator="equal">
      <formula>"SL"</formula>
    </cfRule>
    <cfRule type="cellIs" dxfId="4813" priority="752" operator="equal">
      <formula>"AL"</formula>
    </cfRule>
  </conditionalFormatting>
  <conditionalFormatting sqref="H44">
    <cfRule type="cellIs" dxfId="4812" priority="745" operator="equal">
      <formula>"SL"</formula>
    </cfRule>
    <cfRule type="cellIs" dxfId="4811" priority="746" operator="equal">
      <formula>"SL"</formula>
    </cfRule>
    <cfRule type="cellIs" dxfId="4810" priority="747" operator="equal">
      <formula>"SL"</formula>
    </cfRule>
    <cfRule type="cellIs" dxfId="4809" priority="748" operator="equal">
      <formula>"AL"</formula>
    </cfRule>
  </conditionalFormatting>
  <conditionalFormatting sqref="H44">
    <cfRule type="cellIs" dxfId="4808" priority="741" operator="equal">
      <formula>"SL"</formula>
    </cfRule>
    <cfRule type="cellIs" dxfId="4807" priority="742" operator="equal">
      <formula>"SL"</formula>
    </cfRule>
    <cfRule type="cellIs" dxfId="4806" priority="743" operator="equal">
      <formula>"SL"</formula>
    </cfRule>
    <cfRule type="cellIs" dxfId="4805" priority="744" operator="equal">
      <formula>"AL"</formula>
    </cfRule>
  </conditionalFormatting>
  <conditionalFormatting sqref="I44">
    <cfRule type="cellIs" dxfId="4804" priority="737" operator="equal">
      <formula>"SL"</formula>
    </cfRule>
    <cfRule type="cellIs" dxfId="4803" priority="738" operator="equal">
      <formula>"SL"</formula>
    </cfRule>
    <cfRule type="cellIs" dxfId="4802" priority="739" operator="equal">
      <formula>"SL"</formula>
    </cfRule>
    <cfRule type="cellIs" dxfId="4801" priority="740" operator="equal">
      <formula>"AL"</formula>
    </cfRule>
  </conditionalFormatting>
  <conditionalFormatting sqref="I44">
    <cfRule type="cellIs" dxfId="4800" priority="733" operator="equal">
      <formula>"SL"</formula>
    </cfRule>
    <cfRule type="cellIs" dxfId="4799" priority="734" operator="equal">
      <formula>"SL"</formula>
    </cfRule>
    <cfRule type="cellIs" dxfId="4798" priority="735" operator="equal">
      <formula>"SL"</formula>
    </cfRule>
    <cfRule type="cellIs" dxfId="4797" priority="736" operator="equal">
      <formula>"AL"</formula>
    </cfRule>
  </conditionalFormatting>
  <conditionalFormatting sqref="I44">
    <cfRule type="cellIs" dxfId="4796" priority="729" operator="equal">
      <formula>"SL"</formula>
    </cfRule>
    <cfRule type="cellIs" dxfId="4795" priority="730" operator="equal">
      <formula>"SL"</formula>
    </cfRule>
    <cfRule type="cellIs" dxfId="4794" priority="731" operator="equal">
      <formula>"SL"</formula>
    </cfRule>
    <cfRule type="cellIs" dxfId="4793" priority="732" operator="equal">
      <formula>"AL"</formula>
    </cfRule>
  </conditionalFormatting>
  <conditionalFormatting sqref="D48">
    <cfRule type="cellIs" dxfId="4792" priority="725" operator="equal">
      <formula>"SL"</formula>
    </cfRule>
    <cfRule type="cellIs" dxfId="4791" priority="726" operator="equal">
      <formula>"SL"</formula>
    </cfRule>
    <cfRule type="cellIs" dxfId="4790" priority="727" operator="equal">
      <formula>"SL"</formula>
    </cfRule>
    <cfRule type="cellIs" dxfId="4789" priority="728" operator="equal">
      <formula>"AL"</formula>
    </cfRule>
  </conditionalFormatting>
  <conditionalFormatting sqref="D48">
    <cfRule type="cellIs" dxfId="4788" priority="721" operator="equal">
      <formula>"SL"</formula>
    </cfRule>
    <cfRule type="cellIs" dxfId="4787" priority="722" operator="equal">
      <formula>"SL"</formula>
    </cfRule>
    <cfRule type="cellIs" dxfId="4786" priority="723" operator="equal">
      <formula>"SL"</formula>
    </cfRule>
    <cfRule type="cellIs" dxfId="4785" priority="724" operator="equal">
      <formula>"AL"</formula>
    </cfRule>
  </conditionalFormatting>
  <conditionalFormatting sqref="D48">
    <cfRule type="cellIs" dxfId="4784" priority="717" operator="equal">
      <formula>"SL"</formula>
    </cfRule>
    <cfRule type="cellIs" dxfId="4783" priority="718" operator="equal">
      <formula>"SL"</formula>
    </cfRule>
    <cfRule type="cellIs" dxfId="4782" priority="719" operator="equal">
      <formula>"SL"</formula>
    </cfRule>
    <cfRule type="cellIs" dxfId="4781" priority="720" operator="equal">
      <formula>"AL"</formula>
    </cfRule>
  </conditionalFormatting>
  <conditionalFormatting sqref="E48">
    <cfRule type="cellIs" dxfId="4780" priority="713" operator="equal">
      <formula>"SL"</formula>
    </cfRule>
    <cfRule type="cellIs" dxfId="4779" priority="714" operator="equal">
      <formula>"SL"</formula>
    </cfRule>
    <cfRule type="cellIs" dxfId="4778" priority="715" operator="equal">
      <formula>"SL"</formula>
    </cfRule>
    <cfRule type="cellIs" dxfId="4777" priority="716" operator="equal">
      <formula>"AL"</formula>
    </cfRule>
  </conditionalFormatting>
  <conditionalFormatting sqref="E48">
    <cfRule type="cellIs" dxfId="4776" priority="709" operator="equal">
      <formula>"SL"</formula>
    </cfRule>
    <cfRule type="cellIs" dxfId="4775" priority="710" operator="equal">
      <formula>"SL"</formula>
    </cfRule>
    <cfRule type="cellIs" dxfId="4774" priority="711" operator="equal">
      <formula>"SL"</formula>
    </cfRule>
    <cfRule type="cellIs" dxfId="4773" priority="712" operator="equal">
      <formula>"AL"</formula>
    </cfRule>
  </conditionalFormatting>
  <conditionalFormatting sqref="E48">
    <cfRule type="cellIs" dxfId="4772" priority="705" operator="equal">
      <formula>"SL"</formula>
    </cfRule>
    <cfRule type="cellIs" dxfId="4771" priority="706" operator="equal">
      <formula>"SL"</formula>
    </cfRule>
    <cfRule type="cellIs" dxfId="4770" priority="707" operator="equal">
      <formula>"SL"</formula>
    </cfRule>
    <cfRule type="cellIs" dxfId="4769" priority="708" operator="equal">
      <formula>"AL"</formula>
    </cfRule>
  </conditionalFormatting>
  <conditionalFormatting sqref="H48">
    <cfRule type="cellIs" dxfId="4768" priority="701" operator="equal">
      <formula>"SL"</formula>
    </cfRule>
    <cfRule type="cellIs" dxfId="4767" priority="702" operator="equal">
      <formula>"SL"</formula>
    </cfRule>
    <cfRule type="cellIs" dxfId="4766" priority="703" operator="equal">
      <formula>"SL"</formula>
    </cfRule>
    <cfRule type="cellIs" dxfId="4765" priority="704" operator="equal">
      <formula>"AL"</formula>
    </cfRule>
  </conditionalFormatting>
  <conditionalFormatting sqref="H48">
    <cfRule type="cellIs" dxfId="4764" priority="697" operator="equal">
      <formula>"SL"</formula>
    </cfRule>
    <cfRule type="cellIs" dxfId="4763" priority="698" operator="equal">
      <formula>"SL"</formula>
    </cfRule>
    <cfRule type="cellIs" dxfId="4762" priority="699" operator="equal">
      <formula>"SL"</formula>
    </cfRule>
    <cfRule type="cellIs" dxfId="4761" priority="700" operator="equal">
      <formula>"AL"</formula>
    </cfRule>
  </conditionalFormatting>
  <conditionalFormatting sqref="H48">
    <cfRule type="cellIs" dxfId="4760" priority="693" operator="equal">
      <formula>"SL"</formula>
    </cfRule>
    <cfRule type="cellIs" dxfId="4759" priority="694" operator="equal">
      <formula>"SL"</formula>
    </cfRule>
    <cfRule type="cellIs" dxfId="4758" priority="695" operator="equal">
      <formula>"SL"</formula>
    </cfRule>
    <cfRule type="cellIs" dxfId="4757" priority="696" operator="equal">
      <formula>"AL"</formula>
    </cfRule>
  </conditionalFormatting>
  <conditionalFormatting sqref="H48">
    <cfRule type="cellIs" dxfId="4756" priority="689" operator="equal">
      <formula>"SL"</formula>
    </cfRule>
    <cfRule type="cellIs" dxfId="4755" priority="690" operator="equal">
      <formula>"SL"</formula>
    </cfRule>
    <cfRule type="cellIs" dxfId="4754" priority="691" operator="equal">
      <formula>"SL"</formula>
    </cfRule>
    <cfRule type="cellIs" dxfId="4753" priority="692" operator="equal">
      <formula>"AL"</formula>
    </cfRule>
  </conditionalFormatting>
  <conditionalFormatting sqref="H48">
    <cfRule type="cellIs" dxfId="4752" priority="685" operator="equal">
      <formula>"SL"</formula>
    </cfRule>
    <cfRule type="cellIs" dxfId="4751" priority="686" operator="equal">
      <formula>"SL"</formula>
    </cfRule>
    <cfRule type="cellIs" dxfId="4750" priority="687" operator="equal">
      <formula>"SL"</formula>
    </cfRule>
    <cfRule type="cellIs" dxfId="4749" priority="688" operator="equal">
      <formula>"AL"</formula>
    </cfRule>
  </conditionalFormatting>
  <conditionalFormatting sqref="I48">
    <cfRule type="cellIs" dxfId="4748" priority="681" operator="equal">
      <formula>"SL"</formula>
    </cfRule>
    <cfRule type="cellIs" dxfId="4747" priority="682" operator="equal">
      <formula>"SL"</formula>
    </cfRule>
    <cfRule type="cellIs" dxfId="4746" priority="683" operator="equal">
      <formula>"SL"</formula>
    </cfRule>
    <cfRule type="cellIs" dxfId="4745" priority="684" operator="equal">
      <formula>"AL"</formula>
    </cfRule>
  </conditionalFormatting>
  <conditionalFormatting sqref="I48">
    <cfRule type="cellIs" dxfId="4744" priority="677" operator="equal">
      <formula>"SL"</formula>
    </cfRule>
    <cfRule type="cellIs" dxfId="4743" priority="678" operator="equal">
      <formula>"SL"</formula>
    </cfRule>
    <cfRule type="cellIs" dxfId="4742" priority="679" operator="equal">
      <formula>"SL"</formula>
    </cfRule>
    <cfRule type="cellIs" dxfId="4741" priority="680" operator="equal">
      <formula>"AL"</formula>
    </cfRule>
  </conditionalFormatting>
  <conditionalFormatting sqref="I48">
    <cfRule type="cellIs" dxfId="4740" priority="673" operator="equal">
      <formula>"SL"</formula>
    </cfRule>
    <cfRule type="cellIs" dxfId="4739" priority="674" operator="equal">
      <formula>"SL"</formula>
    </cfRule>
    <cfRule type="cellIs" dxfId="4738" priority="675" operator="equal">
      <formula>"SL"</formula>
    </cfRule>
    <cfRule type="cellIs" dxfId="4737" priority="676" operator="equal">
      <formula>"AL"</formula>
    </cfRule>
  </conditionalFormatting>
  <conditionalFormatting sqref="I48">
    <cfRule type="cellIs" dxfId="4736" priority="669" operator="equal">
      <formula>"SL"</formula>
    </cfRule>
    <cfRule type="cellIs" dxfId="4735" priority="670" operator="equal">
      <formula>"SL"</formula>
    </cfRule>
    <cfRule type="cellIs" dxfId="4734" priority="671" operator="equal">
      <formula>"SL"</formula>
    </cfRule>
    <cfRule type="cellIs" dxfId="4733" priority="672" operator="equal">
      <formula>"AL"</formula>
    </cfRule>
  </conditionalFormatting>
  <conditionalFormatting sqref="I48">
    <cfRule type="cellIs" dxfId="4732" priority="665" operator="equal">
      <formula>"SL"</formula>
    </cfRule>
    <cfRule type="cellIs" dxfId="4731" priority="666" operator="equal">
      <formula>"SL"</formula>
    </cfRule>
    <cfRule type="cellIs" dxfId="4730" priority="667" operator="equal">
      <formula>"SL"</formula>
    </cfRule>
    <cfRule type="cellIs" dxfId="4729" priority="668" operator="equal">
      <formula>"AL"</formula>
    </cfRule>
  </conditionalFormatting>
  <conditionalFormatting sqref="H46:I46">
    <cfRule type="cellIs" dxfId="4728" priority="649" operator="equal">
      <formula>"SL"</formula>
    </cfRule>
    <cfRule type="cellIs" dxfId="4727" priority="650" operator="equal">
      <formula>"SL"</formula>
    </cfRule>
    <cfRule type="cellIs" dxfId="4726" priority="651" operator="equal">
      <formula>"SL"</formula>
    </cfRule>
    <cfRule type="cellIs" dxfId="4725" priority="652" operator="equal">
      <formula>"AL"</formula>
    </cfRule>
  </conditionalFormatting>
  <conditionalFormatting sqref="H46:I46">
    <cfRule type="cellIs" dxfId="4724" priority="645" operator="equal">
      <formula>"SL"</formula>
    </cfRule>
    <cfRule type="cellIs" dxfId="4723" priority="646" operator="equal">
      <formula>"SL"</formula>
    </cfRule>
    <cfRule type="cellIs" dxfId="4722" priority="647" operator="equal">
      <formula>"SL"</formula>
    </cfRule>
    <cfRule type="cellIs" dxfId="4721" priority="648" operator="equal">
      <formula>"AL"</formula>
    </cfRule>
  </conditionalFormatting>
  <conditionalFormatting sqref="D38">
    <cfRule type="cellIs" dxfId="4720" priority="641" operator="equal">
      <formula>"SL"</formula>
    </cfRule>
    <cfRule type="cellIs" dxfId="4719" priority="642" operator="equal">
      <formula>"SL"</formula>
    </cfRule>
    <cfRule type="cellIs" dxfId="4718" priority="643" operator="equal">
      <formula>"SL"</formula>
    </cfRule>
    <cfRule type="cellIs" dxfId="4717" priority="644" operator="equal">
      <formula>"AL"</formula>
    </cfRule>
  </conditionalFormatting>
  <conditionalFormatting sqref="D38">
    <cfRule type="cellIs" dxfId="4716" priority="637" operator="equal">
      <formula>"SL"</formula>
    </cfRule>
    <cfRule type="cellIs" dxfId="4715" priority="638" operator="equal">
      <formula>"SL"</formula>
    </cfRule>
    <cfRule type="cellIs" dxfId="4714" priority="639" operator="equal">
      <formula>"SL"</formula>
    </cfRule>
    <cfRule type="cellIs" dxfId="4713" priority="640" operator="equal">
      <formula>"AL"</formula>
    </cfRule>
  </conditionalFormatting>
  <conditionalFormatting sqref="E38:H38">
    <cfRule type="cellIs" dxfId="4712" priority="633" operator="equal">
      <formula>"SL"</formula>
    </cfRule>
    <cfRule type="cellIs" dxfId="4711" priority="634" operator="equal">
      <formula>"SL"</formula>
    </cfRule>
    <cfRule type="cellIs" dxfId="4710" priority="635" operator="equal">
      <formula>"SL"</formula>
    </cfRule>
    <cfRule type="cellIs" dxfId="4709" priority="636" operator="equal">
      <formula>"AL"</formula>
    </cfRule>
  </conditionalFormatting>
  <conditionalFormatting sqref="E38:H38">
    <cfRule type="cellIs" dxfId="4708" priority="629" operator="equal">
      <formula>"SL"</formula>
    </cfRule>
    <cfRule type="cellIs" dxfId="4707" priority="630" operator="equal">
      <formula>"SL"</formula>
    </cfRule>
    <cfRule type="cellIs" dxfId="4706" priority="631" operator="equal">
      <formula>"SL"</formula>
    </cfRule>
    <cfRule type="cellIs" dxfId="4705" priority="632" operator="equal">
      <formula>"AL"</formula>
    </cfRule>
  </conditionalFormatting>
  <conditionalFormatting sqref="C24:D24">
    <cfRule type="cellIs" dxfId="4704" priority="625" operator="equal">
      <formula>"SL"</formula>
    </cfRule>
    <cfRule type="cellIs" dxfId="4703" priority="626" operator="equal">
      <formula>"SL"</formula>
    </cfRule>
    <cfRule type="cellIs" dxfId="4702" priority="627" operator="equal">
      <formula>"SL"</formula>
    </cfRule>
    <cfRule type="cellIs" dxfId="4701" priority="628" operator="equal">
      <formula>"AL"</formula>
    </cfRule>
  </conditionalFormatting>
  <conditionalFormatting sqref="C24:D24">
    <cfRule type="cellIs" dxfId="4700" priority="621" operator="equal">
      <formula>"SL"</formula>
    </cfRule>
    <cfRule type="cellIs" dxfId="4699" priority="622" operator="equal">
      <formula>"SL"</formula>
    </cfRule>
    <cfRule type="cellIs" dxfId="4698" priority="623" operator="equal">
      <formula>"SL"</formula>
    </cfRule>
    <cfRule type="cellIs" dxfId="4697" priority="624" operator="equal">
      <formula>"AL"</formula>
    </cfRule>
  </conditionalFormatting>
  <conditionalFormatting sqref="C24:D24">
    <cfRule type="cellIs" dxfId="4696" priority="617" operator="equal">
      <formula>"SL"</formula>
    </cfRule>
    <cfRule type="cellIs" dxfId="4695" priority="618" operator="equal">
      <formula>"SL"</formula>
    </cfRule>
    <cfRule type="cellIs" dxfId="4694" priority="619" operator="equal">
      <formula>"SL"</formula>
    </cfRule>
    <cfRule type="cellIs" dxfId="4693" priority="620" operator="equal">
      <formula>"AL"</formula>
    </cfRule>
  </conditionalFormatting>
  <conditionalFormatting sqref="I24">
    <cfRule type="cellIs" dxfId="4692" priority="613" operator="equal">
      <formula>"SL"</formula>
    </cfRule>
    <cfRule type="cellIs" dxfId="4691" priority="614" operator="equal">
      <formula>"SL"</formula>
    </cfRule>
    <cfRule type="cellIs" dxfId="4690" priority="615" operator="equal">
      <formula>"SL"</formula>
    </cfRule>
    <cfRule type="cellIs" dxfId="4689" priority="616" operator="equal">
      <formula>"AL"</formula>
    </cfRule>
  </conditionalFormatting>
  <conditionalFormatting sqref="I24">
    <cfRule type="cellIs" dxfId="4688" priority="609" operator="equal">
      <formula>"SL"</formula>
    </cfRule>
    <cfRule type="cellIs" dxfId="4687" priority="610" operator="equal">
      <formula>"SL"</formula>
    </cfRule>
    <cfRule type="cellIs" dxfId="4686" priority="611" operator="equal">
      <formula>"SL"</formula>
    </cfRule>
    <cfRule type="cellIs" dxfId="4685" priority="612" operator="equal">
      <formula>"AL"</formula>
    </cfRule>
  </conditionalFormatting>
  <conditionalFormatting sqref="I24">
    <cfRule type="cellIs" dxfId="4684" priority="605" operator="equal">
      <formula>"SL"</formula>
    </cfRule>
    <cfRule type="cellIs" dxfId="4683" priority="606" operator="equal">
      <formula>"SL"</formula>
    </cfRule>
    <cfRule type="cellIs" dxfId="4682" priority="607" operator="equal">
      <formula>"SL"</formula>
    </cfRule>
    <cfRule type="cellIs" dxfId="4681" priority="608" operator="equal">
      <formula>"AL"</formula>
    </cfRule>
  </conditionalFormatting>
  <conditionalFormatting sqref="I21">
    <cfRule type="cellIs" dxfId="4680" priority="601" operator="equal">
      <formula>"SL"</formula>
    </cfRule>
    <cfRule type="cellIs" dxfId="4679" priority="602" operator="equal">
      <formula>"SL"</formula>
    </cfRule>
    <cfRule type="cellIs" dxfId="4678" priority="603" operator="equal">
      <formula>"SL"</formula>
    </cfRule>
    <cfRule type="cellIs" dxfId="4677" priority="604" operator="equal">
      <formula>"AL"</formula>
    </cfRule>
  </conditionalFormatting>
  <conditionalFormatting sqref="I21">
    <cfRule type="cellIs" dxfId="4676" priority="597" operator="equal">
      <formula>"SL"</formula>
    </cfRule>
    <cfRule type="cellIs" dxfId="4675" priority="598" operator="equal">
      <formula>"SL"</formula>
    </cfRule>
    <cfRule type="cellIs" dxfId="4674" priority="599" operator="equal">
      <formula>"SL"</formula>
    </cfRule>
    <cfRule type="cellIs" dxfId="4673" priority="600" operator="equal">
      <formula>"AL"</formula>
    </cfRule>
  </conditionalFormatting>
  <conditionalFormatting sqref="I21">
    <cfRule type="cellIs" dxfId="4672" priority="593" operator="equal">
      <formula>"SL"</formula>
    </cfRule>
    <cfRule type="cellIs" dxfId="4671" priority="594" operator="equal">
      <formula>"SL"</formula>
    </cfRule>
    <cfRule type="cellIs" dxfId="4670" priority="595" operator="equal">
      <formula>"SL"</formula>
    </cfRule>
    <cfRule type="cellIs" dxfId="4669" priority="596" operator="equal">
      <formula>"AL"</formula>
    </cfRule>
  </conditionalFormatting>
  <conditionalFormatting sqref="D45">
    <cfRule type="cellIs" dxfId="4668" priority="589" operator="equal">
      <formula>"SL"</formula>
    </cfRule>
    <cfRule type="cellIs" dxfId="4667" priority="590" operator="equal">
      <formula>"SL"</formula>
    </cfRule>
    <cfRule type="cellIs" dxfId="4666" priority="591" operator="equal">
      <formula>"SL"</formula>
    </cfRule>
    <cfRule type="cellIs" dxfId="4665" priority="592" operator="equal">
      <formula>"AL"</formula>
    </cfRule>
  </conditionalFormatting>
  <conditionalFormatting sqref="C31">
    <cfRule type="cellIs" dxfId="4664" priority="585" operator="equal">
      <formula>"SL"</formula>
    </cfRule>
    <cfRule type="cellIs" dxfId="4663" priority="586" operator="equal">
      <formula>"SL"</formula>
    </cfRule>
    <cfRule type="cellIs" dxfId="4662" priority="587" operator="equal">
      <formula>"SL"</formula>
    </cfRule>
    <cfRule type="cellIs" dxfId="4661" priority="588" operator="equal">
      <formula>"AL"</formula>
    </cfRule>
  </conditionalFormatting>
  <conditionalFormatting sqref="C31">
    <cfRule type="cellIs" dxfId="4660" priority="581" operator="equal">
      <formula>"SL"</formula>
    </cfRule>
    <cfRule type="cellIs" dxfId="4659" priority="582" operator="equal">
      <formula>"SL"</formula>
    </cfRule>
    <cfRule type="cellIs" dxfId="4658" priority="583" operator="equal">
      <formula>"SL"</formula>
    </cfRule>
    <cfRule type="cellIs" dxfId="4657" priority="584" operator="equal">
      <formula>"AL"</formula>
    </cfRule>
  </conditionalFormatting>
  <conditionalFormatting sqref="C31">
    <cfRule type="cellIs" dxfId="4656" priority="577" operator="equal">
      <formula>"SL"</formula>
    </cfRule>
    <cfRule type="cellIs" dxfId="4655" priority="578" operator="equal">
      <formula>"SL"</formula>
    </cfRule>
    <cfRule type="cellIs" dxfId="4654" priority="579" operator="equal">
      <formula>"SL"</formula>
    </cfRule>
    <cfRule type="cellIs" dxfId="4653" priority="580" operator="equal">
      <formula>"AL"</formula>
    </cfRule>
  </conditionalFormatting>
  <conditionalFormatting sqref="I16">
    <cfRule type="cellIs" dxfId="4652" priority="565" operator="equal">
      <formula>"SL"</formula>
    </cfRule>
    <cfRule type="cellIs" dxfId="4651" priority="566" operator="equal">
      <formula>"SL"</formula>
    </cfRule>
    <cfRule type="cellIs" dxfId="4650" priority="567" operator="equal">
      <formula>"SL"</formula>
    </cfRule>
    <cfRule type="cellIs" dxfId="4649" priority="568" operator="equal">
      <formula>"AL"</formula>
    </cfRule>
  </conditionalFormatting>
  <conditionalFormatting sqref="D38:H38">
    <cfRule type="cellIs" dxfId="4648" priority="561" operator="equal">
      <formula>"SL"</formula>
    </cfRule>
    <cfRule type="cellIs" dxfId="4647" priority="562" operator="equal">
      <formula>"SL"</formula>
    </cfRule>
    <cfRule type="cellIs" dxfId="4646" priority="563" operator="equal">
      <formula>"SL"</formula>
    </cfRule>
    <cfRule type="cellIs" dxfId="4645" priority="564" operator="equal">
      <formula>"AL"</formula>
    </cfRule>
  </conditionalFormatting>
  <conditionalFormatting sqref="D38:H38">
    <cfRule type="cellIs" dxfId="4644" priority="557" operator="equal">
      <formula>"SL"</formula>
    </cfRule>
    <cfRule type="cellIs" dxfId="4643" priority="558" operator="equal">
      <formula>"SL"</formula>
    </cfRule>
    <cfRule type="cellIs" dxfId="4642" priority="559" operator="equal">
      <formula>"SL"</formula>
    </cfRule>
    <cfRule type="cellIs" dxfId="4641" priority="560" operator="equal">
      <formula>"AL"</formula>
    </cfRule>
  </conditionalFormatting>
  <conditionalFormatting sqref="C46:E46">
    <cfRule type="cellIs" dxfId="4640" priority="553" operator="equal">
      <formula>"SL"</formula>
    </cfRule>
    <cfRule type="cellIs" dxfId="4639" priority="554" operator="equal">
      <formula>"SL"</formula>
    </cfRule>
    <cfRule type="cellIs" dxfId="4638" priority="555" operator="equal">
      <formula>"SL"</formula>
    </cfRule>
    <cfRule type="cellIs" dxfId="4637" priority="556" operator="equal">
      <formula>"AL"</formula>
    </cfRule>
  </conditionalFormatting>
  <conditionalFormatting sqref="C46:E46">
    <cfRule type="cellIs" dxfId="4636" priority="549" operator="equal">
      <formula>"SL"</formula>
    </cfRule>
    <cfRule type="cellIs" dxfId="4635" priority="550" operator="equal">
      <formula>"SL"</formula>
    </cfRule>
    <cfRule type="cellIs" dxfId="4634" priority="551" operator="equal">
      <formula>"SL"</formula>
    </cfRule>
    <cfRule type="cellIs" dxfId="4633" priority="552" operator="equal">
      <formula>"AL"</formula>
    </cfRule>
  </conditionalFormatting>
  <conditionalFormatting sqref="H46:I46">
    <cfRule type="cellIs" dxfId="4632" priority="545" operator="equal">
      <formula>"SL"</formula>
    </cfRule>
    <cfRule type="cellIs" dxfId="4631" priority="546" operator="equal">
      <formula>"SL"</formula>
    </cfRule>
    <cfRule type="cellIs" dxfId="4630" priority="547" operator="equal">
      <formula>"SL"</formula>
    </cfRule>
    <cfRule type="cellIs" dxfId="4629" priority="548" operator="equal">
      <formula>"AL"</formula>
    </cfRule>
  </conditionalFormatting>
  <conditionalFormatting sqref="H46:I46">
    <cfRule type="cellIs" dxfId="4628" priority="541" operator="equal">
      <formula>"SL"</formula>
    </cfRule>
    <cfRule type="cellIs" dxfId="4627" priority="542" operator="equal">
      <formula>"SL"</formula>
    </cfRule>
    <cfRule type="cellIs" dxfId="4626" priority="543" operator="equal">
      <formula>"SL"</formula>
    </cfRule>
    <cfRule type="cellIs" dxfId="4625" priority="544" operator="equal">
      <formula>"AL"</formula>
    </cfRule>
  </conditionalFormatting>
  <conditionalFormatting sqref="I28">
    <cfRule type="cellIs" dxfId="4624" priority="537" operator="equal">
      <formula>"SL"</formula>
    </cfRule>
    <cfRule type="cellIs" dxfId="4623" priority="538" operator="equal">
      <formula>"SL"</formula>
    </cfRule>
    <cfRule type="cellIs" dxfId="4622" priority="539" operator="equal">
      <formula>"SL"</formula>
    </cfRule>
    <cfRule type="cellIs" dxfId="4621" priority="540" operator="equal">
      <formula>"AL"</formula>
    </cfRule>
  </conditionalFormatting>
  <conditionalFormatting sqref="D39:G39">
    <cfRule type="cellIs" dxfId="4620" priority="533" operator="equal">
      <formula>"SL"</formula>
    </cfRule>
    <cfRule type="cellIs" dxfId="4619" priority="534" operator="equal">
      <formula>"SL"</formula>
    </cfRule>
    <cfRule type="cellIs" dxfId="4618" priority="535" operator="equal">
      <formula>"SL"</formula>
    </cfRule>
    <cfRule type="cellIs" dxfId="4617" priority="536" operator="equal">
      <formula>"AL"</formula>
    </cfRule>
  </conditionalFormatting>
  <conditionalFormatting sqref="E15:I15">
    <cfRule type="cellIs" dxfId="4616" priority="529" operator="equal">
      <formula>"SL"</formula>
    </cfRule>
    <cfRule type="cellIs" dxfId="4615" priority="530" operator="equal">
      <formula>"SL"</formula>
    </cfRule>
    <cfRule type="cellIs" dxfId="4614" priority="531" operator="equal">
      <formula>"SL"</formula>
    </cfRule>
    <cfRule type="cellIs" dxfId="4613" priority="532" operator="equal">
      <formula>"AL"</formula>
    </cfRule>
  </conditionalFormatting>
  <conditionalFormatting sqref="C16:F16">
    <cfRule type="cellIs" dxfId="4612" priority="525" operator="equal">
      <formula>"SL"</formula>
    </cfRule>
    <cfRule type="cellIs" dxfId="4611" priority="526" operator="equal">
      <formula>"SL"</formula>
    </cfRule>
    <cfRule type="cellIs" dxfId="4610" priority="527" operator="equal">
      <formula>"SL"</formula>
    </cfRule>
    <cfRule type="cellIs" dxfId="4609" priority="528" operator="equal">
      <formula>"AL"</formula>
    </cfRule>
  </conditionalFormatting>
  <conditionalFormatting sqref="I16">
    <cfRule type="cellIs" dxfId="4608" priority="521" operator="equal">
      <formula>"SL"</formula>
    </cfRule>
    <cfRule type="cellIs" dxfId="4607" priority="522" operator="equal">
      <formula>"SL"</formula>
    </cfRule>
    <cfRule type="cellIs" dxfId="4606" priority="523" operator="equal">
      <formula>"SL"</formula>
    </cfRule>
    <cfRule type="cellIs" dxfId="4605" priority="524" operator="equal">
      <formula>"AL"</formula>
    </cfRule>
  </conditionalFormatting>
  <conditionalFormatting sqref="E17:I17">
    <cfRule type="cellIs" dxfId="4604" priority="517" operator="equal">
      <formula>"SL"</formula>
    </cfRule>
    <cfRule type="cellIs" dxfId="4603" priority="518" operator="equal">
      <formula>"SL"</formula>
    </cfRule>
    <cfRule type="cellIs" dxfId="4602" priority="519" operator="equal">
      <formula>"SL"</formula>
    </cfRule>
    <cfRule type="cellIs" dxfId="4601" priority="520" operator="equal">
      <formula>"AL"</formula>
    </cfRule>
  </conditionalFormatting>
  <conditionalFormatting sqref="C21:D21">
    <cfRule type="cellIs" dxfId="4600" priority="513" operator="equal">
      <formula>"SL"</formula>
    </cfRule>
    <cfRule type="cellIs" dxfId="4599" priority="514" operator="equal">
      <formula>"SL"</formula>
    </cfRule>
    <cfRule type="cellIs" dxfId="4598" priority="515" operator="equal">
      <formula>"SL"</formula>
    </cfRule>
    <cfRule type="cellIs" dxfId="4597" priority="516" operator="equal">
      <formula>"AL"</formula>
    </cfRule>
  </conditionalFormatting>
  <conditionalFormatting sqref="G21:I21">
    <cfRule type="cellIs" dxfId="4596" priority="509" operator="equal">
      <formula>"SL"</formula>
    </cfRule>
    <cfRule type="cellIs" dxfId="4595" priority="510" operator="equal">
      <formula>"SL"</formula>
    </cfRule>
    <cfRule type="cellIs" dxfId="4594" priority="511" operator="equal">
      <formula>"SL"</formula>
    </cfRule>
    <cfRule type="cellIs" dxfId="4593" priority="512" operator="equal">
      <formula>"AL"</formula>
    </cfRule>
  </conditionalFormatting>
  <conditionalFormatting sqref="E22:I22">
    <cfRule type="cellIs" dxfId="4592" priority="505" operator="equal">
      <formula>"SL"</formula>
    </cfRule>
    <cfRule type="cellIs" dxfId="4591" priority="506" operator="equal">
      <formula>"SL"</formula>
    </cfRule>
    <cfRule type="cellIs" dxfId="4590" priority="507" operator="equal">
      <formula>"SL"</formula>
    </cfRule>
    <cfRule type="cellIs" dxfId="4589" priority="508" operator="equal">
      <formula>"AL"</formula>
    </cfRule>
  </conditionalFormatting>
  <conditionalFormatting sqref="E22:I22">
    <cfRule type="cellIs" dxfId="4588" priority="501" operator="equal">
      <formula>"SL"</formula>
    </cfRule>
    <cfRule type="cellIs" dxfId="4587" priority="502" operator="equal">
      <formula>"SL"</formula>
    </cfRule>
    <cfRule type="cellIs" dxfId="4586" priority="503" operator="equal">
      <formula>"SL"</formula>
    </cfRule>
    <cfRule type="cellIs" dxfId="4585" priority="504" operator="equal">
      <formula>"AL"</formula>
    </cfRule>
  </conditionalFormatting>
  <conditionalFormatting sqref="C23:E23">
    <cfRule type="cellIs" dxfId="4584" priority="497" operator="equal">
      <formula>"SL"</formula>
    </cfRule>
    <cfRule type="cellIs" dxfId="4583" priority="498" operator="equal">
      <formula>"SL"</formula>
    </cfRule>
    <cfRule type="cellIs" dxfId="4582" priority="499" operator="equal">
      <formula>"SL"</formula>
    </cfRule>
    <cfRule type="cellIs" dxfId="4581" priority="500" operator="equal">
      <formula>"AL"</formula>
    </cfRule>
  </conditionalFormatting>
  <conditionalFormatting sqref="H23:I23">
    <cfRule type="cellIs" dxfId="4580" priority="493" operator="equal">
      <formula>"SL"</formula>
    </cfRule>
    <cfRule type="cellIs" dxfId="4579" priority="494" operator="equal">
      <formula>"SL"</formula>
    </cfRule>
    <cfRule type="cellIs" dxfId="4578" priority="495" operator="equal">
      <formula>"SL"</formula>
    </cfRule>
    <cfRule type="cellIs" dxfId="4577" priority="496" operator="equal">
      <formula>"AL"</formula>
    </cfRule>
  </conditionalFormatting>
  <conditionalFormatting sqref="C24:D24">
    <cfRule type="cellIs" dxfId="4576" priority="489" operator="equal">
      <formula>"SL"</formula>
    </cfRule>
    <cfRule type="cellIs" dxfId="4575" priority="490" operator="equal">
      <formula>"SL"</formula>
    </cfRule>
    <cfRule type="cellIs" dxfId="4574" priority="491" operator="equal">
      <formula>"SL"</formula>
    </cfRule>
    <cfRule type="cellIs" dxfId="4573" priority="492" operator="equal">
      <formula>"AL"</formula>
    </cfRule>
  </conditionalFormatting>
  <conditionalFormatting sqref="I24">
    <cfRule type="cellIs" dxfId="4572" priority="485" operator="equal">
      <formula>"SL"</formula>
    </cfRule>
    <cfRule type="cellIs" dxfId="4571" priority="486" operator="equal">
      <formula>"SL"</formula>
    </cfRule>
    <cfRule type="cellIs" dxfId="4570" priority="487" operator="equal">
      <formula>"SL"</formula>
    </cfRule>
    <cfRule type="cellIs" dxfId="4569" priority="488" operator="equal">
      <formula>"AL"</formula>
    </cfRule>
  </conditionalFormatting>
  <conditionalFormatting sqref="G25:I25">
    <cfRule type="cellIs" dxfId="4568" priority="481" operator="equal">
      <formula>"SL"</formula>
    </cfRule>
    <cfRule type="cellIs" dxfId="4567" priority="482" operator="equal">
      <formula>"SL"</formula>
    </cfRule>
    <cfRule type="cellIs" dxfId="4566" priority="483" operator="equal">
      <formula>"SL"</formula>
    </cfRule>
    <cfRule type="cellIs" dxfId="4565" priority="484" operator="equal">
      <formula>"AL"</formula>
    </cfRule>
  </conditionalFormatting>
  <conditionalFormatting sqref="E26:I26">
    <cfRule type="cellIs" dxfId="4564" priority="477" operator="equal">
      <formula>"SL"</formula>
    </cfRule>
    <cfRule type="cellIs" dxfId="4563" priority="478" operator="equal">
      <formula>"SL"</formula>
    </cfRule>
    <cfRule type="cellIs" dxfId="4562" priority="479" operator="equal">
      <formula>"SL"</formula>
    </cfRule>
    <cfRule type="cellIs" dxfId="4561" priority="480" operator="equal">
      <formula>"AL"</formula>
    </cfRule>
  </conditionalFormatting>
  <conditionalFormatting sqref="E26:I26">
    <cfRule type="cellIs" dxfId="4560" priority="473" operator="equal">
      <formula>"SL"</formula>
    </cfRule>
    <cfRule type="cellIs" dxfId="4559" priority="474" operator="equal">
      <formula>"SL"</formula>
    </cfRule>
    <cfRule type="cellIs" dxfId="4558" priority="475" operator="equal">
      <formula>"SL"</formula>
    </cfRule>
    <cfRule type="cellIs" dxfId="4557" priority="476" operator="equal">
      <formula>"AL"</formula>
    </cfRule>
  </conditionalFormatting>
  <conditionalFormatting sqref="E26:I26">
    <cfRule type="cellIs" dxfId="4556" priority="469" operator="equal">
      <formula>"SL"</formula>
    </cfRule>
    <cfRule type="cellIs" dxfId="4555" priority="470" operator="equal">
      <formula>"SL"</formula>
    </cfRule>
    <cfRule type="cellIs" dxfId="4554" priority="471" operator="equal">
      <formula>"SL"</formula>
    </cfRule>
    <cfRule type="cellIs" dxfId="4553" priority="472" operator="equal">
      <formula>"AL"</formula>
    </cfRule>
  </conditionalFormatting>
  <conditionalFormatting sqref="E26:I26">
    <cfRule type="cellIs" dxfId="4552" priority="465" operator="equal">
      <formula>"SL"</formula>
    </cfRule>
    <cfRule type="cellIs" dxfId="4551" priority="466" operator="equal">
      <formula>"SL"</formula>
    </cfRule>
    <cfRule type="cellIs" dxfId="4550" priority="467" operator="equal">
      <formula>"SL"</formula>
    </cfRule>
    <cfRule type="cellIs" dxfId="4549" priority="468" operator="equal">
      <formula>"AL"</formula>
    </cfRule>
  </conditionalFormatting>
  <conditionalFormatting sqref="E26:I26">
    <cfRule type="cellIs" dxfId="4548" priority="461" operator="equal">
      <formula>"SL"</formula>
    </cfRule>
    <cfRule type="cellIs" dxfId="4547" priority="462" operator="equal">
      <formula>"SL"</formula>
    </cfRule>
    <cfRule type="cellIs" dxfId="4546" priority="463" operator="equal">
      <formula>"SL"</formula>
    </cfRule>
    <cfRule type="cellIs" dxfId="4545" priority="464" operator="equal">
      <formula>"AL"</formula>
    </cfRule>
  </conditionalFormatting>
  <conditionalFormatting sqref="C30:F30">
    <cfRule type="cellIs" dxfId="4544" priority="457" operator="equal">
      <formula>"SL"</formula>
    </cfRule>
    <cfRule type="cellIs" dxfId="4543" priority="458" operator="equal">
      <formula>"SL"</formula>
    </cfRule>
    <cfRule type="cellIs" dxfId="4542" priority="459" operator="equal">
      <formula>"SL"</formula>
    </cfRule>
    <cfRule type="cellIs" dxfId="4541" priority="460" operator="equal">
      <formula>"AL"</formula>
    </cfRule>
  </conditionalFormatting>
  <conditionalFormatting sqref="C30:F30">
    <cfRule type="cellIs" dxfId="4540" priority="453" operator="equal">
      <formula>"SL"</formula>
    </cfRule>
    <cfRule type="cellIs" dxfId="4539" priority="454" operator="equal">
      <formula>"SL"</formula>
    </cfRule>
    <cfRule type="cellIs" dxfId="4538" priority="455" operator="equal">
      <formula>"SL"</formula>
    </cfRule>
    <cfRule type="cellIs" dxfId="4537" priority="456" operator="equal">
      <formula>"AL"</formula>
    </cfRule>
  </conditionalFormatting>
  <conditionalFormatting sqref="C30:F30">
    <cfRule type="cellIs" dxfId="4536" priority="449" operator="equal">
      <formula>"SL"</formula>
    </cfRule>
    <cfRule type="cellIs" dxfId="4535" priority="450" operator="equal">
      <formula>"SL"</formula>
    </cfRule>
    <cfRule type="cellIs" dxfId="4534" priority="451" operator="equal">
      <formula>"SL"</formula>
    </cfRule>
    <cfRule type="cellIs" dxfId="4533" priority="452" operator="equal">
      <formula>"AL"</formula>
    </cfRule>
  </conditionalFormatting>
  <conditionalFormatting sqref="I30">
    <cfRule type="cellIs" dxfId="4532" priority="445" operator="equal">
      <formula>"SL"</formula>
    </cfRule>
    <cfRule type="cellIs" dxfId="4531" priority="446" operator="equal">
      <formula>"SL"</formula>
    </cfRule>
    <cfRule type="cellIs" dxfId="4530" priority="447" operator="equal">
      <formula>"SL"</formula>
    </cfRule>
    <cfRule type="cellIs" dxfId="4529" priority="448" operator="equal">
      <formula>"AL"</formula>
    </cfRule>
  </conditionalFormatting>
  <conditionalFormatting sqref="I30">
    <cfRule type="cellIs" dxfId="4528" priority="441" operator="equal">
      <formula>"SL"</formula>
    </cfRule>
    <cfRule type="cellIs" dxfId="4527" priority="442" operator="equal">
      <formula>"SL"</formula>
    </cfRule>
    <cfRule type="cellIs" dxfId="4526" priority="443" operator="equal">
      <formula>"SL"</formula>
    </cfRule>
    <cfRule type="cellIs" dxfId="4525" priority="444" operator="equal">
      <formula>"AL"</formula>
    </cfRule>
  </conditionalFormatting>
  <conditionalFormatting sqref="I30">
    <cfRule type="cellIs" dxfId="4524" priority="437" operator="equal">
      <formula>"SL"</formula>
    </cfRule>
    <cfRule type="cellIs" dxfId="4523" priority="438" operator="equal">
      <formula>"SL"</formula>
    </cfRule>
    <cfRule type="cellIs" dxfId="4522" priority="439" operator="equal">
      <formula>"SL"</formula>
    </cfRule>
    <cfRule type="cellIs" dxfId="4521" priority="440" operator="equal">
      <formula>"AL"</formula>
    </cfRule>
  </conditionalFormatting>
  <conditionalFormatting sqref="E31:I31">
    <cfRule type="cellIs" dxfId="4520" priority="433" operator="equal">
      <formula>"SL"</formula>
    </cfRule>
    <cfRule type="cellIs" dxfId="4519" priority="434" operator="equal">
      <formula>"SL"</formula>
    </cfRule>
    <cfRule type="cellIs" dxfId="4518" priority="435" operator="equal">
      <formula>"SL"</formula>
    </cfRule>
    <cfRule type="cellIs" dxfId="4517" priority="436" operator="equal">
      <formula>"AL"</formula>
    </cfRule>
  </conditionalFormatting>
  <conditionalFormatting sqref="E31:I31">
    <cfRule type="cellIs" dxfId="4516" priority="429" operator="equal">
      <formula>"SL"</formula>
    </cfRule>
    <cfRule type="cellIs" dxfId="4515" priority="430" operator="equal">
      <formula>"SL"</formula>
    </cfRule>
    <cfRule type="cellIs" dxfId="4514" priority="431" operator="equal">
      <formula>"SL"</formula>
    </cfRule>
    <cfRule type="cellIs" dxfId="4513" priority="432" operator="equal">
      <formula>"AL"</formula>
    </cfRule>
  </conditionalFormatting>
  <conditionalFormatting sqref="E31:I31">
    <cfRule type="cellIs" dxfId="4512" priority="425" operator="equal">
      <formula>"SL"</formula>
    </cfRule>
    <cfRule type="cellIs" dxfId="4511" priority="426" operator="equal">
      <formula>"SL"</formula>
    </cfRule>
    <cfRule type="cellIs" dxfId="4510" priority="427" operator="equal">
      <formula>"SL"</formula>
    </cfRule>
    <cfRule type="cellIs" dxfId="4509" priority="428" operator="equal">
      <formula>"AL"</formula>
    </cfRule>
  </conditionalFormatting>
  <conditionalFormatting sqref="F32:G32">
    <cfRule type="cellIs" dxfId="4508" priority="421" operator="equal">
      <formula>"SL"</formula>
    </cfRule>
    <cfRule type="cellIs" dxfId="4507" priority="422" operator="equal">
      <formula>"SL"</formula>
    </cfRule>
    <cfRule type="cellIs" dxfId="4506" priority="423" operator="equal">
      <formula>"SL"</formula>
    </cfRule>
    <cfRule type="cellIs" dxfId="4505" priority="424" operator="equal">
      <formula>"AL"</formula>
    </cfRule>
  </conditionalFormatting>
  <conditionalFormatting sqref="F32:G32">
    <cfRule type="cellIs" dxfId="4504" priority="417" operator="equal">
      <formula>"SL"</formula>
    </cfRule>
    <cfRule type="cellIs" dxfId="4503" priority="418" operator="equal">
      <formula>"SL"</formula>
    </cfRule>
    <cfRule type="cellIs" dxfId="4502" priority="419" operator="equal">
      <formula>"SL"</formula>
    </cfRule>
    <cfRule type="cellIs" dxfId="4501" priority="420" operator="equal">
      <formula>"AL"</formula>
    </cfRule>
  </conditionalFormatting>
  <conditionalFormatting sqref="F32:G32">
    <cfRule type="cellIs" dxfId="4500" priority="413" operator="equal">
      <formula>"SL"</formula>
    </cfRule>
    <cfRule type="cellIs" dxfId="4499" priority="414" operator="equal">
      <formula>"SL"</formula>
    </cfRule>
    <cfRule type="cellIs" dxfId="4498" priority="415" operator="equal">
      <formula>"SL"</formula>
    </cfRule>
    <cfRule type="cellIs" dxfId="4497" priority="416" operator="equal">
      <formula>"AL"</formula>
    </cfRule>
  </conditionalFormatting>
  <conditionalFormatting sqref="C33:D33">
    <cfRule type="cellIs" dxfId="4496" priority="409" operator="equal">
      <formula>"SL"</formula>
    </cfRule>
    <cfRule type="cellIs" dxfId="4495" priority="410" operator="equal">
      <formula>"SL"</formula>
    </cfRule>
    <cfRule type="cellIs" dxfId="4494" priority="411" operator="equal">
      <formula>"SL"</formula>
    </cfRule>
    <cfRule type="cellIs" dxfId="4493" priority="412" operator="equal">
      <formula>"AL"</formula>
    </cfRule>
  </conditionalFormatting>
  <conditionalFormatting sqref="C33:D33">
    <cfRule type="cellIs" dxfId="4492" priority="405" operator="equal">
      <formula>"SL"</formula>
    </cfRule>
    <cfRule type="cellIs" dxfId="4491" priority="406" operator="equal">
      <formula>"SL"</formula>
    </cfRule>
    <cfRule type="cellIs" dxfId="4490" priority="407" operator="equal">
      <formula>"SL"</formula>
    </cfRule>
    <cfRule type="cellIs" dxfId="4489" priority="408" operator="equal">
      <formula>"AL"</formula>
    </cfRule>
  </conditionalFormatting>
  <conditionalFormatting sqref="C33:D33">
    <cfRule type="cellIs" dxfId="4488" priority="401" operator="equal">
      <formula>"SL"</formula>
    </cfRule>
    <cfRule type="cellIs" dxfId="4487" priority="402" operator="equal">
      <formula>"SL"</formula>
    </cfRule>
    <cfRule type="cellIs" dxfId="4486" priority="403" operator="equal">
      <formula>"SL"</formula>
    </cfRule>
    <cfRule type="cellIs" dxfId="4485" priority="404" operator="equal">
      <formula>"AL"</formula>
    </cfRule>
  </conditionalFormatting>
  <conditionalFormatting sqref="G33:I33">
    <cfRule type="cellIs" dxfId="4484" priority="397" operator="equal">
      <formula>"SL"</formula>
    </cfRule>
    <cfRule type="cellIs" dxfId="4483" priority="398" operator="equal">
      <formula>"SL"</formula>
    </cfRule>
    <cfRule type="cellIs" dxfId="4482" priority="399" operator="equal">
      <formula>"SL"</formula>
    </cfRule>
    <cfRule type="cellIs" dxfId="4481" priority="400" operator="equal">
      <formula>"AL"</formula>
    </cfRule>
  </conditionalFormatting>
  <conditionalFormatting sqref="G33:I33">
    <cfRule type="cellIs" dxfId="4480" priority="393" operator="equal">
      <formula>"SL"</formula>
    </cfRule>
    <cfRule type="cellIs" dxfId="4479" priority="394" operator="equal">
      <formula>"SL"</formula>
    </cfRule>
    <cfRule type="cellIs" dxfId="4478" priority="395" operator="equal">
      <formula>"SL"</formula>
    </cfRule>
    <cfRule type="cellIs" dxfId="4477" priority="396" operator="equal">
      <formula>"AL"</formula>
    </cfRule>
  </conditionalFormatting>
  <conditionalFormatting sqref="G33:I33">
    <cfRule type="cellIs" dxfId="4476" priority="389" operator="equal">
      <formula>"SL"</formula>
    </cfRule>
    <cfRule type="cellIs" dxfId="4475" priority="390" operator="equal">
      <formula>"SL"</formula>
    </cfRule>
    <cfRule type="cellIs" dxfId="4474" priority="391" operator="equal">
      <formula>"SL"</formula>
    </cfRule>
    <cfRule type="cellIs" dxfId="4473" priority="392" operator="equal">
      <formula>"AL"</formula>
    </cfRule>
  </conditionalFormatting>
  <conditionalFormatting sqref="C34:D34">
    <cfRule type="cellIs" dxfId="4472" priority="385" operator="equal">
      <formula>"SL"</formula>
    </cfRule>
    <cfRule type="cellIs" dxfId="4471" priority="386" operator="equal">
      <formula>"SL"</formula>
    </cfRule>
    <cfRule type="cellIs" dxfId="4470" priority="387" operator="equal">
      <formula>"SL"</formula>
    </cfRule>
    <cfRule type="cellIs" dxfId="4469" priority="388" operator="equal">
      <formula>"AL"</formula>
    </cfRule>
  </conditionalFormatting>
  <conditionalFormatting sqref="C34:D34">
    <cfRule type="cellIs" dxfId="4468" priority="381" operator="equal">
      <formula>"SL"</formula>
    </cfRule>
    <cfRule type="cellIs" dxfId="4467" priority="382" operator="equal">
      <formula>"SL"</formula>
    </cfRule>
    <cfRule type="cellIs" dxfId="4466" priority="383" operator="equal">
      <formula>"SL"</formula>
    </cfRule>
    <cfRule type="cellIs" dxfId="4465" priority="384" operator="equal">
      <formula>"AL"</formula>
    </cfRule>
  </conditionalFormatting>
  <conditionalFormatting sqref="C34:D34">
    <cfRule type="cellIs" dxfId="4464" priority="377" operator="equal">
      <formula>"SL"</formula>
    </cfRule>
    <cfRule type="cellIs" dxfId="4463" priority="378" operator="equal">
      <formula>"SL"</formula>
    </cfRule>
    <cfRule type="cellIs" dxfId="4462" priority="379" operator="equal">
      <formula>"SL"</formula>
    </cfRule>
    <cfRule type="cellIs" dxfId="4461" priority="380" operator="equal">
      <formula>"AL"</formula>
    </cfRule>
  </conditionalFormatting>
  <conditionalFormatting sqref="F34">
    <cfRule type="cellIs" dxfId="4460" priority="373" operator="equal">
      <formula>"SL"</formula>
    </cfRule>
    <cfRule type="cellIs" dxfId="4459" priority="374" operator="equal">
      <formula>"SL"</formula>
    </cfRule>
    <cfRule type="cellIs" dxfId="4458" priority="375" operator="equal">
      <formula>"SL"</formula>
    </cfRule>
    <cfRule type="cellIs" dxfId="4457" priority="376" operator="equal">
      <formula>"AL"</formula>
    </cfRule>
  </conditionalFormatting>
  <conditionalFormatting sqref="F34">
    <cfRule type="cellIs" dxfId="4456" priority="369" operator="equal">
      <formula>"SL"</formula>
    </cfRule>
    <cfRule type="cellIs" dxfId="4455" priority="370" operator="equal">
      <formula>"SL"</formula>
    </cfRule>
    <cfRule type="cellIs" dxfId="4454" priority="371" operator="equal">
      <formula>"SL"</formula>
    </cfRule>
    <cfRule type="cellIs" dxfId="4453" priority="372" operator="equal">
      <formula>"AL"</formula>
    </cfRule>
  </conditionalFormatting>
  <conditionalFormatting sqref="F34">
    <cfRule type="cellIs" dxfId="4452" priority="365" operator="equal">
      <formula>"SL"</formula>
    </cfRule>
    <cfRule type="cellIs" dxfId="4451" priority="366" operator="equal">
      <formula>"SL"</formula>
    </cfRule>
    <cfRule type="cellIs" dxfId="4450" priority="367" operator="equal">
      <formula>"SL"</formula>
    </cfRule>
    <cfRule type="cellIs" dxfId="4449" priority="368" operator="equal">
      <formula>"AL"</formula>
    </cfRule>
  </conditionalFormatting>
  <conditionalFormatting sqref="C35">
    <cfRule type="cellIs" dxfId="4448" priority="361" operator="equal">
      <formula>"SL"</formula>
    </cfRule>
    <cfRule type="cellIs" dxfId="4447" priority="362" operator="equal">
      <formula>"SL"</formula>
    </cfRule>
    <cfRule type="cellIs" dxfId="4446" priority="363" operator="equal">
      <formula>"SL"</formula>
    </cfRule>
    <cfRule type="cellIs" dxfId="4445" priority="364" operator="equal">
      <formula>"AL"</formula>
    </cfRule>
  </conditionalFormatting>
  <conditionalFormatting sqref="C35">
    <cfRule type="cellIs" dxfId="4444" priority="357" operator="equal">
      <formula>"SL"</formula>
    </cfRule>
    <cfRule type="cellIs" dxfId="4443" priority="358" operator="equal">
      <formula>"SL"</formula>
    </cfRule>
    <cfRule type="cellIs" dxfId="4442" priority="359" operator="equal">
      <formula>"SL"</formula>
    </cfRule>
    <cfRule type="cellIs" dxfId="4441" priority="360" operator="equal">
      <formula>"AL"</formula>
    </cfRule>
  </conditionalFormatting>
  <conditionalFormatting sqref="C35">
    <cfRule type="cellIs" dxfId="4440" priority="353" operator="equal">
      <formula>"SL"</formula>
    </cfRule>
    <cfRule type="cellIs" dxfId="4439" priority="354" operator="equal">
      <formula>"SL"</formula>
    </cfRule>
    <cfRule type="cellIs" dxfId="4438" priority="355" operator="equal">
      <formula>"SL"</formula>
    </cfRule>
    <cfRule type="cellIs" dxfId="4437" priority="356" operator="equal">
      <formula>"AL"</formula>
    </cfRule>
  </conditionalFormatting>
  <conditionalFormatting sqref="F35:I35">
    <cfRule type="cellIs" dxfId="4436" priority="349" operator="equal">
      <formula>"SL"</formula>
    </cfRule>
    <cfRule type="cellIs" dxfId="4435" priority="350" operator="equal">
      <formula>"SL"</formula>
    </cfRule>
    <cfRule type="cellIs" dxfId="4434" priority="351" operator="equal">
      <formula>"SL"</formula>
    </cfRule>
    <cfRule type="cellIs" dxfId="4433" priority="352" operator="equal">
      <formula>"AL"</formula>
    </cfRule>
  </conditionalFormatting>
  <conditionalFormatting sqref="F35:I35">
    <cfRule type="cellIs" dxfId="4432" priority="345" operator="equal">
      <formula>"SL"</formula>
    </cfRule>
    <cfRule type="cellIs" dxfId="4431" priority="346" operator="equal">
      <formula>"SL"</formula>
    </cfRule>
    <cfRule type="cellIs" dxfId="4430" priority="347" operator="equal">
      <formula>"SL"</formula>
    </cfRule>
    <cfRule type="cellIs" dxfId="4429" priority="348" operator="equal">
      <formula>"AL"</formula>
    </cfRule>
  </conditionalFormatting>
  <conditionalFormatting sqref="F35:I35">
    <cfRule type="cellIs" dxfId="4428" priority="341" operator="equal">
      <formula>"SL"</formula>
    </cfRule>
    <cfRule type="cellIs" dxfId="4427" priority="342" operator="equal">
      <formula>"SL"</formula>
    </cfRule>
    <cfRule type="cellIs" dxfId="4426" priority="343" operator="equal">
      <formula>"SL"</formula>
    </cfRule>
    <cfRule type="cellIs" dxfId="4425" priority="344" operator="equal">
      <formula>"AL"</formula>
    </cfRule>
  </conditionalFormatting>
  <conditionalFormatting sqref="C37">
    <cfRule type="cellIs" dxfId="4424" priority="337" operator="equal">
      <formula>"SL"</formula>
    </cfRule>
    <cfRule type="cellIs" dxfId="4423" priority="338" operator="equal">
      <formula>"SL"</formula>
    </cfRule>
    <cfRule type="cellIs" dxfId="4422" priority="339" operator="equal">
      <formula>"SL"</formula>
    </cfRule>
    <cfRule type="cellIs" dxfId="4421" priority="340" operator="equal">
      <formula>"AL"</formula>
    </cfRule>
  </conditionalFormatting>
  <conditionalFormatting sqref="C37">
    <cfRule type="cellIs" dxfId="4420" priority="333" operator="equal">
      <formula>"SL"</formula>
    </cfRule>
    <cfRule type="cellIs" dxfId="4419" priority="334" operator="equal">
      <formula>"SL"</formula>
    </cfRule>
    <cfRule type="cellIs" dxfId="4418" priority="335" operator="equal">
      <formula>"SL"</formula>
    </cfRule>
    <cfRule type="cellIs" dxfId="4417" priority="336" operator="equal">
      <formula>"AL"</formula>
    </cfRule>
  </conditionalFormatting>
  <conditionalFormatting sqref="C37">
    <cfRule type="cellIs" dxfId="4416" priority="329" operator="equal">
      <formula>"SL"</formula>
    </cfRule>
    <cfRule type="cellIs" dxfId="4415" priority="330" operator="equal">
      <formula>"SL"</formula>
    </cfRule>
    <cfRule type="cellIs" dxfId="4414" priority="331" operator="equal">
      <formula>"SL"</formula>
    </cfRule>
    <cfRule type="cellIs" dxfId="4413" priority="332" operator="equal">
      <formula>"AL"</formula>
    </cfRule>
  </conditionalFormatting>
  <conditionalFormatting sqref="C37">
    <cfRule type="cellIs" dxfId="4412" priority="325" operator="equal">
      <formula>"SL"</formula>
    </cfRule>
    <cfRule type="cellIs" dxfId="4411" priority="326" operator="equal">
      <formula>"SL"</formula>
    </cfRule>
    <cfRule type="cellIs" dxfId="4410" priority="327" operator="equal">
      <formula>"SL"</formula>
    </cfRule>
    <cfRule type="cellIs" dxfId="4409" priority="328" operator="equal">
      <formula>"AL"</formula>
    </cfRule>
  </conditionalFormatting>
  <conditionalFormatting sqref="C37">
    <cfRule type="cellIs" dxfId="4408" priority="321" operator="equal">
      <formula>"SL"</formula>
    </cfRule>
    <cfRule type="cellIs" dxfId="4407" priority="322" operator="equal">
      <formula>"SL"</formula>
    </cfRule>
    <cfRule type="cellIs" dxfId="4406" priority="323" operator="equal">
      <formula>"SL"</formula>
    </cfRule>
    <cfRule type="cellIs" dxfId="4405" priority="324" operator="equal">
      <formula>"AL"</formula>
    </cfRule>
  </conditionalFormatting>
  <conditionalFormatting sqref="H37:I37">
    <cfRule type="cellIs" dxfId="4404" priority="317" operator="equal">
      <formula>"SL"</formula>
    </cfRule>
    <cfRule type="cellIs" dxfId="4403" priority="318" operator="equal">
      <formula>"SL"</formula>
    </cfRule>
    <cfRule type="cellIs" dxfId="4402" priority="319" operator="equal">
      <formula>"SL"</formula>
    </cfRule>
    <cfRule type="cellIs" dxfId="4401" priority="320" operator="equal">
      <formula>"AL"</formula>
    </cfRule>
  </conditionalFormatting>
  <conditionalFormatting sqref="H37:I37">
    <cfRule type="cellIs" dxfId="4400" priority="313" operator="equal">
      <formula>"SL"</formula>
    </cfRule>
    <cfRule type="cellIs" dxfId="4399" priority="314" operator="equal">
      <formula>"SL"</formula>
    </cfRule>
    <cfRule type="cellIs" dxfId="4398" priority="315" operator="equal">
      <formula>"SL"</formula>
    </cfRule>
    <cfRule type="cellIs" dxfId="4397" priority="316" operator="equal">
      <formula>"AL"</formula>
    </cfRule>
  </conditionalFormatting>
  <conditionalFormatting sqref="H37:I37">
    <cfRule type="cellIs" dxfId="4396" priority="309" operator="equal">
      <formula>"SL"</formula>
    </cfRule>
    <cfRule type="cellIs" dxfId="4395" priority="310" operator="equal">
      <formula>"SL"</formula>
    </cfRule>
    <cfRule type="cellIs" dxfId="4394" priority="311" operator="equal">
      <formula>"SL"</formula>
    </cfRule>
    <cfRule type="cellIs" dxfId="4393" priority="312" operator="equal">
      <formula>"AL"</formula>
    </cfRule>
  </conditionalFormatting>
  <conditionalFormatting sqref="H37:I37">
    <cfRule type="cellIs" dxfId="4392" priority="305" operator="equal">
      <formula>"SL"</formula>
    </cfRule>
    <cfRule type="cellIs" dxfId="4391" priority="306" operator="equal">
      <formula>"SL"</formula>
    </cfRule>
    <cfRule type="cellIs" dxfId="4390" priority="307" operator="equal">
      <formula>"SL"</formula>
    </cfRule>
    <cfRule type="cellIs" dxfId="4389" priority="308" operator="equal">
      <formula>"AL"</formula>
    </cfRule>
  </conditionalFormatting>
  <conditionalFormatting sqref="H37:I37">
    <cfRule type="cellIs" dxfId="4388" priority="301" operator="equal">
      <formula>"SL"</formula>
    </cfRule>
    <cfRule type="cellIs" dxfId="4387" priority="302" operator="equal">
      <formula>"SL"</formula>
    </cfRule>
    <cfRule type="cellIs" dxfId="4386" priority="303" operator="equal">
      <formula>"SL"</formula>
    </cfRule>
    <cfRule type="cellIs" dxfId="4385" priority="304" operator="equal">
      <formula>"AL"</formula>
    </cfRule>
  </conditionalFormatting>
  <conditionalFormatting sqref="D38:H38">
    <cfRule type="cellIs" dxfId="4384" priority="297" operator="equal">
      <formula>"SL"</formula>
    </cfRule>
    <cfRule type="cellIs" dxfId="4383" priority="298" operator="equal">
      <formula>"SL"</formula>
    </cfRule>
    <cfRule type="cellIs" dxfId="4382" priority="299" operator="equal">
      <formula>"SL"</formula>
    </cfRule>
    <cfRule type="cellIs" dxfId="4381" priority="300" operator="equal">
      <formula>"AL"</formula>
    </cfRule>
  </conditionalFormatting>
  <conditionalFormatting sqref="D38:H38">
    <cfRule type="cellIs" dxfId="4380" priority="293" operator="equal">
      <formula>"SL"</formula>
    </cfRule>
    <cfRule type="cellIs" dxfId="4379" priority="294" operator="equal">
      <formula>"SL"</formula>
    </cfRule>
    <cfRule type="cellIs" dxfId="4378" priority="295" operator="equal">
      <formula>"SL"</formula>
    </cfRule>
    <cfRule type="cellIs" dxfId="4377" priority="296" operator="equal">
      <formula>"AL"</formula>
    </cfRule>
  </conditionalFormatting>
  <conditionalFormatting sqref="D38:H38">
    <cfRule type="cellIs" dxfId="4376" priority="289" operator="equal">
      <formula>"SL"</formula>
    </cfRule>
    <cfRule type="cellIs" dxfId="4375" priority="290" operator="equal">
      <formula>"SL"</formula>
    </cfRule>
    <cfRule type="cellIs" dxfId="4374" priority="291" operator="equal">
      <formula>"SL"</formula>
    </cfRule>
    <cfRule type="cellIs" dxfId="4373" priority="292" operator="equal">
      <formula>"AL"</formula>
    </cfRule>
  </conditionalFormatting>
  <conditionalFormatting sqref="D38:H38">
    <cfRule type="cellIs" dxfId="4372" priority="285" operator="equal">
      <formula>"SL"</formula>
    </cfRule>
    <cfRule type="cellIs" dxfId="4371" priority="286" operator="equal">
      <formula>"SL"</formula>
    </cfRule>
    <cfRule type="cellIs" dxfId="4370" priority="287" operator="equal">
      <formula>"SL"</formula>
    </cfRule>
    <cfRule type="cellIs" dxfId="4369" priority="288" operator="equal">
      <formula>"AL"</formula>
    </cfRule>
  </conditionalFormatting>
  <conditionalFormatting sqref="D38:H38">
    <cfRule type="cellIs" dxfId="4368" priority="281" operator="equal">
      <formula>"SL"</formula>
    </cfRule>
    <cfRule type="cellIs" dxfId="4367" priority="282" operator="equal">
      <formula>"SL"</formula>
    </cfRule>
    <cfRule type="cellIs" dxfId="4366" priority="283" operator="equal">
      <formula>"SL"</formula>
    </cfRule>
    <cfRule type="cellIs" dxfId="4365" priority="284" operator="equal">
      <formula>"AL"</formula>
    </cfRule>
  </conditionalFormatting>
  <conditionalFormatting sqref="C40">
    <cfRule type="cellIs" dxfId="4364" priority="277" operator="equal">
      <formula>"SL"</formula>
    </cfRule>
    <cfRule type="cellIs" dxfId="4363" priority="278" operator="equal">
      <formula>"SL"</formula>
    </cfRule>
    <cfRule type="cellIs" dxfId="4362" priority="279" operator="equal">
      <formula>"SL"</formula>
    </cfRule>
    <cfRule type="cellIs" dxfId="4361" priority="280" operator="equal">
      <formula>"AL"</formula>
    </cfRule>
  </conditionalFormatting>
  <conditionalFormatting sqref="C40">
    <cfRule type="cellIs" dxfId="4360" priority="273" operator="equal">
      <formula>"SL"</formula>
    </cfRule>
    <cfRule type="cellIs" dxfId="4359" priority="274" operator="equal">
      <formula>"SL"</formula>
    </cfRule>
    <cfRule type="cellIs" dxfId="4358" priority="275" operator="equal">
      <formula>"SL"</formula>
    </cfRule>
    <cfRule type="cellIs" dxfId="4357" priority="276" operator="equal">
      <formula>"AL"</formula>
    </cfRule>
  </conditionalFormatting>
  <conditionalFormatting sqref="C40">
    <cfRule type="cellIs" dxfId="4356" priority="269" operator="equal">
      <formula>"SL"</formula>
    </cfRule>
    <cfRule type="cellIs" dxfId="4355" priority="270" operator="equal">
      <formula>"SL"</formula>
    </cfRule>
    <cfRule type="cellIs" dxfId="4354" priority="271" operator="equal">
      <formula>"SL"</formula>
    </cfRule>
    <cfRule type="cellIs" dxfId="4353" priority="272" operator="equal">
      <formula>"AL"</formula>
    </cfRule>
  </conditionalFormatting>
  <conditionalFormatting sqref="C40">
    <cfRule type="cellIs" dxfId="4352" priority="265" operator="equal">
      <formula>"SL"</formula>
    </cfRule>
    <cfRule type="cellIs" dxfId="4351" priority="266" operator="equal">
      <formula>"SL"</formula>
    </cfRule>
    <cfRule type="cellIs" dxfId="4350" priority="267" operator="equal">
      <formula>"SL"</formula>
    </cfRule>
    <cfRule type="cellIs" dxfId="4349" priority="268" operator="equal">
      <formula>"AL"</formula>
    </cfRule>
  </conditionalFormatting>
  <conditionalFormatting sqref="C40">
    <cfRule type="cellIs" dxfId="4348" priority="261" operator="equal">
      <formula>"SL"</formula>
    </cfRule>
    <cfRule type="cellIs" dxfId="4347" priority="262" operator="equal">
      <formula>"SL"</formula>
    </cfRule>
    <cfRule type="cellIs" dxfId="4346" priority="263" operator="equal">
      <formula>"SL"</formula>
    </cfRule>
    <cfRule type="cellIs" dxfId="4345" priority="264" operator="equal">
      <formula>"AL"</formula>
    </cfRule>
  </conditionalFormatting>
  <conditionalFormatting sqref="C40">
    <cfRule type="cellIs" dxfId="4344" priority="257" operator="equal">
      <formula>"SL"</formula>
    </cfRule>
    <cfRule type="cellIs" dxfId="4343" priority="258" operator="equal">
      <formula>"SL"</formula>
    </cfRule>
    <cfRule type="cellIs" dxfId="4342" priority="259" operator="equal">
      <formula>"SL"</formula>
    </cfRule>
    <cfRule type="cellIs" dxfId="4341" priority="260" operator="equal">
      <formula>"AL"</formula>
    </cfRule>
  </conditionalFormatting>
  <conditionalFormatting sqref="F40">
    <cfRule type="cellIs" dxfId="4340" priority="253" operator="equal">
      <formula>"SL"</formula>
    </cfRule>
    <cfRule type="cellIs" dxfId="4339" priority="254" operator="equal">
      <formula>"SL"</formula>
    </cfRule>
    <cfRule type="cellIs" dxfId="4338" priority="255" operator="equal">
      <formula>"SL"</formula>
    </cfRule>
    <cfRule type="cellIs" dxfId="4337" priority="256" operator="equal">
      <formula>"AL"</formula>
    </cfRule>
  </conditionalFormatting>
  <conditionalFormatting sqref="F40">
    <cfRule type="cellIs" dxfId="4336" priority="249" operator="equal">
      <formula>"SL"</formula>
    </cfRule>
    <cfRule type="cellIs" dxfId="4335" priority="250" operator="equal">
      <formula>"SL"</formula>
    </cfRule>
    <cfRule type="cellIs" dxfId="4334" priority="251" operator="equal">
      <formula>"SL"</formula>
    </cfRule>
    <cfRule type="cellIs" dxfId="4333" priority="252" operator="equal">
      <formula>"AL"</formula>
    </cfRule>
  </conditionalFormatting>
  <conditionalFormatting sqref="F40">
    <cfRule type="cellIs" dxfId="4332" priority="245" operator="equal">
      <formula>"SL"</formula>
    </cfRule>
    <cfRule type="cellIs" dxfId="4331" priority="246" operator="equal">
      <formula>"SL"</formula>
    </cfRule>
    <cfRule type="cellIs" dxfId="4330" priority="247" operator="equal">
      <formula>"SL"</formula>
    </cfRule>
    <cfRule type="cellIs" dxfId="4329" priority="248" operator="equal">
      <formula>"AL"</formula>
    </cfRule>
  </conditionalFormatting>
  <conditionalFormatting sqref="F40">
    <cfRule type="cellIs" dxfId="4328" priority="241" operator="equal">
      <formula>"SL"</formula>
    </cfRule>
    <cfRule type="cellIs" dxfId="4327" priority="242" operator="equal">
      <formula>"SL"</formula>
    </cfRule>
    <cfRule type="cellIs" dxfId="4326" priority="243" operator="equal">
      <formula>"SL"</formula>
    </cfRule>
    <cfRule type="cellIs" dxfId="4325" priority="244" operator="equal">
      <formula>"AL"</formula>
    </cfRule>
  </conditionalFormatting>
  <conditionalFormatting sqref="F40">
    <cfRule type="cellIs" dxfId="4324" priority="237" operator="equal">
      <formula>"SL"</formula>
    </cfRule>
    <cfRule type="cellIs" dxfId="4323" priority="238" operator="equal">
      <formula>"SL"</formula>
    </cfRule>
    <cfRule type="cellIs" dxfId="4322" priority="239" operator="equal">
      <formula>"SL"</formula>
    </cfRule>
    <cfRule type="cellIs" dxfId="4321" priority="240" operator="equal">
      <formula>"AL"</formula>
    </cfRule>
  </conditionalFormatting>
  <conditionalFormatting sqref="F40">
    <cfRule type="cellIs" dxfId="4320" priority="233" operator="equal">
      <formula>"SL"</formula>
    </cfRule>
    <cfRule type="cellIs" dxfId="4319" priority="234" operator="equal">
      <formula>"SL"</formula>
    </cfRule>
    <cfRule type="cellIs" dxfId="4318" priority="235" operator="equal">
      <formula>"SL"</formula>
    </cfRule>
    <cfRule type="cellIs" dxfId="4317" priority="236" operator="equal">
      <formula>"AL"</formula>
    </cfRule>
  </conditionalFormatting>
  <conditionalFormatting sqref="G40:I40">
    <cfRule type="cellIs" dxfId="4316" priority="229" operator="equal">
      <formula>"SL"</formula>
    </cfRule>
    <cfRule type="cellIs" dxfId="4315" priority="230" operator="equal">
      <formula>"SL"</formula>
    </cfRule>
    <cfRule type="cellIs" dxfId="4314" priority="231" operator="equal">
      <formula>"SL"</formula>
    </cfRule>
    <cfRule type="cellIs" dxfId="4313" priority="232" operator="equal">
      <formula>"AL"</formula>
    </cfRule>
  </conditionalFormatting>
  <conditionalFormatting sqref="G40:I40">
    <cfRule type="cellIs" dxfId="4312" priority="225" operator="equal">
      <formula>"SL"</formula>
    </cfRule>
    <cfRule type="cellIs" dxfId="4311" priority="226" operator="equal">
      <formula>"SL"</formula>
    </cfRule>
    <cfRule type="cellIs" dxfId="4310" priority="227" operator="equal">
      <formula>"SL"</formula>
    </cfRule>
    <cfRule type="cellIs" dxfId="4309" priority="228" operator="equal">
      <formula>"AL"</formula>
    </cfRule>
  </conditionalFormatting>
  <conditionalFormatting sqref="G40:I40">
    <cfRule type="cellIs" dxfId="4308" priority="221" operator="equal">
      <formula>"SL"</formula>
    </cfRule>
    <cfRule type="cellIs" dxfId="4307" priority="222" operator="equal">
      <formula>"SL"</formula>
    </cfRule>
    <cfRule type="cellIs" dxfId="4306" priority="223" operator="equal">
      <formula>"SL"</formula>
    </cfRule>
    <cfRule type="cellIs" dxfId="4305" priority="224" operator="equal">
      <formula>"AL"</formula>
    </cfRule>
  </conditionalFormatting>
  <conditionalFormatting sqref="G40:I40">
    <cfRule type="cellIs" dxfId="4304" priority="217" operator="equal">
      <formula>"SL"</formula>
    </cfRule>
    <cfRule type="cellIs" dxfId="4303" priority="218" operator="equal">
      <formula>"SL"</formula>
    </cfRule>
    <cfRule type="cellIs" dxfId="4302" priority="219" operator="equal">
      <formula>"SL"</formula>
    </cfRule>
    <cfRule type="cellIs" dxfId="4301" priority="220" operator="equal">
      <formula>"AL"</formula>
    </cfRule>
  </conditionalFormatting>
  <conditionalFormatting sqref="G40:I40">
    <cfRule type="cellIs" dxfId="4300" priority="213" operator="equal">
      <formula>"SL"</formula>
    </cfRule>
    <cfRule type="cellIs" dxfId="4299" priority="214" operator="equal">
      <formula>"SL"</formula>
    </cfRule>
    <cfRule type="cellIs" dxfId="4298" priority="215" operator="equal">
      <formula>"SL"</formula>
    </cfRule>
    <cfRule type="cellIs" dxfId="4297" priority="216" operator="equal">
      <formula>"AL"</formula>
    </cfRule>
  </conditionalFormatting>
  <conditionalFormatting sqref="G40:I40">
    <cfRule type="cellIs" dxfId="4296" priority="209" operator="equal">
      <formula>"SL"</formula>
    </cfRule>
    <cfRule type="cellIs" dxfId="4295" priority="210" operator="equal">
      <formula>"SL"</formula>
    </cfRule>
    <cfRule type="cellIs" dxfId="4294" priority="211" operator="equal">
      <formula>"SL"</formula>
    </cfRule>
    <cfRule type="cellIs" dxfId="4293" priority="212" operator="equal">
      <formula>"AL"</formula>
    </cfRule>
  </conditionalFormatting>
  <conditionalFormatting sqref="C41">
    <cfRule type="cellIs" dxfId="4292" priority="205" operator="equal">
      <formula>"SL"</formula>
    </cfRule>
    <cfRule type="cellIs" dxfId="4291" priority="206" operator="equal">
      <formula>"SL"</formula>
    </cfRule>
    <cfRule type="cellIs" dxfId="4290" priority="207" operator="equal">
      <formula>"SL"</formula>
    </cfRule>
    <cfRule type="cellIs" dxfId="4289" priority="208" operator="equal">
      <formula>"AL"</formula>
    </cfRule>
  </conditionalFormatting>
  <conditionalFormatting sqref="C41">
    <cfRule type="cellIs" dxfId="4288" priority="201" operator="equal">
      <formula>"SL"</formula>
    </cfRule>
    <cfRule type="cellIs" dxfId="4287" priority="202" operator="equal">
      <formula>"SL"</formula>
    </cfRule>
    <cfRule type="cellIs" dxfId="4286" priority="203" operator="equal">
      <formula>"SL"</formula>
    </cfRule>
    <cfRule type="cellIs" dxfId="4285" priority="204" operator="equal">
      <formula>"AL"</formula>
    </cfRule>
  </conditionalFormatting>
  <conditionalFormatting sqref="C41">
    <cfRule type="cellIs" dxfId="4284" priority="197" operator="equal">
      <formula>"SL"</formula>
    </cfRule>
    <cfRule type="cellIs" dxfId="4283" priority="198" operator="equal">
      <formula>"SL"</formula>
    </cfRule>
    <cfRule type="cellIs" dxfId="4282" priority="199" operator="equal">
      <formula>"SL"</formula>
    </cfRule>
    <cfRule type="cellIs" dxfId="4281" priority="200" operator="equal">
      <formula>"AL"</formula>
    </cfRule>
  </conditionalFormatting>
  <conditionalFormatting sqref="C41">
    <cfRule type="cellIs" dxfId="4280" priority="193" operator="equal">
      <formula>"SL"</formula>
    </cfRule>
    <cfRule type="cellIs" dxfId="4279" priority="194" operator="equal">
      <formula>"SL"</formula>
    </cfRule>
    <cfRule type="cellIs" dxfId="4278" priority="195" operator="equal">
      <formula>"SL"</formula>
    </cfRule>
    <cfRule type="cellIs" dxfId="4277" priority="196" operator="equal">
      <formula>"AL"</formula>
    </cfRule>
  </conditionalFormatting>
  <conditionalFormatting sqref="C41">
    <cfRule type="cellIs" dxfId="4276" priority="189" operator="equal">
      <formula>"SL"</formula>
    </cfRule>
    <cfRule type="cellIs" dxfId="4275" priority="190" operator="equal">
      <formula>"SL"</formula>
    </cfRule>
    <cfRule type="cellIs" dxfId="4274" priority="191" operator="equal">
      <formula>"SL"</formula>
    </cfRule>
    <cfRule type="cellIs" dxfId="4273" priority="192" operator="equal">
      <formula>"AL"</formula>
    </cfRule>
  </conditionalFormatting>
  <conditionalFormatting sqref="C41">
    <cfRule type="cellIs" dxfId="4272" priority="185" operator="equal">
      <formula>"SL"</formula>
    </cfRule>
    <cfRule type="cellIs" dxfId="4271" priority="186" operator="equal">
      <formula>"SL"</formula>
    </cfRule>
    <cfRule type="cellIs" dxfId="4270" priority="187" operator="equal">
      <formula>"SL"</formula>
    </cfRule>
    <cfRule type="cellIs" dxfId="4269" priority="188" operator="equal">
      <formula>"AL"</formula>
    </cfRule>
  </conditionalFormatting>
  <conditionalFormatting sqref="F41:I41">
    <cfRule type="cellIs" dxfId="4268" priority="181" operator="equal">
      <formula>"SL"</formula>
    </cfRule>
    <cfRule type="cellIs" dxfId="4267" priority="182" operator="equal">
      <formula>"SL"</formula>
    </cfRule>
    <cfRule type="cellIs" dxfId="4266" priority="183" operator="equal">
      <formula>"SL"</formula>
    </cfRule>
    <cfRule type="cellIs" dxfId="4265" priority="184" operator="equal">
      <formula>"AL"</formula>
    </cfRule>
  </conditionalFormatting>
  <conditionalFormatting sqref="F41:I41">
    <cfRule type="cellIs" dxfId="4264" priority="177" operator="equal">
      <formula>"SL"</formula>
    </cfRule>
    <cfRule type="cellIs" dxfId="4263" priority="178" operator="equal">
      <formula>"SL"</formula>
    </cfRule>
    <cfRule type="cellIs" dxfId="4262" priority="179" operator="equal">
      <formula>"SL"</formula>
    </cfRule>
    <cfRule type="cellIs" dxfId="4261" priority="180" operator="equal">
      <formula>"AL"</formula>
    </cfRule>
  </conditionalFormatting>
  <conditionalFormatting sqref="F41:I41">
    <cfRule type="cellIs" dxfId="4260" priority="173" operator="equal">
      <formula>"SL"</formula>
    </cfRule>
    <cfRule type="cellIs" dxfId="4259" priority="174" operator="equal">
      <formula>"SL"</formula>
    </cfRule>
    <cfRule type="cellIs" dxfId="4258" priority="175" operator="equal">
      <formula>"SL"</formula>
    </cfRule>
    <cfRule type="cellIs" dxfId="4257" priority="176" operator="equal">
      <formula>"AL"</formula>
    </cfRule>
  </conditionalFormatting>
  <conditionalFormatting sqref="F41:I41">
    <cfRule type="cellIs" dxfId="4256" priority="169" operator="equal">
      <formula>"SL"</formula>
    </cfRule>
    <cfRule type="cellIs" dxfId="4255" priority="170" operator="equal">
      <formula>"SL"</formula>
    </cfRule>
    <cfRule type="cellIs" dxfId="4254" priority="171" operator="equal">
      <formula>"SL"</formula>
    </cfRule>
    <cfRule type="cellIs" dxfId="4253" priority="172" operator="equal">
      <formula>"AL"</formula>
    </cfRule>
  </conditionalFormatting>
  <conditionalFormatting sqref="F41:I41">
    <cfRule type="cellIs" dxfId="4252" priority="165" operator="equal">
      <formula>"SL"</formula>
    </cfRule>
    <cfRule type="cellIs" dxfId="4251" priority="166" operator="equal">
      <formula>"SL"</formula>
    </cfRule>
    <cfRule type="cellIs" dxfId="4250" priority="167" operator="equal">
      <formula>"SL"</formula>
    </cfRule>
    <cfRule type="cellIs" dxfId="4249" priority="168" operator="equal">
      <formula>"AL"</formula>
    </cfRule>
  </conditionalFormatting>
  <conditionalFormatting sqref="F41:I41">
    <cfRule type="cellIs" dxfId="4248" priority="161" operator="equal">
      <formula>"SL"</formula>
    </cfRule>
    <cfRule type="cellIs" dxfId="4247" priority="162" operator="equal">
      <formula>"SL"</formula>
    </cfRule>
    <cfRule type="cellIs" dxfId="4246" priority="163" operator="equal">
      <formula>"SL"</formula>
    </cfRule>
    <cfRule type="cellIs" dxfId="4245" priority="164" operator="equal">
      <formula>"AL"</formula>
    </cfRule>
  </conditionalFormatting>
  <conditionalFormatting sqref="C43:D43">
    <cfRule type="cellIs" dxfId="4244" priority="157" operator="equal">
      <formula>"SL"</formula>
    </cfRule>
    <cfRule type="cellIs" dxfId="4243" priority="158" operator="equal">
      <formula>"SL"</formula>
    </cfRule>
    <cfRule type="cellIs" dxfId="4242" priority="159" operator="equal">
      <formula>"SL"</formula>
    </cfRule>
    <cfRule type="cellIs" dxfId="4241" priority="160" operator="equal">
      <formula>"AL"</formula>
    </cfRule>
  </conditionalFormatting>
  <conditionalFormatting sqref="C43:D43">
    <cfRule type="cellIs" dxfId="4240" priority="153" operator="equal">
      <formula>"SL"</formula>
    </cfRule>
    <cfRule type="cellIs" dxfId="4239" priority="154" operator="equal">
      <formula>"SL"</formula>
    </cfRule>
    <cfRule type="cellIs" dxfId="4238" priority="155" operator="equal">
      <formula>"SL"</formula>
    </cfRule>
    <cfRule type="cellIs" dxfId="4237" priority="156" operator="equal">
      <formula>"AL"</formula>
    </cfRule>
  </conditionalFormatting>
  <conditionalFormatting sqref="C43:D43">
    <cfRule type="cellIs" dxfId="4236" priority="149" operator="equal">
      <formula>"SL"</formula>
    </cfRule>
    <cfRule type="cellIs" dxfId="4235" priority="150" operator="equal">
      <formula>"SL"</formula>
    </cfRule>
    <cfRule type="cellIs" dxfId="4234" priority="151" operator="equal">
      <formula>"SL"</formula>
    </cfRule>
    <cfRule type="cellIs" dxfId="4233" priority="152" operator="equal">
      <formula>"AL"</formula>
    </cfRule>
  </conditionalFormatting>
  <conditionalFormatting sqref="C43:D43">
    <cfRule type="cellIs" dxfId="4232" priority="145" operator="equal">
      <formula>"SL"</formula>
    </cfRule>
    <cfRule type="cellIs" dxfId="4231" priority="146" operator="equal">
      <formula>"SL"</formula>
    </cfRule>
    <cfRule type="cellIs" dxfId="4230" priority="147" operator="equal">
      <formula>"SL"</formula>
    </cfRule>
    <cfRule type="cellIs" dxfId="4229" priority="148" operator="equal">
      <formula>"AL"</formula>
    </cfRule>
  </conditionalFormatting>
  <conditionalFormatting sqref="C43:D43">
    <cfRule type="cellIs" dxfId="4228" priority="141" operator="equal">
      <formula>"SL"</formula>
    </cfRule>
    <cfRule type="cellIs" dxfId="4227" priority="142" operator="equal">
      <formula>"SL"</formula>
    </cfRule>
    <cfRule type="cellIs" dxfId="4226" priority="143" operator="equal">
      <formula>"SL"</formula>
    </cfRule>
    <cfRule type="cellIs" dxfId="4225" priority="144" operator="equal">
      <formula>"AL"</formula>
    </cfRule>
  </conditionalFormatting>
  <conditionalFormatting sqref="C43:D43">
    <cfRule type="cellIs" dxfId="4224" priority="137" operator="equal">
      <formula>"SL"</formula>
    </cfRule>
    <cfRule type="cellIs" dxfId="4223" priority="138" operator="equal">
      <formula>"SL"</formula>
    </cfRule>
    <cfRule type="cellIs" dxfId="4222" priority="139" operator="equal">
      <formula>"SL"</formula>
    </cfRule>
    <cfRule type="cellIs" dxfId="4221" priority="140" operator="equal">
      <formula>"AL"</formula>
    </cfRule>
  </conditionalFormatting>
  <conditionalFormatting sqref="G43:I43">
    <cfRule type="cellIs" dxfId="4220" priority="133" operator="equal">
      <formula>"SL"</formula>
    </cfRule>
    <cfRule type="cellIs" dxfId="4219" priority="134" operator="equal">
      <formula>"SL"</formula>
    </cfRule>
    <cfRule type="cellIs" dxfId="4218" priority="135" operator="equal">
      <formula>"SL"</formula>
    </cfRule>
    <cfRule type="cellIs" dxfId="4217" priority="136" operator="equal">
      <formula>"AL"</formula>
    </cfRule>
  </conditionalFormatting>
  <conditionalFormatting sqref="G43:I43">
    <cfRule type="cellIs" dxfId="4216" priority="129" operator="equal">
      <formula>"SL"</formula>
    </cfRule>
    <cfRule type="cellIs" dxfId="4215" priority="130" operator="equal">
      <formula>"SL"</formula>
    </cfRule>
    <cfRule type="cellIs" dxfId="4214" priority="131" operator="equal">
      <formula>"SL"</formula>
    </cfRule>
    <cfRule type="cellIs" dxfId="4213" priority="132" operator="equal">
      <formula>"AL"</formula>
    </cfRule>
  </conditionalFormatting>
  <conditionalFormatting sqref="G43:I43">
    <cfRule type="cellIs" dxfId="4212" priority="125" operator="equal">
      <formula>"SL"</formula>
    </cfRule>
    <cfRule type="cellIs" dxfId="4211" priority="126" operator="equal">
      <formula>"SL"</formula>
    </cfRule>
    <cfRule type="cellIs" dxfId="4210" priority="127" operator="equal">
      <formula>"SL"</formula>
    </cfRule>
    <cfRule type="cellIs" dxfId="4209" priority="128" operator="equal">
      <formula>"AL"</formula>
    </cfRule>
  </conditionalFormatting>
  <conditionalFormatting sqref="G43:I43">
    <cfRule type="cellIs" dxfId="4208" priority="121" operator="equal">
      <formula>"SL"</formula>
    </cfRule>
    <cfRule type="cellIs" dxfId="4207" priority="122" operator="equal">
      <formula>"SL"</formula>
    </cfRule>
    <cfRule type="cellIs" dxfId="4206" priority="123" operator="equal">
      <formula>"SL"</formula>
    </cfRule>
    <cfRule type="cellIs" dxfId="4205" priority="124" operator="equal">
      <formula>"AL"</formula>
    </cfRule>
  </conditionalFormatting>
  <conditionalFormatting sqref="G43:I43">
    <cfRule type="cellIs" dxfId="4204" priority="117" operator="equal">
      <formula>"SL"</formula>
    </cfRule>
    <cfRule type="cellIs" dxfId="4203" priority="118" operator="equal">
      <formula>"SL"</formula>
    </cfRule>
    <cfRule type="cellIs" dxfId="4202" priority="119" operator="equal">
      <formula>"SL"</formula>
    </cfRule>
    <cfRule type="cellIs" dxfId="4201" priority="120" operator="equal">
      <formula>"AL"</formula>
    </cfRule>
  </conditionalFormatting>
  <conditionalFormatting sqref="G43:I43">
    <cfRule type="cellIs" dxfId="4200" priority="113" operator="equal">
      <formula>"SL"</formula>
    </cfRule>
    <cfRule type="cellIs" dxfId="4199" priority="114" operator="equal">
      <formula>"SL"</formula>
    </cfRule>
    <cfRule type="cellIs" dxfId="4198" priority="115" operator="equal">
      <formula>"SL"</formula>
    </cfRule>
    <cfRule type="cellIs" dxfId="4197" priority="116" operator="equal">
      <formula>"AL"</formula>
    </cfRule>
  </conditionalFormatting>
  <conditionalFormatting sqref="C46:E46">
    <cfRule type="cellIs" dxfId="4196" priority="109" operator="equal">
      <formula>"SL"</formula>
    </cfRule>
    <cfRule type="cellIs" dxfId="4195" priority="110" operator="equal">
      <formula>"SL"</formula>
    </cfRule>
    <cfRule type="cellIs" dxfId="4194" priority="111" operator="equal">
      <formula>"SL"</formula>
    </cfRule>
    <cfRule type="cellIs" dxfId="4193" priority="112" operator="equal">
      <formula>"AL"</formula>
    </cfRule>
  </conditionalFormatting>
  <conditionalFormatting sqref="C46:E46">
    <cfRule type="cellIs" dxfId="4192" priority="105" operator="equal">
      <formula>"SL"</formula>
    </cfRule>
    <cfRule type="cellIs" dxfId="4191" priority="106" operator="equal">
      <formula>"SL"</formula>
    </cfRule>
    <cfRule type="cellIs" dxfId="4190" priority="107" operator="equal">
      <formula>"SL"</formula>
    </cfRule>
    <cfRule type="cellIs" dxfId="4189" priority="108" operator="equal">
      <formula>"AL"</formula>
    </cfRule>
  </conditionalFormatting>
  <conditionalFormatting sqref="C46:E46">
    <cfRule type="cellIs" dxfId="4188" priority="101" operator="equal">
      <formula>"SL"</formula>
    </cfRule>
    <cfRule type="cellIs" dxfId="4187" priority="102" operator="equal">
      <formula>"SL"</formula>
    </cfRule>
    <cfRule type="cellIs" dxfId="4186" priority="103" operator="equal">
      <formula>"SL"</formula>
    </cfRule>
    <cfRule type="cellIs" dxfId="4185" priority="104" operator="equal">
      <formula>"AL"</formula>
    </cfRule>
  </conditionalFormatting>
  <conditionalFormatting sqref="C46:E46">
    <cfRule type="cellIs" dxfId="4184" priority="97" operator="equal">
      <formula>"SL"</formula>
    </cfRule>
    <cfRule type="cellIs" dxfId="4183" priority="98" operator="equal">
      <formula>"SL"</formula>
    </cfRule>
    <cfRule type="cellIs" dxfId="4182" priority="99" operator="equal">
      <formula>"SL"</formula>
    </cfRule>
    <cfRule type="cellIs" dxfId="4181" priority="100" operator="equal">
      <formula>"AL"</formula>
    </cfRule>
  </conditionalFormatting>
  <conditionalFormatting sqref="C46:E46">
    <cfRule type="cellIs" dxfId="4180" priority="93" operator="equal">
      <formula>"SL"</formula>
    </cfRule>
    <cfRule type="cellIs" dxfId="4179" priority="94" operator="equal">
      <formula>"SL"</formula>
    </cfRule>
    <cfRule type="cellIs" dxfId="4178" priority="95" operator="equal">
      <formula>"SL"</formula>
    </cfRule>
    <cfRule type="cellIs" dxfId="4177" priority="96" operator="equal">
      <formula>"AL"</formula>
    </cfRule>
  </conditionalFormatting>
  <conditionalFormatting sqref="H46:I46">
    <cfRule type="cellIs" dxfId="4176" priority="89" operator="equal">
      <formula>"SL"</formula>
    </cfRule>
    <cfRule type="cellIs" dxfId="4175" priority="90" operator="equal">
      <formula>"SL"</formula>
    </cfRule>
    <cfRule type="cellIs" dxfId="4174" priority="91" operator="equal">
      <formula>"SL"</formula>
    </cfRule>
    <cfRule type="cellIs" dxfId="4173" priority="92" operator="equal">
      <formula>"AL"</formula>
    </cfRule>
  </conditionalFormatting>
  <conditionalFormatting sqref="H46:I46">
    <cfRule type="cellIs" dxfId="4172" priority="85" operator="equal">
      <formula>"SL"</formula>
    </cfRule>
    <cfRule type="cellIs" dxfId="4171" priority="86" operator="equal">
      <formula>"SL"</formula>
    </cfRule>
    <cfRule type="cellIs" dxfId="4170" priority="87" operator="equal">
      <formula>"SL"</formula>
    </cfRule>
    <cfRule type="cellIs" dxfId="4169" priority="88" operator="equal">
      <formula>"AL"</formula>
    </cfRule>
  </conditionalFormatting>
  <conditionalFormatting sqref="H46:I46">
    <cfRule type="cellIs" dxfId="4168" priority="81" operator="equal">
      <formula>"SL"</formula>
    </cfRule>
    <cfRule type="cellIs" dxfId="4167" priority="82" operator="equal">
      <formula>"SL"</formula>
    </cfRule>
    <cfRule type="cellIs" dxfId="4166" priority="83" operator="equal">
      <formula>"SL"</formula>
    </cfRule>
    <cfRule type="cellIs" dxfId="4165" priority="84" operator="equal">
      <formula>"AL"</formula>
    </cfRule>
  </conditionalFormatting>
  <conditionalFormatting sqref="H46:I46">
    <cfRule type="cellIs" dxfId="4164" priority="77" operator="equal">
      <formula>"SL"</formula>
    </cfRule>
    <cfRule type="cellIs" dxfId="4163" priority="78" operator="equal">
      <formula>"SL"</formula>
    </cfRule>
    <cfRule type="cellIs" dxfId="4162" priority="79" operator="equal">
      <formula>"SL"</formula>
    </cfRule>
    <cfRule type="cellIs" dxfId="4161" priority="80" operator="equal">
      <formula>"AL"</formula>
    </cfRule>
  </conditionalFormatting>
  <conditionalFormatting sqref="H46:I46">
    <cfRule type="cellIs" dxfId="4160" priority="73" operator="equal">
      <formula>"SL"</formula>
    </cfRule>
    <cfRule type="cellIs" dxfId="4159" priority="74" operator="equal">
      <formula>"SL"</formula>
    </cfRule>
    <cfRule type="cellIs" dxfId="4158" priority="75" operator="equal">
      <formula>"SL"</formula>
    </cfRule>
    <cfRule type="cellIs" dxfId="4157" priority="76" operator="equal">
      <formula>"AL"</formula>
    </cfRule>
  </conditionalFormatting>
  <conditionalFormatting sqref="C49:G49">
    <cfRule type="cellIs" dxfId="4156" priority="69" operator="equal">
      <formula>"SL"</formula>
    </cfRule>
    <cfRule type="cellIs" dxfId="4155" priority="70" operator="equal">
      <formula>"SL"</formula>
    </cfRule>
    <cfRule type="cellIs" dxfId="4154" priority="71" operator="equal">
      <formula>"SL"</formula>
    </cfRule>
    <cfRule type="cellIs" dxfId="4153" priority="72" operator="equal">
      <formula>"AL"</formula>
    </cfRule>
  </conditionalFormatting>
  <conditionalFormatting sqref="C49:G49">
    <cfRule type="cellIs" dxfId="4152" priority="65" operator="equal">
      <formula>"SL"</formula>
    </cfRule>
    <cfRule type="cellIs" dxfId="4151" priority="66" operator="equal">
      <formula>"SL"</formula>
    </cfRule>
    <cfRule type="cellIs" dxfId="4150" priority="67" operator="equal">
      <formula>"SL"</formula>
    </cfRule>
    <cfRule type="cellIs" dxfId="4149" priority="68" operator="equal">
      <formula>"AL"</formula>
    </cfRule>
  </conditionalFormatting>
  <conditionalFormatting sqref="C49:G49">
    <cfRule type="cellIs" dxfId="4148" priority="61" operator="equal">
      <formula>"SL"</formula>
    </cfRule>
    <cfRule type="cellIs" dxfId="4147" priority="62" operator="equal">
      <formula>"SL"</formula>
    </cfRule>
    <cfRule type="cellIs" dxfId="4146" priority="63" operator="equal">
      <formula>"SL"</formula>
    </cfRule>
    <cfRule type="cellIs" dxfId="4145" priority="64" operator="equal">
      <formula>"AL"</formula>
    </cfRule>
  </conditionalFormatting>
  <conditionalFormatting sqref="C49:G49">
    <cfRule type="cellIs" dxfId="4144" priority="57" operator="equal">
      <formula>"SL"</formula>
    </cfRule>
    <cfRule type="cellIs" dxfId="4143" priority="58" operator="equal">
      <formula>"SL"</formula>
    </cfRule>
    <cfRule type="cellIs" dxfId="4142" priority="59" operator="equal">
      <formula>"SL"</formula>
    </cfRule>
    <cfRule type="cellIs" dxfId="4141" priority="60" operator="equal">
      <formula>"AL"</formula>
    </cfRule>
  </conditionalFormatting>
  <conditionalFormatting sqref="C49:G49">
    <cfRule type="cellIs" dxfId="4140" priority="53" operator="equal">
      <formula>"SL"</formula>
    </cfRule>
    <cfRule type="cellIs" dxfId="4139" priority="54" operator="equal">
      <formula>"SL"</formula>
    </cfRule>
    <cfRule type="cellIs" dxfId="4138" priority="55" operator="equal">
      <formula>"SL"</formula>
    </cfRule>
    <cfRule type="cellIs" dxfId="4137" priority="56" operator="equal">
      <formula>"AL"</formula>
    </cfRule>
  </conditionalFormatting>
  <conditionalFormatting sqref="I28">
    <cfRule type="cellIs" dxfId="4136" priority="9" operator="equal">
      <formula>"SL"</formula>
    </cfRule>
    <cfRule type="cellIs" dxfId="4135" priority="10" operator="equal">
      <formula>"SL"</formula>
    </cfRule>
    <cfRule type="cellIs" dxfId="4134" priority="11" operator="equal">
      <formula>"SL"</formula>
    </cfRule>
    <cfRule type="cellIs" dxfId="4133" priority="12" operator="equal">
      <formula>"AL"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C7168-46A8-4F2C-BD14-C50EDA856662}">
  <sheetPr codeName="Sheet2">
    <pageSetUpPr fitToPage="1"/>
  </sheetPr>
  <dimension ref="A1:O1048560"/>
  <sheetViews>
    <sheetView showZeros="0" zoomScale="70" zoomScaleNormal="70" workbookViewId="0">
      <selection activeCell="P30" sqref="P30"/>
    </sheetView>
  </sheetViews>
  <sheetFormatPr defaultColWidth="9.140625" defaultRowHeight="21" customHeight="1"/>
  <cols>
    <col min="1" max="1" width="1.5703125" style="503" customWidth="1"/>
    <col min="2" max="2" width="17.7109375" style="588" customWidth="1"/>
    <col min="3" max="3" width="42.28515625" style="589" customWidth="1"/>
    <col min="4" max="4" width="19.5703125" style="590" customWidth="1"/>
    <col min="5" max="5" width="31" style="503" customWidth="1"/>
    <col min="6" max="6" width="1" style="506" hidden="1" customWidth="1"/>
    <col min="7" max="7" width="18.5703125" style="588" customWidth="1"/>
    <col min="8" max="8" width="41.42578125" style="589" customWidth="1"/>
    <col min="9" max="9" width="18.28515625" style="589" customWidth="1"/>
    <col min="10" max="10" width="23.5703125" style="503" customWidth="1"/>
    <col min="11" max="11" width="0.85546875" style="506" customWidth="1"/>
    <col min="12" max="12" width="18.140625" style="588" customWidth="1"/>
    <col min="13" max="13" width="45.85546875" style="589" customWidth="1"/>
    <col min="14" max="14" width="19.140625" style="589" customWidth="1"/>
    <col min="15" max="15" width="24.140625" style="503" customWidth="1"/>
    <col min="16" max="16384" width="9.140625" style="503"/>
  </cols>
  <sheetData>
    <row r="1" spans="2:15" s="490" customFormat="1" ht="47.45" customHeight="1">
      <c r="B1" s="968" t="s">
        <v>374</v>
      </c>
      <c r="C1" s="968"/>
      <c r="D1" s="968"/>
      <c r="E1" s="968"/>
      <c r="F1" s="968"/>
      <c r="G1" s="968"/>
      <c r="H1" s="968"/>
      <c r="I1" s="968"/>
      <c r="J1" s="968"/>
      <c r="K1" s="969">
        <f>roster!C1</f>
        <v>46111</v>
      </c>
      <c r="L1" s="970"/>
      <c r="M1" s="970"/>
      <c r="N1" s="970"/>
      <c r="O1" s="970"/>
    </row>
    <row r="2" spans="2:15" s="492" customFormat="1" ht="21" customHeight="1">
      <c r="B2" s="964" t="s">
        <v>280</v>
      </c>
      <c r="C2" s="964"/>
      <c r="D2" s="964"/>
      <c r="E2" s="965"/>
      <c r="F2" s="491"/>
      <c r="G2" s="966" t="s">
        <v>237</v>
      </c>
      <c r="H2" s="967"/>
      <c r="I2" s="967"/>
      <c r="J2" s="967"/>
      <c r="K2" s="491"/>
      <c r="L2" s="966" t="s">
        <v>49</v>
      </c>
      <c r="M2" s="967"/>
      <c r="N2" s="967"/>
      <c r="O2" s="967"/>
    </row>
    <row r="3" spans="2:15" ht="21.6" customHeight="1">
      <c r="B3" s="493"/>
      <c r="C3" s="494"/>
      <c r="D3" s="495"/>
      <c r="E3" s="496" t="s">
        <v>234</v>
      </c>
      <c r="F3" s="497"/>
      <c r="G3" s="498"/>
      <c r="H3" s="498"/>
      <c r="I3" s="472"/>
      <c r="J3" s="496" t="s">
        <v>655</v>
      </c>
      <c r="K3" s="497"/>
      <c r="L3" s="499"/>
      <c r="M3" s="493"/>
      <c r="N3" s="501"/>
      <c r="O3" s="502" t="s">
        <v>50</v>
      </c>
    </row>
    <row r="4" spans="2:15" ht="21.6" customHeight="1">
      <c r="B4" s="498"/>
      <c r="C4" s="472"/>
      <c r="D4" s="504"/>
      <c r="E4" s="505"/>
      <c r="G4" s="498"/>
      <c r="H4" s="874"/>
      <c r="I4" s="507"/>
      <c r="J4" s="509" t="s">
        <v>218</v>
      </c>
      <c r="K4" s="509"/>
      <c r="L4" s="510"/>
      <c r="M4" s="510"/>
      <c r="N4" s="501"/>
      <c r="O4" s="512" t="s">
        <v>303</v>
      </c>
    </row>
    <row r="5" spans="2:15" ht="21.6" customHeight="1">
      <c r="B5" s="510"/>
      <c r="C5" s="511"/>
      <c r="D5" s="435"/>
      <c r="E5" s="511" t="s">
        <v>617</v>
      </c>
      <c r="F5" s="435"/>
      <c r="G5" s="510"/>
      <c r="H5" s="874"/>
      <c r="I5" s="507"/>
      <c r="J5" s="508" t="s">
        <v>218</v>
      </c>
      <c r="K5" s="509"/>
      <c r="L5" s="510"/>
      <c r="M5" s="510"/>
      <c r="N5" s="501"/>
      <c r="O5" s="512" t="s">
        <v>303</v>
      </c>
    </row>
    <row r="6" spans="2:15" ht="21.6" customHeight="1">
      <c r="B6" s="493"/>
      <c r="C6" s="472"/>
      <c r="D6" s="472"/>
      <c r="E6" s="511" t="s">
        <v>618</v>
      </c>
      <c r="G6" s="513"/>
      <c r="H6" s="513"/>
      <c r="I6" s="472"/>
      <c r="J6" s="508" t="s">
        <v>217</v>
      </c>
      <c r="K6" s="509"/>
      <c r="L6" s="510"/>
      <c r="M6" s="510"/>
      <c r="N6" s="501"/>
      <c r="O6" s="515"/>
    </row>
    <row r="7" spans="2:15" ht="21.6" customHeight="1">
      <c r="B7" s="498"/>
      <c r="C7" s="472"/>
      <c r="D7" s="504"/>
      <c r="E7" s="515" t="s">
        <v>625</v>
      </c>
      <c r="G7" s="510"/>
      <c r="H7" s="510"/>
      <c r="I7" s="501"/>
      <c r="J7" s="508" t="s">
        <v>217</v>
      </c>
      <c r="K7" s="509"/>
      <c r="L7" s="510"/>
      <c r="M7" s="510"/>
      <c r="N7" s="501"/>
      <c r="O7" s="502" t="s">
        <v>50</v>
      </c>
    </row>
    <row r="8" spans="2:15" ht="21.6" customHeight="1">
      <c r="B8" s="510"/>
      <c r="C8" s="500"/>
      <c r="D8" s="504"/>
      <c r="E8" s="515"/>
      <c r="F8" s="435"/>
      <c r="G8" s="498"/>
      <c r="H8" s="498"/>
      <c r="I8" s="472"/>
      <c r="J8" s="508"/>
      <c r="K8" s="509"/>
      <c r="L8" s="510"/>
      <c r="M8" s="510"/>
      <c r="N8" s="501"/>
      <c r="O8" s="509" t="s">
        <v>225</v>
      </c>
    </row>
    <row r="9" spans="2:15" ht="21.6" customHeight="1">
      <c r="B9" s="493"/>
      <c r="C9" s="511"/>
      <c r="D9" s="435"/>
      <c r="E9" s="515"/>
      <c r="F9" s="435"/>
      <c r="G9" s="510"/>
      <c r="H9" s="875"/>
      <c r="I9" s="507"/>
      <c r="J9" s="508" t="s">
        <v>219</v>
      </c>
      <c r="K9" s="509"/>
      <c r="L9" s="498"/>
      <c r="M9" s="874"/>
      <c r="N9" s="518"/>
      <c r="O9" s="509" t="s">
        <v>225</v>
      </c>
    </row>
    <row r="10" spans="2:15" ht="21.6" customHeight="1">
      <c r="B10" s="498"/>
      <c r="C10" s="472"/>
      <c r="D10" s="504"/>
      <c r="E10" s="516" t="s">
        <v>51</v>
      </c>
      <c r="F10" s="435"/>
      <c r="G10" s="510"/>
      <c r="H10" s="510"/>
      <c r="I10" s="517"/>
      <c r="J10" s="508" t="s">
        <v>219</v>
      </c>
      <c r="K10" s="509"/>
      <c r="L10" s="498"/>
      <c r="M10" s="510"/>
      <c r="N10" s="501"/>
      <c r="O10" s="509" t="s">
        <v>225</v>
      </c>
    </row>
    <row r="11" spans="2:15" ht="21.75" customHeight="1">
      <c r="B11" s="510"/>
      <c r="C11" s="472"/>
      <c r="D11" s="504"/>
      <c r="E11" s="516" t="s">
        <v>51</v>
      </c>
      <c r="F11" s="435"/>
      <c r="G11" s="498"/>
      <c r="H11" s="498"/>
      <c r="I11" s="472"/>
      <c r="J11" s="508" t="s">
        <v>219</v>
      </c>
      <c r="K11" s="509"/>
      <c r="L11" s="498"/>
      <c r="M11" s="498"/>
      <c r="N11" s="472"/>
      <c r="O11" s="509" t="s">
        <v>225</v>
      </c>
    </row>
    <row r="12" spans="2:15" ht="21.75" customHeight="1">
      <c r="B12" s="493"/>
      <c r="C12" s="472"/>
      <c r="D12" s="504"/>
      <c r="E12" s="516" t="s">
        <v>51</v>
      </c>
      <c r="F12" s="435"/>
      <c r="G12" s="498"/>
      <c r="H12" s="498"/>
      <c r="I12" s="504"/>
      <c r="J12" s="509" t="s">
        <v>219</v>
      </c>
      <c r="K12" s="509"/>
      <c r="L12" s="498"/>
      <c r="M12" s="498"/>
      <c r="N12" s="501"/>
      <c r="O12" s="509" t="s">
        <v>225</v>
      </c>
    </row>
    <row r="13" spans="2:15" ht="21.6" customHeight="1">
      <c r="B13" s="498"/>
      <c r="C13" s="472"/>
      <c r="D13" s="504"/>
      <c r="E13" s="504"/>
      <c r="G13" s="498"/>
      <c r="H13" s="498"/>
      <c r="I13" s="472"/>
      <c r="J13" s="508" t="s">
        <v>219</v>
      </c>
      <c r="K13" s="509"/>
      <c r="L13" s="510"/>
      <c r="M13" s="510"/>
      <c r="N13" s="504"/>
      <c r="O13" s="509"/>
    </row>
    <row r="14" spans="2:15" ht="21.6" customHeight="1">
      <c r="B14" s="510"/>
      <c r="C14" s="511"/>
      <c r="D14" s="435"/>
      <c r="E14" s="435"/>
      <c r="F14" s="509"/>
      <c r="G14" s="510"/>
      <c r="H14" s="510"/>
      <c r="I14" s="504"/>
      <c r="J14" s="509"/>
      <c r="K14" s="509"/>
      <c r="L14" s="499"/>
      <c r="M14" s="510"/>
      <c r="N14" s="501"/>
      <c r="O14" s="515"/>
    </row>
    <row r="15" spans="2:15" ht="21.6" customHeight="1">
      <c r="B15" s="493"/>
      <c r="C15" s="514"/>
      <c r="D15" s="504"/>
      <c r="E15" s="509" t="s">
        <v>223</v>
      </c>
      <c r="F15" s="509"/>
      <c r="G15" s="498"/>
      <c r="H15" s="498"/>
      <c r="I15" s="472"/>
      <c r="J15" s="509"/>
      <c r="L15" s="499"/>
      <c r="M15" s="498"/>
      <c r="N15" s="501"/>
      <c r="O15" s="519" t="s">
        <v>51</v>
      </c>
    </row>
    <row r="16" spans="2:15" ht="21.6" customHeight="1">
      <c r="B16" s="498"/>
      <c r="C16" s="472"/>
      <c r="D16" s="472"/>
      <c r="E16" s="509" t="s">
        <v>223</v>
      </c>
      <c r="F16" s="509"/>
      <c r="G16" s="498"/>
      <c r="H16" s="498"/>
      <c r="I16" s="472"/>
      <c r="J16" s="509" t="s">
        <v>220</v>
      </c>
      <c r="K16" s="509"/>
      <c r="L16" s="498"/>
      <c r="M16" s="874"/>
      <c r="N16" s="518"/>
      <c r="O16" s="519" t="s">
        <v>51</v>
      </c>
    </row>
    <row r="17" spans="1:15" ht="21.6" customHeight="1">
      <c r="B17" s="510"/>
      <c r="C17" s="472"/>
      <c r="D17" s="504"/>
      <c r="E17" s="509" t="s">
        <v>223</v>
      </c>
      <c r="G17" s="498"/>
      <c r="H17" s="874"/>
      <c r="I17" s="507"/>
      <c r="J17" s="509" t="s">
        <v>221</v>
      </c>
      <c r="K17" s="509"/>
      <c r="L17" s="498"/>
      <c r="M17" s="498"/>
      <c r="N17" s="472"/>
      <c r="O17" s="519" t="s">
        <v>51</v>
      </c>
    </row>
    <row r="18" spans="1:15" ht="21.6" customHeight="1">
      <c r="B18" s="493"/>
      <c r="C18" s="511"/>
      <c r="D18" s="504"/>
      <c r="E18" s="515"/>
      <c r="G18" s="899"/>
      <c r="H18" s="876"/>
      <c r="I18" s="520"/>
      <c r="J18" s="515" t="s">
        <v>222</v>
      </c>
      <c r="L18" s="498"/>
      <c r="M18" s="498"/>
      <c r="N18" s="501"/>
      <c r="O18" s="626" t="s">
        <v>51</v>
      </c>
    </row>
    <row r="19" spans="1:15" ht="21.6" customHeight="1">
      <c r="B19" s="498"/>
      <c r="C19" s="500"/>
      <c r="D19" s="504"/>
      <c r="E19" s="515" t="s">
        <v>322</v>
      </c>
      <c r="G19" s="493"/>
      <c r="H19" s="493"/>
      <c r="I19" s="501"/>
      <c r="J19" s="515"/>
      <c r="L19" s="521"/>
      <c r="M19" s="510"/>
      <c r="N19" s="501"/>
      <c r="O19" s="515"/>
    </row>
    <row r="20" spans="1:15" ht="21.6" customHeight="1">
      <c r="B20" s="510"/>
      <c r="C20" s="472"/>
      <c r="D20" s="504"/>
      <c r="E20" s="515" t="s">
        <v>322</v>
      </c>
      <c r="G20" s="498"/>
      <c r="H20" s="498"/>
      <c r="I20" s="501"/>
      <c r="K20" s="435"/>
      <c r="L20" s="742"/>
      <c r="M20" s="498"/>
      <c r="N20" s="472"/>
      <c r="O20" s="515"/>
    </row>
    <row r="21" spans="1:15" ht="23.25">
      <c r="B21" s="493"/>
      <c r="C21" s="511"/>
      <c r="D21" s="435"/>
      <c r="E21" s="515"/>
      <c r="F21" s="435"/>
      <c r="G21" s="513"/>
      <c r="H21" s="513"/>
      <c r="I21" s="501"/>
      <c r="J21" s="511" t="s">
        <v>52</v>
      </c>
      <c r="K21" s="435"/>
      <c r="L21" s="498"/>
      <c r="M21" s="498"/>
      <c r="N21" s="472"/>
      <c r="O21" s="522" t="s">
        <v>291</v>
      </c>
    </row>
    <row r="22" spans="1:15" ht="21.6" customHeight="1">
      <c r="B22" s="498"/>
      <c r="C22" s="500"/>
      <c r="D22" s="523"/>
      <c r="E22" s="511" t="s">
        <v>53</v>
      </c>
      <c r="F22" s="435"/>
      <c r="G22" s="493"/>
      <c r="H22" s="510"/>
      <c r="I22" s="501"/>
      <c r="J22" s="511" t="s">
        <v>52</v>
      </c>
      <c r="K22" s="435"/>
      <c r="L22" s="498"/>
      <c r="M22" s="498"/>
      <c r="N22" s="472"/>
      <c r="O22" s="522" t="s">
        <v>291</v>
      </c>
    </row>
    <row r="23" spans="1:15" ht="21.6" customHeight="1">
      <c r="B23" s="510"/>
      <c r="C23" s="472"/>
      <c r="D23" s="504"/>
      <c r="E23" s="511" t="s">
        <v>77</v>
      </c>
      <c r="G23" s="493"/>
      <c r="H23" s="498"/>
      <c r="I23" s="501"/>
      <c r="J23" s="511" t="s">
        <v>52</v>
      </c>
      <c r="K23" s="435"/>
      <c r="L23" s="498"/>
      <c r="M23" s="498"/>
      <c r="N23" s="472"/>
      <c r="O23" s="501"/>
    </row>
    <row r="24" spans="1:15" ht="21.6" customHeight="1">
      <c r="B24" s="493"/>
      <c r="C24" s="500"/>
      <c r="D24" s="524"/>
      <c r="E24" s="504"/>
      <c r="F24" s="435"/>
      <c r="G24" s="498"/>
      <c r="H24" s="874"/>
      <c r="I24" s="525"/>
      <c r="J24" s="511" t="s">
        <v>52</v>
      </c>
      <c r="K24" s="435"/>
      <c r="L24" s="742"/>
      <c r="M24" s="498"/>
      <c r="N24" s="472"/>
      <c r="O24" s="515"/>
    </row>
    <row r="25" spans="1:15" ht="21.6" customHeight="1">
      <c r="B25" s="498"/>
      <c r="C25" s="472"/>
      <c r="D25" s="526"/>
      <c r="E25" s="515"/>
      <c r="F25" s="435"/>
      <c r="G25" s="510"/>
      <c r="H25" s="510"/>
      <c r="I25" s="504"/>
      <c r="J25" s="527"/>
      <c r="L25" s="742"/>
      <c r="M25" s="498"/>
      <c r="N25" s="472"/>
      <c r="O25" s="515"/>
    </row>
    <row r="26" spans="1:15" ht="21.6" customHeight="1">
      <c r="B26" s="510"/>
      <c r="C26" s="472"/>
      <c r="D26" s="504"/>
      <c r="E26" s="515" t="s">
        <v>629</v>
      </c>
      <c r="G26" s="498"/>
      <c r="H26" s="498"/>
      <c r="I26" s="472"/>
      <c r="L26" s="498"/>
      <c r="M26" s="498"/>
      <c r="N26" s="472"/>
      <c r="O26" s="882" t="s">
        <v>342</v>
      </c>
    </row>
    <row r="27" spans="1:15" ht="21.6" customHeight="1">
      <c r="B27" s="493"/>
      <c r="C27" s="511"/>
      <c r="D27" s="507"/>
      <c r="E27" s="515" t="s">
        <v>620</v>
      </c>
      <c r="G27" s="498"/>
      <c r="H27" s="498"/>
      <c r="I27" s="472"/>
      <c r="J27" s="529" t="s">
        <v>254</v>
      </c>
      <c r="K27" s="530"/>
      <c r="L27" s="498"/>
      <c r="M27" s="498"/>
      <c r="N27" s="472"/>
      <c r="O27" s="882" t="s">
        <v>342</v>
      </c>
    </row>
    <row r="28" spans="1:15" ht="21.6" customHeight="1">
      <c r="B28" s="498"/>
      <c r="C28" s="511"/>
      <c r="D28" s="507"/>
      <c r="E28" s="515"/>
      <c r="G28" s="531"/>
      <c r="H28" s="498"/>
      <c r="I28" s="472"/>
      <c r="J28" s="529" t="s">
        <v>254</v>
      </c>
      <c r="L28" s="498"/>
      <c r="M28" s="498"/>
      <c r="N28" s="472"/>
      <c r="O28" s="515"/>
    </row>
    <row r="29" spans="1:15" ht="21.6" customHeight="1">
      <c r="A29" s="532"/>
      <c r="B29" s="510"/>
      <c r="C29" s="472"/>
      <c r="D29" s="504"/>
      <c r="E29" s="515" t="s">
        <v>628</v>
      </c>
      <c r="G29" s="498"/>
      <c r="H29" s="900"/>
      <c r="I29" s="472"/>
      <c r="J29" s="515"/>
      <c r="K29" s="512"/>
      <c r="L29" s="498"/>
      <c r="M29" s="498"/>
      <c r="N29" s="472"/>
      <c r="O29" s="515"/>
    </row>
    <row r="30" spans="1:15" ht="21.6" customHeight="1">
      <c r="A30" s="532"/>
      <c r="B30" s="493"/>
      <c r="C30" s="511"/>
      <c r="D30" s="507"/>
      <c r="E30" s="515"/>
      <c r="G30" s="510"/>
      <c r="H30" s="510"/>
      <c r="I30" s="517"/>
      <c r="J30" s="517"/>
      <c r="K30" s="512"/>
      <c r="L30" s="742"/>
      <c r="M30" s="498"/>
      <c r="N30" s="472"/>
      <c r="O30" s="515"/>
    </row>
    <row r="31" spans="1:15" ht="21.6" customHeight="1">
      <c r="A31" s="505"/>
      <c r="B31" s="498"/>
      <c r="C31" s="511"/>
      <c r="D31" s="504"/>
      <c r="E31" s="515"/>
      <c r="G31" s="493"/>
      <c r="H31" s="498"/>
      <c r="I31" s="504"/>
      <c r="J31" s="515"/>
      <c r="L31" s="742"/>
      <c r="M31" s="498"/>
      <c r="N31" s="472"/>
      <c r="O31" s="515"/>
    </row>
    <row r="32" spans="1:15" ht="21.6" customHeight="1">
      <c r="A32" s="505"/>
      <c r="B32" s="498"/>
      <c r="C32" s="472"/>
      <c r="D32" s="504"/>
      <c r="E32" s="472" t="s">
        <v>55</v>
      </c>
      <c r="G32" s="510"/>
      <c r="H32" s="510"/>
      <c r="I32" s="504"/>
      <c r="J32" s="515"/>
      <c r="L32" s="510"/>
      <c r="M32" s="510"/>
      <c r="N32" s="435"/>
      <c r="O32" s="515"/>
    </row>
    <row r="33" spans="1:15" ht="21.6" customHeight="1">
      <c r="A33" s="505"/>
      <c r="B33" s="498"/>
      <c r="C33" s="472"/>
      <c r="D33" s="504"/>
      <c r="E33" s="472" t="s">
        <v>55</v>
      </c>
      <c r="G33" s="498"/>
      <c r="H33" s="498"/>
      <c r="I33" s="472"/>
      <c r="J33" s="515"/>
      <c r="L33" s="498"/>
      <c r="M33" s="498"/>
      <c r="N33" s="472"/>
      <c r="O33" s="515"/>
    </row>
    <row r="34" spans="1:15" ht="21.6" customHeight="1">
      <c r="A34" s="505"/>
      <c r="B34" s="498"/>
      <c r="C34" s="472"/>
      <c r="D34" s="504"/>
      <c r="E34" s="472" t="s">
        <v>55</v>
      </c>
      <c r="F34" s="504"/>
      <c r="G34" s="498"/>
      <c r="H34" s="498"/>
      <c r="I34" s="472"/>
      <c r="J34" s="515"/>
      <c r="L34" s="498"/>
      <c r="M34" s="498"/>
      <c r="N34" s="534"/>
      <c r="O34" s="515"/>
    </row>
    <row r="35" spans="1:15" ht="21.6" customHeight="1">
      <c r="A35" s="505"/>
      <c r="B35" s="510"/>
      <c r="C35" s="878"/>
      <c r="D35" s="507"/>
      <c r="E35" s="472" t="s">
        <v>55</v>
      </c>
      <c r="F35" s="504"/>
      <c r="G35" s="498"/>
      <c r="H35" s="498"/>
      <c r="I35" s="472"/>
      <c r="J35" s="515"/>
      <c r="L35" s="498"/>
      <c r="M35" s="498"/>
      <c r="N35" s="536"/>
      <c r="O35" s="515"/>
    </row>
    <row r="36" spans="1:15" ht="21.6" customHeight="1">
      <c r="A36" s="505"/>
      <c r="B36" s="498"/>
      <c r="C36" s="498"/>
      <c r="D36" s="472"/>
      <c r="F36" s="504"/>
      <c r="G36" s="498"/>
      <c r="H36" s="498"/>
      <c r="I36" s="472"/>
      <c r="J36" s="515"/>
      <c r="L36" s="498"/>
      <c r="M36" s="874"/>
      <c r="N36" s="534"/>
      <c r="O36" s="515"/>
    </row>
    <row r="37" spans="1:15" ht="21.6" customHeight="1">
      <c r="A37" s="505"/>
      <c r="B37" s="537"/>
      <c r="C37" s="535"/>
      <c r="D37" s="538"/>
      <c r="E37" s="515"/>
      <c r="F37" s="504"/>
      <c r="G37" s="498"/>
      <c r="H37" s="498"/>
      <c r="I37" s="472"/>
      <c r="J37" s="515"/>
      <c r="L37" s="498"/>
      <c r="M37" s="498"/>
      <c r="N37" s="472"/>
      <c r="O37" s="515"/>
    </row>
    <row r="38" spans="1:15" ht="21.6" customHeight="1">
      <c r="A38" s="505"/>
      <c r="B38" s="498"/>
      <c r="C38" s="472"/>
      <c r="D38" s="504"/>
      <c r="E38" s="505"/>
      <c r="G38" s="498"/>
      <c r="H38" s="498"/>
      <c r="I38" s="472"/>
      <c r="J38" s="515"/>
      <c r="L38" s="498"/>
      <c r="M38" s="498"/>
      <c r="N38" s="504"/>
      <c r="O38" s="515"/>
    </row>
    <row r="39" spans="1:15" ht="21.6" customHeight="1">
      <c r="A39" s="505"/>
      <c r="B39" s="513"/>
      <c r="C39" s="511"/>
      <c r="D39" s="504"/>
      <c r="E39" s="505"/>
      <c r="F39" s="539"/>
      <c r="G39" s="498"/>
      <c r="H39" s="877"/>
      <c r="I39" s="472"/>
      <c r="J39" s="515"/>
      <c r="L39" s="498"/>
      <c r="M39" s="498"/>
      <c r="N39" s="472"/>
      <c r="O39" s="515"/>
    </row>
    <row r="40" spans="1:15" ht="21.6" customHeight="1">
      <c r="A40" s="505"/>
      <c r="B40" s="498"/>
      <c r="C40" s="472"/>
      <c r="D40" s="504"/>
      <c r="E40" s="505"/>
      <c r="F40" s="540"/>
      <c r="G40" s="493"/>
      <c r="H40" s="493"/>
      <c r="I40" s="501"/>
      <c r="J40" s="515"/>
      <c r="L40" s="528"/>
      <c r="M40" s="498"/>
      <c r="N40" s="472"/>
      <c r="O40" s="515"/>
    </row>
    <row r="41" spans="1:15" ht="21.6" customHeight="1">
      <c r="A41" s="505"/>
      <c r="B41" s="498"/>
      <c r="C41" s="472"/>
      <c r="D41" s="534"/>
      <c r="E41" s="505"/>
      <c r="F41" s="540"/>
      <c r="G41" s="498"/>
      <c r="H41" s="498"/>
      <c r="I41" s="501"/>
      <c r="J41" s="515"/>
      <c r="L41" s="528"/>
      <c r="M41" s="498"/>
      <c r="N41" s="501"/>
      <c r="O41" s="515"/>
    </row>
    <row r="42" spans="1:15" ht="21.6" customHeight="1" thickBot="1">
      <c r="A42" s="505"/>
      <c r="B42" s="541"/>
      <c r="C42" s="542"/>
      <c r="D42" s="543"/>
      <c r="E42" s="543"/>
      <c r="F42" s="540"/>
      <c r="G42" s="544"/>
      <c r="H42" s="544"/>
      <c r="I42" s="546"/>
      <c r="J42" s="547"/>
      <c r="L42" s="548"/>
      <c r="M42" s="548"/>
      <c r="N42" s="549"/>
      <c r="O42" s="547"/>
    </row>
    <row r="43" spans="1:15" ht="21.6" customHeight="1">
      <c r="A43" s="505"/>
      <c r="B43" s="550" t="s">
        <v>336</v>
      </c>
      <c r="C43" s="458" t="s">
        <v>349</v>
      </c>
      <c r="D43" s="551"/>
      <c r="E43" s="552"/>
      <c r="G43" s="944"/>
      <c r="H43" s="879"/>
      <c r="I43" s="553"/>
      <c r="J43" s="554"/>
      <c r="K43" s="555"/>
      <c r="L43" s="556"/>
      <c r="M43" s="557"/>
      <c r="N43" s="557"/>
      <c r="O43" s="558"/>
    </row>
    <row r="44" spans="1:15" ht="19.5" customHeight="1">
      <c r="A44" s="505"/>
      <c r="B44" s="559"/>
      <c r="C44" s="472" t="s">
        <v>350</v>
      </c>
      <c r="D44" s="504"/>
      <c r="E44" s="560"/>
      <c r="G44" s="955"/>
      <c r="H44" s="880"/>
      <c r="I44" s="557"/>
      <c r="J44" s="561"/>
      <c r="K44" s="555"/>
      <c r="L44" s="562"/>
      <c r="M44" s="563"/>
      <c r="N44" s="563"/>
      <c r="O44" s="564"/>
    </row>
    <row r="45" spans="1:15" ht="19.5" customHeight="1">
      <c r="A45" s="505"/>
      <c r="B45" s="472"/>
      <c r="C45" s="472" t="s">
        <v>351</v>
      </c>
      <c r="D45" s="504"/>
      <c r="E45" s="505"/>
      <c r="G45" s="565"/>
      <c r="H45" s="579"/>
      <c r="I45" s="563"/>
      <c r="J45" s="566"/>
      <c r="K45" s="555"/>
      <c r="L45" s="563"/>
      <c r="M45" s="563"/>
      <c r="N45" s="557"/>
      <c r="O45" s="564"/>
    </row>
    <row r="46" spans="1:15" ht="19.5" customHeight="1">
      <c r="A46" s="505"/>
      <c r="B46" s="472"/>
      <c r="C46" s="472" t="s">
        <v>352</v>
      </c>
      <c r="D46" s="504"/>
      <c r="E46" s="505"/>
      <c r="G46" s="565"/>
      <c r="H46" s="872"/>
      <c r="I46" s="567"/>
      <c r="J46" s="566"/>
      <c r="K46" s="568"/>
      <c r="L46" s="569"/>
      <c r="M46" s="569"/>
      <c r="N46" s="563"/>
      <c r="O46" s="570"/>
    </row>
    <row r="47" spans="1:15" ht="19.5" customHeight="1">
      <c r="A47" s="505"/>
      <c r="B47" s="472"/>
      <c r="C47" s="472" t="s">
        <v>358</v>
      </c>
      <c r="D47" s="504"/>
      <c r="E47" s="505"/>
      <c r="G47" s="565"/>
      <c r="H47" s="872"/>
      <c r="I47" s="567"/>
      <c r="J47" s="566"/>
      <c r="K47" s="568"/>
      <c r="L47" s="569"/>
      <c r="M47" s="569"/>
      <c r="N47" s="563"/>
      <c r="O47" s="570"/>
    </row>
    <row r="48" spans="1:15" ht="19.5" customHeight="1">
      <c r="A48" s="505"/>
      <c r="B48" s="559"/>
      <c r="C48" s="472" t="s">
        <v>353</v>
      </c>
      <c r="D48" s="504"/>
      <c r="E48" s="560"/>
      <c r="G48" s="565"/>
      <c r="H48" s="873"/>
      <c r="I48" s="571"/>
      <c r="J48" s="572"/>
      <c r="K48" s="568"/>
      <c r="L48" s="563"/>
      <c r="M48" s="881"/>
      <c r="N48" s="563"/>
      <c r="O48" s="573"/>
    </row>
    <row r="49" spans="1:15" ht="19.5" customHeight="1">
      <c r="A49" s="505"/>
      <c r="B49" s="559"/>
      <c r="C49" s="472" t="s">
        <v>347</v>
      </c>
      <c r="D49" s="574"/>
      <c r="E49" s="575"/>
      <c r="F49" s="576"/>
      <c r="G49" s="565"/>
      <c r="H49" s="563"/>
      <c r="I49" s="563"/>
      <c r="J49" s="572"/>
      <c r="K49" s="568"/>
      <c r="L49" s="577"/>
      <c r="M49" s="563"/>
      <c r="N49" s="563"/>
      <c r="O49" s="564"/>
    </row>
    <row r="50" spans="1:15" ht="21" customHeight="1">
      <c r="A50" s="505"/>
      <c r="B50" s="559"/>
      <c r="C50" s="472" t="s">
        <v>348</v>
      </c>
      <c r="D50" s="504"/>
      <c r="E50" s="560"/>
      <c r="G50" s="577"/>
      <c r="H50" s="579"/>
      <c r="I50" s="578"/>
      <c r="J50" s="572"/>
      <c r="L50" s="577"/>
      <c r="M50" s="579"/>
      <c r="N50" s="579"/>
      <c r="O50" s="564"/>
    </row>
    <row r="51" spans="1:15" ht="21" customHeight="1">
      <c r="A51" s="505"/>
      <c r="B51" s="559"/>
      <c r="C51" s="472" t="s">
        <v>354</v>
      </c>
      <c r="D51" s="504"/>
      <c r="E51" s="560"/>
      <c r="G51" s="580"/>
      <c r="H51" s="563"/>
      <c r="I51" s="579"/>
      <c r="J51" s="581"/>
      <c r="L51" s="577"/>
      <c r="M51" s="579"/>
      <c r="N51" s="579"/>
      <c r="O51" s="564"/>
    </row>
    <row r="52" spans="1:15" ht="21" customHeight="1">
      <c r="A52" s="505"/>
      <c r="B52" s="559"/>
      <c r="C52" s="472" t="s">
        <v>283</v>
      </c>
      <c r="D52" s="504"/>
      <c r="E52" s="560" t="s">
        <v>357</v>
      </c>
      <c r="G52" s="580"/>
      <c r="H52" s="563"/>
      <c r="I52" s="579"/>
      <c r="J52" s="581"/>
      <c r="L52" s="577"/>
      <c r="M52" s="579"/>
      <c r="N52" s="579"/>
      <c r="O52" s="564"/>
    </row>
    <row r="53" spans="1:15" ht="21" customHeight="1">
      <c r="A53" s="505"/>
      <c r="B53" s="559"/>
      <c r="C53" s="472" t="s">
        <v>284</v>
      </c>
      <c r="D53" s="504"/>
      <c r="E53" s="560"/>
      <c r="G53" s="580"/>
      <c r="H53" s="563"/>
      <c r="I53" s="579"/>
      <c r="J53" s="581"/>
      <c r="L53" s="577"/>
      <c r="M53" s="579"/>
      <c r="N53" s="579"/>
      <c r="O53" s="564"/>
    </row>
    <row r="54" spans="1:15" ht="21" customHeight="1">
      <c r="A54" s="505"/>
      <c r="B54" s="504"/>
      <c r="C54" s="472" t="s">
        <v>285</v>
      </c>
      <c r="D54" s="504"/>
      <c r="E54" s="532"/>
      <c r="G54" s="580"/>
      <c r="H54" s="563"/>
      <c r="I54" s="579"/>
      <c r="J54" s="581"/>
      <c r="L54" s="577"/>
      <c r="M54" s="579"/>
      <c r="N54" s="579"/>
      <c r="O54" s="582"/>
    </row>
    <row r="55" spans="1:15" ht="21" customHeight="1">
      <c r="B55" s="504"/>
      <c r="C55" s="472" t="s">
        <v>286</v>
      </c>
      <c r="D55" s="504"/>
      <c r="E55" s="532"/>
      <c r="G55" s="580"/>
      <c r="H55" s="579"/>
      <c r="I55" s="578"/>
      <c r="J55" s="581"/>
      <c r="L55" s="577"/>
      <c r="M55" s="579"/>
      <c r="N55" s="579"/>
      <c r="O55" s="582"/>
    </row>
    <row r="56" spans="1:15" ht="21" customHeight="1">
      <c r="B56" s="559"/>
      <c r="C56" s="472" t="s">
        <v>287</v>
      </c>
      <c r="D56" s="583"/>
      <c r="E56" s="584"/>
      <c r="F56" s="585"/>
      <c r="G56" s="580"/>
      <c r="H56" s="500"/>
      <c r="I56" s="578"/>
      <c r="J56" s="581"/>
      <c r="L56" s="577"/>
      <c r="M56" s="500"/>
      <c r="N56" s="579"/>
      <c r="O56" s="582"/>
    </row>
    <row r="57" spans="1:15" ht="21" customHeight="1">
      <c r="B57" s="559"/>
      <c r="C57" s="472" t="s">
        <v>288</v>
      </c>
      <c r="D57" s="583"/>
      <c r="E57" s="584"/>
      <c r="F57" s="585"/>
      <c r="G57" s="580"/>
      <c r="H57" s="500"/>
      <c r="I57" s="578"/>
      <c r="J57" s="581"/>
      <c r="L57" s="577"/>
      <c r="M57" s="500"/>
      <c r="N57" s="579"/>
      <c r="O57" s="582"/>
    </row>
    <row r="58" spans="1:15" ht="21" customHeight="1">
      <c r="B58" s="559"/>
      <c r="C58" s="472" t="s">
        <v>342</v>
      </c>
      <c r="D58" s="583"/>
      <c r="E58" s="584"/>
      <c r="F58" s="585"/>
      <c r="G58" s="586"/>
      <c r="H58" s="472"/>
      <c r="I58" s="504" t="s">
        <v>56</v>
      </c>
      <c r="J58" s="587">
        <f>7.6*COUNTA(I44:I54)</f>
        <v>0</v>
      </c>
      <c r="K58" s="574"/>
      <c r="L58" s="586"/>
      <c r="M58" s="500"/>
      <c r="N58" s="555" t="s">
        <v>57</v>
      </c>
      <c r="O58" s="472">
        <f>7.5*COUNTA(N43:N56)</f>
        <v>0</v>
      </c>
    </row>
    <row r="59" spans="1:15" ht="21" customHeight="1">
      <c r="B59" s="589">
        <f>SUM(E59:O59)</f>
        <v>55</v>
      </c>
      <c r="E59" s="503">
        <f>COUNTA(E3:E42)</f>
        <v>21</v>
      </c>
      <c r="F59" s="503"/>
      <c r="G59" s="589"/>
      <c r="J59" s="503">
        <f>COUNTA(J3:J25)</f>
        <v>17</v>
      </c>
      <c r="K59" s="503"/>
      <c r="L59" s="589"/>
      <c r="O59" s="503">
        <f>COUNTA(O3:O27)</f>
        <v>17</v>
      </c>
    </row>
    <row r="60" spans="1:15" ht="21" customHeight="1">
      <c r="B60" s="633" t="s">
        <v>355</v>
      </c>
      <c r="F60" s="503"/>
      <c r="G60" s="589"/>
      <c r="K60" s="503"/>
      <c r="L60" s="589"/>
    </row>
    <row r="61" spans="1:15" ht="21" customHeight="1">
      <c r="B61" s="589"/>
      <c r="F61" s="503"/>
      <c r="G61" s="589"/>
      <c r="K61" s="503"/>
      <c r="L61" s="589"/>
    </row>
    <row r="62" spans="1:15" ht="21" customHeight="1">
      <c r="B62" s="589"/>
      <c r="F62" s="503"/>
      <c r="G62" s="589"/>
      <c r="K62" s="503"/>
      <c r="L62" s="589"/>
    </row>
    <row r="63" spans="1:15" ht="21" customHeight="1">
      <c r="B63" s="589"/>
      <c r="F63" s="503"/>
      <c r="G63" s="589"/>
      <c r="K63" s="503"/>
      <c r="L63" s="589"/>
    </row>
    <row r="64" spans="1:15" ht="21" customHeight="1">
      <c r="B64" s="589"/>
      <c r="F64" s="503"/>
      <c r="G64" s="589"/>
      <c r="K64" s="503"/>
      <c r="L64" s="589"/>
    </row>
    <row r="65" spans="2:12" ht="21" customHeight="1">
      <c r="B65" s="589"/>
      <c r="F65" s="503"/>
      <c r="G65" s="589"/>
      <c r="K65" s="503"/>
      <c r="L65" s="589"/>
    </row>
    <row r="66" spans="2:12" ht="21" customHeight="1">
      <c r="B66" s="589"/>
      <c r="F66" s="503"/>
      <c r="G66" s="589"/>
      <c r="K66" s="503"/>
      <c r="L66" s="589"/>
    </row>
    <row r="67" spans="2:12" ht="21" customHeight="1">
      <c r="B67" s="589"/>
      <c r="F67" s="503"/>
      <c r="G67" s="589"/>
      <c r="K67" s="503"/>
      <c r="L67" s="589"/>
    </row>
    <row r="68" spans="2:12" ht="21" customHeight="1">
      <c r="B68" s="589"/>
      <c r="F68" s="503"/>
      <c r="G68" s="589"/>
      <c r="K68" s="503"/>
      <c r="L68" s="589"/>
    </row>
    <row r="69" spans="2:12" ht="21" customHeight="1">
      <c r="B69" s="589"/>
      <c r="F69" s="503"/>
      <c r="G69" s="589"/>
      <c r="K69" s="503"/>
      <c r="L69" s="589"/>
    </row>
    <row r="70" spans="2:12" ht="21" customHeight="1">
      <c r="B70" s="589"/>
      <c r="F70" s="503"/>
      <c r="G70" s="589"/>
      <c r="K70" s="503"/>
      <c r="L70" s="589"/>
    </row>
    <row r="71" spans="2:12" ht="21" customHeight="1">
      <c r="B71" s="589"/>
      <c r="F71" s="503"/>
      <c r="G71" s="589"/>
      <c r="K71" s="503"/>
      <c r="L71" s="589"/>
    </row>
    <row r="72" spans="2:12" ht="21" customHeight="1">
      <c r="B72" s="589"/>
      <c r="F72" s="503"/>
      <c r="G72" s="589"/>
      <c r="K72" s="503"/>
      <c r="L72" s="589"/>
    </row>
    <row r="73" spans="2:12" ht="21" customHeight="1">
      <c r="B73" s="589"/>
      <c r="F73" s="503"/>
      <c r="G73" s="589"/>
      <c r="K73" s="503"/>
      <c r="L73" s="589"/>
    </row>
    <row r="74" spans="2:12" ht="21" customHeight="1">
      <c r="B74" s="589"/>
      <c r="F74" s="503"/>
      <c r="G74" s="589"/>
      <c r="K74" s="503"/>
      <c r="L74" s="589"/>
    </row>
    <row r="75" spans="2:12" ht="21" customHeight="1">
      <c r="B75" s="589"/>
      <c r="F75" s="503"/>
      <c r="G75" s="589"/>
      <c r="K75" s="503"/>
      <c r="L75" s="589"/>
    </row>
    <row r="76" spans="2:12" ht="21" customHeight="1">
      <c r="B76" s="589"/>
      <c r="F76" s="503"/>
      <c r="G76" s="589"/>
      <c r="K76" s="503"/>
      <c r="L76" s="589"/>
    </row>
    <row r="77" spans="2:12" ht="21" customHeight="1">
      <c r="B77" s="589"/>
      <c r="F77" s="503"/>
      <c r="G77" s="589"/>
      <c r="K77" s="503"/>
      <c r="L77" s="589"/>
    </row>
    <row r="78" spans="2:12" ht="21" customHeight="1">
      <c r="B78" s="589"/>
      <c r="F78" s="503"/>
      <c r="G78" s="589"/>
      <c r="K78" s="503"/>
      <c r="L78" s="589"/>
    </row>
    <row r="79" spans="2:12" ht="21" customHeight="1">
      <c r="B79" s="589"/>
      <c r="F79" s="503"/>
      <c r="G79" s="589"/>
      <c r="K79" s="503"/>
      <c r="L79" s="589"/>
    </row>
    <row r="80" spans="2:12" ht="21" customHeight="1">
      <c r="B80" s="589"/>
      <c r="F80" s="503"/>
      <c r="G80" s="589"/>
      <c r="K80" s="503"/>
      <c r="L80" s="589"/>
    </row>
    <row r="81" spans="2:12" ht="21" customHeight="1">
      <c r="B81" s="589"/>
      <c r="F81" s="503"/>
      <c r="G81" s="589"/>
      <c r="K81" s="503"/>
      <c r="L81" s="589"/>
    </row>
    <row r="82" spans="2:12" ht="21" customHeight="1">
      <c r="B82" s="589"/>
      <c r="F82" s="503"/>
      <c r="G82" s="589"/>
      <c r="K82" s="503"/>
      <c r="L82" s="589"/>
    </row>
    <row r="83" spans="2:12" ht="21" customHeight="1">
      <c r="B83" s="589"/>
      <c r="F83" s="503"/>
      <c r="G83" s="589"/>
      <c r="K83" s="503"/>
      <c r="L83" s="589"/>
    </row>
    <row r="84" spans="2:12" ht="21" customHeight="1">
      <c r="B84" s="589"/>
      <c r="F84" s="503"/>
      <c r="G84" s="589"/>
      <c r="K84" s="503"/>
      <c r="L84" s="589"/>
    </row>
    <row r="85" spans="2:12" ht="21" customHeight="1">
      <c r="B85" s="589"/>
      <c r="F85" s="503"/>
      <c r="G85" s="589"/>
      <c r="K85" s="503"/>
      <c r="L85" s="589"/>
    </row>
    <row r="86" spans="2:12" ht="21" customHeight="1">
      <c r="B86" s="589"/>
      <c r="F86" s="503"/>
      <c r="G86" s="589"/>
      <c r="K86" s="503"/>
      <c r="L86" s="589"/>
    </row>
    <row r="87" spans="2:12" ht="21" customHeight="1">
      <c r="B87" s="589"/>
      <c r="F87" s="503"/>
      <c r="G87" s="589"/>
      <c r="K87" s="503"/>
      <c r="L87" s="589"/>
    </row>
    <row r="88" spans="2:12" ht="21" customHeight="1">
      <c r="B88" s="589"/>
      <c r="F88" s="503"/>
      <c r="G88" s="589"/>
      <c r="K88" s="503"/>
      <c r="L88" s="589"/>
    </row>
    <row r="89" spans="2:12" ht="21" customHeight="1">
      <c r="B89" s="589"/>
      <c r="F89" s="503"/>
      <c r="G89" s="589"/>
      <c r="K89" s="503"/>
      <c r="L89" s="589"/>
    </row>
    <row r="90" spans="2:12" ht="21" customHeight="1">
      <c r="B90" s="589"/>
      <c r="F90" s="503"/>
      <c r="G90" s="589"/>
      <c r="K90" s="503"/>
      <c r="L90" s="589"/>
    </row>
    <row r="91" spans="2:12" ht="21" customHeight="1">
      <c r="B91" s="589"/>
      <c r="F91" s="503"/>
      <c r="G91" s="589"/>
      <c r="K91" s="503"/>
      <c r="L91" s="589"/>
    </row>
    <row r="92" spans="2:12" ht="21" customHeight="1">
      <c r="B92" s="589"/>
      <c r="F92" s="503"/>
      <c r="G92" s="589"/>
      <c r="K92" s="503"/>
      <c r="L92" s="589"/>
    </row>
    <row r="93" spans="2:12" ht="21" customHeight="1">
      <c r="B93" s="589"/>
      <c r="F93" s="503"/>
      <c r="G93" s="589"/>
      <c r="K93" s="503"/>
      <c r="L93" s="589"/>
    </row>
    <row r="94" spans="2:12" ht="21" customHeight="1">
      <c r="B94" s="589"/>
      <c r="F94" s="503"/>
      <c r="G94" s="589"/>
      <c r="K94" s="503"/>
      <c r="L94" s="589"/>
    </row>
    <row r="95" spans="2:12" ht="21" customHeight="1">
      <c r="B95" s="589"/>
      <c r="F95" s="503"/>
      <c r="G95" s="589"/>
      <c r="K95" s="503"/>
      <c r="L95" s="589"/>
    </row>
    <row r="96" spans="2:12" ht="21" customHeight="1">
      <c r="B96" s="589"/>
      <c r="F96" s="503"/>
      <c r="G96" s="589"/>
      <c r="K96" s="503"/>
      <c r="L96" s="589"/>
    </row>
    <row r="97" spans="6:11" ht="21" customHeight="1">
      <c r="F97" s="503"/>
      <c r="K97" s="503"/>
    </row>
    <row r="98" spans="6:11" ht="21" customHeight="1">
      <c r="F98" s="503"/>
      <c r="K98" s="503"/>
    </row>
    <row r="99" spans="6:11" ht="21" customHeight="1">
      <c r="F99" s="503"/>
      <c r="K99" s="503"/>
    </row>
    <row r="100" spans="6:11" ht="21" customHeight="1">
      <c r="F100" s="503"/>
      <c r="K100" s="503"/>
    </row>
    <row r="101" spans="6:11" ht="21" customHeight="1">
      <c r="F101" s="503"/>
      <c r="K101" s="503"/>
    </row>
    <row r="102" spans="6:11" ht="21" customHeight="1">
      <c r="F102" s="503"/>
      <c r="K102" s="503"/>
    </row>
    <row r="103" spans="6:11" ht="21" customHeight="1">
      <c r="F103" s="503"/>
      <c r="K103" s="503"/>
    </row>
    <row r="104" spans="6:11" ht="21" customHeight="1">
      <c r="F104" s="503"/>
      <c r="K104" s="503"/>
    </row>
    <row r="105" spans="6:11" ht="21" customHeight="1">
      <c r="F105" s="503"/>
      <c r="K105" s="503"/>
    </row>
    <row r="106" spans="6:11" ht="21" customHeight="1">
      <c r="F106" s="503"/>
      <c r="K106" s="503"/>
    </row>
    <row r="107" spans="6:11" ht="21" customHeight="1">
      <c r="F107" s="503"/>
      <c r="K107" s="503"/>
    </row>
    <row r="108" spans="6:11" ht="21" customHeight="1">
      <c r="F108" s="503"/>
      <c r="K108" s="503"/>
    </row>
    <row r="109" spans="6:11" ht="21" customHeight="1">
      <c r="F109" s="503"/>
      <c r="K109" s="503"/>
    </row>
    <row r="110" spans="6:11" ht="21" customHeight="1">
      <c r="F110" s="503"/>
      <c r="K110" s="503"/>
    </row>
    <row r="111" spans="6:11" ht="21" customHeight="1">
      <c r="F111" s="503"/>
      <c r="K111" s="503"/>
    </row>
    <row r="112" spans="6:11" ht="21" customHeight="1">
      <c r="F112" s="503"/>
      <c r="K112" s="503"/>
    </row>
    <row r="113" spans="6:11" ht="21" customHeight="1">
      <c r="F113" s="503"/>
      <c r="K113" s="503"/>
    </row>
    <row r="114" spans="6:11" ht="21" customHeight="1">
      <c r="F114" s="503"/>
      <c r="K114" s="503"/>
    </row>
    <row r="115" spans="6:11" ht="21" customHeight="1">
      <c r="F115" s="503"/>
      <c r="K115" s="503"/>
    </row>
    <row r="116" spans="6:11" ht="21" customHeight="1">
      <c r="F116" s="503"/>
      <c r="K116" s="503"/>
    </row>
    <row r="117" spans="6:11" ht="21" customHeight="1">
      <c r="F117" s="503"/>
      <c r="K117" s="503"/>
    </row>
    <row r="118" spans="6:11" ht="21" customHeight="1">
      <c r="F118" s="503"/>
      <c r="K118" s="503"/>
    </row>
    <row r="119" spans="6:11" ht="21" customHeight="1">
      <c r="F119" s="503"/>
      <c r="K119" s="503"/>
    </row>
    <row r="120" spans="6:11" ht="21" customHeight="1">
      <c r="F120" s="503"/>
      <c r="K120" s="503"/>
    </row>
    <row r="121" spans="6:11" ht="21" customHeight="1">
      <c r="F121" s="503"/>
      <c r="K121" s="503"/>
    </row>
    <row r="122" spans="6:11" ht="21" customHeight="1">
      <c r="F122" s="503"/>
      <c r="K122" s="503"/>
    </row>
    <row r="123" spans="6:11" ht="21" customHeight="1">
      <c r="F123" s="503"/>
      <c r="K123" s="503"/>
    </row>
    <row r="124" spans="6:11" ht="21" customHeight="1">
      <c r="F124" s="503"/>
      <c r="K124" s="503"/>
    </row>
    <row r="125" spans="6:11" ht="21" customHeight="1">
      <c r="F125" s="503"/>
      <c r="K125" s="503"/>
    </row>
    <row r="126" spans="6:11" ht="21" customHeight="1">
      <c r="F126" s="503"/>
      <c r="K126" s="503"/>
    </row>
    <row r="127" spans="6:11" ht="21" customHeight="1">
      <c r="F127" s="503"/>
      <c r="K127" s="503"/>
    </row>
    <row r="128" spans="6:11" ht="21" customHeight="1">
      <c r="F128" s="503"/>
      <c r="K128" s="503"/>
    </row>
    <row r="129" spans="6:11" ht="21" customHeight="1">
      <c r="F129" s="503"/>
      <c r="K129" s="503"/>
    </row>
    <row r="130" spans="6:11" ht="21" customHeight="1">
      <c r="F130" s="503"/>
      <c r="K130" s="503"/>
    </row>
    <row r="131" spans="6:11" ht="21" customHeight="1">
      <c r="F131" s="503"/>
      <c r="K131" s="503"/>
    </row>
    <row r="132" spans="6:11" ht="21" customHeight="1">
      <c r="F132" s="503"/>
      <c r="K132" s="503"/>
    </row>
    <row r="133" spans="6:11" ht="21" customHeight="1">
      <c r="F133" s="503"/>
      <c r="K133" s="503"/>
    </row>
    <row r="134" spans="6:11" ht="21" customHeight="1">
      <c r="F134" s="503"/>
      <c r="K134" s="503"/>
    </row>
    <row r="135" spans="6:11" ht="21" customHeight="1">
      <c r="F135" s="503"/>
      <c r="K135" s="503"/>
    </row>
    <row r="136" spans="6:11" ht="21" customHeight="1">
      <c r="F136" s="503"/>
      <c r="K136" s="503"/>
    </row>
    <row r="137" spans="6:11" ht="21" customHeight="1">
      <c r="F137" s="503"/>
      <c r="K137" s="503"/>
    </row>
    <row r="138" spans="6:11" ht="21" customHeight="1">
      <c r="F138" s="503"/>
      <c r="K138" s="503"/>
    </row>
    <row r="139" spans="6:11" ht="21" customHeight="1">
      <c r="F139" s="503"/>
      <c r="K139" s="503"/>
    </row>
    <row r="140" spans="6:11" ht="21" customHeight="1">
      <c r="F140" s="503"/>
      <c r="K140" s="503"/>
    </row>
    <row r="141" spans="6:11" ht="21" customHeight="1">
      <c r="F141" s="503"/>
      <c r="K141" s="503"/>
    </row>
    <row r="142" spans="6:11" ht="21" customHeight="1">
      <c r="F142" s="503"/>
      <c r="K142" s="503"/>
    </row>
    <row r="143" spans="6:11" ht="21" customHeight="1">
      <c r="F143" s="503"/>
      <c r="K143" s="503"/>
    </row>
    <row r="144" spans="6:11" ht="21" customHeight="1">
      <c r="F144" s="503"/>
      <c r="K144" s="503"/>
    </row>
    <row r="145" spans="6:11" ht="21" customHeight="1">
      <c r="F145" s="503"/>
      <c r="K145" s="503"/>
    </row>
    <row r="146" spans="6:11" ht="21" customHeight="1">
      <c r="F146" s="503"/>
      <c r="K146" s="503"/>
    </row>
    <row r="147" spans="6:11" ht="21" customHeight="1">
      <c r="F147" s="503"/>
      <c r="K147" s="503"/>
    </row>
    <row r="148" spans="6:11" ht="21" customHeight="1">
      <c r="F148" s="503"/>
      <c r="K148" s="503"/>
    </row>
    <row r="149" spans="6:11" ht="21" customHeight="1">
      <c r="F149" s="503"/>
      <c r="K149" s="503"/>
    </row>
    <row r="150" spans="6:11" ht="21" customHeight="1">
      <c r="F150" s="503"/>
      <c r="K150" s="503"/>
    </row>
    <row r="151" spans="6:11" ht="21" customHeight="1">
      <c r="F151" s="503"/>
      <c r="K151" s="503"/>
    </row>
    <row r="152" spans="6:11" ht="21" customHeight="1">
      <c r="F152" s="503"/>
      <c r="K152" s="503"/>
    </row>
    <row r="153" spans="6:11" ht="21" customHeight="1">
      <c r="F153" s="503"/>
      <c r="K153" s="503"/>
    </row>
    <row r="154" spans="6:11" ht="21" customHeight="1">
      <c r="F154" s="503"/>
      <c r="K154" s="503"/>
    </row>
    <row r="155" spans="6:11" ht="21" customHeight="1">
      <c r="F155" s="503"/>
      <c r="K155" s="503"/>
    </row>
    <row r="156" spans="6:11" ht="21" customHeight="1">
      <c r="F156" s="503"/>
      <c r="K156" s="503"/>
    </row>
    <row r="157" spans="6:11" ht="21" customHeight="1">
      <c r="F157" s="503"/>
      <c r="K157" s="503"/>
    </row>
    <row r="158" spans="6:11" ht="21" customHeight="1">
      <c r="F158" s="503"/>
      <c r="K158" s="503"/>
    </row>
    <row r="159" spans="6:11" ht="21" customHeight="1">
      <c r="F159" s="503"/>
      <c r="K159" s="503"/>
    </row>
    <row r="160" spans="6:11" ht="21" customHeight="1">
      <c r="F160" s="503"/>
      <c r="K160" s="503"/>
    </row>
    <row r="161" spans="6:11" ht="21" customHeight="1">
      <c r="F161" s="503"/>
      <c r="K161" s="503"/>
    </row>
    <row r="162" spans="6:11" ht="21" customHeight="1">
      <c r="F162" s="503"/>
      <c r="K162" s="503"/>
    </row>
    <row r="163" spans="6:11" ht="21" customHeight="1">
      <c r="F163" s="503"/>
      <c r="K163" s="503"/>
    </row>
    <row r="164" spans="6:11" ht="21" customHeight="1">
      <c r="F164" s="503"/>
      <c r="K164" s="503"/>
    </row>
    <row r="165" spans="6:11" ht="21" customHeight="1">
      <c r="F165" s="503"/>
      <c r="K165" s="503"/>
    </row>
    <row r="166" spans="6:11" ht="21" customHeight="1">
      <c r="F166" s="503"/>
      <c r="K166" s="503"/>
    </row>
    <row r="167" spans="6:11" ht="21" customHeight="1">
      <c r="F167" s="503"/>
      <c r="K167" s="503"/>
    </row>
    <row r="168" spans="6:11" ht="21" customHeight="1">
      <c r="F168" s="503"/>
      <c r="K168" s="503"/>
    </row>
    <row r="169" spans="6:11" ht="21" customHeight="1">
      <c r="F169" s="503"/>
      <c r="K169" s="503"/>
    </row>
    <row r="170" spans="6:11" ht="21" customHeight="1">
      <c r="F170" s="503"/>
      <c r="K170" s="503"/>
    </row>
    <row r="171" spans="6:11" ht="21" customHeight="1">
      <c r="F171" s="503"/>
      <c r="K171" s="503"/>
    </row>
    <row r="172" spans="6:11" ht="21" customHeight="1">
      <c r="F172" s="503"/>
      <c r="K172" s="503"/>
    </row>
    <row r="173" spans="6:11" ht="21" customHeight="1">
      <c r="F173" s="503"/>
      <c r="K173" s="503"/>
    </row>
    <row r="174" spans="6:11" ht="21" customHeight="1">
      <c r="F174" s="503"/>
      <c r="K174" s="503"/>
    </row>
    <row r="175" spans="6:11" ht="21" customHeight="1">
      <c r="F175" s="503"/>
      <c r="K175" s="503"/>
    </row>
    <row r="176" spans="6:11" ht="21" customHeight="1">
      <c r="F176" s="503"/>
      <c r="K176" s="503"/>
    </row>
    <row r="177" spans="6:11" ht="21" customHeight="1">
      <c r="F177" s="503"/>
      <c r="K177" s="503"/>
    </row>
    <row r="178" spans="6:11" ht="21" customHeight="1">
      <c r="F178" s="503"/>
      <c r="K178" s="503"/>
    </row>
    <row r="179" spans="6:11" ht="21" customHeight="1">
      <c r="F179" s="503"/>
      <c r="K179" s="503"/>
    </row>
    <row r="180" spans="6:11" ht="21" customHeight="1">
      <c r="F180" s="503"/>
      <c r="K180" s="503"/>
    </row>
    <row r="181" spans="6:11" ht="21" customHeight="1">
      <c r="F181" s="503"/>
      <c r="K181" s="503"/>
    </row>
    <row r="182" spans="6:11" ht="21" customHeight="1">
      <c r="F182" s="503"/>
      <c r="K182" s="503"/>
    </row>
    <row r="183" spans="6:11" ht="21" customHeight="1">
      <c r="F183" s="503"/>
      <c r="K183" s="503"/>
    </row>
    <row r="184" spans="6:11" ht="21" customHeight="1">
      <c r="F184" s="503"/>
      <c r="K184" s="503"/>
    </row>
    <row r="185" spans="6:11" ht="21" customHeight="1">
      <c r="F185" s="503"/>
      <c r="K185" s="503"/>
    </row>
    <row r="186" spans="6:11" ht="21" customHeight="1">
      <c r="F186" s="503"/>
      <c r="K186" s="503"/>
    </row>
    <row r="187" spans="6:11" ht="21" customHeight="1">
      <c r="F187" s="503"/>
      <c r="K187" s="503"/>
    </row>
    <row r="188" spans="6:11" ht="21" customHeight="1">
      <c r="F188" s="503"/>
      <c r="K188" s="503"/>
    </row>
    <row r="189" spans="6:11" ht="21" customHeight="1">
      <c r="F189" s="503"/>
      <c r="K189" s="503"/>
    </row>
    <row r="190" spans="6:11" ht="21" customHeight="1">
      <c r="F190" s="503"/>
      <c r="K190" s="503"/>
    </row>
    <row r="191" spans="6:11" ht="21" customHeight="1">
      <c r="F191" s="503"/>
      <c r="K191" s="503"/>
    </row>
    <row r="192" spans="6:11" ht="21" customHeight="1">
      <c r="F192" s="503"/>
      <c r="K192" s="503"/>
    </row>
    <row r="193" spans="6:11" ht="21" customHeight="1">
      <c r="F193" s="503"/>
      <c r="K193" s="503"/>
    </row>
    <row r="194" spans="6:11" ht="21" customHeight="1">
      <c r="F194" s="503"/>
      <c r="K194" s="503"/>
    </row>
    <row r="195" spans="6:11" ht="21" customHeight="1">
      <c r="F195" s="503"/>
      <c r="K195" s="503"/>
    </row>
    <row r="196" spans="6:11" ht="21" customHeight="1">
      <c r="F196" s="503"/>
      <c r="K196" s="503"/>
    </row>
    <row r="197" spans="6:11" ht="21" customHeight="1">
      <c r="F197" s="503"/>
      <c r="K197" s="503"/>
    </row>
    <row r="198" spans="6:11" ht="21" customHeight="1">
      <c r="F198" s="503"/>
      <c r="K198" s="503"/>
    </row>
    <row r="199" spans="6:11" ht="21" customHeight="1">
      <c r="F199" s="503"/>
      <c r="K199" s="503"/>
    </row>
    <row r="200" spans="6:11" ht="21" customHeight="1">
      <c r="F200" s="503"/>
      <c r="K200" s="503"/>
    </row>
    <row r="201" spans="6:11" ht="21" customHeight="1">
      <c r="F201" s="503"/>
      <c r="K201" s="503"/>
    </row>
    <row r="202" spans="6:11" ht="21" customHeight="1">
      <c r="F202" s="503"/>
      <c r="K202" s="503"/>
    </row>
    <row r="203" spans="6:11" ht="21" customHeight="1">
      <c r="F203" s="503"/>
      <c r="K203" s="503"/>
    </row>
    <row r="204" spans="6:11" ht="21" customHeight="1">
      <c r="F204" s="503"/>
      <c r="K204" s="503"/>
    </row>
    <row r="205" spans="6:11" ht="21" customHeight="1">
      <c r="F205" s="503"/>
      <c r="K205" s="503"/>
    </row>
    <row r="206" spans="6:11" ht="21" customHeight="1">
      <c r="F206" s="503"/>
      <c r="K206" s="503"/>
    </row>
    <row r="207" spans="6:11" ht="21" customHeight="1">
      <c r="F207" s="503"/>
      <c r="K207" s="503"/>
    </row>
    <row r="208" spans="6:11" ht="21" customHeight="1">
      <c r="F208" s="503"/>
      <c r="K208" s="503"/>
    </row>
    <row r="209" spans="6:11" ht="21" customHeight="1">
      <c r="F209" s="503"/>
      <c r="K209" s="503"/>
    </row>
    <row r="210" spans="6:11" ht="21" customHeight="1">
      <c r="F210" s="503"/>
      <c r="K210" s="503"/>
    </row>
    <row r="211" spans="6:11" ht="21" customHeight="1">
      <c r="F211" s="503"/>
      <c r="K211" s="503"/>
    </row>
    <row r="212" spans="6:11" ht="21" customHeight="1">
      <c r="F212" s="503"/>
      <c r="K212" s="503"/>
    </row>
    <row r="213" spans="6:11" ht="21" customHeight="1">
      <c r="F213" s="503"/>
      <c r="K213" s="503"/>
    </row>
    <row r="214" spans="6:11" ht="21" customHeight="1">
      <c r="F214" s="503"/>
      <c r="K214" s="503"/>
    </row>
    <row r="215" spans="6:11" ht="21" customHeight="1">
      <c r="F215" s="503"/>
      <c r="K215" s="503"/>
    </row>
    <row r="216" spans="6:11" ht="21" customHeight="1">
      <c r="F216" s="503"/>
      <c r="K216" s="503"/>
    </row>
    <row r="217" spans="6:11" ht="21" customHeight="1">
      <c r="F217" s="503"/>
      <c r="K217" s="503"/>
    </row>
    <row r="218" spans="6:11" ht="21" customHeight="1">
      <c r="F218" s="503"/>
      <c r="K218" s="503"/>
    </row>
    <row r="219" spans="6:11" ht="21" customHeight="1">
      <c r="F219" s="503"/>
      <c r="K219" s="503"/>
    </row>
    <row r="220" spans="6:11" ht="21" customHeight="1">
      <c r="F220" s="503"/>
      <c r="K220" s="503"/>
    </row>
    <row r="221" spans="6:11" ht="21" customHeight="1">
      <c r="F221" s="503"/>
      <c r="K221" s="503"/>
    </row>
    <row r="222" spans="6:11" ht="21" customHeight="1">
      <c r="F222" s="503"/>
      <c r="K222" s="503"/>
    </row>
    <row r="223" spans="6:11" ht="21" customHeight="1">
      <c r="F223" s="503"/>
      <c r="K223" s="503"/>
    </row>
    <row r="224" spans="6:11" ht="21" customHeight="1">
      <c r="F224" s="503"/>
      <c r="K224" s="503"/>
    </row>
    <row r="225" spans="6:11" ht="21" customHeight="1">
      <c r="F225" s="503"/>
      <c r="K225" s="503"/>
    </row>
    <row r="226" spans="6:11" ht="21" customHeight="1">
      <c r="F226" s="503"/>
      <c r="K226" s="503"/>
    </row>
    <row r="227" spans="6:11" ht="21" customHeight="1">
      <c r="F227" s="503"/>
      <c r="K227" s="503"/>
    </row>
    <row r="228" spans="6:11" ht="21" customHeight="1">
      <c r="F228" s="503"/>
      <c r="K228" s="503"/>
    </row>
    <row r="229" spans="6:11" ht="21" customHeight="1">
      <c r="F229" s="503"/>
      <c r="K229" s="503"/>
    </row>
    <row r="230" spans="6:11" ht="21" customHeight="1">
      <c r="F230" s="503"/>
      <c r="K230" s="503"/>
    </row>
    <row r="231" spans="6:11" ht="21" customHeight="1">
      <c r="F231" s="503"/>
      <c r="K231" s="503"/>
    </row>
    <row r="232" spans="6:11" ht="21" customHeight="1">
      <c r="F232" s="503"/>
      <c r="K232" s="503"/>
    </row>
    <row r="233" spans="6:11" ht="21" customHeight="1">
      <c r="F233" s="503"/>
      <c r="K233" s="503"/>
    </row>
    <row r="234" spans="6:11" ht="21" customHeight="1">
      <c r="F234" s="503"/>
      <c r="K234" s="503"/>
    </row>
    <row r="235" spans="6:11" ht="21" customHeight="1">
      <c r="F235" s="503"/>
      <c r="K235" s="503"/>
    </row>
    <row r="236" spans="6:11" ht="21" customHeight="1">
      <c r="F236" s="503"/>
      <c r="K236" s="503"/>
    </row>
    <row r="237" spans="6:11" ht="21" customHeight="1">
      <c r="F237" s="503"/>
      <c r="K237" s="503"/>
    </row>
    <row r="238" spans="6:11" ht="21" customHeight="1">
      <c r="F238" s="503"/>
      <c r="K238" s="503"/>
    </row>
    <row r="239" spans="6:11" ht="21" customHeight="1">
      <c r="F239" s="503"/>
      <c r="K239" s="503"/>
    </row>
    <row r="240" spans="6:11" ht="21" customHeight="1">
      <c r="F240" s="503"/>
      <c r="K240" s="503"/>
    </row>
    <row r="241" spans="6:11" ht="21" customHeight="1">
      <c r="F241" s="503"/>
      <c r="K241" s="503"/>
    </row>
    <row r="242" spans="6:11" ht="21" customHeight="1">
      <c r="F242" s="503"/>
      <c r="K242" s="503"/>
    </row>
    <row r="243" spans="6:11" ht="21" customHeight="1">
      <c r="F243" s="503"/>
      <c r="K243" s="503"/>
    </row>
    <row r="244" spans="6:11" ht="21" customHeight="1">
      <c r="F244" s="503"/>
      <c r="K244" s="503"/>
    </row>
    <row r="245" spans="6:11" ht="21" customHeight="1">
      <c r="F245" s="503"/>
      <c r="K245" s="503"/>
    </row>
    <row r="246" spans="6:11" ht="21" customHeight="1">
      <c r="F246" s="503"/>
      <c r="K246" s="503"/>
    </row>
    <row r="247" spans="6:11" ht="21" customHeight="1">
      <c r="F247" s="503"/>
      <c r="K247" s="503"/>
    </row>
    <row r="248" spans="6:11" ht="21" customHeight="1">
      <c r="F248" s="503"/>
      <c r="K248" s="503"/>
    </row>
    <row r="249" spans="6:11" ht="21" customHeight="1">
      <c r="F249" s="503"/>
      <c r="K249" s="503"/>
    </row>
    <row r="250" spans="6:11" ht="21" customHeight="1">
      <c r="F250" s="503"/>
      <c r="K250" s="503"/>
    </row>
    <row r="251" spans="6:11" ht="21" customHeight="1">
      <c r="F251" s="503"/>
      <c r="K251" s="503"/>
    </row>
    <row r="252" spans="6:11" ht="21" customHeight="1">
      <c r="F252" s="503"/>
      <c r="K252" s="503"/>
    </row>
    <row r="253" spans="6:11" ht="21" customHeight="1">
      <c r="F253" s="503"/>
      <c r="K253" s="503"/>
    </row>
    <row r="254" spans="6:11" ht="21" customHeight="1">
      <c r="F254" s="503"/>
      <c r="K254" s="503"/>
    </row>
    <row r="255" spans="6:11" ht="21" customHeight="1">
      <c r="F255" s="503"/>
      <c r="K255" s="503"/>
    </row>
    <row r="256" spans="6:11" ht="21" customHeight="1">
      <c r="F256" s="503"/>
      <c r="K256" s="503"/>
    </row>
    <row r="257" spans="6:11" ht="21" customHeight="1">
      <c r="F257" s="503"/>
      <c r="K257" s="503"/>
    </row>
    <row r="258" spans="6:11" ht="21" customHeight="1">
      <c r="F258" s="503"/>
      <c r="K258" s="503"/>
    </row>
    <row r="259" spans="6:11" ht="21" customHeight="1">
      <c r="F259" s="503"/>
      <c r="K259" s="503"/>
    </row>
    <row r="260" spans="6:11" ht="21" customHeight="1">
      <c r="F260" s="503"/>
      <c r="K260" s="503"/>
    </row>
    <row r="261" spans="6:11" ht="21" customHeight="1">
      <c r="F261" s="503"/>
      <c r="K261" s="503"/>
    </row>
    <row r="262" spans="6:11" ht="21" customHeight="1">
      <c r="F262" s="503"/>
      <c r="K262" s="503"/>
    </row>
    <row r="263" spans="6:11" ht="21" customHeight="1">
      <c r="F263" s="503"/>
      <c r="K263" s="503"/>
    </row>
    <row r="264" spans="6:11" ht="21" customHeight="1">
      <c r="F264" s="503"/>
      <c r="K264" s="503"/>
    </row>
    <row r="265" spans="6:11" ht="21" customHeight="1">
      <c r="F265" s="503"/>
      <c r="K265" s="503"/>
    </row>
    <row r="266" spans="6:11" ht="21" customHeight="1">
      <c r="F266" s="503"/>
      <c r="K266" s="503"/>
    </row>
    <row r="267" spans="6:11" ht="21" customHeight="1">
      <c r="F267" s="503"/>
      <c r="K267" s="503"/>
    </row>
    <row r="268" spans="6:11" ht="21" customHeight="1">
      <c r="F268" s="503"/>
      <c r="K268" s="503"/>
    </row>
    <row r="269" spans="6:11" ht="21" customHeight="1">
      <c r="F269" s="503"/>
      <c r="K269" s="503"/>
    </row>
    <row r="270" spans="6:11" ht="21" customHeight="1">
      <c r="F270" s="503"/>
      <c r="K270" s="503"/>
    </row>
    <row r="271" spans="6:11" ht="21" customHeight="1">
      <c r="F271" s="503"/>
      <c r="K271" s="503"/>
    </row>
    <row r="272" spans="6:11" ht="21" customHeight="1">
      <c r="F272" s="503"/>
      <c r="K272" s="503"/>
    </row>
    <row r="273" spans="6:11" ht="21" customHeight="1">
      <c r="F273" s="503"/>
      <c r="K273" s="503"/>
    </row>
    <row r="274" spans="6:11" ht="21" customHeight="1">
      <c r="F274" s="503"/>
      <c r="K274" s="503"/>
    </row>
    <row r="275" spans="6:11" ht="21" customHeight="1">
      <c r="F275" s="503"/>
      <c r="K275" s="503"/>
    </row>
    <row r="276" spans="6:11" ht="21" customHeight="1">
      <c r="F276" s="503"/>
      <c r="K276" s="503"/>
    </row>
    <row r="277" spans="6:11" ht="21" customHeight="1">
      <c r="F277" s="503"/>
      <c r="K277" s="503"/>
    </row>
    <row r="278" spans="6:11" ht="21" customHeight="1">
      <c r="F278" s="503"/>
      <c r="K278" s="503"/>
    </row>
    <row r="279" spans="6:11" ht="21" customHeight="1">
      <c r="F279" s="503"/>
      <c r="K279" s="503"/>
    </row>
    <row r="280" spans="6:11" ht="21" customHeight="1">
      <c r="F280" s="503"/>
      <c r="K280" s="503"/>
    </row>
    <row r="281" spans="6:11" ht="21" customHeight="1">
      <c r="F281" s="503"/>
      <c r="K281" s="503"/>
    </row>
    <row r="282" spans="6:11" ht="21" customHeight="1">
      <c r="F282" s="503"/>
      <c r="K282" s="503"/>
    </row>
    <row r="283" spans="6:11" ht="21" customHeight="1">
      <c r="F283" s="503"/>
      <c r="K283" s="503"/>
    </row>
    <row r="284" spans="6:11" ht="21" customHeight="1">
      <c r="F284" s="503"/>
      <c r="K284" s="503"/>
    </row>
    <row r="285" spans="6:11" ht="21" customHeight="1">
      <c r="F285" s="503"/>
      <c r="K285" s="503"/>
    </row>
    <row r="286" spans="6:11" ht="21" customHeight="1">
      <c r="F286" s="503"/>
      <c r="K286" s="503"/>
    </row>
    <row r="287" spans="6:11" ht="21" customHeight="1">
      <c r="F287" s="503"/>
      <c r="K287" s="503"/>
    </row>
    <row r="288" spans="6:11" ht="21" customHeight="1">
      <c r="F288" s="503"/>
      <c r="K288" s="503"/>
    </row>
    <row r="289" spans="6:11" ht="21" customHeight="1">
      <c r="F289" s="503"/>
      <c r="K289" s="503"/>
    </row>
    <row r="290" spans="6:11" ht="21" customHeight="1">
      <c r="F290" s="503"/>
      <c r="K290" s="503"/>
    </row>
    <row r="291" spans="6:11" ht="21" customHeight="1">
      <c r="F291" s="503"/>
      <c r="K291" s="503"/>
    </row>
    <row r="292" spans="6:11" ht="21" customHeight="1">
      <c r="F292" s="503"/>
      <c r="K292" s="503"/>
    </row>
    <row r="293" spans="6:11" ht="21" customHeight="1">
      <c r="F293" s="503"/>
      <c r="K293" s="503"/>
    </row>
    <row r="294" spans="6:11" ht="21" customHeight="1">
      <c r="F294" s="503"/>
      <c r="K294" s="503"/>
    </row>
    <row r="295" spans="6:11" ht="21" customHeight="1">
      <c r="F295" s="503"/>
      <c r="K295" s="503"/>
    </row>
    <row r="296" spans="6:11" ht="21" customHeight="1">
      <c r="F296" s="503"/>
      <c r="K296" s="503"/>
    </row>
    <row r="297" spans="6:11" ht="21" customHeight="1">
      <c r="F297" s="503"/>
      <c r="K297" s="503"/>
    </row>
    <row r="298" spans="6:11" ht="21" customHeight="1">
      <c r="F298" s="503"/>
      <c r="K298" s="503"/>
    </row>
    <row r="299" spans="6:11" ht="21" customHeight="1">
      <c r="F299" s="503"/>
      <c r="K299" s="503"/>
    </row>
    <row r="300" spans="6:11" ht="21" customHeight="1">
      <c r="F300" s="503"/>
      <c r="K300" s="503"/>
    </row>
    <row r="301" spans="6:11" ht="21" customHeight="1">
      <c r="F301" s="503"/>
      <c r="K301" s="503"/>
    </row>
    <row r="302" spans="6:11" ht="21" customHeight="1">
      <c r="F302" s="503"/>
      <c r="K302" s="503"/>
    </row>
    <row r="303" spans="6:11" ht="21" customHeight="1">
      <c r="F303" s="503"/>
      <c r="K303" s="503"/>
    </row>
    <row r="304" spans="6:11" ht="21" customHeight="1">
      <c r="F304" s="503"/>
      <c r="K304" s="503"/>
    </row>
    <row r="305" spans="6:11" ht="21" customHeight="1">
      <c r="F305" s="503"/>
      <c r="K305" s="503"/>
    </row>
    <row r="306" spans="6:11" ht="21" customHeight="1">
      <c r="F306" s="503"/>
      <c r="K306" s="503"/>
    </row>
    <row r="307" spans="6:11" ht="21" customHeight="1">
      <c r="F307" s="503"/>
      <c r="K307" s="503"/>
    </row>
    <row r="308" spans="6:11" ht="21" customHeight="1">
      <c r="F308" s="503"/>
      <c r="K308" s="503"/>
    </row>
    <row r="309" spans="6:11" ht="21" customHeight="1">
      <c r="F309" s="503"/>
      <c r="K309" s="503"/>
    </row>
    <row r="310" spans="6:11" ht="21" customHeight="1">
      <c r="F310" s="503"/>
      <c r="K310" s="503"/>
    </row>
    <row r="311" spans="6:11" ht="21" customHeight="1">
      <c r="F311" s="503"/>
      <c r="K311" s="503"/>
    </row>
    <row r="312" spans="6:11" ht="21" customHeight="1">
      <c r="F312" s="503"/>
      <c r="K312" s="503"/>
    </row>
    <row r="313" spans="6:11" ht="21" customHeight="1">
      <c r="F313" s="503"/>
      <c r="K313" s="503"/>
    </row>
    <row r="314" spans="6:11" ht="21" customHeight="1">
      <c r="F314" s="503"/>
      <c r="K314" s="503"/>
    </row>
    <row r="315" spans="6:11" ht="21" customHeight="1">
      <c r="F315" s="503"/>
      <c r="K315" s="503"/>
    </row>
    <row r="316" spans="6:11" ht="21" customHeight="1">
      <c r="F316" s="503"/>
      <c r="K316" s="503"/>
    </row>
    <row r="317" spans="6:11" ht="21" customHeight="1">
      <c r="F317" s="503"/>
      <c r="K317" s="503"/>
    </row>
    <row r="318" spans="6:11" ht="21" customHeight="1">
      <c r="F318" s="503"/>
      <c r="K318" s="503"/>
    </row>
    <row r="319" spans="6:11" ht="21" customHeight="1">
      <c r="F319" s="503"/>
      <c r="K319" s="503"/>
    </row>
    <row r="320" spans="6:11" ht="21" customHeight="1">
      <c r="F320" s="503"/>
      <c r="K320" s="503"/>
    </row>
    <row r="321" spans="6:11" ht="21" customHeight="1">
      <c r="F321" s="503"/>
      <c r="K321" s="503"/>
    </row>
    <row r="322" spans="6:11" ht="21" customHeight="1">
      <c r="F322" s="503"/>
      <c r="K322" s="503"/>
    </row>
    <row r="323" spans="6:11" ht="21" customHeight="1">
      <c r="F323" s="503"/>
      <c r="K323" s="503"/>
    </row>
    <row r="324" spans="6:11" ht="21" customHeight="1">
      <c r="F324" s="503"/>
      <c r="K324" s="503"/>
    </row>
    <row r="325" spans="6:11" ht="21" customHeight="1">
      <c r="F325" s="503"/>
      <c r="K325" s="503"/>
    </row>
    <row r="326" spans="6:11" ht="21" customHeight="1">
      <c r="F326" s="503"/>
      <c r="K326" s="503"/>
    </row>
    <row r="327" spans="6:11" ht="21" customHeight="1">
      <c r="F327" s="503"/>
      <c r="K327" s="503"/>
    </row>
    <row r="328" spans="6:11" ht="21" customHeight="1">
      <c r="F328" s="503"/>
      <c r="K328" s="503"/>
    </row>
    <row r="329" spans="6:11" ht="21" customHeight="1">
      <c r="F329" s="503"/>
      <c r="K329" s="503"/>
    </row>
    <row r="330" spans="6:11" ht="21" customHeight="1">
      <c r="F330" s="503"/>
      <c r="K330" s="503"/>
    </row>
    <row r="331" spans="6:11" ht="21" customHeight="1">
      <c r="F331" s="503"/>
      <c r="K331" s="503"/>
    </row>
    <row r="332" spans="6:11" ht="21" customHeight="1">
      <c r="F332" s="503"/>
      <c r="K332" s="503"/>
    </row>
    <row r="333" spans="6:11" ht="21" customHeight="1">
      <c r="F333" s="503"/>
      <c r="K333" s="503"/>
    </row>
    <row r="334" spans="6:11" ht="21" customHeight="1">
      <c r="F334" s="503"/>
      <c r="K334" s="503"/>
    </row>
    <row r="335" spans="6:11" ht="21" customHeight="1">
      <c r="F335" s="503"/>
      <c r="K335" s="503"/>
    </row>
    <row r="336" spans="6:11" ht="21" customHeight="1">
      <c r="F336" s="503"/>
      <c r="K336" s="503"/>
    </row>
    <row r="337" spans="6:11" ht="21" customHeight="1">
      <c r="F337" s="503"/>
      <c r="K337" s="503"/>
    </row>
    <row r="338" spans="6:11" ht="21" customHeight="1">
      <c r="F338" s="503"/>
      <c r="K338" s="503"/>
    </row>
    <row r="339" spans="6:11" ht="21" customHeight="1">
      <c r="F339" s="503"/>
      <c r="K339" s="503"/>
    </row>
    <row r="340" spans="6:11" ht="21" customHeight="1">
      <c r="F340" s="503"/>
      <c r="K340" s="503"/>
    </row>
    <row r="341" spans="6:11" ht="21" customHeight="1">
      <c r="F341" s="503"/>
      <c r="K341" s="503"/>
    </row>
    <row r="342" spans="6:11" ht="21" customHeight="1">
      <c r="F342" s="503"/>
      <c r="K342" s="503"/>
    </row>
    <row r="343" spans="6:11" ht="21" customHeight="1">
      <c r="F343" s="503"/>
      <c r="K343" s="503"/>
    </row>
    <row r="344" spans="6:11" ht="21" customHeight="1">
      <c r="F344" s="503"/>
      <c r="K344" s="503"/>
    </row>
    <row r="345" spans="6:11" ht="21" customHeight="1">
      <c r="F345" s="503"/>
      <c r="K345" s="503"/>
    </row>
    <row r="346" spans="6:11" ht="21" customHeight="1">
      <c r="F346" s="503"/>
      <c r="K346" s="503"/>
    </row>
    <row r="347" spans="6:11" ht="21" customHeight="1">
      <c r="F347" s="503"/>
      <c r="K347" s="503"/>
    </row>
    <row r="348" spans="6:11" ht="21" customHeight="1">
      <c r="F348" s="503"/>
      <c r="K348" s="503"/>
    </row>
    <row r="349" spans="6:11" ht="21" customHeight="1">
      <c r="F349" s="503"/>
      <c r="K349" s="503"/>
    </row>
    <row r="350" spans="6:11" ht="21" customHeight="1">
      <c r="F350" s="503"/>
      <c r="K350" s="503"/>
    </row>
    <row r="351" spans="6:11" ht="21" customHeight="1">
      <c r="F351" s="503"/>
      <c r="K351" s="503"/>
    </row>
    <row r="352" spans="6:11" ht="21" customHeight="1">
      <c r="F352" s="503"/>
      <c r="K352" s="503"/>
    </row>
    <row r="353" spans="6:11" ht="21" customHeight="1">
      <c r="F353" s="503"/>
      <c r="K353" s="503"/>
    </row>
    <row r="354" spans="6:11" ht="21" customHeight="1">
      <c r="F354" s="503"/>
      <c r="K354" s="503"/>
    </row>
    <row r="355" spans="6:11" ht="21" customHeight="1">
      <c r="F355" s="503"/>
      <c r="K355" s="503"/>
    </row>
    <row r="356" spans="6:11" ht="21" customHeight="1">
      <c r="F356" s="503"/>
      <c r="K356" s="503"/>
    </row>
    <row r="357" spans="6:11" ht="21" customHeight="1">
      <c r="F357" s="503"/>
      <c r="K357" s="503"/>
    </row>
    <row r="358" spans="6:11" ht="21" customHeight="1">
      <c r="F358" s="503"/>
      <c r="K358" s="503"/>
    </row>
    <row r="359" spans="6:11" ht="21" customHeight="1">
      <c r="F359" s="503"/>
      <c r="K359" s="503"/>
    </row>
    <row r="360" spans="6:11" ht="21" customHeight="1">
      <c r="F360" s="503"/>
      <c r="K360" s="503"/>
    </row>
    <row r="361" spans="6:11" ht="21" customHeight="1">
      <c r="F361" s="503"/>
      <c r="K361" s="503"/>
    </row>
    <row r="362" spans="6:11" ht="21" customHeight="1">
      <c r="F362" s="503"/>
      <c r="K362" s="503"/>
    </row>
    <row r="363" spans="6:11" ht="21" customHeight="1">
      <c r="F363" s="503"/>
      <c r="K363" s="503"/>
    </row>
    <row r="364" spans="6:11" ht="21" customHeight="1">
      <c r="F364" s="503"/>
      <c r="K364" s="503"/>
    </row>
    <row r="365" spans="6:11" ht="21" customHeight="1">
      <c r="F365" s="503"/>
      <c r="K365" s="503"/>
    </row>
    <row r="366" spans="6:11" ht="21" customHeight="1">
      <c r="F366" s="503"/>
      <c r="K366" s="503"/>
    </row>
    <row r="367" spans="6:11" ht="21" customHeight="1">
      <c r="F367" s="503"/>
      <c r="K367" s="503"/>
    </row>
    <row r="368" spans="6:11" ht="21" customHeight="1">
      <c r="F368" s="503"/>
      <c r="K368" s="503"/>
    </row>
    <row r="369" spans="6:11" ht="21" customHeight="1">
      <c r="F369" s="503"/>
      <c r="K369" s="503"/>
    </row>
    <row r="370" spans="6:11" ht="21" customHeight="1">
      <c r="F370" s="503"/>
      <c r="K370" s="503"/>
    </row>
    <row r="371" spans="6:11" ht="21" customHeight="1">
      <c r="F371" s="503"/>
      <c r="K371" s="503"/>
    </row>
    <row r="372" spans="6:11" ht="21" customHeight="1">
      <c r="F372" s="503"/>
      <c r="K372" s="503"/>
    </row>
    <row r="373" spans="6:11" ht="21" customHeight="1">
      <c r="F373" s="503"/>
      <c r="K373" s="503"/>
    </row>
    <row r="374" spans="6:11" ht="21" customHeight="1">
      <c r="F374" s="503"/>
      <c r="K374" s="503"/>
    </row>
    <row r="375" spans="6:11" ht="21" customHeight="1">
      <c r="F375" s="503"/>
      <c r="K375" s="503"/>
    </row>
    <row r="376" spans="6:11" ht="21" customHeight="1">
      <c r="F376" s="503"/>
      <c r="K376" s="503"/>
    </row>
    <row r="377" spans="6:11" ht="21" customHeight="1">
      <c r="F377" s="503"/>
      <c r="K377" s="503"/>
    </row>
    <row r="378" spans="6:11" ht="21" customHeight="1">
      <c r="F378" s="503"/>
      <c r="K378" s="503"/>
    </row>
    <row r="379" spans="6:11" ht="21" customHeight="1">
      <c r="F379" s="503"/>
      <c r="K379" s="503"/>
    </row>
    <row r="380" spans="6:11" ht="21" customHeight="1">
      <c r="F380" s="503"/>
      <c r="K380" s="503"/>
    </row>
    <row r="381" spans="6:11" ht="21" customHeight="1">
      <c r="F381" s="503"/>
      <c r="K381" s="503"/>
    </row>
    <row r="382" spans="6:11" ht="21" customHeight="1">
      <c r="F382" s="503"/>
      <c r="K382" s="503"/>
    </row>
    <row r="383" spans="6:11" ht="21" customHeight="1">
      <c r="F383" s="503"/>
      <c r="K383" s="503"/>
    </row>
    <row r="384" spans="6:11" ht="21" customHeight="1">
      <c r="F384" s="503"/>
      <c r="K384" s="503"/>
    </row>
    <row r="385" spans="6:11" ht="21" customHeight="1">
      <c r="F385" s="503"/>
      <c r="K385" s="503"/>
    </row>
    <row r="386" spans="6:11" ht="21" customHeight="1">
      <c r="F386" s="503"/>
      <c r="K386" s="503"/>
    </row>
    <row r="387" spans="6:11" ht="21" customHeight="1">
      <c r="F387" s="503"/>
      <c r="K387" s="503"/>
    </row>
    <row r="388" spans="6:11" ht="21" customHeight="1">
      <c r="F388" s="503"/>
      <c r="K388" s="503"/>
    </row>
    <row r="389" spans="6:11" ht="21" customHeight="1">
      <c r="F389" s="503"/>
      <c r="K389" s="503"/>
    </row>
    <row r="390" spans="6:11" ht="21" customHeight="1">
      <c r="F390" s="503"/>
      <c r="K390" s="503"/>
    </row>
    <row r="391" spans="6:11" ht="21" customHeight="1">
      <c r="F391" s="503"/>
      <c r="K391" s="503"/>
    </row>
    <row r="392" spans="6:11" ht="21" customHeight="1">
      <c r="F392" s="503"/>
      <c r="K392" s="503"/>
    </row>
    <row r="393" spans="6:11" ht="21" customHeight="1">
      <c r="F393" s="503"/>
      <c r="K393" s="503"/>
    </row>
    <row r="394" spans="6:11" ht="21" customHeight="1">
      <c r="F394" s="503"/>
      <c r="K394" s="503"/>
    </row>
    <row r="395" spans="6:11" ht="21" customHeight="1">
      <c r="F395" s="503"/>
      <c r="K395" s="503"/>
    </row>
    <row r="396" spans="6:11" ht="21" customHeight="1">
      <c r="F396" s="503"/>
      <c r="K396" s="503"/>
    </row>
    <row r="397" spans="6:11" ht="21" customHeight="1">
      <c r="F397" s="503"/>
      <c r="K397" s="503"/>
    </row>
    <row r="398" spans="6:11" ht="21" customHeight="1">
      <c r="F398" s="503"/>
      <c r="K398" s="503"/>
    </row>
    <row r="399" spans="6:11" ht="21" customHeight="1">
      <c r="F399" s="503"/>
      <c r="K399" s="503"/>
    </row>
    <row r="400" spans="6:11" ht="21" customHeight="1">
      <c r="F400" s="503"/>
      <c r="K400" s="503"/>
    </row>
    <row r="401" spans="6:11" ht="21" customHeight="1">
      <c r="F401" s="503"/>
      <c r="K401" s="503"/>
    </row>
    <row r="402" spans="6:11" ht="21" customHeight="1">
      <c r="F402" s="503"/>
      <c r="K402" s="503"/>
    </row>
    <row r="403" spans="6:11" ht="21" customHeight="1">
      <c r="F403" s="503"/>
      <c r="K403" s="503"/>
    </row>
    <row r="404" spans="6:11" ht="21" customHeight="1">
      <c r="F404" s="503"/>
      <c r="K404" s="503"/>
    </row>
    <row r="405" spans="6:11" ht="21" customHeight="1">
      <c r="F405" s="503"/>
      <c r="K405" s="503"/>
    </row>
    <row r="406" spans="6:11" ht="21" customHeight="1">
      <c r="F406" s="503"/>
      <c r="K406" s="503"/>
    </row>
    <row r="407" spans="6:11" ht="21" customHeight="1">
      <c r="F407" s="503"/>
      <c r="K407" s="503"/>
    </row>
    <row r="408" spans="6:11" ht="21" customHeight="1">
      <c r="F408" s="503"/>
      <c r="K408" s="503"/>
    </row>
    <row r="409" spans="6:11" ht="21" customHeight="1">
      <c r="F409" s="503"/>
      <c r="K409" s="503"/>
    </row>
    <row r="410" spans="6:11" ht="21" customHeight="1">
      <c r="F410" s="503"/>
      <c r="K410" s="503"/>
    </row>
    <row r="411" spans="6:11" ht="21" customHeight="1">
      <c r="F411" s="503"/>
      <c r="K411" s="503"/>
    </row>
    <row r="412" spans="6:11" ht="21" customHeight="1">
      <c r="F412" s="503"/>
      <c r="K412" s="503"/>
    </row>
    <row r="413" spans="6:11" ht="21" customHeight="1">
      <c r="F413" s="503"/>
      <c r="K413" s="503"/>
    </row>
    <row r="414" spans="6:11" ht="21" customHeight="1">
      <c r="F414" s="503"/>
      <c r="K414" s="503"/>
    </row>
    <row r="415" spans="6:11" ht="21" customHeight="1">
      <c r="F415" s="503"/>
      <c r="K415" s="503"/>
    </row>
    <row r="416" spans="6:11" ht="21" customHeight="1">
      <c r="F416" s="503"/>
      <c r="K416" s="503"/>
    </row>
    <row r="417" spans="6:11" ht="21" customHeight="1">
      <c r="F417" s="503"/>
      <c r="K417" s="503"/>
    </row>
    <row r="418" spans="6:11" ht="21" customHeight="1">
      <c r="F418" s="503"/>
      <c r="K418" s="503"/>
    </row>
    <row r="419" spans="6:11" ht="21" customHeight="1">
      <c r="F419" s="503"/>
      <c r="K419" s="503"/>
    </row>
    <row r="420" spans="6:11" ht="21" customHeight="1">
      <c r="F420" s="503"/>
      <c r="K420" s="503"/>
    </row>
    <row r="421" spans="6:11" ht="21" customHeight="1">
      <c r="F421" s="503"/>
      <c r="K421" s="503"/>
    </row>
    <row r="422" spans="6:11" ht="21" customHeight="1">
      <c r="F422" s="503"/>
      <c r="K422" s="503"/>
    </row>
    <row r="423" spans="6:11" ht="21" customHeight="1">
      <c r="F423" s="503"/>
      <c r="K423" s="503"/>
    </row>
    <row r="424" spans="6:11" ht="21" customHeight="1">
      <c r="F424" s="503"/>
      <c r="K424" s="503"/>
    </row>
    <row r="425" spans="6:11" ht="21" customHeight="1">
      <c r="F425" s="503"/>
      <c r="K425" s="503"/>
    </row>
    <row r="426" spans="6:11" ht="21" customHeight="1">
      <c r="F426" s="503"/>
      <c r="K426" s="503"/>
    </row>
    <row r="427" spans="6:11" ht="21" customHeight="1">
      <c r="F427" s="503"/>
      <c r="K427" s="503"/>
    </row>
    <row r="428" spans="6:11" ht="21" customHeight="1">
      <c r="F428" s="503"/>
      <c r="K428" s="503"/>
    </row>
    <row r="429" spans="6:11" ht="21" customHeight="1">
      <c r="F429" s="503"/>
      <c r="K429" s="503"/>
    </row>
    <row r="430" spans="6:11" ht="21" customHeight="1">
      <c r="F430" s="503"/>
      <c r="K430" s="503"/>
    </row>
    <row r="431" spans="6:11" ht="21" customHeight="1">
      <c r="F431" s="503"/>
      <c r="K431" s="503"/>
    </row>
    <row r="432" spans="6:11" ht="21" customHeight="1">
      <c r="F432" s="503"/>
      <c r="K432" s="503"/>
    </row>
    <row r="433" spans="6:11" ht="21" customHeight="1">
      <c r="F433" s="503"/>
      <c r="K433" s="503"/>
    </row>
    <row r="434" spans="6:11" ht="21" customHeight="1">
      <c r="F434" s="503"/>
      <c r="K434" s="503"/>
    </row>
    <row r="435" spans="6:11" ht="21" customHeight="1">
      <c r="F435" s="503"/>
      <c r="K435" s="503"/>
    </row>
    <row r="436" spans="6:11" ht="21" customHeight="1">
      <c r="F436" s="503"/>
      <c r="K436" s="503"/>
    </row>
    <row r="437" spans="6:11" ht="21" customHeight="1">
      <c r="F437" s="503"/>
      <c r="K437" s="503"/>
    </row>
    <row r="438" spans="6:11" ht="21" customHeight="1">
      <c r="F438" s="503"/>
      <c r="K438" s="503"/>
    </row>
    <row r="439" spans="6:11" ht="21" customHeight="1">
      <c r="F439" s="503"/>
      <c r="K439" s="503"/>
    </row>
    <row r="440" spans="6:11" ht="21" customHeight="1">
      <c r="F440" s="503"/>
      <c r="K440" s="503"/>
    </row>
    <row r="441" spans="6:11" ht="21" customHeight="1">
      <c r="F441" s="503"/>
      <c r="K441" s="503"/>
    </row>
    <row r="442" spans="6:11" ht="21" customHeight="1">
      <c r="F442" s="503"/>
      <c r="K442" s="503"/>
    </row>
    <row r="443" spans="6:11" ht="21" customHeight="1">
      <c r="F443" s="503"/>
      <c r="K443" s="503"/>
    </row>
    <row r="444" spans="6:11" ht="21" customHeight="1">
      <c r="F444" s="503"/>
      <c r="K444" s="503"/>
    </row>
    <row r="445" spans="6:11" ht="21" customHeight="1">
      <c r="F445" s="503"/>
      <c r="K445" s="503"/>
    </row>
    <row r="446" spans="6:11" ht="21" customHeight="1">
      <c r="F446" s="503"/>
      <c r="K446" s="503"/>
    </row>
    <row r="447" spans="6:11" ht="21" customHeight="1">
      <c r="F447" s="503"/>
      <c r="K447" s="503"/>
    </row>
    <row r="448" spans="6:11" ht="21" customHeight="1">
      <c r="F448" s="503"/>
      <c r="K448" s="503"/>
    </row>
    <row r="449" spans="6:11" ht="21" customHeight="1">
      <c r="F449" s="503"/>
      <c r="K449" s="503"/>
    </row>
    <row r="450" spans="6:11" ht="21" customHeight="1">
      <c r="F450" s="503"/>
      <c r="K450" s="503"/>
    </row>
    <row r="451" spans="6:11" ht="21" customHeight="1">
      <c r="F451" s="503"/>
      <c r="K451" s="503"/>
    </row>
    <row r="452" spans="6:11" ht="21" customHeight="1">
      <c r="F452" s="503"/>
      <c r="K452" s="503"/>
    </row>
    <row r="453" spans="6:11" ht="21" customHeight="1">
      <c r="F453" s="503"/>
      <c r="K453" s="503"/>
    </row>
    <row r="454" spans="6:11" ht="21" customHeight="1">
      <c r="F454" s="503"/>
      <c r="K454" s="503"/>
    </row>
    <row r="455" spans="6:11" ht="21" customHeight="1">
      <c r="F455" s="503"/>
      <c r="K455" s="503"/>
    </row>
    <row r="456" spans="6:11" ht="21" customHeight="1">
      <c r="F456" s="503"/>
      <c r="K456" s="503"/>
    </row>
    <row r="457" spans="6:11" ht="21" customHeight="1">
      <c r="F457" s="503"/>
      <c r="K457" s="503"/>
    </row>
    <row r="458" spans="6:11" ht="21" customHeight="1">
      <c r="F458" s="503"/>
      <c r="K458" s="503"/>
    </row>
    <row r="459" spans="6:11" ht="21" customHeight="1">
      <c r="F459" s="503"/>
      <c r="K459" s="503"/>
    </row>
    <row r="460" spans="6:11" ht="21" customHeight="1">
      <c r="F460" s="503"/>
      <c r="K460" s="503"/>
    </row>
    <row r="461" spans="6:11" ht="21" customHeight="1">
      <c r="F461" s="503"/>
      <c r="K461" s="503"/>
    </row>
    <row r="462" spans="6:11" ht="21" customHeight="1">
      <c r="F462" s="503"/>
      <c r="K462" s="503"/>
    </row>
    <row r="463" spans="6:11" ht="21" customHeight="1">
      <c r="F463" s="503"/>
      <c r="K463" s="503"/>
    </row>
    <row r="464" spans="6:11" ht="21" customHeight="1">
      <c r="F464" s="503"/>
      <c r="K464" s="503"/>
    </row>
    <row r="465" spans="6:11" ht="21" customHeight="1">
      <c r="F465" s="503"/>
      <c r="K465" s="503"/>
    </row>
    <row r="466" spans="6:11" ht="21" customHeight="1">
      <c r="F466" s="503"/>
      <c r="K466" s="503"/>
    </row>
    <row r="467" spans="6:11" ht="21" customHeight="1">
      <c r="F467" s="503"/>
      <c r="K467" s="503"/>
    </row>
    <row r="468" spans="6:11" ht="21" customHeight="1">
      <c r="F468" s="503"/>
      <c r="K468" s="503"/>
    </row>
    <row r="469" spans="6:11" ht="21" customHeight="1">
      <c r="F469" s="503"/>
      <c r="K469" s="503"/>
    </row>
    <row r="470" spans="6:11" ht="21" customHeight="1">
      <c r="F470" s="503"/>
      <c r="K470" s="503"/>
    </row>
    <row r="471" spans="6:11" ht="21" customHeight="1">
      <c r="F471" s="503"/>
      <c r="K471" s="503"/>
    </row>
    <row r="472" spans="6:11" ht="21" customHeight="1">
      <c r="F472" s="503"/>
      <c r="K472" s="503"/>
    </row>
    <row r="473" spans="6:11" ht="21" customHeight="1">
      <c r="F473" s="503"/>
      <c r="K473" s="503"/>
    </row>
    <row r="474" spans="6:11" ht="21" customHeight="1">
      <c r="F474" s="503"/>
      <c r="K474" s="503"/>
    </row>
    <row r="475" spans="6:11" ht="21" customHeight="1">
      <c r="F475" s="503"/>
      <c r="K475" s="503"/>
    </row>
    <row r="476" spans="6:11" ht="21" customHeight="1">
      <c r="F476" s="503"/>
      <c r="K476" s="503"/>
    </row>
    <row r="477" spans="6:11" ht="21" customHeight="1">
      <c r="F477" s="503"/>
      <c r="K477" s="503"/>
    </row>
    <row r="478" spans="6:11" ht="21" customHeight="1">
      <c r="F478" s="503"/>
      <c r="K478" s="503"/>
    </row>
    <row r="479" spans="6:11" ht="21" customHeight="1">
      <c r="F479" s="503"/>
      <c r="K479" s="503"/>
    </row>
    <row r="480" spans="6:11" ht="21" customHeight="1">
      <c r="F480" s="503"/>
      <c r="K480" s="503"/>
    </row>
    <row r="481" spans="6:11" ht="21" customHeight="1">
      <c r="F481" s="503"/>
      <c r="K481" s="503"/>
    </row>
    <row r="482" spans="6:11" ht="21" customHeight="1">
      <c r="F482" s="503"/>
      <c r="K482" s="503"/>
    </row>
    <row r="483" spans="6:11" ht="21" customHeight="1">
      <c r="F483" s="503"/>
      <c r="K483" s="503"/>
    </row>
    <row r="484" spans="6:11" ht="21" customHeight="1">
      <c r="F484" s="503"/>
      <c r="K484" s="503"/>
    </row>
    <row r="485" spans="6:11" ht="21" customHeight="1">
      <c r="F485" s="503"/>
      <c r="K485" s="503"/>
    </row>
    <row r="486" spans="6:11" ht="21" customHeight="1">
      <c r="F486" s="503"/>
      <c r="K486" s="503"/>
    </row>
    <row r="487" spans="6:11" ht="21" customHeight="1">
      <c r="F487" s="503"/>
      <c r="K487" s="503"/>
    </row>
    <row r="488" spans="6:11" ht="21" customHeight="1">
      <c r="F488" s="503"/>
      <c r="K488" s="503"/>
    </row>
    <row r="489" spans="6:11" ht="21" customHeight="1">
      <c r="F489" s="503"/>
      <c r="K489" s="503"/>
    </row>
    <row r="490" spans="6:11" ht="21" customHeight="1">
      <c r="F490" s="503"/>
      <c r="K490" s="503"/>
    </row>
    <row r="491" spans="6:11" ht="21" customHeight="1">
      <c r="F491" s="503"/>
      <c r="K491" s="503"/>
    </row>
    <row r="492" spans="6:11" ht="21" customHeight="1">
      <c r="F492" s="503"/>
      <c r="K492" s="503"/>
    </row>
    <row r="493" spans="6:11" ht="21" customHeight="1">
      <c r="F493" s="503"/>
      <c r="K493" s="503"/>
    </row>
    <row r="494" spans="6:11" ht="21" customHeight="1">
      <c r="F494" s="503"/>
      <c r="K494" s="503"/>
    </row>
    <row r="495" spans="6:11" ht="21" customHeight="1">
      <c r="F495" s="503"/>
      <c r="K495" s="503"/>
    </row>
    <row r="496" spans="6:11" ht="21" customHeight="1">
      <c r="F496" s="503"/>
      <c r="K496" s="503"/>
    </row>
    <row r="497" spans="6:11" ht="21" customHeight="1">
      <c r="F497" s="503"/>
      <c r="K497" s="503"/>
    </row>
    <row r="498" spans="6:11" ht="21" customHeight="1">
      <c r="F498" s="503"/>
      <c r="K498" s="503"/>
    </row>
    <row r="499" spans="6:11" ht="21" customHeight="1">
      <c r="F499" s="503"/>
      <c r="K499" s="503"/>
    </row>
    <row r="500" spans="6:11" ht="21" customHeight="1">
      <c r="F500" s="503"/>
      <c r="K500" s="503"/>
    </row>
    <row r="501" spans="6:11" ht="21" customHeight="1">
      <c r="F501" s="503"/>
      <c r="K501" s="503"/>
    </row>
    <row r="502" spans="6:11" ht="21" customHeight="1">
      <c r="F502" s="503"/>
      <c r="K502" s="503"/>
    </row>
    <row r="503" spans="6:11" ht="21" customHeight="1">
      <c r="F503" s="503"/>
      <c r="K503" s="503"/>
    </row>
    <row r="504" spans="6:11" ht="21" customHeight="1">
      <c r="F504" s="503"/>
      <c r="K504" s="503"/>
    </row>
    <row r="505" spans="6:11" ht="21" customHeight="1">
      <c r="F505" s="503"/>
      <c r="K505" s="503"/>
    </row>
    <row r="506" spans="6:11" ht="21" customHeight="1">
      <c r="F506" s="503"/>
      <c r="K506" s="503"/>
    </row>
    <row r="507" spans="6:11" ht="21" customHeight="1">
      <c r="F507" s="503"/>
      <c r="K507" s="503"/>
    </row>
    <row r="508" spans="6:11" ht="21" customHeight="1">
      <c r="F508" s="503"/>
      <c r="K508" s="503"/>
    </row>
    <row r="509" spans="6:11" ht="21" customHeight="1">
      <c r="F509" s="503"/>
      <c r="K509" s="503"/>
    </row>
    <row r="510" spans="6:11" ht="21" customHeight="1">
      <c r="F510" s="503"/>
      <c r="K510" s="503"/>
    </row>
    <row r="511" spans="6:11" ht="21" customHeight="1">
      <c r="F511" s="503"/>
      <c r="K511" s="503"/>
    </row>
    <row r="512" spans="6:11" ht="21" customHeight="1">
      <c r="F512" s="503"/>
      <c r="K512" s="503"/>
    </row>
    <row r="513" spans="6:11" ht="21" customHeight="1">
      <c r="F513" s="503"/>
      <c r="K513" s="503"/>
    </row>
    <row r="514" spans="6:11" ht="21" customHeight="1">
      <c r="F514" s="503"/>
      <c r="K514" s="503"/>
    </row>
    <row r="515" spans="6:11" ht="21" customHeight="1">
      <c r="F515" s="503"/>
      <c r="K515" s="503"/>
    </row>
    <row r="516" spans="6:11" ht="21" customHeight="1">
      <c r="F516" s="503"/>
      <c r="K516" s="503"/>
    </row>
    <row r="517" spans="6:11" ht="21" customHeight="1">
      <c r="F517" s="503"/>
      <c r="K517" s="503"/>
    </row>
    <row r="518" spans="6:11" ht="21" customHeight="1">
      <c r="F518" s="503"/>
      <c r="K518" s="503"/>
    </row>
    <row r="519" spans="6:11" ht="21" customHeight="1">
      <c r="F519" s="503"/>
      <c r="K519" s="503"/>
    </row>
    <row r="520" spans="6:11" ht="21" customHeight="1">
      <c r="F520" s="503"/>
      <c r="K520" s="503"/>
    </row>
    <row r="521" spans="6:11" ht="21" customHeight="1">
      <c r="F521" s="503"/>
      <c r="K521" s="503"/>
    </row>
    <row r="522" spans="6:11" ht="21" customHeight="1">
      <c r="F522" s="503"/>
      <c r="K522" s="503"/>
    </row>
    <row r="523" spans="6:11" ht="21" customHeight="1">
      <c r="F523" s="503"/>
      <c r="K523" s="503"/>
    </row>
    <row r="524" spans="6:11" ht="21" customHeight="1">
      <c r="F524" s="503"/>
      <c r="K524" s="503"/>
    </row>
    <row r="525" spans="6:11" ht="21" customHeight="1">
      <c r="F525" s="503"/>
      <c r="K525" s="503"/>
    </row>
    <row r="526" spans="6:11" ht="21" customHeight="1">
      <c r="F526" s="503"/>
      <c r="K526" s="503"/>
    </row>
    <row r="527" spans="6:11" ht="21" customHeight="1">
      <c r="F527" s="503"/>
      <c r="K527" s="503"/>
    </row>
    <row r="528" spans="6:11" ht="21" customHeight="1">
      <c r="F528" s="503"/>
      <c r="K528" s="503"/>
    </row>
    <row r="529" spans="6:11" ht="21" customHeight="1">
      <c r="F529" s="503"/>
      <c r="K529" s="503"/>
    </row>
    <row r="530" spans="6:11" ht="21" customHeight="1">
      <c r="F530" s="503"/>
      <c r="K530" s="503"/>
    </row>
    <row r="531" spans="6:11" ht="21" customHeight="1">
      <c r="F531" s="503"/>
      <c r="K531" s="503"/>
    </row>
    <row r="532" spans="6:11" ht="21" customHeight="1">
      <c r="F532" s="503"/>
      <c r="K532" s="503"/>
    </row>
    <row r="533" spans="6:11" ht="21" customHeight="1">
      <c r="F533" s="503"/>
      <c r="K533" s="503"/>
    </row>
    <row r="534" spans="6:11" ht="21" customHeight="1">
      <c r="F534" s="503"/>
      <c r="K534" s="503"/>
    </row>
    <row r="535" spans="6:11" ht="21" customHeight="1">
      <c r="F535" s="503"/>
      <c r="K535" s="503"/>
    </row>
    <row r="536" spans="6:11" ht="21" customHeight="1">
      <c r="F536" s="503"/>
      <c r="K536" s="503"/>
    </row>
    <row r="537" spans="6:11" ht="21" customHeight="1">
      <c r="F537" s="503"/>
      <c r="K537" s="503"/>
    </row>
    <row r="538" spans="6:11" ht="21" customHeight="1">
      <c r="F538" s="503"/>
      <c r="K538" s="503"/>
    </row>
    <row r="539" spans="6:11" ht="21" customHeight="1">
      <c r="F539" s="503"/>
      <c r="K539" s="503"/>
    </row>
    <row r="540" spans="6:11" ht="21" customHeight="1">
      <c r="F540" s="503"/>
      <c r="K540" s="503"/>
    </row>
    <row r="541" spans="6:11" ht="21" customHeight="1">
      <c r="F541" s="503"/>
      <c r="K541" s="503"/>
    </row>
    <row r="542" spans="6:11" ht="21" customHeight="1">
      <c r="F542" s="503"/>
      <c r="K542" s="503"/>
    </row>
    <row r="543" spans="6:11" ht="21" customHeight="1">
      <c r="F543" s="503"/>
      <c r="K543" s="503"/>
    </row>
    <row r="544" spans="6:11" ht="21" customHeight="1">
      <c r="F544" s="503"/>
      <c r="K544" s="503"/>
    </row>
    <row r="545" spans="6:11" ht="21" customHeight="1">
      <c r="F545" s="503"/>
      <c r="K545" s="503"/>
    </row>
    <row r="546" spans="6:11" ht="21" customHeight="1">
      <c r="F546" s="503"/>
      <c r="K546" s="503"/>
    </row>
    <row r="547" spans="6:11" ht="21" customHeight="1">
      <c r="F547" s="503"/>
      <c r="K547" s="503"/>
    </row>
    <row r="548" spans="6:11" ht="21" customHeight="1">
      <c r="F548" s="503"/>
      <c r="K548" s="503"/>
    </row>
    <row r="549" spans="6:11" ht="21" customHeight="1">
      <c r="F549" s="503"/>
      <c r="K549" s="503"/>
    </row>
    <row r="550" spans="6:11" ht="21" customHeight="1">
      <c r="F550" s="503"/>
      <c r="K550" s="503"/>
    </row>
    <row r="551" spans="6:11" ht="21" customHeight="1">
      <c r="F551" s="503"/>
      <c r="K551" s="503"/>
    </row>
    <row r="552" spans="6:11" ht="21" customHeight="1">
      <c r="F552" s="503"/>
      <c r="K552" s="503"/>
    </row>
    <row r="553" spans="6:11" ht="21" customHeight="1">
      <c r="F553" s="503"/>
      <c r="K553" s="503"/>
    </row>
    <row r="554" spans="6:11" ht="21" customHeight="1">
      <c r="F554" s="503"/>
      <c r="K554" s="503"/>
    </row>
    <row r="555" spans="6:11" ht="21" customHeight="1">
      <c r="F555" s="503"/>
      <c r="K555" s="503"/>
    </row>
    <row r="556" spans="6:11" ht="21" customHeight="1">
      <c r="F556" s="503"/>
      <c r="K556" s="503"/>
    </row>
    <row r="557" spans="6:11" ht="21" customHeight="1">
      <c r="F557" s="503"/>
      <c r="K557" s="503"/>
    </row>
    <row r="558" spans="6:11" ht="21" customHeight="1">
      <c r="F558" s="503"/>
      <c r="K558" s="503"/>
    </row>
    <row r="559" spans="6:11" ht="21" customHeight="1">
      <c r="F559" s="503"/>
      <c r="K559" s="503"/>
    </row>
    <row r="560" spans="6:11" ht="21" customHeight="1">
      <c r="F560" s="503"/>
      <c r="K560" s="503"/>
    </row>
    <row r="561" spans="6:11" ht="21" customHeight="1">
      <c r="F561" s="503"/>
      <c r="K561" s="503"/>
    </row>
    <row r="562" spans="6:11" ht="21" customHeight="1">
      <c r="F562" s="503"/>
      <c r="K562" s="503"/>
    </row>
    <row r="563" spans="6:11" ht="21" customHeight="1">
      <c r="F563" s="503"/>
      <c r="K563" s="503"/>
    </row>
    <row r="564" spans="6:11" ht="21" customHeight="1">
      <c r="F564" s="503"/>
      <c r="K564" s="503"/>
    </row>
    <row r="565" spans="6:11" ht="21" customHeight="1">
      <c r="F565" s="503"/>
      <c r="K565" s="503"/>
    </row>
    <row r="566" spans="6:11" ht="21" customHeight="1">
      <c r="F566" s="503"/>
      <c r="K566" s="503"/>
    </row>
    <row r="567" spans="6:11" ht="21" customHeight="1">
      <c r="F567" s="503"/>
      <c r="K567" s="503"/>
    </row>
    <row r="568" spans="6:11" ht="21" customHeight="1">
      <c r="F568" s="503"/>
      <c r="K568" s="503"/>
    </row>
    <row r="569" spans="6:11" ht="21" customHeight="1">
      <c r="F569" s="503"/>
      <c r="K569" s="503"/>
    </row>
    <row r="570" spans="6:11" ht="21" customHeight="1">
      <c r="F570" s="503"/>
      <c r="K570" s="503"/>
    </row>
    <row r="571" spans="6:11" ht="21" customHeight="1">
      <c r="F571" s="503"/>
      <c r="K571" s="503"/>
    </row>
    <row r="572" spans="6:11" ht="21" customHeight="1">
      <c r="F572" s="503"/>
      <c r="K572" s="503"/>
    </row>
    <row r="573" spans="6:11" ht="21" customHeight="1">
      <c r="F573" s="503"/>
      <c r="K573" s="503"/>
    </row>
    <row r="574" spans="6:11" ht="21" customHeight="1">
      <c r="F574" s="503"/>
      <c r="K574" s="503"/>
    </row>
    <row r="575" spans="6:11" ht="21" customHeight="1">
      <c r="F575" s="503"/>
      <c r="K575" s="503"/>
    </row>
    <row r="576" spans="6:11" ht="21" customHeight="1">
      <c r="F576" s="503"/>
      <c r="K576" s="503"/>
    </row>
    <row r="577" spans="6:11" ht="21" customHeight="1">
      <c r="F577" s="503"/>
      <c r="K577" s="503"/>
    </row>
    <row r="578" spans="6:11" ht="21" customHeight="1">
      <c r="F578" s="503"/>
      <c r="K578" s="503"/>
    </row>
    <row r="579" spans="6:11" ht="21" customHeight="1">
      <c r="F579" s="503"/>
      <c r="K579" s="503"/>
    </row>
    <row r="580" spans="6:11" ht="21" customHeight="1">
      <c r="F580" s="503"/>
      <c r="K580" s="503"/>
    </row>
    <row r="581" spans="6:11" ht="21" customHeight="1">
      <c r="F581" s="503"/>
      <c r="K581" s="503"/>
    </row>
    <row r="582" spans="6:11" ht="21" customHeight="1">
      <c r="F582" s="503"/>
      <c r="K582" s="503"/>
    </row>
    <row r="583" spans="6:11" ht="21" customHeight="1">
      <c r="F583" s="503"/>
      <c r="K583" s="503"/>
    </row>
    <row r="584" spans="6:11" ht="21" customHeight="1">
      <c r="F584" s="503"/>
      <c r="K584" s="503"/>
    </row>
    <row r="585" spans="6:11" ht="21" customHeight="1">
      <c r="F585" s="503"/>
      <c r="K585" s="503"/>
    </row>
    <row r="586" spans="6:11" ht="21" customHeight="1">
      <c r="F586" s="503"/>
      <c r="K586" s="503"/>
    </row>
    <row r="587" spans="6:11" ht="21" customHeight="1">
      <c r="F587" s="503"/>
      <c r="K587" s="503"/>
    </row>
    <row r="588" spans="6:11" ht="21" customHeight="1">
      <c r="F588" s="503"/>
      <c r="K588" s="503"/>
    </row>
    <row r="589" spans="6:11" ht="21" customHeight="1">
      <c r="F589" s="503"/>
      <c r="K589" s="503"/>
    </row>
    <row r="590" spans="6:11" ht="21" customHeight="1">
      <c r="F590" s="503"/>
      <c r="K590" s="503"/>
    </row>
    <row r="591" spans="6:11" ht="21" customHeight="1">
      <c r="F591" s="503"/>
      <c r="K591" s="503"/>
    </row>
    <row r="592" spans="6:11" ht="21" customHeight="1">
      <c r="F592" s="503"/>
      <c r="K592" s="503"/>
    </row>
    <row r="593" spans="6:11" ht="21" customHeight="1">
      <c r="F593" s="503"/>
      <c r="K593" s="503"/>
    </row>
    <row r="594" spans="6:11" ht="21" customHeight="1">
      <c r="F594" s="503"/>
      <c r="K594" s="503"/>
    </row>
    <row r="595" spans="6:11" ht="21" customHeight="1">
      <c r="F595" s="503"/>
      <c r="K595" s="503"/>
    </row>
    <row r="596" spans="6:11" ht="21" customHeight="1">
      <c r="F596" s="503"/>
      <c r="K596" s="503"/>
    </row>
    <row r="597" spans="6:11" ht="21" customHeight="1">
      <c r="F597" s="503"/>
      <c r="K597" s="503"/>
    </row>
    <row r="598" spans="6:11" ht="21" customHeight="1">
      <c r="F598" s="503"/>
      <c r="K598" s="503"/>
    </row>
    <row r="599" spans="6:11" ht="21" customHeight="1">
      <c r="F599" s="503"/>
      <c r="K599" s="503"/>
    </row>
    <row r="600" spans="6:11" ht="21" customHeight="1">
      <c r="F600" s="503"/>
      <c r="K600" s="503"/>
    </row>
    <row r="601" spans="6:11" ht="21" customHeight="1">
      <c r="F601" s="503"/>
      <c r="K601" s="503"/>
    </row>
    <row r="602" spans="6:11" ht="21" customHeight="1">
      <c r="F602" s="503"/>
      <c r="K602" s="503"/>
    </row>
    <row r="603" spans="6:11" ht="21" customHeight="1">
      <c r="F603" s="503"/>
      <c r="K603" s="503"/>
    </row>
    <row r="604" spans="6:11" ht="21" customHeight="1">
      <c r="F604" s="503"/>
      <c r="K604" s="503"/>
    </row>
    <row r="605" spans="6:11" ht="21" customHeight="1">
      <c r="F605" s="503"/>
      <c r="K605" s="503"/>
    </row>
    <row r="606" spans="6:11" ht="21" customHeight="1">
      <c r="F606" s="503"/>
      <c r="K606" s="503"/>
    </row>
    <row r="607" spans="6:11" ht="21" customHeight="1">
      <c r="F607" s="503"/>
      <c r="K607" s="503"/>
    </row>
    <row r="608" spans="6:11" ht="21" customHeight="1">
      <c r="F608" s="503"/>
      <c r="K608" s="503"/>
    </row>
    <row r="609" spans="6:11" ht="21" customHeight="1">
      <c r="F609" s="503"/>
      <c r="K609" s="503"/>
    </row>
    <row r="610" spans="6:11" ht="21" customHeight="1">
      <c r="F610" s="503"/>
      <c r="K610" s="503"/>
    </row>
    <row r="611" spans="6:11" ht="21" customHeight="1">
      <c r="F611" s="503"/>
      <c r="K611" s="503"/>
    </row>
    <row r="612" spans="6:11" ht="21" customHeight="1">
      <c r="F612" s="503"/>
      <c r="K612" s="503"/>
    </row>
    <row r="613" spans="6:11" ht="21" customHeight="1">
      <c r="F613" s="503"/>
      <c r="K613" s="503"/>
    </row>
    <row r="614" spans="6:11" ht="21" customHeight="1">
      <c r="F614" s="503"/>
      <c r="K614" s="503"/>
    </row>
    <row r="615" spans="6:11" ht="21" customHeight="1">
      <c r="F615" s="503"/>
      <c r="K615" s="503"/>
    </row>
    <row r="616" spans="6:11" ht="21" customHeight="1">
      <c r="F616" s="503"/>
      <c r="K616" s="503"/>
    </row>
    <row r="617" spans="6:11" ht="21" customHeight="1">
      <c r="F617" s="503"/>
      <c r="K617" s="503"/>
    </row>
    <row r="618" spans="6:11" ht="21" customHeight="1">
      <c r="F618" s="503"/>
      <c r="K618" s="503"/>
    </row>
    <row r="619" spans="6:11" ht="21" customHeight="1">
      <c r="F619" s="503"/>
      <c r="K619" s="503"/>
    </row>
    <row r="620" spans="6:11" ht="21" customHeight="1">
      <c r="F620" s="503"/>
      <c r="K620" s="503"/>
    </row>
    <row r="621" spans="6:11" ht="21" customHeight="1">
      <c r="F621" s="503"/>
      <c r="K621" s="503"/>
    </row>
    <row r="622" spans="6:11" ht="21" customHeight="1">
      <c r="F622" s="503"/>
      <c r="K622" s="503"/>
    </row>
    <row r="623" spans="6:11" ht="21" customHeight="1">
      <c r="F623" s="503"/>
      <c r="K623" s="503"/>
    </row>
    <row r="624" spans="6:11" ht="21" customHeight="1">
      <c r="F624" s="503"/>
      <c r="K624" s="503"/>
    </row>
    <row r="625" spans="6:11" ht="21" customHeight="1">
      <c r="F625" s="503"/>
      <c r="K625" s="503"/>
    </row>
    <row r="626" spans="6:11" ht="21" customHeight="1">
      <c r="F626" s="503"/>
      <c r="K626" s="503"/>
    </row>
    <row r="627" spans="6:11" ht="21" customHeight="1">
      <c r="F627" s="503"/>
      <c r="K627" s="503"/>
    </row>
    <row r="628" spans="6:11" ht="21" customHeight="1">
      <c r="F628" s="503"/>
      <c r="K628" s="503"/>
    </row>
    <row r="629" spans="6:11" ht="21" customHeight="1">
      <c r="F629" s="503"/>
      <c r="K629" s="503"/>
    </row>
    <row r="630" spans="6:11" ht="21" customHeight="1">
      <c r="F630" s="503"/>
      <c r="K630" s="503"/>
    </row>
    <row r="631" spans="6:11" ht="21" customHeight="1">
      <c r="F631" s="503"/>
      <c r="K631" s="503"/>
    </row>
    <row r="632" spans="6:11" ht="21" customHeight="1">
      <c r="F632" s="503"/>
      <c r="K632" s="503"/>
    </row>
    <row r="633" spans="6:11" ht="21" customHeight="1">
      <c r="F633" s="503"/>
      <c r="K633" s="503"/>
    </row>
    <row r="634" spans="6:11" ht="21" customHeight="1">
      <c r="F634" s="503"/>
      <c r="K634" s="503"/>
    </row>
    <row r="635" spans="6:11" ht="21" customHeight="1">
      <c r="F635" s="503"/>
      <c r="K635" s="503"/>
    </row>
    <row r="636" spans="6:11" ht="21" customHeight="1">
      <c r="F636" s="503"/>
      <c r="K636" s="503"/>
    </row>
    <row r="637" spans="6:11" ht="21" customHeight="1">
      <c r="F637" s="503"/>
      <c r="K637" s="503"/>
    </row>
    <row r="638" spans="6:11" ht="21" customHeight="1">
      <c r="F638" s="503"/>
      <c r="K638" s="503"/>
    </row>
    <row r="639" spans="6:11" ht="21" customHeight="1">
      <c r="F639" s="503"/>
      <c r="K639" s="503"/>
    </row>
    <row r="640" spans="6:11" ht="21" customHeight="1">
      <c r="F640" s="503"/>
      <c r="K640" s="503"/>
    </row>
    <row r="641" spans="6:11" ht="21" customHeight="1">
      <c r="F641" s="503"/>
      <c r="K641" s="503"/>
    </row>
    <row r="642" spans="6:11" ht="21" customHeight="1">
      <c r="F642" s="503"/>
      <c r="K642" s="503"/>
    </row>
    <row r="643" spans="6:11" ht="21" customHeight="1">
      <c r="F643" s="503"/>
      <c r="K643" s="503"/>
    </row>
    <row r="644" spans="6:11" ht="21" customHeight="1">
      <c r="F644" s="503"/>
      <c r="K644" s="503"/>
    </row>
    <row r="645" spans="6:11" ht="21" customHeight="1">
      <c r="F645" s="503"/>
      <c r="K645" s="503"/>
    </row>
    <row r="646" spans="6:11" ht="21" customHeight="1">
      <c r="F646" s="503"/>
      <c r="K646" s="503"/>
    </row>
    <row r="647" spans="6:11" ht="21" customHeight="1">
      <c r="F647" s="503"/>
      <c r="K647" s="503"/>
    </row>
    <row r="648" spans="6:11" ht="21" customHeight="1">
      <c r="F648" s="503"/>
      <c r="K648" s="503"/>
    </row>
    <row r="649" spans="6:11" ht="21" customHeight="1">
      <c r="F649" s="503"/>
      <c r="K649" s="503"/>
    </row>
    <row r="650" spans="6:11" ht="21" customHeight="1">
      <c r="F650" s="503"/>
      <c r="K650" s="503"/>
    </row>
    <row r="651" spans="6:11" ht="21" customHeight="1">
      <c r="F651" s="503"/>
      <c r="K651" s="503"/>
    </row>
    <row r="652" spans="6:11" ht="21" customHeight="1">
      <c r="F652" s="503"/>
      <c r="K652" s="503"/>
    </row>
    <row r="653" spans="6:11" ht="21" customHeight="1">
      <c r="F653" s="503"/>
      <c r="K653" s="503"/>
    </row>
    <row r="654" spans="6:11" ht="21" customHeight="1">
      <c r="F654" s="503"/>
      <c r="K654" s="503"/>
    </row>
    <row r="655" spans="6:11" ht="21" customHeight="1">
      <c r="F655" s="503"/>
      <c r="K655" s="503"/>
    </row>
    <row r="656" spans="6:11" ht="21" customHeight="1">
      <c r="F656" s="503"/>
      <c r="K656" s="503"/>
    </row>
    <row r="657" spans="6:11" ht="21" customHeight="1">
      <c r="F657" s="503"/>
      <c r="K657" s="503"/>
    </row>
    <row r="658" spans="6:11" ht="21" customHeight="1">
      <c r="F658" s="503"/>
      <c r="K658" s="503"/>
    </row>
    <row r="659" spans="6:11" ht="21" customHeight="1">
      <c r="F659" s="503"/>
      <c r="K659" s="503"/>
    </row>
    <row r="660" spans="6:11" ht="21" customHeight="1">
      <c r="F660" s="503"/>
      <c r="K660" s="503"/>
    </row>
    <row r="661" spans="6:11" ht="21" customHeight="1">
      <c r="F661" s="503"/>
      <c r="K661" s="503"/>
    </row>
    <row r="662" spans="6:11" ht="21" customHeight="1">
      <c r="F662" s="503"/>
      <c r="K662" s="503"/>
    </row>
    <row r="663" spans="6:11" ht="21" customHeight="1">
      <c r="F663" s="503"/>
      <c r="K663" s="503"/>
    </row>
    <row r="664" spans="6:11" ht="21" customHeight="1">
      <c r="F664" s="503"/>
      <c r="K664" s="503"/>
    </row>
    <row r="665" spans="6:11" ht="21" customHeight="1">
      <c r="F665" s="503"/>
      <c r="K665" s="503"/>
    </row>
    <row r="666" spans="6:11" ht="21" customHeight="1">
      <c r="F666" s="503"/>
      <c r="K666" s="503"/>
    </row>
    <row r="667" spans="6:11" ht="21" customHeight="1">
      <c r="F667" s="503"/>
      <c r="K667" s="503"/>
    </row>
    <row r="668" spans="6:11" ht="21" customHeight="1">
      <c r="F668" s="503"/>
      <c r="K668" s="503"/>
    </row>
    <row r="669" spans="6:11" ht="21" customHeight="1">
      <c r="F669" s="503"/>
      <c r="K669" s="503"/>
    </row>
    <row r="670" spans="6:11" ht="21" customHeight="1">
      <c r="F670" s="503"/>
      <c r="K670" s="503"/>
    </row>
    <row r="671" spans="6:11" ht="21" customHeight="1">
      <c r="F671" s="503"/>
      <c r="K671" s="503"/>
    </row>
    <row r="672" spans="6:11" ht="21" customHeight="1">
      <c r="F672" s="503"/>
      <c r="K672" s="503"/>
    </row>
    <row r="673" spans="6:11" ht="21" customHeight="1">
      <c r="F673" s="503"/>
      <c r="K673" s="503"/>
    </row>
    <row r="674" spans="6:11" ht="21" customHeight="1">
      <c r="F674" s="503"/>
      <c r="K674" s="503"/>
    </row>
    <row r="675" spans="6:11" ht="21" customHeight="1">
      <c r="F675" s="503"/>
      <c r="K675" s="503"/>
    </row>
    <row r="676" spans="6:11" ht="21" customHeight="1">
      <c r="F676" s="503"/>
      <c r="K676" s="503"/>
    </row>
    <row r="677" spans="6:11" ht="21" customHeight="1">
      <c r="F677" s="503"/>
      <c r="K677" s="503"/>
    </row>
    <row r="678" spans="6:11" ht="21" customHeight="1">
      <c r="F678" s="503"/>
      <c r="K678" s="503"/>
    </row>
    <row r="679" spans="6:11" ht="21" customHeight="1">
      <c r="F679" s="503"/>
      <c r="K679" s="503"/>
    </row>
    <row r="680" spans="6:11" ht="21" customHeight="1">
      <c r="F680" s="503"/>
      <c r="K680" s="503"/>
    </row>
    <row r="681" spans="6:11" ht="21" customHeight="1">
      <c r="F681" s="503"/>
      <c r="K681" s="503"/>
    </row>
    <row r="682" spans="6:11" ht="21" customHeight="1">
      <c r="F682" s="503"/>
      <c r="K682" s="503"/>
    </row>
    <row r="683" spans="6:11" ht="21" customHeight="1">
      <c r="F683" s="503"/>
      <c r="K683" s="503"/>
    </row>
    <row r="684" spans="6:11" ht="21" customHeight="1">
      <c r="F684" s="503"/>
      <c r="K684" s="503"/>
    </row>
    <row r="685" spans="6:11" ht="21" customHeight="1">
      <c r="F685" s="503"/>
      <c r="K685" s="503"/>
    </row>
    <row r="686" spans="6:11" ht="21" customHeight="1">
      <c r="F686" s="503"/>
      <c r="K686" s="503"/>
    </row>
    <row r="687" spans="6:11" ht="21" customHeight="1">
      <c r="F687" s="503"/>
      <c r="K687" s="503"/>
    </row>
    <row r="688" spans="6:11" ht="21" customHeight="1">
      <c r="F688" s="503"/>
      <c r="K688" s="503"/>
    </row>
    <row r="689" spans="6:11" ht="21" customHeight="1">
      <c r="F689" s="503"/>
      <c r="K689" s="503"/>
    </row>
    <row r="690" spans="6:11" ht="21" customHeight="1">
      <c r="F690" s="503"/>
      <c r="K690" s="503"/>
    </row>
    <row r="691" spans="6:11" ht="21" customHeight="1">
      <c r="F691" s="503"/>
      <c r="K691" s="503"/>
    </row>
    <row r="692" spans="6:11" ht="21" customHeight="1">
      <c r="F692" s="503"/>
      <c r="K692" s="503"/>
    </row>
    <row r="693" spans="6:11" ht="21" customHeight="1">
      <c r="F693" s="503"/>
      <c r="K693" s="503"/>
    </row>
    <row r="694" spans="6:11" ht="21" customHeight="1">
      <c r="F694" s="503"/>
      <c r="K694" s="503"/>
    </row>
    <row r="695" spans="6:11" ht="21" customHeight="1">
      <c r="F695" s="503"/>
      <c r="K695" s="503"/>
    </row>
    <row r="696" spans="6:11" ht="21" customHeight="1">
      <c r="F696" s="503"/>
      <c r="K696" s="503"/>
    </row>
    <row r="697" spans="6:11" ht="21" customHeight="1">
      <c r="F697" s="503"/>
      <c r="K697" s="503"/>
    </row>
    <row r="698" spans="6:11" ht="21" customHeight="1">
      <c r="F698" s="503"/>
      <c r="K698" s="503"/>
    </row>
    <row r="699" spans="6:11" ht="21" customHeight="1">
      <c r="F699" s="503"/>
      <c r="K699" s="503"/>
    </row>
    <row r="700" spans="6:11" ht="21" customHeight="1">
      <c r="F700" s="503"/>
      <c r="K700" s="503"/>
    </row>
    <row r="701" spans="6:11" ht="21" customHeight="1">
      <c r="F701" s="503"/>
      <c r="K701" s="503"/>
    </row>
    <row r="702" spans="6:11" ht="21" customHeight="1">
      <c r="F702" s="503"/>
      <c r="K702" s="503"/>
    </row>
    <row r="703" spans="6:11" ht="21" customHeight="1">
      <c r="F703" s="503"/>
      <c r="K703" s="503"/>
    </row>
    <row r="704" spans="6:11" ht="21" customHeight="1">
      <c r="F704" s="503"/>
      <c r="K704" s="503"/>
    </row>
    <row r="705" spans="6:11" ht="21" customHeight="1">
      <c r="F705" s="503"/>
      <c r="K705" s="503"/>
    </row>
    <row r="706" spans="6:11" ht="21" customHeight="1">
      <c r="F706" s="503"/>
      <c r="K706" s="503"/>
    </row>
    <row r="707" spans="6:11" ht="21" customHeight="1">
      <c r="F707" s="503"/>
      <c r="K707" s="503"/>
    </row>
    <row r="708" spans="6:11" ht="21" customHeight="1">
      <c r="F708" s="503"/>
      <c r="K708" s="503"/>
    </row>
    <row r="709" spans="6:11" ht="21" customHeight="1">
      <c r="F709" s="503"/>
      <c r="K709" s="503"/>
    </row>
    <row r="710" spans="6:11" ht="21" customHeight="1">
      <c r="F710" s="503"/>
      <c r="K710" s="503"/>
    </row>
    <row r="711" spans="6:11" ht="21" customHeight="1">
      <c r="F711" s="503"/>
      <c r="K711" s="503"/>
    </row>
    <row r="712" spans="6:11" ht="21" customHeight="1">
      <c r="F712" s="503"/>
      <c r="K712" s="503"/>
    </row>
    <row r="713" spans="6:11" ht="21" customHeight="1">
      <c r="F713" s="503"/>
      <c r="K713" s="503"/>
    </row>
    <row r="714" spans="6:11" ht="21" customHeight="1">
      <c r="F714" s="503"/>
      <c r="K714" s="503"/>
    </row>
    <row r="715" spans="6:11" ht="21" customHeight="1">
      <c r="F715" s="503"/>
      <c r="K715" s="503"/>
    </row>
    <row r="716" spans="6:11" ht="21" customHeight="1">
      <c r="F716" s="503"/>
      <c r="K716" s="503"/>
    </row>
    <row r="717" spans="6:11" ht="21" customHeight="1">
      <c r="F717" s="503"/>
      <c r="K717" s="503"/>
    </row>
    <row r="718" spans="6:11" ht="21" customHeight="1">
      <c r="F718" s="503"/>
      <c r="K718" s="503"/>
    </row>
    <row r="719" spans="6:11" ht="21" customHeight="1">
      <c r="F719" s="503"/>
      <c r="K719" s="503"/>
    </row>
    <row r="720" spans="6:11" ht="21" customHeight="1">
      <c r="F720" s="503"/>
      <c r="K720" s="503"/>
    </row>
    <row r="721" spans="6:11" ht="21" customHeight="1">
      <c r="F721" s="503"/>
      <c r="K721" s="503"/>
    </row>
    <row r="722" spans="6:11" ht="21" customHeight="1">
      <c r="F722" s="503"/>
      <c r="K722" s="503"/>
    </row>
    <row r="723" spans="6:11" ht="21" customHeight="1">
      <c r="F723" s="503"/>
      <c r="K723" s="503"/>
    </row>
    <row r="724" spans="6:11" ht="21" customHeight="1">
      <c r="F724" s="503"/>
      <c r="K724" s="503"/>
    </row>
    <row r="725" spans="6:11" ht="21" customHeight="1">
      <c r="F725" s="503"/>
      <c r="K725" s="503"/>
    </row>
    <row r="726" spans="6:11" ht="21" customHeight="1">
      <c r="F726" s="503"/>
      <c r="K726" s="503"/>
    </row>
    <row r="727" spans="6:11" ht="21" customHeight="1">
      <c r="F727" s="503"/>
      <c r="K727" s="503"/>
    </row>
    <row r="728" spans="6:11" ht="21" customHeight="1">
      <c r="F728" s="503"/>
      <c r="K728" s="503"/>
    </row>
    <row r="729" spans="6:11" ht="21" customHeight="1">
      <c r="F729" s="503"/>
      <c r="K729" s="503"/>
    </row>
    <row r="730" spans="6:11" ht="21" customHeight="1">
      <c r="F730" s="503"/>
      <c r="K730" s="503"/>
    </row>
    <row r="731" spans="6:11" ht="21" customHeight="1">
      <c r="F731" s="503"/>
      <c r="K731" s="503"/>
    </row>
    <row r="732" spans="6:11" ht="21" customHeight="1">
      <c r="F732" s="503"/>
      <c r="K732" s="503"/>
    </row>
    <row r="733" spans="6:11" ht="21" customHeight="1">
      <c r="F733" s="503"/>
      <c r="K733" s="503"/>
    </row>
    <row r="734" spans="6:11" ht="21" customHeight="1">
      <c r="F734" s="503"/>
      <c r="K734" s="503"/>
    </row>
    <row r="735" spans="6:11" ht="21" customHeight="1">
      <c r="F735" s="503"/>
      <c r="K735" s="503"/>
    </row>
    <row r="736" spans="6:11" ht="21" customHeight="1">
      <c r="F736" s="503"/>
      <c r="K736" s="503"/>
    </row>
    <row r="737" spans="6:11" ht="21" customHeight="1">
      <c r="F737" s="503"/>
      <c r="K737" s="503"/>
    </row>
    <row r="738" spans="6:11" ht="21" customHeight="1">
      <c r="F738" s="503"/>
      <c r="K738" s="503"/>
    </row>
    <row r="739" spans="6:11" ht="21" customHeight="1">
      <c r="F739" s="503"/>
      <c r="K739" s="503"/>
    </row>
    <row r="740" spans="6:11" ht="21" customHeight="1">
      <c r="F740" s="503"/>
      <c r="K740" s="503"/>
    </row>
    <row r="741" spans="6:11" ht="21" customHeight="1">
      <c r="F741" s="503"/>
      <c r="K741" s="503"/>
    </row>
    <row r="742" spans="6:11" ht="21" customHeight="1">
      <c r="F742" s="503"/>
      <c r="K742" s="503"/>
    </row>
    <row r="743" spans="6:11" ht="21" customHeight="1">
      <c r="F743" s="503"/>
      <c r="K743" s="503"/>
    </row>
    <row r="744" spans="6:11" ht="21" customHeight="1">
      <c r="F744" s="503"/>
      <c r="K744" s="503"/>
    </row>
    <row r="745" spans="6:11" ht="21" customHeight="1">
      <c r="F745" s="503"/>
      <c r="K745" s="503"/>
    </row>
    <row r="746" spans="6:11" ht="21" customHeight="1">
      <c r="F746" s="503"/>
      <c r="K746" s="503"/>
    </row>
    <row r="747" spans="6:11" ht="21" customHeight="1">
      <c r="F747" s="503"/>
      <c r="K747" s="503"/>
    </row>
    <row r="748" spans="6:11" ht="21" customHeight="1">
      <c r="F748" s="503"/>
      <c r="K748" s="503"/>
    </row>
    <row r="749" spans="6:11" ht="21" customHeight="1">
      <c r="F749" s="503"/>
      <c r="K749" s="503"/>
    </row>
    <row r="750" spans="6:11" ht="21" customHeight="1">
      <c r="F750" s="503"/>
      <c r="K750" s="503"/>
    </row>
    <row r="751" spans="6:11" ht="21" customHeight="1">
      <c r="F751" s="503"/>
      <c r="K751" s="503"/>
    </row>
    <row r="752" spans="6:11" ht="21" customHeight="1">
      <c r="F752" s="503"/>
      <c r="K752" s="503"/>
    </row>
    <row r="753" spans="6:11" ht="21" customHeight="1">
      <c r="F753" s="503"/>
      <c r="K753" s="503"/>
    </row>
    <row r="754" spans="6:11" ht="21" customHeight="1">
      <c r="F754" s="503"/>
      <c r="K754" s="503"/>
    </row>
    <row r="755" spans="6:11" ht="21" customHeight="1">
      <c r="F755" s="503"/>
      <c r="K755" s="503"/>
    </row>
    <row r="756" spans="6:11" ht="21" customHeight="1">
      <c r="F756" s="503"/>
      <c r="K756" s="503"/>
    </row>
    <row r="757" spans="6:11" ht="21" customHeight="1">
      <c r="F757" s="503"/>
      <c r="K757" s="503"/>
    </row>
    <row r="758" spans="6:11" ht="21" customHeight="1">
      <c r="F758" s="503"/>
      <c r="K758" s="503"/>
    </row>
    <row r="759" spans="6:11" ht="21" customHeight="1">
      <c r="F759" s="503"/>
      <c r="K759" s="503"/>
    </row>
    <row r="760" spans="6:11" ht="21" customHeight="1">
      <c r="F760" s="503"/>
      <c r="K760" s="503"/>
    </row>
    <row r="761" spans="6:11" ht="21" customHeight="1">
      <c r="F761" s="503"/>
      <c r="K761" s="503"/>
    </row>
    <row r="762" spans="6:11" ht="21" customHeight="1">
      <c r="F762" s="503"/>
      <c r="K762" s="503"/>
    </row>
    <row r="763" spans="6:11" ht="21" customHeight="1">
      <c r="F763" s="503"/>
      <c r="K763" s="503"/>
    </row>
    <row r="764" spans="6:11" ht="21" customHeight="1">
      <c r="F764" s="503"/>
      <c r="K764" s="503"/>
    </row>
    <row r="765" spans="6:11" ht="21" customHeight="1">
      <c r="F765" s="503"/>
      <c r="K765" s="503"/>
    </row>
    <row r="766" spans="6:11" ht="21" customHeight="1">
      <c r="F766" s="503"/>
      <c r="K766" s="503"/>
    </row>
    <row r="767" spans="6:11" ht="21" customHeight="1">
      <c r="F767" s="503"/>
      <c r="K767" s="503"/>
    </row>
    <row r="768" spans="6:11" ht="21" customHeight="1">
      <c r="F768" s="503"/>
      <c r="K768" s="503"/>
    </row>
    <row r="769" spans="6:11" ht="21" customHeight="1">
      <c r="F769" s="503"/>
      <c r="K769" s="503"/>
    </row>
    <row r="770" spans="6:11" ht="21" customHeight="1">
      <c r="F770" s="503"/>
      <c r="K770" s="503"/>
    </row>
    <row r="771" spans="6:11" ht="21" customHeight="1">
      <c r="F771" s="503"/>
      <c r="K771" s="503"/>
    </row>
    <row r="772" spans="6:11" ht="21" customHeight="1">
      <c r="F772" s="503"/>
      <c r="K772" s="503"/>
    </row>
    <row r="773" spans="6:11" ht="21" customHeight="1">
      <c r="F773" s="503"/>
      <c r="K773" s="503"/>
    </row>
    <row r="774" spans="6:11" ht="21" customHeight="1">
      <c r="F774" s="503"/>
      <c r="K774" s="503"/>
    </row>
    <row r="775" spans="6:11" ht="21" customHeight="1">
      <c r="F775" s="503"/>
      <c r="K775" s="503"/>
    </row>
    <row r="776" spans="6:11" ht="21" customHeight="1">
      <c r="F776" s="503"/>
      <c r="K776" s="503"/>
    </row>
    <row r="777" spans="6:11" ht="21" customHeight="1">
      <c r="F777" s="503"/>
      <c r="K777" s="503"/>
    </row>
    <row r="778" spans="6:11" ht="21" customHeight="1">
      <c r="F778" s="503"/>
      <c r="K778" s="503"/>
    </row>
    <row r="779" spans="6:11" ht="21" customHeight="1">
      <c r="F779" s="503"/>
      <c r="K779" s="503"/>
    </row>
    <row r="780" spans="6:11" ht="21" customHeight="1">
      <c r="F780" s="503"/>
      <c r="K780" s="503"/>
    </row>
    <row r="781" spans="6:11" ht="21" customHeight="1">
      <c r="F781" s="503"/>
      <c r="K781" s="503"/>
    </row>
    <row r="782" spans="6:11" ht="21" customHeight="1">
      <c r="F782" s="503"/>
      <c r="K782" s="503"/>
    </row>
    <row r="783" spans="6:11" ht="21" customHeight="1">
      <c r="F783" s="503"/>
      <c r="K783" s="503"/>
    </row>
    <row r="784" spans="6:11" ht="21" customHeight="1">
      <c r="F784" s="503"/>
      <c r="K784" s="503"/>
    </row>
    <row r="785" spans="6:11" ht="21" customHeight="1">
      <c r="F785" s="503"/>
      <c r="K785" s="503"/>
    </row>
    <row r="786" spans="6:11" ht="21" customHeight="1">
      <c r="F786" s="503"/>
      <c r="K786" s="503"/>
    </row>
    <row r="787" spans="6:11" ht="21" customHeight="1">
      <c r="F787" s="503"/>
      <c r="K787" s="503"/>
    </row>
    <row r="788" spans="6:11" ht="21" customHeight="1">
      <c r="F788" s="503"/>
      <c r="K788" s="503"/>
    </row>
    <row r="789" spans="6:11" ht="21" customHeight="1">
      <c r="F789" s="503"/>
      <c r="K789" s="503"/>
    </row>
    <row r="790" spans="6:11" ht="21" customHeight="1">
      <c r="F790" s="503"/>
      <c r="K790" s="503"/>
    </row>
    <row r="791" spans="6:11" ht="21" customHeight="1">
      <c r="F791" s="503"/>
      <c r="K791" s="503"/>
    </row>
    <row r="792" spans="6:11" ht="21" customHeight="1">
      <c r="F792" s="503"/>
      <c r="K792" s="503"/>
    </row>
    <row r="793" spans="6:11" ht="21" customHeight="1">
      <c r="F793" s="503"/>
      <c r="K793" s="503"/>
    </row>
    <row r="794" spans="6:11" ht="21" customHeight="1">
      <c r="F794" s="503"/>
      <c r="K794" s="503"/>
    </row>
    <row r="795" spans="6:11" ht="21" customHeight="1">
      <c r="F795" s="503"/>
      <c r="K795" s="503"/>
    </row>
    <row r="796" spans="6:11" ht="21" customHeight="1">
      <c r="F796" s="503"/>
      <c r="K796" s="503"/>
    </row>
    <row r="797" spans="6:11" ht="21" customHeight="1">
      <c r="F797" s="503"/>
      <c r="K797" s="503"/>
    </row>
    <row r="798" spans="6:11" ht="21" customHeight="1">
      <c r="F798" s="503"/>
      <c r="K798" s="503"/>
    </row>
    <row r="799" spans="6:11" ht="21" customHeight="1">
      <c r="F799" s="503"/>
      <c r="K799" s="503"/>
    </row>
    <row r="800" spans="6:11" ht="21" customHeight="1">
      <c r="F800" s="503"/>
      <c r="K800" s="503"/>
    </row>
    <row r="801" spans="6:11" ht="21" customHeight="1">
      <c r="F801" s="503"/>
      <c r="K801" s="503"/>
    </row>
    <row r="802" spans="6:11" ht="21" customHeight="1">
      <c r="F802" s="503"/>
      <c r="K802" s="503"/>
    </row>
    <row r="803" spans="6:11" ht="21" customHeight="1">
      <c r="F803" s="503"/>
      <c r="K803" s="503"/>
    </row>
    <row r="804" spans="6:11" ht="21" customHeight="1">
      <c r="F804" s="503"/>
      <c r="K804" s="503"/>
    </row>
    <row r="805" spans="6:11" ht="21" customHeight="1">
      <c r="F805" s="503"/>
      <c r="K805" s="503"/>
    </row>
    <row r="806" spans="6:11" ht="21" customHeight="1">
      <c r="F806" s="503"/>
      <c r="K806" s="503"/>
    </row>
    <row r="807" spans="6:11" ht="21" customHeight="1">
      <c r="F807" s="503"/>
      <c r="K807" s="503"/>
    </row>
    <row r="808" spans="6:11" ht="21" customHeight="1">
      <c r="F808" s="503"/>
      <c r="K808" s="503"/>
    </row>
    <row r="809" spans="6:11" ht="21" customHeight="1">
      <c r="F809" s="503"/>
      <c r="K809" s="503"/>
    </row>
    <row r="810" spans="6:11" ht="21" customHeight="1">
      <c r="F810" s="503"/>
      <c r="K810" s="503"/>
    </row>
    <row r="811" spans="6:11" ht="21" customHeight="1">
      <c r="F811" s="503"/>
      <c r="K811" s="503"/>
    </row>
    <row r="812" spans="6:11" ht="21" customHeight="1">
      <c r="F812" s="503"/>
      <c r="K812" s="503"/>
    </row>
    <row r="813" spans="6:11" ht="21" customHeight="1">
      <c r="F813" s="503"/>
      <c r="K813" s="503"/>
    </row>
    <row r="814" spans="6:11" ht="21" customHeight="1">
      <c r="F814" s="503"/>
      <c r="K814" s="503"/>
    </row>
    <row r="815" spans="6:11" ht="21" customHeight="1">
      <c r="F815" s="503"/>
      <c r="K815" s="503"/>
    </row>
    <row r="816" spans="6:11" ht="21" customHeight="1">
      <c r="F816" s="503"/>
      <c r="K816" s="503"/>
    </row>
    <row r="817" spans="6:11" ht="21" customHeight="1">
      <c r="F817" s="503"/>
      <c r="K817" s="503"/>
    </row>
    <row r="818" spans="6:11" ht="21" customHeight="1">
      <c r="F818" s="503"/>
      <c r="K818" s="503"/>
    </row>
    <row r="819" spans="6:11" ht="21" customHeight="1">
      <c r="F819" s="503"/>
      <c r="K819" s="503"/>
    </row>
    <row r="820" spans="6:11" ht="21" customHeight="1">
      <c r="F820" s="503"/>
      <c r="K820" s="503"/>
    </row>
    <row r="821" spans="6:11" ht="21" customHeight="1">
      <c r="F821" s="503"/>
      <c r="K821" s="503"/>
    </row>
    <row r="822" spans="6:11" ht="21" customHeight="1">
      <c r="F822" s="503"/>
      <c r="K822" s="503"/>
    </row>
    <row r="823" spans="6:11" ht="21" customHeight="1">
      <c r="F823" s="503"/>
      <c r="K823" s="503"/>
    </row>
    <row r="824" spans="6:11" ht="21" customHeight="1">
      <c r="F824" s="503"/>
      <c r="K824" s="503"/>
    </row>
    <row r="825" spans="6:11" ht="21" customHeight="1">
      <c r="F825" s="503"/>
      <c r="K825" s="503"/>
    </row>
    <row r="826" spans="6:11" ht="21" customHeight="1">
      <c r="F826" s="503"/>
      <c r="K826" s="503"/>
    </row>
    <row r="827" spans="6:11" ht="21" customHeight="1">
      <c r="F827" s="503"/>
      <c r="K827" s="503"/>
    </row>
    <row r="828" spans="6:11" ht="21" customHeight="1">
      <c r="F828" s="503"/>
      <c r="K828" s="503"/>
    </row>
    <row r="829" spans="6:11" ht="21" customHeight="1">
      <c r="F829" s="503"/>
      <c r="K829" s="503"/>
    </row>
    <row r="830" spans="6:11" ht="21" customHeight="1">
      <c r="F830" s="503"/>
      <c r="K830" s="503"/>
    </row>
    <row r="831" spans="6:11" ht="21" customHeight="1">
      <c r="F831" s="503"/>
      <c r="K831" s="503"/>
    </row>
    <row r="832" spans="6:11" ht="21" customHeight="1">
      <c r="F832" s="503"/>
      <c r="K832" s="503"/>
    </row>
    <row r="833" spans="6:11" ht="21" customHeight="1">
      <c r="F833" s="503"/>
      <c r="K833" s="503"/>
    </row>
    <row r="834" spans="6:11" ht="21" customHeight="1">
      <c r="F834" s="503"/>
      <c r="K834" s="503"/>
    </row>
    <row r="835" spans="6:11" ht="21" customHeight="1">
      <c r="F835" s="503"/>
      <c r="K835" s="503"/>
    </row>
    <row r="836" spans="6:11" ht="21" customHeight="1">
      <c r="F836" s="503"/>
      <c r="K836" s="503"/>
    </row>
    <row r="837" spans="6:11" ht="21" customHeight="1">
      <c r="F837" s="503"/>
      <c r="K837" s="503"/>
    </row>
    <row r="838" spans="6:11" ht="21" customHeight="1">
      <c r="F838" s="503"/>
      <c r="K838" s="503"/>
    </row>
    <row r="839" spans="6:11" ht="21" customHeight="1">
      <c r="F839" s="503"/>
      <c r="K839" s="503"/>
    </row>
    <row r="840" spans="6:11" ht="21" customHeight="1">
      <c r="F840" s="503"/>
      <c r="K840" s="503"/>
    </row>
    <row r="841" spans="6:11" ht="21" customHeight="1">
      <c r="F841" s="503"/>
      <c r="K841" s="503"/>
    </row>
    <row r="842" spans="6:11" ht="21" customHeight="1">
      <c r="F842" s="503"/>
      <c r="K842" s="503"/>
    </row>
    <row r="843" spans="6:11" ht="21" customHeight="1">
      <c r="F843" s="503"/>
      <c r="K843" s="503"/>
    </row>
    <row r="844" spans="6:11" ht="21" customHeight="1">
      <c r="F844" s="503"/>
      <c r="K844" s="503"/>
    </row>
    <row r="845" spans="6:11" ht="21" customHeight="1">
      <c r="F845" s="503"/>
      <c r="K845" s="503"/>
    </row>
    <row r="846" spans="6:11" ht="21" customHeight="1">
      <c r="F846" s="503"/>
      <c r="K846" s="503"/>
    </row>
    <row r="847" spans="6:11" ht="21" customHeight="1">
      <c r="F847" s="503"/>
      <c r="K847" s="503"/>
    </row>
    <row r="848" spans="6:11" ht="21" customHeight="1">
      <c r="F848" s="503"/>
      <c r="K848" s="503"/>
    </row>
    <row r="849" spans="6:11" ht="21" customHeight="1">
      <c r="F849" s="503"/>
      <c r="K849" s="503"/>
    </row>
    <row r="850" spans="6:11" ht="21" customHeight="1">
      <c r="F850" s="503"/>
      <c r="K850" s="503"/>
    </row>
    <row r="851" spans="6:11" ht="21" customHeight="1">
      <c r="F851" s="503"/>
      <c r="K851" s="503"/>
    </row>
    <row r="852" spans="6:11" ht="21" customHeight="1">
      <c r="F852" s="503"/>
      <c r="K852" s="503"/>
    </row>
    <row r="853" spans="6:11" ht="21" customHeight="1">
      <c r="F853" s="503"/>
      <c r="K853" s="503"/>
    </row>
    <row r="854" spans="6:11" ht="21" customHeight="1">
      <c r="F854" s="503"/>
      <c r="K854" s="503"/>
    </row>
    <row r="855" spans="6:11" ht="21" customHeight="1">
      <c r="F855" s="503"/>
      <c r="K855" s="503"/>
    </row>
    <row r="856" spans="6:11" ht="21" customHeight="1">
      <c r="F856" s="503"/>
      <c r="K856" s="503"/>
    </row>
    <row r="857" spans="6:11" ht="21" customHeight="1">
      <c r="F857" s="503"/>
      <c r="K857" s="503"/>
    </row>
    <row r="858" spans="6:11" ht="21" customHeight="1">
      <c r="F858" s="503"/>
      <c r="K858" s="503"/>
    </row>
    <row r="859" spans="6:11" ht="21" customHeight="1">
      <c r="F859" s="503"/>
      <c r="K859" s="503"/>
    </row>
    <row r="860" spans="6:11" ht="21" customHeight="1">
      <c r="F860" s="503"/>
      <c r="K860" s="503"/>
    </row>
    <row r="861" spans="6:11" ht="21" customHeight="1">
      <c r="F861" s="503"/>
      <c r="K861" s="503"/>
    </row>
    <row r="862" spans="6:11" ht="21" customHeight="1">
      <c r="F862" s="503"/>
      <c r="K862" s="503"/>
    </row>
    <row r="863" spans="6:11" ht="21" customHeight="1">
      <c r="F863" s="503"/>
      <c r="K863" s="503"/>
    </row>
    <row r="864" spans="6:11" ht="21" customHeight="1">
      <c r="F864" s="503"/>
      <c r="K864" s="503"/>
    </row>
    <row r="865" spans="6:11" ht="21" customHeight="1">
      <c r="F865" s="503"/>
      <c r="K865" s="503"/>
    </row>
    <row r="866" spans="6:11" ht="21" customHeight="1">
      <c r="F866" s="503"/>
      <c r="K866" s="503"/>
    </row>
    <row r="867" spans="6:11" ht="21" customHeight="1">
      <c r="F867" s="503"/>
      <c r="K867" s="503"/>
    </row>
    <row r="868" spans="6:11" ht="21" customHeight="1">
      <c r="F868" s="503"/>
      <c r="K868" s="503"/>
    </row>
    <row r="869" spans="6:11" ht="21" customHeight="1">
      <c r="F869" s="503"/>
      <c r="K869" s="503"/>
    </row>
    <row r="870" spans="6:11" ht="21" customHeight="1">
      <c r="F870" s="503"/>
      <c r="K870" s="503"/>
    </row>
    <row r="871" spans="6:11" ht="21" customHeight="1">
      <c r="F871" s="503"/>
      <c r="K871" s="503"/>
    </row>
    <row r="872" spans="6:11" ht="21" customHeight="1">
      <c r="F872" s="503"/>
      <c r="K872" s="503"/>
    </row>
    <row r="873" spans="6:11" ht="21" customHeight="1">
      <c r="F873" s="503"/>
      <c r="K873" s="503"/>
    </row>
    <row r="874" spans="6:11" ht="21" customHeight="1">
      <c r="F874" s="503"/>
      <c r="K874" s="503"/>
    </row>
    <row r="875" spans="6:11" ht="21" customHeight="1">
      <c r="F875" s="503"/>
      <c r="K875" s="503"/>
    </row>
    <row r="876" spans="6:11" ht="21" customHeight="1">
      <c r="F876" s="503"/>
      <c r="K876" s="503"/>
    </row>
    <row r="877" spans="6:11" ht="21" customHeight="1">
      <c r="F877" s="503"/>
      <c r="K877" s="503"/>
    </row>
    <row r="878" spans="6:11" ht="21" customHeight="1">
      <c r="F878" s="503"/>
      <c r="K878" s="503"/>
    </row>
    <row r="879" spans="6:11" ht="21" customHeight="1">
      <c r="F879" s="503"/>
      <c r="K879" s="503"/>
    </row>
    <row r="880" spans="6:11" ht="21" customHeight="1">
      <c r="F880" s="503"/>
      <c r="K880" s="503"/>
    </row>
    <row r="881" spans="6:11" ht="21" customHeight="1">
      <c r="F881" s="503"/>
      <c r="K881" s="503"/>
    </row>
    <row r="882" spans="6:11" ht="21" customHeight="1">
      <c r="F882" s="503"/>
      <c r="K882" s="503"/>
    </row>
    <row r="883" spans="6:11" ht="21" customHeight="1">
      <c r="F883" s="503"/>
      <c r="K883" s="503"/>
    </row>
    <row r="884" spans="6:11" ht="21" customHeight="1">
      <c r="F884" s="503"/>
      <c r="K884" s="503"/>
    </row>
    <row r="885" spans="6:11" ht="21" customHeight="1">
      <c r="F885" s="503"/>
      <c r="K885" s="503"/>
    </row>
    <row r="886" spans="6:11" ht="21" customHeight="1">
      <c r="F886" s="503"/>
      <c r="K886" s="503"/>
    </row>
    <row r="887" spans="6:11" ht="21" customHeight="1">
      <c r="F887" s="503"/>
      <c r="K887" s="503"/>
    </row>
    <row r="888" spans="6:11" ht="21" customHeight="1">
      <c r="F888" s="503"/>
      <c r="K888" s="503"/>
    </row>
    <row r="889" spans="6:11" ht="21" customHeight="1">
      <c r="F889" s="503"/>
      <c r="K889" s="503"/>
    </row>
    <row r="890" spans="6:11" ht="21" customHeight="1">
      <c r="F890" s="503"/>
      <c r="K890" s="503"/>
    </row>
    <row r="891" spans="6:11" ht="21" customHeight="1">
      <c r="F891" s="503"/>
      <c r="K891" s="503"/>
    </row>
    <row r="892" spans="6:11" ht="21" customHeight="1">
      <c r="F892" s="503"/>
      <c r="K892" s="503"/>
    </row>
    <row r="893" spans="6:11" ht="21" customHeight="1">
      <c r="F893" s="503"/>
      <c r="K893" s="503"/>
    </row>
    <row r="894" spans="6:11" ht="21" customHeight="1">
      <c r="F894" s="503"/>
      <c r="K894" s="503"/>
    </row>
    <row r="895" spans="6:11" ht="21" customHeight="1">
      <c r="F895" s="503"/>
      <c r="K895" s="503"/>
    </row>
    <row r="896" spans="6:11" ht="21" customHeight="1">
      <c r="F896" s="503"/>
      <c r="K896" s="503"/>
    </row>
    <row r="897" spans="6:11" ht="21" customHeight="1">
      <c r="F897" s="503"/>
      <c r="K897" s="503"/>
    </row>
    <row r="898" spans="6:11" ht="21" customHeight="1">
      <c r="F898" s="503"/>
      <c r="K898" s="503"/>
    </row>
    <row r="899" spans="6:11" ht="21" customHeight="1">
      <c r="F899" s="503"/>
      <c r="K899" s="503"/>
    </row>
    <row r="900" spans="6:11" ht="21" customHeight="1">
      <c r="F900" s="503"/>
      <c r="K900" s="503"/>
    </row>
    <row r="901" spans="6:11" ht="21" customHeight="1">
      <c r="F901" s="503"/>
      <c r="K901" s="503"/>
    </row>
    <row r="902" spans="6:11" ht="21" customHeight="1">
      <c r="F902" s="503"/>
      <c r="K902" s="503"/>
    </row>
    <row r="903" spans="6:11" ht="21" customHeight="1">
      <c r="F903" s="503"/>
      <c r="K903" s="503"/>
    </row>
    <row r="904" spans="6:11" ht="21" customHeight="1">
      <c r="F904" s="503"/>
      <c r="K904" s="503"/>
    </row>
    <row r="905" spans="6:11" ht="21" customHeight="1">
      <c r="F905" s="503"/>
      <c r="K905" s="503"/>
    </row>
    <row r="906" spans="6:11" ht="21" customHeight="1">
      <c r="F906" s="503"/>
      <c r="K906" s="503"/>
    </row>
    <row r="907" spans="6:11" ht="21" customHeight="1">
      <c r="F907" s="503"/>
      <c r="K907" s="503"/>
    </row>
    <row r="908" spans="6:11" ht="21" customHeight="1">
      <c r="F908" s="503"/>
      <c r="K908" s="503"/>
    </row>
    <row r="909" spans="6:11" ht="21" customHeight="1">
      <c r="F909" s="503"/>
      <c r="K909" s="503"/>
    </row>
    <row r="910" spans="6:11" ht="21" customHeight="1">
      <c r="F910" s="503"/>
      <c r="K910" s="503"/>
    </row>
    <row r="911" spans="6:11" ht="21" customHeight="1">
      <c r="F911" s="503"/>
      <c r="K911" s="503"/>
    </row>
    <row r="912" spans="6:11" ht="21" customHeight="1">
      <c r="F912" s="503"/>
      <c r="K912" s="503"/>
    </row>
    <row r="913" spans="6:11" ht="21" customHeight="1">
      <c r="F913" s="503"/>
      <c r="K913" s="503"/>
    </row>
    <row r="914" spans="6:11" ht="21" customHeight="1">
      <c r="F914" s="503"/>
      <c r="K914" s="503"/>
    </row>
    <row r="915" spans="6:11" ht="21" customHeight="1">
      <c r="F915" s="503"/>
      <c r="K915" s="503"/>
    </row>
    <row r="916" spans="6:11" ht="21" customHeight="1">
      <c r="F916" s="503"/>
      <c r="K916" s="503"/>
    </row>
    <row r="917" spans="6:11" ht="21" customHeight="1">
      <c r="F917" s="503"/>
      <c r="K917" s="503"/>
    </row>
    <row r="918" spans="6:11" ht="21" customHeight="1">
      <c r="F918" s="503"/>
      <c r="K918" s="503"/>
    </row>
    <row r="919" spans="6:11" ht="21" customHeight="1">
      <c r="F919" s="503"/>
      <c r="K919" s="503"/>
    </row>
    <row r="920" spans="6:11" ht="21" customHeight="1">
      <c r="F920" s="503"/>
      <c r="K920" s="503"/>
    </row>
    <row r="921" spans="6:11" ht="21" customHeight="1">
      <c r="F921" s="503"/>
      <c r="K921" s="503"/>
    </row>
    <row r="922" spans="6:11" ht="21" customHeight="1">
      <c r="F922" s="503"/>
      <c r="K922" s="503"/>
    </row>
    <row r="923" spans="6:11" ht="21" customHeight="1">
      <c r="F923" s="503"/>
      <c r="K923" s="503"/>
    </row>
    <row r="924" spans="6:11" ht="21" customHeight="1">
      <c r="F924" s="503"/>
      <c r="K924" s="503"/>
    </row>
    <row r="925" spans="6:11" ht="21" customHeight="1">
      <c r="F925" s="503"/>
      <c r="K925" s="503"/>
    </row>
    <row r="926" spans="6:11" ht="21" customHeight="1">
      <c r="F926" s="503"/>
      <c r="K926" s="503"/>
    </row>
    <row r="927" spans="6:11" ht="21" customHeight="1">
      <c r="F927" s="503"/>
      <c r="K927" s="503"/>
    </row>
    <row r="928" spans="6:11" ht="21" customHeight="1">
      <c r="F928" s="503"/>
      <c r="K928" s="503"/>
    </row>
    <row r="929" spans="6:11" ht="21" customHeight="1">
      <c r="F929" s="503"/>
      <c r="K929" s="503"/>
    </row>
    <row r="930" spans="6:11" ht="21" customHeight="1">
      <c r="F930" s="503"/>
      <c r="K930" s="503"/>
    </row>
    <row r="931" spans="6:11" ht="21" customHeight="1">
      <c r="F931" s="503"/>
      <c r="K931" s="503"/>
    </row>
    <row r="932" spans="6:11" ht="21" customHeight="1">
      <c r="F932" s="503"/>
      <c r="K932" s="503"/>
    </row>
    <row r="933" spans="6:11" ht="21" customHeight="1">
      <c r="F933" s="503"/>
      <c r="K933" s="503"/>
    </row>
    <row r="934" spans="6:11" ht="21" customHeight="1">
      <c r="F934" s="503"/>
      <c r="K934" s="503"/>
    </row>
    <row r="935" spans="6:11" ht="21" customHeight="1">
      <c r="F935" s="503"/>
      <c r="K935" s="503"/>
    </row>
    <row r="936" spans="6:11" ht="21" customHeight="1">
      <c r="F936" s="503"/>
      <c r="K936" s="503"/>
    </row>
    <row r="937" spans="6:11" ht="21" customHeight="1">
      <c r="F937" s="503"/>
      <c r="K937" s="503"/>
    </row>
    <row r="938" spans="6:11" ht="21" customHeight="1">
      <c r="F938" s="503"/>
      <c r="K938" s="503"/>
    </row>
    <row r="939" spans="6:11" ht="21" customHeight="1">
      <c r="F939" s="503"/>
      <c r="K939" s="503"/>
    </row>
    <row r="940" spans="6:11" ht="21" customHeight="1">
      <c r="F940" s="503"/>
      <c r="K940" s="503"/>
    </row>
    <row r="941" spans="6:11" ht="21" customHeight="1">
      <c r="F941" s="503"/>
      <c r="K941" s="503"/>
    </row>
    <row r="942" spans="6:11" ht="21" customHeight="1">
      <c r="F942" s="503"/>
      <c r="K942" s="503"/>
    </row>
    <row r="943" spans="6:11" ht="21" customHeight="1">
      <c r="F943" s="503"/>
      <c r="K943" s="503"/>
    </row>
    <row r="944" spans="6:11" ht="21" customHeight="1">
      <c r="F944" s="503"/>
      <c r="K944" s="503"/>
    </row>
    <row r="945" spans="6:11" ht="21" customHeight="1">
      <c r="F945" s="503"/>
      <c r="K945" s="503"/>
    </row>
    <row r="946" spans="6:11" ht="21" customHeight="1">
      <c r="F946" s="503"/>
      <c r="K946" s="503"/>
    </row>
    <row r="947" spans="6:11" ht="21" customHeight="1">
      <c r="F947" s="503"/>
      <c r="K947" s="503"/>
    </row>
    <row r="948" spans="6:11" ht="21" customHeight="1">
      <c r="F948" s="503"/>
      <c r="K948" s="503"/>
    </row>
    <row r="949" spans="6:11" ht="21" customHeight="1">
      <c r="F949" s="503"/>
      <c r="K949" s="503"/>
    </row>
    <row r="950" spans="6:11" ht="21" customHeight="1">
      <c r="F950" s="503"/>
      <c r="K950" s="503"/>
    </row>
    <row r="951" spans="6:11" ht="21" customHeight="1">
      <c r="F951" s="503"/>
      <c r="K951" s="503"/>
    </row>
    <row r="952" spans="6:11" ht="21" customHeight="1">
      <c r="F952" s="503"/>
      <c r="K952" s="503"/>
    </row>
    <row r="953" spans="6:11" ht="21" customHeight="1">
      <c r="F953" s="503"/>
      <c r="K953" s="503"/>
    </row>
    <row r="954" spans="6:11" ht="21" customHeight="1">
      <c r="F954" s="503"/>
      <c r="K954" s="503"/>
    </row>
    <row r="955" spans="6:11" ht="21" customHeight="1">
      <c r="F955" s="503"/>
      <c r="K955" s="503"/>
    </row>
    <row r="956" spans="6:11" ht="21" customHeight="1">
      <c r="F956" s="503"/>
      <c r="K956" s="503"/>
    </row>
    <row r="957" spans="6:11" ht="21" customHeight="1">
      <c r="F957" s="503"/>
      <c r="K957" s="503"/>
    </row>
    <row r="958" spans="6:11" ht="21" customHeight="1">
      <c r="F958" s="503"/>
      <c r="K958" s="503"/>
    </row>
    <row r="959" spans="6:11" ht="21" customHeight="1">
      <c r="F959" s="503"/>
      <c r="K959" s="503"/>
    </row>
    <row r="960" spans="6:11" ht="21" customHeight="1">
      <c r="F960" s="503"/>
      <c r="K960" s="503"/>
    </row>
    <row r="961" spans="6:11" ht="21" customHeight="1">
      <c r="F961" s="503"/>
      <c r="K961" s="503"/>
    </row>
    <row r="962" spans="6:11" ht="21" customHeight="1">
      <c r="F962" s="503"/>
      <c r="K962" s="503"/>
    </row>
    <row r="963" spans="6:11" ht="21" customHeight="1">
      <c r="F963" s="503"/>
      <c r="K963" s="503"/>
    </row>
    <row r="964" spans="6:11" ht="21" customHeight="1">
      <c r="F964" s="503"/>
      <c r="K964" s="503"/>
    </row>
    <row r="965" spans="6:11" ht="21" customHeight="1">
      <c r="F965" s="503"/>
      <c r="K965" s="503"/>
    </row>
    <row r="966" spans="6:11" ht="21" customHeight="1">
      <c r="F966" s="503"/>
      <c r="K966" s="503"/>
    </row>
    <row r="967" spans="6:11" ht="21" customHeight="1">
      <c r="F967" s="503"/>
      <c r="K967" s="503"/>
    </row>
    <row r="968" spans="6:11" ht="21" customHeight="1">
      <c r="F968" s="503"/>
      <c r="K968" s="503"/>
    </row>
    <row r="969" spans="6:11" ht="21" customHeight="1">
      <c r="F969" s="503"/>
      <c r="K969" s="503"/>
    </row>
    <row r="970" spans="6:11" ht="21" customHeight="1">
      <c r="F970" s="503"/>
      <c r="K970" s="503"/>
    </row>
    <row r="971" spans="6:11" ht="21" customHeight="1">
      <c r="F971" s="503"/>
      <c r="K971" s="503"/>
    </row>
    <row r="972" spans="6:11" ht="21" customHeight="1">
      <c r="F972" s="503"/>
      <c r="K972" s="503"/>
    </row>
    <row r="973" spans="6:11" ht="21" customHeight="1">
      <c r="F973" s="503"/>
      <c r="K973" s="503"/>
    </row>
    <row r="974" spans="6:11" ht="21" customHeight="1">
      <c r="F974" s="503"/>
      <c r="K974" s="503"/>
    </row>
    <row r="975" spans="6:11" ht="21" customHeight="1">
      <c r="F975" s="503"/>
      <c r="K975" s="503"/>
    </row>
    <row r="976" spans="6:11" ht="21" customHeight="1">
      <c r="F976" s="503"/>
      <c r="K976" s="503"/>
    </row>
    <row r="977" spans="6:11" ht="21" customHeight="1">
      <c r="F977" s="503"/>
      <c r="K977" s="503"/>
    </row>
    <row r="978" spans="6:11" ht="21" customHeight="1">
      <c r="F978" s="503"/>
      <c r="K978" s="503"/>
    </row>
    <row r="979" spans="6:11" ht="21" customHeight="1">
      <c r="F979" s="503"/>
      <c r="K979" s="503"/>
    </row>
    <row r="980" spans="6:11" ht="21" customHeight="1">
      <c r="F980" s="503"/>
      <c r="K980" s="503"/>
    </row>
    <row r="981" spans="6:11" ht="21" customHeight="1">
      <c r="F981" s="503"/>
      <c r="K981" s="503"/>
    </row>
    <row r="982" spans="6:11" ht="21" customHeight="1">
      <c r="F982" s="503"/>
      <c r="K982" s="503"/>
    </row>
    <row r="983" spans="6:11" ht="21" customHeight="1">
      <c r="F983" s="503"/>
      <c r="K983" s="503"/>
    </row>
    <row r="984" spans="6:11" ht="21" customHeight="1">
      <c r="F984" s="503"/>
      <c r="K984" s="503"/>
    </row>
    <row r="985" spans="6:11" ht="21" customHeight="1">
      <c r="F985" s="503"/>
      <c r="K985" s="503"/>
    </row>
    <row r="986" spans="6:11" ht="21" customHeight="1">
      <c r="F986" s="503"/>
      <c r="K986" s="503"/>
    </row>
    <row r="987" spans="6:11" ht="21" customHeight="1">
      <c r="F987" s="503"/>
      <c r="K987" s="503"/>
    </row>
    <row r="988" spans="6:11" ht="21" customHeight="1">
      <c r="F988" s="503"/>
      <c r="K988" s="503"/>
    </row>
    <row r="989" spans="6:11" ht="21" customHeight="1">
      <c r="F989" s="503"/>
      <c r="K989" s="503"/>
    </row>
    <row r="990" spans="6:11" ht="21" customHeight="1">
      <c r="F990" s="503"/>
      <c r="K990" s="503"/>
    </row>
    <row r="991" spans="6:11" ht="21" customHeight="1">
      <c r="F991" s="503"/>
      <c r="K991" s="503"/>
    </row>
    <row r="992" spans="6:11" ht="21" customHeight="1">
      <c r="F992" s="503"/>
      <c r="K992" s="503"/>
    </row>
    <row r="993" spans="6:11" ht="21" customHeight="1">
      <c r="F993" s="503"/>
      <c r="K993" s="503"/>
    </row>
    <row r="994" spans="6:11" ht="21" customHeight="1">
      <c r="F994" s="503"/>
      <c r="K994" s="503"/>
    </row>
    <row r="995" spans="6:11" ht="21" customHeight="1">
      <c r="F995" s="503"/>
      <c r="K995" s="503"/>
    </row>
    <row r="996" spans="6:11" ht="21" customHeight="1">
      <c r="F996" s="503"/>
      <c r="K996" s="503"/>
    </row>
    <row r="997" spans="6:11" ht="21" customHeight="1">
      <c r="F997" s="503"/>
      <c r="K997" s="503"/>
    </row>
    <row r="998" spans="6:11" ht="21" customHeight="1">
      <c r="F998" s="503"/>
      <c r="K998" s="503"/>
    </row>
    <row r="999" spans="6:11" ht="21" customHeight="1">
      <c r="F999" s="503"/>
      <c r="K999" s="503"/>
    </row>
    <row r="1000" spans="6:11" ht="21" customHeight="1">
      <c r="F1000" s="503"/>
      <c r="K1000" s="503"/>
    </row>
    <row r="1001" spans="6:11" ht="21" customHeight="1">
      <c r="F1001" s="503"/>
      <c r="K1001" s="503"/>
    </row>
    <row r="1002" spans="6:11" ht="21" customHeight="1">
      <c r="F1002" s="503"/>
      <c r="K1002" s="503"/>
    </row>
    <row r="1003" spans="6:11" ht="21" customHeight="1">
      <c r="F1003" s="503"/>
      <c r="K1003" s="503"/>
    </row>
    <row r="1004" spans="6:11" ht="21" customHeight="1">
      <c r="F1004" s="503"/>
      <c r="K1004" s="503"/>
    </row>
    <row r="1005" spans="6:11" ht="21" customHeight="1">
      <c r="F1005" s="503"/>
      <c r="K1005" s="503"/>
    </row>
    <row r="1006" spans="6:11" ht="21" customHeight="1">
      <c r="F1006" s="503"/>
      <c r="K1006" s="503"/>
    </row>
    <row r="1007" spans="6:11" ht="21" customHeight="1">
      <c r="F1007" s="503"/>
      <c r="K1007" s="503"/>
    </row>
    <row r="1008" spans="6:11" ht="21" customHeight="1">
      <c r="F1008" s="503"/>
      <c r="K1008" s="503"/>
    </row>
    <row r="1009" spans="6:11" ht="21" customHeight="1">
      <c r="F1009" s="503"/>
      <c r="K1009" s="503"/>
    </row>
    <row r="1010" spans="6:11" ht="21" customHeight="1">
      <c r="F1010" s="503"/>
      <c r="K1010" s="503"/>
    </row>
    <row r="1011" spans="6:11" ht="21" customHeight="1">
      <c r="F1011" s="503"/>
      <c r="K1011" s="503"/>
    </row>
    <row r="1012" spans="6:11" ht="21" customHeight="1">
      <c r="F1012" s="503"/>
      <c r="K1012" s="503"/>
    </row>
    <row r="1013" spans="6:11" ht="21" customHeight="1">
      <c r="F1013" s="503"/>
      <c r="K1013" s="503"/>
    </row>
    <row r="1014" spans="6:11" ht="21" customHeight="1">
      <c r="F1014" s="503"/>
      <c r="K1014" s="503"/>
    </row>
    <row r="1015" spans="6:11" ht="21" customHeight="1">
      <c r="F1015" s="503"/>
      <c r="K1015" s="503"/>
    </row>
    <row r="1016" spans="6:11" ht="21" customHeight="1">
      <c r="F1016" s="503"/>
      <c r="K1016" s="503"/>
    </row>
    <row r="1017" spans="6:11" ht="21" customHeight="1">
      <c r="F1017" s="503"/>
      <c r="K1017" s="503"/>
    </row>
    <row r="1018" spans="6:11" ht="21" customHeight="1">
      <c r="F1018" s="503"/>
      <c r="K1018" s="503"/>
    </row>
    <row r="1019" spans="6:11" ht="21" customHeight="1">
      <c r="F1019" s="503"/>
      <c r="K1019" s="503"/>
    </row>
    <row r="1020" spans="6:11" ht="21" customHeight="1">
      <c r="F1020" s="503"/>
      <c r="K1020" s="503"/>
    </row>
    <row r="1021" spans="6:11" ht="21" customHeight="1">
      <c r="F1021" s="503"/>
      <c r="K1021" s="503"/>
    </row>
    <row r="1022" spans="6:11" ht="21" customHeight="1">
      <c r="F1022" s="503"/>
      <c r="K1022" s="503"/>
    </row>
    <row r="1023" spans="6:11" ht="21" customHeight="1">
      <c r="F1023" s="503"/>
      <c r="K1023" s="503"/>
    </row>
    <row r="1024" spans="6:11" ht="21" customHeight="1">
      <c r="F1024" s="503"/>
      <c r="K1024" s="503"/>
    </row>
    <row r="1025" spans="6:11" ht="21" customHeight="1">
      <c r="F1025" s="503"/>
      <c r="K1025" s="503"/>
    </row>
    <row r="1026" spans="6:11" ht="21" customHeight="1">
      <c r="F1026" s="503"/>
      <c r="K1026" s="503"/>
    </row>
    <row r="1027" spans="6:11" ht="21" customHeight="1">
      <c r="F1027" s="503"/>
      <c r="K1027" s="503"/>
    </row>
    <row r="1028" spans="6:11" ht="21" customHeight="1">
      <c r="F1028" s="503"/>
      <c r="K1028" s="503"/>
    </row>
    <row r="1029" spans="6:11" ht="21" customHeight="1">
      <c r="F1029" s="503"/>
      <c r="K1029" s="503"/>
    </row>
    <row r="1030" spans="6:11" ht="21" customHeight="1">
      <c r="F1030" s="503"/>
      <c r="K1030" s="503"/>
    </row>
    <row r="1031" spans="6:11" ht="21" customHeight="1">
      <c r="F1031" s="503"/>
      <c r="K1031" s="503"/>
    </row>
    <row r="1032" spans="6:11" ht="21" customHeight="1">
      <c r="F1032" s="503"/>
      <c r="K1032" s="503"/>
    </row>
    <row r="1033" spans="6:11" ht="21" customHeight="1">
      <c r="F1033" s="503"/>
      <c r="K1033" s="503"/>
    </row>
    <row r="1034" spans="6:11" ht="21" customHeight="1">
      <c r="F1034" s="503"/>
      <c r="K1034" s="503"/>
    </row>
    <row r="1035" spans="6:11" ht="21" customHeight="1">
      <c r="F1035" s="503"/>
      <c r="K1035" s="503"/>
    </row>
    <row r="1036" spans="6:11" ht="21" customHeight="1">
      <c r="F1036" s="503"/>
      <c r="K1036" s="503"/>
    </row>
    <row r="1037" spans="6:11" ht="21" customHeight="1">
      <c r="F1037" s="503"/>
      <c r="K1037" s="503"/>
    </row>
    <row r="1038" spans="6:11" ht="21" customHeight="1">
      <c r="F1038" s="503"/>
      <c r="K1038" s="503"/>
    </row>
    <row r="1039" spans="6:11" ht="21" customHeight="1">
      <c r="F1039" s="503"/>
      <c r="K1039" s="503"/>
    </row>
    <row r="1040" spans="6:11" ht="21" customHeight="1">
      <c r="F1040" s="503"/>
      <c r="K1040" s="503"/>
    </row>
    <row r="1041" spans="6:11" ht="21" customHeight="1">
      <c r="F1041" s="503"/>
      <c r="K1041" s="503"/>
    </row>
    <row r="1042" spans="6:11" ht="21" customHeight="1">
      <c r="F1042" s="503"/>
      <c r="K1042" s="503"/>
    </row>
    <row r="1043" spans="6:11" ht="21" customHeight="1">
      <c r="F1043" s="503"/>
      <c r="K1043" s="503"/>
    </row>
    <row r="1044" spans="6:11" ht="21" customHeight="1">
      <c r="F1044" s="503"/>
      <c r="K1044" s="503"/>
    </row>
    <row r="1045" spans="6:11" ht="21" customHeight="1">
      <c r="F1045" s="503"/>
      <c r="K1045" s="503"/>
    </row>
    <row r="1046" spans="6:11" ht="21" customHeight="1">
      <c r="F1046" s="503"/>
      <c r="K1046" s="503"/>
    </row>
    <row r="1047" spans="6:11" ht="21" customHeight="1">
      <c r="F1047" s="503"/>
      <c r="K1047" s="503"/>
    </row>
    <row r="1048" spans="6:11" ht="21" customHeight="1">
      <c r="F1048" s="503"/>
      <c r="K1048" s="503"/>
    </row>
    <row r="1049" spans="6:11" ht="21" customHeight="1">
      <c r="F1049" s="503"/>
      <c r="K1049" s="503"/>
    </row>
    <row r="1050" spans="6:11" ht="21" customHeight="1">
      <c r="F1050" s="503"/>
      <c r="K1050" s="503"/>
    </row>
    <row r="1051" spans="6:11" ht="21" customHeight="1">
      <c r="F1051" s="503"/>
      <c r="K1051" s="503"/>
    </row>
    <row r="1052" spans="6:11" ht="21" customHeight="1">
      <c r="F1052" s="503"/>
      <c r="K1052" s="503"/>
    </row>
    <row r="1053" spans="6:11" ht="21" customHeight="1">
      <c r="F1053" s="503"/>
      <c r="K1053" s="503"/>
    </row>
    <row r="1054" spans="6:11" ht="21" customHeight="1">
      <c r="F1054" s="503"/>
      <c r="K1054" s="503"/>
    </row>
    <row r="1055" spans="6:11" ht="21" customHeight="1">
      <c r="F1055" s="503"/>
      <c r="K1055" s="503"/>
    </row>
    <row r="1056" spans="6:11" ht="21" customHeight="1">
      <c r="F1056" s="503"/>
      <c r="K1056" s="503"/>
    </row>
    <row r="1057" spans="6:11" ht="21" customHeight="1">
      <c r="F1057" s="503"/>
      <c r="K1057" s="503"/>
    </row>
    <row r="1058" spans="6:11" ht="21" customHeight="1">
      <c r="F1058" s="503"/>
      <c r="K1058" s="503"/>
    </row>
    <row r="1059" spans="6:11" ht="21" customHeight="1">
      <c r="F1059" s="503"/>
      <c r="K1059" s="503"/>
    </row>
    <row r="1060" spans="6:11" ht="21" customHeight="1">
      <c r="F1060" s="503"/>
      <c r="K1060" s="503"/>
    </row>
    <row r="1061" spans="6:11" ht="21" customHeight="1">
      <c r="F1061" s="503"/>
      <c r="K1061" s="503"/>
    </row>
    <row r="1062" spans="6:11" ht="21" customHeight="1">
      <c r="F1062" s="503"/>
      <c r="K1062" s="503"/>
    </row>
    <row r="1063" spans="6:11" ht="21" customHeight="1">
      <c r="F1063" s="503"/>
      <c r="K1063" s="503"/>
    </row>
    <row r="1064" spans="6:11" ht="21" customHeight="1">
      <c r="F1064" s="503"/>
      <c r="K1064" s="503"/>
    </row>
    <row r="1065" spans="6:11" ht="21" customHeight="1">
      <c r="F1065" s="503"/>
      <c r="K1065" s="503"/>
    </row>
    <row r="1066" spans="6:11" ht="21" customHeight="1">
      <c r="F1066" s="503"/>
      <c r="K1066" s="503"/>
    </row>
    <row r="1067" spans="6:11" ht="21" customHeight="1">
      <c r="F1067" s="503"/>
      <c r="K1067" s="503"/>
    </row>
    <row r="1068" spans="6:11" ht="21" customHeight="1">
      <c r="F1068" s="503"/>
      <c r="K1068" s="503"/>
    </row>
    <row r="1069" spans="6:11" ht="21" customHeight="1">
      <c r="F1069" s="503"/>
      <c r="K1069" s="503"/>
    </row>
    <row r="1070" spans="6:11" ht="21" customHeight="1">
      <c r="F1070" s="503"/>
      <c r="K1070" s="503"/>
    </row>
    <row r="1071" spans="6:11" ht="21" customHeight="1">
      <c r="F1071" s="503"/>
      <c r="K1071" s="503"/>
    </row>
    <row r="1072" spans="6:11" ht="21" customHeight="1">
      <c r="F1072" s="503"/>
      <c r="K1072" s="503"/>
    </row>
    <row r="1073" spans="6:11" ht="21" customHeight="1">
      <c r="F1073" s="503"/>
      <c r="K1073" s="503"/>
    </row>
    <row r="1074" spans="6:11" ht="21" customHeight="1">
      <c r="F1074" s="503"/>
      <c r="K1074" s="503"/>
    </row>
    <row r="1075" spans="6:11" ht="21" customHeight="1">
      <c r="F1075" s="503"/>
      <c r="K1075" s="503"/>
    </row>
    <row r="1076" spans="6:11" ht="21" customHeight="1">
      <c r="F1076" s="503"/>
      <c r="K1076" s="503"/>
    </row>
    <row r="1077" spans="6:11" ht="21" customHeight="1">
      <c r="F1077" s="503"/>
      <c r="K1077" s="503"/>
    </row>
    <row r="1078" spans="6:11" ht="21" customHeight="1">
      <c r="F1078" s="503"/>
      <c r="K1078" s="503"/>
    </row>
    <row r="1079" spans="6:11" ht="21" customHeight="1">
      <c r="F1079" s="503"/>
      <c r="K1079" s="503"/>
    </row>
    <row r="1080" spans="6:11" ht="21" customHeight="1">
      <c r="F1080" s="503"/>
      <c r="K1080" s="503"/>
    </row>
    <row r="1081" spans="6:11" ht="21" customHeight="1">
      <c r="F1081" s="503"/>
      <c r="K1081" s="503"/>
    </row>
    <row r="1082" spans="6:11" ht="21" customHeight="1">
      <c r="F1082" s="503"/>
      <c r="K1082" s="503"/>
    </row>
    <row r="1083" spans="6:11" ht="21" customHeight="1">
      <c r="F1083" s="503"/>
      <c r="K1083" s="503"/>
    </row>
    <row r="1084" spans="6:11" ht="21" customHeight="1">
      <c r="F1084" s="503"/>
      <c r="K1084" s="503"/>
    </row>
    <row r="1085" spans="6:11" ht="21" customHeight="1">
      <c r="F1085" s="503"/>
      <c r="K1085" s="503"/>
    </row>
    <row r="1086" spans="6:11" ht="21" customHeight="1">
      <c r="F1086" s="503"/>
      <c r="K1086" s="503"/>
    </row>
    <row r="1087" spans="6:11" ht="21" customHeight="1">
      <c r="F1087" s="503"/>
      <c r="K1087" s="503"/>
    </row>
    <row r="1088" spans="6:11" ht="21" customHeight="1">
      <c r="F1088" s="503"/>
      <c r="K1088" s="503"/>
    </row>
    <row r="1089" spans="6:11" ht="21" customHeight="1">
      <c r="F1089" s="503"/>
      <c r="K1089" s="503"/>
    </row>
    <row r="1090" spans="6:11" ht="21" customHeight="1">
      <c r="F1090" s="503"/>
      <c r="K1090" s="503"/>
    </row>
    <row r="1091" spans="6:11" ht="21" customHeight="1">
      <c r="F1091" s="503"/>
      <c r="K1091" s="503"/>
    </row>
    <row r="1092" spans="6:11" ht="21" customHeight="1">
      <c r="F1092" s="503"/>
      <c r="K1092" s="503"/>
    </row>
    <row r="1093" spans="6:11" ht="21" customHeight="1">
      <c r="F1093" s="503"/>
      <c r="K1093" s="503"/>
    </row>
    <row r="1094" spans="6:11" ht="21" customHeight="1">
      <c r="F1094" s="503"/>
      <c r="K1094" s="503"/>
    </row>
    <row r="1095" spans="6:11" ht="21" customHeight="1">
      <c r="F1095" s="503"/>
      <c r="K1095" s="503"/>
    </row>
    <row r="1096" spans="6:11" ht="21" customHeight="1">
      <c r="F1096" s="503"/>
      <c r="K1096" s="503"/>
    </row>
    <row r="1097" spans="6:11" ht="21" customHeight="1">
      <c r="F1097" s="503"/>
      <c r="K1097" s="503"/>
    </row>
    <row r="1098" spans="6:11" ht="21" customHeight="1">
      <c r="F1098" s="503"/>
      <c r="K1098" s="503"/>
    </row>
    <row r="1099" spans="6:11" ht="21" customHeight="1">
      <c r="F1099" s="503"/>
      <c r="K1099" s="503"/>
    </row>
    <row r="1100" spans="6:11" ht="21" customHeight="1">
      <c r="F1100" s="503"/>
      <c r="K1100" s="503"/>
    </row>
    <row r="1101" spans="6:11" ht="21" customHeight="1">
      <c r="F1101" s="503"/>
      <c r="K1101" s="503"/>
    </row>
    <row r="1102" spans="6:11" ht="21" customHeight="1">
      <c r="F1102" s="503"/>
      <c r="K1102" s="503"/>
    </row>
    <row r="1103" spans="6:11" ht="21" customHeight="1">
      <c r="F1103" s="503"/>
      <c r="K1103" s="503"/>
    </row>
    <row r="1104" spans="6:11" ht="21" customHeight="1">
      <c r="F1104" s="503"/>
      <c r="K1104" s="503"/>
    </row>
    <row r="1105" spans="6:11" ht="21" customHeight="1">
      <c r="F1105" s="503"/>
      <c r="K1105" s="503"/>
    </row>
    <row r="1106" spans="6:11" ht="21" customHeight="1">
      <c r="F1106" s="503"/>
      <c r="K1106" s="503"/>
    </row>
    <row r="1107" spans="6:11" ht="21" customHeight="1">
      <c r="F1107" s="503"/>
      <c r="K1107" s="503"/>
    </row>
    <row r="1108" spans="6:11" ht="21" customHeight="1">
      <c r="F1108" s="503"/>
      <c r="K1108" s="503"/>
    </row>
    <row r="1109" spans="6:11" ht="21" customHeight="1">
      <c r="F1109" s="503"/>
      <c r="K1109" s="503"/>
    </row>
    <row r="1110" spans="6:11" ht="21" customHeight="1">
      <c r="F1110" s="503"/>
      <c r="K1110" s="503"/>
    </row>
    <row r="1111" spans="6:11" ht="21" customHeight="1">
      <c r="F1111" s="503"/>
      <c r="K1111" s="503"/>
    </row>
    <row r="1112" spans="6:11" ht="21" customHeight="1">
      <c r="F1112" s="503"/>
      <c r="K1112" s="503"/>
    </row>
    <row r="1113" spans="6:11" ht="21" customHeight="1">
      <c r="F1113" s="503"/>
      <c r="K1113" s="503"/>
    </row>
    <row r="1114" spans="6:11" ht="21" customHeight="1">
      <c r="F1114" s="503"/>
      <c r="K1114" s="503"/>
    </row>
    <row r="1115" spans="6:11" ht="21" customHeight="1">
      <c r="F1115" s="503"/>
      <c r="K1115" s="503"/>
    </row>
    <row r="1116" spans="6:11" ht="21" customHeight="1">
      <c r="F1116" s="503"/>
      <c r="K1116" s="503"/>
    </row>
    <row r="1117" spans="6:11" ht="21" customHeight="1">
      <c r="F1117" s="503"/>
      <c r="K1117" s="503"/>
    </row>
    <row r="1118" spans="6:11" ht="21" customHeight="1">
      <c r="F1118" s="503"/>
      <c r="K1118" s="503"/>
    </row>
    <row r="1119" spans="6:11" ht="21" customHeight="1">
      <c r="F1119" s="503"/>
      <c r="K1119" s="503"/>
    </row>
    <row r="1120" spans="6:11" ht="21" customHeight="1">
      <c r="F1120" s="503"/>
      <c r="K1120" s="503"/>
    </row>
    <row r="1121" spans="6:11" ht="21" customHeight="1">
      <c r="F1121" s="503"/>
      <c r="K1121" s="503"/>
    </row>
    <row r="1122" spans="6:11" ht="21" customHeight="1">
      <c r="F1122" s="503"/>
      <c r="K1122" s="503"/>
    </row>
    <row r="1123" spans="6:11" ht="21" customHeight="1">
      <c r="F1123" s="503"/>
      <c r="K1123" s="503"/>
    </row>
    <row r="1124" spans="6:11" ht="21" customHeight="1">
      <c r="F1124" s="503"/>
      <c r="K1124" s="503"/>
    </row>
    <row r="1125" spans="6:11" ht="21" customHeight="1">
      <c r="F1125" s="503"/>
      <c r="K1125" s="503"/>
    </row>
    <row r="1126" spans="6:11" ht="21" customHeight="1">
      <c r="F1126" s="503"/>
      <c r="K1126" s="503"/>
    </row>
    <row r="1127" spans="6:11" ht="21" customHeight="1">
      <c r="F1127" s="503"/>
      <c r="K1127" s="503"/>
    </row>
    <row r="1128" spans="6:11" ht="21" customHeight="1">
      <c r="F1128" s="503"/>
      <c r="K1128" s="503"/>
    </row>
    <row r="1129" spans="6:11" ht="21" customHeight="1">
      <c r="F1129" s="503"/>
      <c r="K1129" s="503"/>
    </row>
    <row r="1130" spans="6:11" ht="21" customHeight="1">
      <c r="F1130" s="503"/>
      <c r="K1130" s="503"/>
    </row>
    <row r="1131" spans="6:11" ht="21" customHeight="1">
      <c r="F1131" s="503"/>
      <c r="K1131" s="503"/>
    </row>
    <row r="1132" spans="6:11" ht="21" customHeight="1">
      <c r="F1132" s="503"/>
      <c r="K1132" s="503"/>
    </row>
    <row r="1133" spans="6:11" ht="21" customHeight="1">
      <c r="F1133" s="503"/>
      <c r="K1133" s="503"/>
    </row>
    <row r="1134" spans="6:11" ht="21" customHeight="1">
      <c r="F1134" s="503"/>
      <c r="K1134" s="503"/>
    </row>
    <row r="1135" spans="6:11" ht="21" customHeight="1">
      <c r="F1135" s="503"/>
      <c r="K1135" s="503"/>
    </row>
    <row r="1136" spans="6:11" ht="21" customHeight="1">
      <c r="F1136" s="503"/>
      <c r="K1136" s="503"/>
    </row>
    <row r="1137" spans="6:11" ht="21" customHeight="1">
      <c r="F1137" s="503"/>
      <c r="K1137" s="503"/>
    </row>
    <row r="1138" spans="6:11" ht="21" customHeight="1">
      <c r="F1138" s="503"/>
      <c r="K1138" s="503"/>
    </row>
    <row r="1139" spans="6:11" ht="21" customHeight="1">
      <c r="F1139" s="503"/>
      <c r="K1139" s="503"/>
    </row>
    <row r="1140" spans="6:11" ht="21" customHeight="1">
      <c r="F1140" s="503"/>
      <c r="K1140" s="503"/>
    </row>
    <row r="1141" spans="6:11" ht="21" customHeight="1">
      <c r="F1141" s="503"/>
      <c r="K1141" s="503"/>
    </row>
    <row r="1142" spans="6:11" ht="21" customHeight="1">
      <c r="F1142" s="503"/>
      <c r="K1142" s="503"/>
    </row>
    <row r="1143" spans="6:11" ht="21" customHeight="1">
      <c r="F1143" s="503"/>
      <c r="K1143" s="503"/>
    </row>
    <row r="1144" spans="6:11" ht="21" customHeight="1">
      <c r="F1144" s="503"/>
      <c r="K1144" s="503"/>
    </row>
    <row r="1145" spans="6:11" ht="21" customHeight="1">
      <c r="F1145" s="503"/>
      <c r="K1145" s="503"/>
    </row>
    <row r="1146" spans="6:11" ht="21" customHeight="1">
      <c r="F1146" s="503"/>
      <c r="K1146" s="503"/>
    </row>
    <row r="1147" spans="6:11" ht="21" customHeight="1">
      <c r="F1147" s="503"/>
      <c r="K1147" s="503"/>
    </row>
    <row r="1148" spans="6:11" ht="21" customHeight="1">
      <c r="F1148" s="503"/>
      <c r="K1148" s="503"/>
    </row>
    <row r="1149" spans="6:11" ht="21" customHeight="1">
      <c r="F1149" s="503"/>
      <c r="K1149" s="503"/>
    </row>
    <row r="1150" spans="6:11" ht="21" customHeight="1">
      <c r="F1150" s="503"/>
      <c r="K1150" s="503"/>
    </row>
    <row r="1151" spans="6:11" ht="21" customHeight="1">
      <c r="F1151" s="503"/>
      <c r="K1151" s="503"/>
    </row>
    <row r="1152" spans="6:11" ht="21" customHeight="1">
      <c r="F1152" s="503"/>
      <c r="K1152" s="503"/>
    </row>
    <row r="1153" spans="6:11" ht="21" customHeight="1">
      <c r="F1153" s="503"/>
      <c r="K1153" s="503"/>
    </row>
    <row r="1154" spans="6:11" ht="21" customHeight="1">
      <c r="F1154" s="503"/>
      <c r="K1154" s="503"/>
    </row>
    <row r="1155" spans="6:11" ht="21" customHeight="1">
      <c r="F1155" s="503"/>
      <c r="K1155" s="503"/>
    </row>
    <row r="1156" spans="6:11" ht="21" customHeight="1">
      <c r="F1156" s="503"/>
      <c r="K1156" s="503"/>
    </row>
    <row r="1157" spans="6:11" ht="21" customHeight="1">
      <c r="F1157" s="503"/>
      <c r="K1157" s="503"/>
    </row>
    <row r="1158" spans="6:11" ht="21" customHeight="1">
      <c r="F1158" s="503"/>
      <c r="K1158" s="503"/>
    </row>
    <row r="1159" spans="6:11" ht="21" customHeight="1">
      <c r="F1159" s="503"/>
      <c r="K1159" s="503"/>
    </row>
    <row r="1160" spans="6:11" ht="21" customHeight="1">
      <c r="F1160" s="503"/>
      <c r="K1160" s="503"/>
    </row>
    <row r="1161" spans="6:11" ht="21" customHeight="1">
      <c r="F1161" s="503"/>
      <c r="K1161" s="503"/>
    </row>
    <row r="1162" spans="6:11" ht="21" customHeight="1">
      <c r="F1162" s="503"/>
      <c r="K1162" s="503"/>
    </row>
    <row r="1163" spans="6:11" ht="21" customHeight="1">
      <c r="F1163" s="503"/>
      <c r="K1163" s="503"/>
    </row>
    <row r="1164" spans="6:11" ht="21" customHeight="1">
      <c r="F1164" s="503"/>
      <c r="K1164" s="503"/>
    </row>
    <row r="1165" spans="6:11" ht="21" customHeight="1">
      <c r="F1165" s="503"/>
      <c r="K1165" s="503"/>
    </row>
    <row r="1166" spans="6:11" ht="21" customHeight="1">
      <c r="F1166" s="503"/>
      <c r="K1166" s="503"/>
    </row>
    <row r="1167" spans="6:11" ht="21" customHeight="1">
      <c r="F1167" s="503"/>
      <c r="K1167" s="503"/>
    </row>
    <row r="1168" spans="6:11" ht="21" customHeight="1">
      <c r="F1168" s="503"/>
      <c r="K1168" s="503"/>
    </row>
    <row r="1169" spans="6:11" ht="21" customHeight="1">
      <c r="F1169" s="503"/>
      <c r="K1169" s="503"/>
    </row>
    <row r="1170" spans="6:11" ht="21" customHeight="1">
      <c r="F1170" s="503"/>
      <c r="K1170" s="503"/>
    </row>
    <row r="1171" spans="6:11" ht="21" customHeight="1">
      <c r="F1171" s="503"/>
      <c r="K1171" s="503"/>
    </row>
    <row r="1172" spans="6:11" ht="21" customHeight="1">
      <c r="F1172" s="503"/>
      <c r="K1172" s="503"/>
    </row>
    <row r="1173" spans="6:11" ht="21" customHeight="1">
      <c r="F1173" s="503"/>
      <c r="K1173" s="503"/>
    </row>
    <row r="1174" spans="6:11" ht="21" customHeight="1">
      <c r="F1174" s="503"/>
      <c r="K1174" s="503"/>
    </row>
    <row r="1175" spans="6:11" ht="21" customHeight="1">
      <c r="F1175" s="503"/>
      <c r="K1175" s="503"/>
    </row>
    <row r="1176" spans="6:11" ht="21" customHeight="1">
      <c r="F1176" s="503"/>
      <c r="K1176" s="503"/>
    </row>
    <row r="1177" spans="6:11" ht="21" customHeight="1">
      <c r="F1177" s="503"/>
      <c r="K1177" s="503"/>
    </row>
    <row r="1178" spans="6:11" ht="21" customHeight="1">
      <c r="F1178" s="503"/>
      <c r="K1178" s="503"/>
    </row>
    <row r="1179" spans="6:11" ht="21" customHeight="1">
      <c r="F1179" s="503"/>
      <c r="K1179" s="503"/>
    </row>
    <row r="1180" spans="6:11" ht="21" customHeight="1">
      <c r="F1180" s="503"/>
      <c r="K1180" s="503"/>
    </row>
    <row r="1181" spans="6:11" ht="21" customHeight="1">
      <c r="F1181" s="503"/>
      <c r="K1181" s="503"/>
    </row>
    <row r="1182" spans="6:11" ht="21" customHeight="1">
      <c r="F1182" s="503"/>
      <c r="K1182" s="503"/>
    </row>
    <row r="1183" spans="6:11" ht="21" customHeight="1">
      <c r="F1183" s="503"/>
      <c r="K1183" s="503"/>
    </row>
    <row r="1184" spans="6:11" ht="21" customHeight="1">
      <c r="F1184" s="503"/>
      <c r="K1184" s="503"/>
    </row>
    <row r="1185" spans="6:11" ht="21" customHeight="1">
      <c r="F1185" s="503"/>
      <c r="K1185" s="503"/>
    </row>
    <row r="1186" spans="6:11" ht="21" customHeight="1">
      <c r="F1186" s="503"/>
      <c r="K1186" s="503"/>
    </row>
    <row r="1187" spans="6:11" ht="21" customHeight="1">
      <c r="F1187" s="503"/>
      <c r="K1187" s="503"/>
    </row>
    <row r="1188" spans="6:11" ht="21" customHeight="1">
      <c r="F1188" s="503"/>
      <c r="K1188" s="503"/>
    </row>
    <row r="1189" spans="6:11" ht="21" customHeight="1">
      <c r="F1189" s="503"/>
      <c r="K1189" s="503"/>
    </row>
    <row r="1190" spans="6:11" ht="21" customHeight="1">
      <c r="F1190" s="503"/>
      <c r="K1190" s="503"/>
    </row>
    <row r="1191" spans="6:11" ht="21" customHeight="1">
      <c r="F1191" s="503"/>
      <c r="K1191" s="503"/>
    </row>
    <row r="1192" spans="6:11" ht="21" customHeight="1">
      <c r="F1192" s="503"/>
      <c r="K1192" s="503"/>
    </row>
    <row r="1193" spans="6:11" ht="21" customHeight="1">
      <c r="F1193" s="503"/>
      <c r="K1193" s="503"/>
    </row>
    <row r="1194" spans="6:11" ht="21" customHeight="1">
      <c r="F1194" s="503"/>
      <c r="K1194" s="503"/>
    </row>
    <row r="1195" spans="6:11" ht="21" customHeight="1">
      <c r="F1195" s="503"/>
      <c r="K1195" s="503"/>
    </row>
    <row r="1196" spans="6:11" ht="21" customHeight="1">
      <c r="F1196" s="503"/>
      <c r="K1196" s="503"/>
    </row>
    <row r="1197" spans="6:11" ht="21" customHeight="1">
      <c r="F1197" s="503"/>
      <c r="K1197" s="503"/>
    </row>
    <row r="1198" spans="6:11" ht="21" customHeight="1">
      <c r="F1198" s="503"/>
      <c r="K1198" s="503"/>
    </row>
    <row r="1199" spans="6:11" ht="21" customHeight="1">
      <c r="F1199" s="503"/>
      <c r="K1199" s="503"/>
    </row>
    <row r="1200" spans="6:11" ht="21" customHeight="1">
      <c r="F1200" s="503"/>
      <c r="K1200" s="503"/>
    </row>
    <row r="1201" spans="6:11" ht="21" customHeight="1">
      <c r="F1201" s="503"/>
      <c r="K1201" s="503"/>
    </row>
    <row r="1202" spans="6:11" ht="21" customHeight="1">
      <c r="F1202" s="503"/>
      <c r="K1202" s="503"/>
    </row>
    <row r="1203" spans="6:11" ht="21" customHeight="1">
      <c r="F1203" s="503"/>
      <c r="K1203" s="503"/>
    </row>
    <row r="1204" spans="6:11" ht="21" customHeight="1">
      <c r="F1204" s="503"/>
      <c r="K1204" s="503"/>
    </row>
    <row r="1205" spans="6:11" ht="21" customHeight="1">
      <c r="F1205" s="503"/>
      <c r="K1205" s="503"/>
    </row>
    <row r="1206" spans="6:11" ht="21" customHeight="1">
      <c r="F1206" s="503"/>
      <c r="K1206" s="503"/>
    </row>
    <row r="1207" spans="6:11" ht="21" customHeight="1">
      <c r="F1207" s="503"/>
      <c r="K1207" s="503"/>
    </row>
    <row r="1208" spans="6:11" ht="21" customHeight="1">
      <c r="F1208" s="503"/>
      <c r="K1208" s="503"/>
    </row>
    <row r="1209" spans="6:11" ht="21" customHeight="1">
      <c r="F1209" s="503"/>
      <c r="K1209" s="503"/>
    </row>
    <row r="1210" spans="6:11" ht="21" customHeight="1">
      <c r="F1210" s="503"/>
      <c r="K1210" s="503"/>
    </row>
    <row r="1211" spans="6:11" ht="21" customHeight="1">
      <c r="F1211" s="503"/>
      <c r="K1211" s="503"/>
    </row>
    <row r="1212" spans="6:11" ht="21" customHeight="1">
      <c r="F1212" s="503"/>
      <c r="K1212" s="503"/>
    </row>
    <row r="1213" spans="6:11" ht="21" customHeight="1">
      <c r="F1213" s="503"/>
      <c r="K1213" s="503"/>
    </row>
    <row r="1214" spans="6:11" ht="21" customHeight="1">
      <c r="F1214" s="503"/>
      <c r="K1214" s="503"/>
    </row>
    <row r="1215" spans="6:11" ht="21" customHeight="1">
      <c r="F1215" s="503"/>
      <c r="K1215" s="503"/>
    </row>
    <row r="1216" spans="6:11" ht="21" customHeight="1">
      <c r="F1216" s="503"/>
      <c r="K1216" s="503"/>
    </row>
    <row r="1217" spans="6:11" ht="21" customHeight="1">
      <c r="F1217" s="503"/>
      <c r="K1217" s="503"/>
    </row>
    <row r="1218" spans="6:11" ht="21" customHeight="1">
      <c r="F1218" s="503"/>
      <c r="K1218" s="503"/>
    </row>
    <row r="1219" spans="6:11" ht="21" customHeight="1">
      <c r="F1219" s="503"/>
      <c r="K1219" s="503"/>
    </row>
    <row r="1220" spans="6:11" ht="21" customHeight="1">
      <c r="F1220" s="503"/>
      <c r="K1220" s="503"/>
    </row>
    <row r="1221" spans="6:11" ht="21" customHeight="1">
      <c r="F1221" s="503"/>
      <c r="K1221" s="503"/>
    </row>
    <row r="1222" spans="6:11" ht="21" customHeight="1">
      <c r="F1222" s="503"/>
      <c r="K1222" s="503"/>
    </row>
    <row r="1223" spans="6:11" ht="21" customHeight="1">
      <c r="F1223" s="503"/>
      <c r="K1223" s="503"/>
    </row>
    <row r="1224" spans="6:11" ht="21" customHeight="1">
      <c r="F1224" s="503"/>
      <c r="K1224" s="503"/>
    </row>
    <row r="1225" spans="6:11" ht="21" customHeight="1">
      <c r="F1225" s="503"/>
      <c r="K1225" s="503"/>
    </row>
    <row r="1226" spans="6:11" ht="21" customHeight="1">
      <c r="F1226" s="503"/>
      <c r="K1226" s="503"/>
    </row>
    <row r="1227" spans="6:11" ht="21" customHeight="1">
      <c r="F1227" s="503"/>
      <c r="K1227" s="503"/>
    </row>
    <row r="1228" spans="6:11" ht="21" customHeight="1">
      <c r="F1228" s="503"/>
      <c r="K1228" s="503"/>
    </row>
    <row r="1229" spans="6:11" ht="21" customHeight="1">
      <c r="F1229" s="503"/>
      <c r="K1229" s="503"/>
    </row>
    <row r="1230" spans="6:11" ht="21" customHeight="1">
      <c r="F1230" s="503"/>
      <c r="K1230" s="503"/>
    </row>
    <row r="1231" spans="6:11" ht="21" customHeight="1">
      <c r="F1231" s="503"/>
      <c r="K1231" s="503"/>
    </row>
    <row r="1232" spans="6:11" ht="21" customHeight="1">
      <c r="F1232" s="503"/>
      <c r="K1232" s="503"/>
    </row>
    <row r="1233" spans="6:11" ht="21" customHeight="1">
      <c r="F1233" s="503"/>
      <c r="K1233" s="503"/>
    </row>
    <row r="1234" spans="6:11" ht="21" customHeight="1">
      <c r="F1234" s="503"/>
      <c r="K1234" s="503"/>
    </row>
    <row r="1235" spans="6:11" ht="21" customHeight="1">
      <c r="F1235" s="503"/>
      <c r="K1235" s="503"/>
    </row>
    <row r="1236" spans="6:11" ht="21" customHeight="1">
      <c r="F1236" s="503"/>
      <c r="K1236" s="503"/>
    </row>
    <row r="1237" spans="6:11" ht="21" customHeight="1">
      <c r="F1237" s="503"/>
      <c r="K1237" s="503"/>
    </row>
    <row r="1238" spans="6:11" ht="21" customHeight="1">
      <c r="F1238" s="503"/>
      <c r="K1238" s="503"/>
    </row>
    <row r="1239" spans="6:11" ht="21" customHeight="1">
      <c r="F1239" s="503"/>
      <c r="K1239" s="503"/>
    </row>
    <row r="1240" spans="6:11" ht="21" customHeight="1">
      <c r="F1240" s="503"/>
      <c r="K1240" s="503"/>
    </row>
    <row r="1241" spans="6:11" ht="21" customHeight="1">
      <c r="F1241" s="503"/>
      <c r="K1241" s="503"/>
    </row>
    <row r="1242" spans="6:11" ht="21" customHeight="1">
      <c r="F1242" s="503"/>
      <c r="K1242" s="503"/>
    </row>
    <row r="1243" spans="6:11" ht="21" customHeight="1">
      <c r="F1243" s="503"/>
      <c r="K1243" s="503"/>
    </row>
    <row r="1244" spans="6:11" ht="21" customHeight="1">
      <c r="F1244" s="503"/>
      <c r="K1244" s="503"/>
    </row>
    <row r="1245" spans="6:11" ht="21" customHeight="1">
      <c r="F1245" s="503"/>
      <c r="K1245" s="503"/>
    </row>
    <row r="1246" spans="6:11" ht="21" customHeight="1">
      <c r="F1246" s="503"/>
      <c r="K1246" s="503"/>
    </row>
    <row r="1247" spans="6:11" ht="21" customHeight="1">
      <c r="F1247" s="503"/>
      <c r="K1247" s="503"/>
    </row>
    <row r="1248" spans="6:11" ht="21" customHeight="1">
      <c r="F1248" s="503"/>
      <c r="K1248" s="503"/>
    </row>
    <row r="1249" spans="6:11" ht="21" customHeight="1">
      <c r="F1249" s="503"/>
      <c r="K1249" s="503"/>
    </row>
    <row r="1250" spans="6:11" ht="21" customHeight="1">
      <c r="F1250" s="503"/>
      <c r="K1250" s="503"/>
    </row>
    <row r="1251" spans="6:11" ht="21" customHeight="1">
      <c r="F1251" s="503"/>
      <c r="K1251" s="503"/>
    </row>
    <row r="1252" spans="6:11" ht="21" customHeight="1">
      <c r="F1252" s="503"/>
      <c r="K1252" s="503"/>
    </row>
    <row r="1253" spans="6:11" ht="21" customHeight="1">
      <c r="F1253" s="503"/>
      <c r="K1253" s="503"/>
    </row>
    <row r="1254" spans="6:11" ht="21" customHeight="1">
      <c r="F1254" s="503"/>
      <c r="K1254" s="503"/>
    </row>
    <row r="1255" spans="6:11" ht="21" customHeight="1">
      <c r="F1255" s="503"/>
      <c r="K1255" s="503"/>
    </row>
    <row r="1256" spans="6:11" ht="21" customHeight="1">
      <c r="F1256" s="503"/>
      <c r="K1256" s="503"/>
    </row>
    <row r="1257" spans="6:11" ht="21" customHeight="1">
      <c r="F1257" s="503"/>
      <c r="K1257" s="503"/>
    </row>
    <row r="1258" spans="6:11" ht="21" customHeight="1">
      <c r="F1258" s="503"/>
      <c r="K1258" s="503"/>
    </row>
    <row r="1259" spans="6:11" ht="21" customHeight="1">
      <c r="F1259" s="503"/>
      <c r="K1259" s="503"/>
    </row>
    <row r="1260" spans="6:11" ht="21" customHeight="1">
      <c r="F1260" s="503"/>
      <c r="K1260" s="503"/>
    </row>
    <row r="1261" spans="6:11" ht="21" customHeight="1">
      <c r="F1261" s="503"/>
      <c r="K1261" s="503"/>
    </row>
    <row r="1262" spans="6:11" ht="21" customHeight="1">
      <c r="F1262" s="503"/>
      <c r="K1262" s="503"/>
    </row>
    <row r="1263" spans="6:11" ht="21" customHeight="1">
      <c r="F1263" s="503"/>
      <c r="K1263" s="503"/>
    </row>
    <row r="1264" spans="6:11" ht="21" customHeight="1">
      <c r="F1264" s="503"/>
      <c r="K1264" s="503"/>
    </row>
    <row r="1265" spans="6:11" ht="21" customHeight="1">
      <c r="F1265" s="503"/>
      <c r="K1265" s="503"/>
    </row>
    <row r="1266" spans="6:11" ht="21" customHeight="1">
      <c r="F1266" s="503"/>
      <c r="K1266" s="503"/>
    </row>
    <row r="1267" spans="6:11" ht="21" customHeight="1">
      <c r="F1267" s="503"/>
      <c r="K1267" s="503"/>
    </row>
    <row r="1268" spans="6:11" ht="21" customHeight="1">
      <c r="F1268" s="503"/>
      <c r="K1268" s="503"/>
    </row>
    <row r="1269" spans="6:11" ht="21" customHeight="1">
      <c r="F1269" s="503"/>
      <c r="K1269" s="503"/>
    </row>
    <row r="1270" spans="6:11" ht="21" customHeight="1">
      <c r="F1270" s="503"/>
      <c r="K1270" s="503"/>
    </row>
    <row r="1271" spans="6:11" ht="21" customHeight="1">
      <c r="F1271" s="503"/>
      <c r="K1271" s="503"/>
    </row>
    <row r="1272" spans="6:11" ht="21" customHeight="1">
      <c r="F1272" s="503"/>
      <c r="K1272" s="503"/>
    </row>
    <row r="1273" spans="6:11" ht="21" customHeight="1">
      <c r="F1273" s="503"/>
      <c r="K1273" s="503"/>
    </row>
    <row r="1274" spans="6:11" ht="21" customHeight="1">
      <c r="F1274" s="503"/>
      <c r="K1274" s="503"/>
    </row>
    <row r="1275" spans="6:11" ht="21" customHeight="1">
      <c r="F1275" s="503"/>
      <c r="K1275" s="503"/>
    </row>
    <row r="1276" spans="6:11" ht="21" customHeight="1">
      <c r="F1276" s="503"/>
      <c r="K1276" s="503"/>
    </row>
    <row r="1277" spans="6:11" ht="21" customHeight="1">
      <c r="F1277" s="503"/>
      <c r="K1277" s="503"/>
    </row>
    <row r="1278" spans="6:11" ht="21" customHeight="1">
      <c r="F1278" s="503"/>
      <c r="K1278" s="503"/>
    </row>
    <row r="1279" spans="6:11" ht="21" customHeight="1">
      <c r="F1279" s="503"/>
      <c r="K1279" s="503"/>
    </row>
    <row r="1280" spans="6:11" ht="21" customHeight="1">
      <c r="F1280" s="503"/>
      <c r="K1280" s="503"/>
    </row>
    <row r="1281" spans="6:11" ht="21" customHeight="1">
      <c r="F1281" s="503"/>
      <c r="K1281" s="503"/>
    </row>
    <row r="1282" spans="6:11" ht="21" customHeight="1">
      <c r="F1282" s="503"/>
      <c r="K1282" s="503"/>
    </row>
    <row r="1283" spans="6:11" ht="21" customHeight="1">
      <c r="F1283" s="503"/>
      <c r="K1283" s="503"/>
    </row>
    <row r="1284" spans="6:11" ht="21" customHeight="1">
      <c r="F1284" s="503"/>
      <c r="K1284" s="503"/>
    </row>
    <row r="1285" spans="6:11" ht="21" customHeight="1">
      <c r="F1285" s="503"/>
      <c r="K1285" s="503"/>
    </row>
    <row r="1286" spans="6:11" ht="21" customHeight="1">
      <c r="F1286" s="503"/>
      <c r="K1286" s="503"/>
    </row>
    <row r="1287" spans="6:11" ht="21" customHeight="1">
      <c r="F1287" s="503"/>
      <c r="K1287" s="503"/>
    </row>
    <row r="1288" spans="6:11" ht="21" customHeight="1">
      <c r="F1288" s="503"/>
      <c r="K1288" s="503"/>
    </row>
    <row r="1289" spans="6:11" ht="21" customHeight="1">
      <c r="F1289" s="503"/>
      <c r="K1289" s="503"/>
    </row>
    <row r="1290" spans="6:11" ht="21" customHeight="1">
      <c r="F1290" s="503"/>
      <c r="K1290" s="503"/>
    </row>
    <row r="1291" spans="6:11" ht="21" customHeight="1">
      <c r="F1291" s="503"/>
      <c r="K1291" s="503"/>
    </row>
    <row r="1292" spans="6:11" ht="21" customHeight="1">
      <c r="F1292" s="503"/>
      <c r="K1292" s="503"/>
    </row>
    <row r="1293" spans="6:11" ht="21" customHeight="1">
      <c r="F1293" s="503"/>
      <c r="K1293" s="503"/>
    </row>
    <row r="1294" spans="6:11" ht="21" customHeight="1">
      <c r="F1294" s="503"/>
      <c r="K1294" s="503"/>
    </row>
    <row r="1295" spans="6:11" ht="21" customHeight="1">
      <c r="F1295" s="503"/>
      <c r="K1295" s="503"/>
    </row>
    <row r="1296" spans="6:11" ht="21" customHeight="1">
      <c r="F1296" s="503"/>
      <c r="K1296" s="503"/>
    </row>
    <row r="1297" spans="6:11" ht="21" customHeight="1">
      <c r="F1297" s="503"/>
      <c r="K1297" s="503"/>
    </row>
    <row r="1298" spans="6:11" ht="21" customHeight="1">
      <c r="F1298" s="503"/>
      <c r="K1298" s="503"/>
    </row>
    <row r="1299" spans="6:11" ht="21" customHeight="1">
      <c r="F1299" s="503"/>
      <c r="K1299" s="503"/>
    </row>
    <row r="1300" spans="6:11" ht="21" customHeight="1">
      <c r="F1300" s="503"/>
      <c r="K1300" s="503"/>
    </row>
    <row r="1301" spans="6:11" ht="21" customHeight="1">
      <c r="F1301" s="503"/>
      <c r="K1301" s="503"/>
    </row>
    <row r="1302" spans="6:11" ht="21" customHeight="1">
      <c r="F1302" s="503"/>
      <c r="K1302" s="503"/>
    </row>
    <row r="1303" spans="6:11" ht="21" customHeight="1">
      <c r="F1303" s="503"/>
      <c r="K1303" s="503"/>
    </row>
    <row r="1304" spans="6:11" ht="21" customHeight="1">
      <c r="F1304" s="503"/>
      <c r="K1304" s="503"/>
    </row>
    <row r="1305" spans="6:11" ht="21" customHeight="1">
      <c r="F1305" s="503"/>
      <c r="K1305" s="503"/>
    </row>
    <row r="1306" spans="6:11" ht="21" customHeight="1">
      <c r="F1306" s="503"/>
      <c r="K1306" s="503"/>
    </row>
    <row r="1307" spans="6:11" ht="21" customHeight="1">
      <c r="F1307" s="503"/>
      <c r="K1307" s="503"/>
    </row>
    <row r="1308" spans="6:11" ht="21" customHeight="1">
      <c r="F1308" s="503"/>
      <c r="K1308" s="503"/>
    </row>
    <row r="1309" spans="6:11" ht="21" customHeight="1">
      <c r="F1309" s="503"/>
      <c r="K1309" s="503"/>
    </row>
    <row r="1310" spans="6:11" ht="21" customHeight="1">
      <c r="F1310" s="503"/>
      <c r="K1310" s="503"/>
    </row>
    <row r="1311" spans="6:11" ht="21" customHeight="1">
      <c r="F1311" s="503"/>
      <c r="K1311" s="503"/>
    </row>
    <row r="1312" spans="6:11" ht="21" customHeight="1">
      <c r="F1312" s="503"/>
      <c r="K1312" s="503"/>
    </row>
    <row r="1313" spans="6:11" ht="21" customHeight="1">
      <c r="F1313" s="503"/>
      <c r="K1313" s="503"/>
    </row>
    <row r="1314" spans="6:11" ht="21" customHeight="1">
      <c r="F1314" s="503"/>
      <c r="K1314" s="503"/>
    </row>
    <row r="1315" spans="6:11" ht="21" customHeight="1">
      <c r="F1315" s="503"/>
      <c r="K1315" s="503"/>
    </row>
    <row r="1316" spans="6:11" ht="21" customHeight="1">
      <c r="F1316" s="503"/>
      <c r="K1316" s="503"/>
    </row>
    <row r="1317" spans="6:11" ht="21" customHeight="1">
      <c r="F1317" s="503"/>
      <c r="K1317" s="503"/>
    </row>
    <row r="1318" spans="6:11" ht="21" customHeight="1">
      <c r="F1318" s="503"/>
      <c r="K1318" s="503"/>
    </row>
    <row r="1319" spans="6:11" ht="21" customHeight="1">
      <c r="F1319" s="503"/>
      <c r="K1319" s="503"/>
    </row>
    <row r="1320" spans="6:11" ht="21" customHeight="1">
      <c r="F1320" s="503"/>
      <c r="K1320" s="503"/>
    </row>
    <row r="1321" spans="6:11" ht="21" customHeight="1">
      <c r="F1321" s="503"/>
      <c r="K1321" s="503"/>
    </row>
    <row r="1322" spans="6:11" ht="21" customHeight="1">
      <c r="F1322" s="503"/>
      <c r="K1322" s="503"/>
    </row>
    <row r="1323" spans="6:11" ht="21" customHeight="1">
      <c r="F1323" s="503"/>
      <c r="K1323" s="503"/>
    </row>
    <row r="1324" spans="6:11" ht="21" customHeight="1">
      <c r="F1324" s="503"/>
      <c r="K1324" s="503"/>
    </row>
    <row r="1325" spans="6:11" ht="21" customHeight="1">
      <c r="F1325" s="503"/>
      <c r="K1325" s="503"/>
    </row>
    <row r="1326" spans="6:11" ht="21" customHeight="1">
      <c r="F1326" s="503"/>
      <c r="K1326" s="503"/>
    </row>
    <row r="1327" spans="6:11" ht="21" customHeight="1">
      <c r="F1327" s="503"/>
      <c r="K1327" s="503"/>
    </row>
    <row r="1328" spans="6:11" ht="21" customHeight="1">
      <c r="F1328" s="503"/>
      <c r="K1328" s="503"/>
    </row>
    <row r="1329" spans="6:11" ht="21" customHeight="1">
      <c r="F1329" s="503"/>
      <c r="K1329" s="503"/>
    </row>
    <row r="1330" spans="6:11" ht="21" customHeight="1">
      <c r="F1330" s="503"/>
      <c r="K1330" s="503"/>
    </row>
    <row r="1331" spans="6:11" ht="21" customHeight="1">
      <c r="F1331" s="503"/>
      <c r="K1331" s="503"/>
    </row>
    <row r="1332" spans="6:11" ht="21" customHeight="1">
      <c r="F1332" s="503"/>
      <c r="K1332" s="503"/>
    </row>
    <row r="1333" spans="6:11" ht="21" customHeight="1">
      <c r="F1333" s="503"/>
      <c r="K1333" s="503"/>
    </row>
    <row r="1334" spans="6:11" ht="21" customHeight="1">
      <c r="F1334" s="503"/>
      <c r="K1334" s="503"/>
    </row>
    <row r="1335" spans="6:11" ht="21" customHeight="1">
      <c r="F1335" s="503"/>
      <c r="K1335" s="503"/>
    </row>
    <row r="1336" spans="6:11" ht="21" customHeight="1">
      <c r="F1336" s="503"/>
      <c r="K1336" s="503"/>
    </row>
    <row r="1337" spans="6:11" ht="21" customHeight="1">
      <c r="F1337" s="503"/>
      <c r="K1337" s="503"/>
    </row>
    <row r="1338" spans="6:11" ht="21" customHeight="1">
      <c r="F1338" s="503"/>
      <c r="K1338" s="503"/>
    </row>
    <row r="1339" spans="6:11" ht="21" customHeight="1">
      <c r="F1339" s="503"/>
      <c r="K1339" s="503"/>
    </row>
    <row r="1340" spans="6:11" ht="21" customHeight="1">
      <c r="F1340" s="503"/>
      <c r="K1340" s="503"/>
    </row>
    <row r="1341" spans="6:11" ht="21" customHeight="1">
      <c r="F1341" s="503"/>
      <c r="K1341" s="503"/>
    </row>
    <row r="1342" spans="6:11" ht="21" customHeight="1">
      <c r="F1342" s="503"/>
      <c r="K1342" s="503"/>
    </row>
    <row r="1343" spans="6:11" ht="21" customHeight="1">
      <c r="F1343" s="503"/>
      <c r="K1343" s="503"/>
    </row>
    <row r="1344" spans="6:11" ht="21" customHeight="1">
      <c r="F1344" s="503"/>
      <c r="K1344" s="503"/>
    </row>
    <row r="1345" spans="6:11" ht="21" customHeight="1">
      <c r="F1345" s="503"/>
      <c r="K1345" s="503"/>
    </row>
    <row r="1346" spans="6:11" ht="21" customHeight="1">
      <c r="F1346" s="503"/>
      <c r="K1346" s="503"/>
    </row>
    <row r="1347" spans="6:11" ht="21" customHeight="1">
      <c r="F1347" s="503"/>
      <c r="K1347" s="503"/>
    </row>
    <row r="1348" spans="6:11" ht="21" customHeight="1">
      <c r="F1348" s="503"/>
      <c r="K1348" s="503"/>
    </row>
    <row r="1349" spans="6:11" ht="21" customHeight="1">
      <c r="F1349" s="503"/>
      <c r="K1349" s="503"/>
    </row>
    <row r="1350" spans="6:11" ht="21" customHeight="1">
      <c r="F1350" s="503"/>
      <c r="K1350" s="503"/>
    </row>
    <row r="1351" spans="6:11" ht="21" customHeight="1">
      <c r="F1351" s="503"/>
      <c r="K1351" s="503"/>
    </row>
    <row r="1352" spans="6:11" ht="21" customHeight="1">
      <c r="F1352" s="503"/>
      <c r="K1352" s="503"/>
    </row>
    <row r="1353" spans="6:11" ht="21" customHeight="1">
      <c r="F1353" s="503"/>
      <c r="K1353" s="503"/>
    </row>
    <row r="1354" spans="6:11" ht="21" customHeight="1">
      <c r="F1354" s="503"/>
      <c r="K1354" s="503"/>
    </row>
    <row r="1355" spans="6:11" ht="21" customHeight="1">
      <c r="F1355" s="503"/>
      <c r="K1355" s="503"/>
    </row>
    <row r="1356" spans="6:11" ht="21" customHeight="1">
      <c r="F1356" s="503"/>
      <c r="K1356" s="503"/>
    </row>
    <row r="1357" spans="6:11" ht="21" customHeight="1">
      <c r="F1357" s="503"/>
      <c r="K1357" s="503"/>
    </row>
    <row r="1358" spans="6:11" ht="21" customHeight="1">
      <c r="F1358" s="503"/>
      <c r="K1358" s="503"/>
    </row>
    <row r="1359" spans="6:11" ht="21" customHeight="1">
      <c r="F1359" s="503"/>
      <c r="K1359" s="503"/>
    </row>
    <row r="1360" spans="6:11" ht="21" customHeight="1">
      <c r="F1360" s="503"/>
      <c r="K1360" s="503"/>
    </row>
    <row r="1361" spans="6:11" ht="21" customHeight="1">
      <c r="F1361" s="503"/>
      <c r="K1361" s="503"/>
    </row>
    <row r="1362" spans="6:11" ht="21" customHeight="1">
      <c r="F1362" s="503"/>
      <c r="K1362" s="503"/>
    </row>
    <row r="1363" spans="6:11" ht="21" customHeight="1">
      <c r="F1363" s="503"/>
      <c r="K1363" s="503"/>
    </row>
    <row r="1364" spans="6:11" ht="21" customHeight="1">
      <c r="F1364" s="503"/>
      <c r="K1364" s="503"/>
    </row>
    <row r="1365" spans="6:11" ht="21" customHeight="1">
      <c r="F1365" s="503"/>
      <c r="K1365" s="503"/>
    </row>
    <row r="1366" spans="6:11" ht="21" customHeight="1">
      <c r="F1366" s="503"/>
      <c r="K1366" s="503"/>
    </row>
    <row r="1367" spans="6:11" ht="21" customHeight="1">
      <c r="F1367" s="503"/>
      <c r="K1367" s="503"/>
    </row>
    <row r="1368" spans="6:11" ht="21" customHeight="1">
      <c r="F1368" s="503"/>
      <c r="K1368" s="503"/>
    </row>
    <row r="1369" spans="6:11" ht="21" customHeight="1">
      <c r="F1369" s="503"/>
      <c r="K1369" s="503"/>
    </row>
    <row r="1370" spans="6:11" ht="21" customHeight="1">
      <c r="F1370" s="503"/>
      <c r="K1370" s="503"/>
    </row>
    <row r="1371" spans="6:11" ht="21" customHeight="1">
      <c r="F1371" s="503"/>
      <c r="K1371" s="503"/>
    </row>
    <row r="1372" spans="6:11" ht="21" customHeight="1">
      <c r="F1372" s="503"/>
      <c r="K1372" s="503"/>
    </row>
    <row r="1373" spans="6:11" ht="21" customHeight="1">
      <c r="F1373" s="503"/>
      <c r="K1373" s="503"/>
    </row>
    <row r="1374" spans="6:11" ht="21" customHeight="1">
      <c r="F1374" s="503"/>
      <c r="K1374" s="503"/>
    </row>
    <row r="1375" spans="6:11" ht="21" customHeight="1">
      <c r="F1375" s="503"/>
      <c r="K1375" s="503"/>
    </row>
    <row r="1376" spans="6:11" ht="21" customHeight="1">
      <c r="F1376" s="503"/>
      <c r="K1376" s="503"/>
    </row>
    <row r="1377" spans="6:11" ht="21" customHeight="1">
      <c r="F1377" s="503"/>
      <c r="K1377" s="503"/>
    </row>
    <row r="1378" spans="6:11" ht="21" customHeight="1">
      <c r="F1378" s="503"/>
      <c r="K1378" s="503"/>
    </row>
    <row r="1379" spans="6:11" ht="21" customHeight="1">
      <c r="F1379" s="503"/>
      <c r="K1379" s="503"/>
    </row>
    <row r="1380" spans="6:11" ht="21" customHeight="1">
      <c r="F1380" s="503"/>
      <c r="K1380" s="503"/>
    </row>
    <row r="1381" spans="6:11" ht="21" customHeight="1">
      <c r="F1381" s="503"/>
      <c r="K1381" s="503"/>
    </row>
    <row r="1382" spans="6:11" ht="21" customHeight="1">
      <c r="F1382" s="503"/>
      <c r="K1382" s="503"/>
    </row>
    <row r="1383" spans="6:11" ht="21" customHeight="1">
      <c r="F1383" s="503"/>
      <c r="K1383" s="503"/>
    </row>
    <row r="1384" spans="6:11" ht="21" customHeight="1">
      <c r="F1384" s="503"/>
      <c r="K1384" s="503"/>
    </row>
    <row r="1385" spans="6:11" ht="21" customHeight="1">
      <c r="F1385" s="503"/>
      <c r="K1385" s="503"/>
    </row>
    <row r="1386" spans="6:11" ht="21" customHeight="1">
      <c r="F1386" s="503"/>
      <c r="K1386" s="503"/>
    </row>
    <row r="1387" spans="6:11" ht="21" customHeight="1">
      <c r="F1387" s="503"/>
      <c r="K1387" s="503"/>
    </row>
    <row r="1388" spans="6:11" ht="21" customHeight="1">
      <c r="F1388" s="503"/>
      <c r="K1388" s="503"/>
    </row>
    <row r="1389" spans="6:11" ht="21" customHeight="1">
      <c r="F1389" s="503"/>
      <c r="K1389" s="503"/>
    </row>
    <row r="1390" spans="6:11" ht="21" customHeight="1">
      <c r="F1390" s="503"/>
      <c r="K1390" s="503"/>
    </row>
    <row r="1391" spans="6:11" ht="21" customHeight="1">
      <c r="F1391" s="503"/>
      <c r="K1391" s="503"/>
    </row>
    <row r="1392" spans="6:11" ht="21" customHeight="1">
      <c r="F1392" s="503"/>
      <c r="K1392" s="503"/>
    </row>
    <row r="1393" spans="6:11" ht="21" customHeight="1">
      <c r="F1393" s="503"/>
      <c r="K1393" s="503"/>
    </row>
    <row r="1394" spans="6:11" ht="21" customHeight="1">
      <c r="F1394" s="503"/>
      <c r="K1394" s="503"/>
    </row>
    <row r="1395" spans="6:11" ht="21" customHeight="1">
      <c r="F1395" s="503"/>
      <c r="K1395" s="503"/>
    </row>
    <row r="1396" spans="6:11" ht="21" customHeight="1">
      <c r="F1396" s="503"/>
      <c r="K1396" s="503"/>
    </row>
    <row r="1397" spans="6:11" ht="21" customHeight="1">
      <c r="F1397" s="503"/>
      <c r="K1397" s="503"/>
    </row>
    <row r="1398" spans="6:11" ht="21" customHeight="1">
      <c r="F1398" s="503"/>
      <c r="K1398" s="503"/>
    </row>
    <row r="1399" spans="6:11" ht="21" customHeight="1">
      <c r="F1399" s="503"/>
      <c r="K1399" s="503"/>
    </row>
    <row r="1400" spans="6:11" ht="21" customHeight="1">
      <c r="F1400" s="503"/>
      <c r="K1400" s="503"/>
    </row>
    <row r="1401" spans="6:11" ht="21" customHeight="1">
      <c r="F1401" s="503"/>
      <c r="K1401" s="503"/>
    </row>
    <row r="1402" spans="6:11" ht="21" customHeight="1">
      <c r="F1402" s="503"/>
      <c r="K1402" s="503"/>
    </row>
    <row r="1403" spans="6:11" ht="21" customHeight="1">
      <c r="F1403" s="503"/>
      <c r="K1403" s="503"/>
    </row>
    <row r="1404" spans="6:11" ht="21" customHeight="1">
      <c r="F1404" s="503"/>
      <c r="K1404" s="503"/>
    </row>
    <row r="1405" spans="6:11" ht="21" customHeight="1">
      <c r="F1405" s="503"/>
      <c r="K1405" s="503"/>
    </row>
    <row r="1406" spans="6:11" ht="21" customHeight="1">
      <c r="F1406" s="503"/>
      <c r="K1406" s="503"/>
    </row>
    <row r="1407" spans="6:11" ht="21" customHeight="1">
      <c r="F1407" s="503"/>
      <c r="K1407" s="503"/>
    </row>
    <row r="1408" spans="6:11" ht="21" customHeight="1">
      <c r="F1408" s="503"/>
      <c r="K1408" s="503"/>
    </row>
    <row r="1409" spans="6:11" ht="21" customHeight="1">
      <c r="F1409" s="503"/>
      <c r="K1409" s="503"/>
    </row>
    <row r="1410" spans="6:11" ht="21" customHeight="1">
      <c r="F1410" s="503"/>
      <c r="K1410" s="503"/>
    </row>
    <row r="1411" spans="6:11" ht="21" customHeight="1">
      <c r="F1411" s="503"/>
      <c r="K1411" s="503"/>
    </row>
    <row r="1412" spans="6:11" ht="21" customHeight="1">
      <c r="F1412" s="503"/>
      <c r="K1412" s="503"/>
    </row>
    <row r="1413" spans="6:11" ht="21" customHeight="1">
      <c r="F1413" s="503"/>
      <c r="K1413" s="503"/>
    </row>
    <row r="1414" spans="6:11" ht="21" customHeight="1">
      <c r="F1414" s="503"/>
      <c r="K1414" s="503"/>
    </row>
    <row r="1415" spans="6:11" ht="21" customHeight="1">
      <c r="F1415" s="503"/>
      <c r="K1415" s="503"/>
    </row>
    <row r="1416" spans="6:11" ht="21" customHeight="1">
      <c r="F1416" s="503"/>
      <c r="K1416" s="503"/>
    </row>
    <row r="1417" spans="6:11" ht="21" customHeight="1">
      <c r="F1417" s="503"/>
      <c r="K1417" s="503"/>
    </row>
    <row r="1418" spans="6:11" ht="21" customHeight="1">
      <c r="F1418" s="503"/>
      <c r="K1418" s="503"/>
    </row>
    <row r="1419" spans="6:11" ht="21" customHeight="1">
      <c r="F1419" s="503"/>
      <c r="K1419" s="503"/>
    </row>
    <row r="1420" spans="6:11" ht="21" customHeight="1">
      <c r="F1420" s="503"/>
      <c r="K1420" s="503"/>
    </row>
    <row r="1421" spans="6:11" ht="21" customHeight="1">
      <c r="F1421" s="503"/>
      <c r="K1421" s="503"/>
    </row>
    <row r="1422" spans="6:11" ht="21" customHeight="1">
      <c r="F1422" s="503"/>
      <c r="K1422" s="503"/>
    </row>
    <row r="1423" spans="6:11" ht="21" customHeight="1">
      <c r="F1423" s="503"/>
      <c r="K1423" s="503"/>
    </row>
    <row r="1424" spans="6:11" ht="21" customHeight="1">
      <c r="F1424" s="503"/>
      <c r="K1424" s="503"/>
    </row>
    <row r="1425" spans="6:11" ht="21" customHeight="1">
      <c r="F1425" s="503"/>
      <c r="K1425" s="503"/>
    </row>
    <row r="1426" spans="6:11" ht="21" customHeight="1">
      <c r="F1426" s="503"/>
      <c r="K1426" s="503"/>
    </row>
    <row r="1427" spans="6:11" ht="21" customHeight="1">
      <c r="F1427" s="503"/>
      <c r="K1427" s="503"/>
    </row>
    <row r="1428" spans="6:11" ht="21" customHeight="1">
      <c r="F1428" s="503"/>
      <c r="K1428" s="503"/>
    </row>
    <row r="1429" spans="6:11" ht="21" customHeight="1">
      <c r="F1429" s="503"/>
      <c r="K1429" s="503"/>
    </row>
    <row r="1430" spans="6:11" ht="21" customHeight="1">
      <c r="F1430" s="503"/>
      <c r="K1430" s="503"/>
    </row>
    <row r="1431" spans="6:11" ht="21" customHeight="1">
      <c r="F1431" s="503"/>
      <c r="K1431" s="503"/>
    </row>
    <row r="1432" spans="6:11" ht="21" customHeight="1">
      <c r="F1432" s="503"/>
      <c r="K1432" s="503"/>
    </row>
    <row r="1433" spans="6:11" ht="21" customHeight="1">
      <c r="F1433" s="503"/>
      <c r="K1433" s="503"/>
    </row>
    <row r="1434" spans="6:11" ht="21" customHeight="1">
      <c r="F1434" s="503"/>
      <c r="K1434" s="503"/>
    </row>
    <row r="1435" spans="6:11" ht="21" customHeight="1">
      <c r="F1435" s="503"/>
      <c r="K1435" s="503"/>
    </row>
    <row r="1436" spans="6:11" ht="21" customHeight="1">
      <c r="F1436" s="503"/>
      <c r="K1436" s="503"/>
    </row>
    <row r="1437" spans="6:11" ht="21" customHeight="1">
      <c r="F1437" s="503"/>
      <c r="K1437" s="503"/>
    </row>
    <row r="1438" spans="6:11" ht="21" customHeight="1">
      <c r="F1438" s="503"/>
      <c r="K1438" s="503"/>
    </row>
    <row r="1439" spans="6:11" ht="21" customHeight="1">
      <c r="F1439" s="503"/>
      <c r="K1439" s="503"/>
    </row>
    <row r="1440" spans="6:11" ht="21" customHeight="1">
      <c r="F1440" s="503"/>
      <c r="K1440" s="503"/>
    </row>
    <row r="1441" spans="6:11" ht="21" customHeight="1">
      <c r="F1441" s="503"/>
      <c r="K1441" s="503"/>
    </row>
    <row r="1442" spans="6:11" ht="21" customHeight="1">
      <c r="F1442" s="503"/>
      <c r="K1442" s="503"/>
    </row>
    <row r="1443" spans="6:11" ht="21" customHeight="1">
      <c r="F1443" s="503"/>
      <c r="K1443" s="503"/>
    </row>
    <row r="1444" spans="6:11" ht="21" customHeight="1">
      <c r="F1444" s="503"/>
      <c r="K1444" s="503"/>
    </row>
    <row r="1445" spans="6:11" ht="21" customHeight="1">
      <c r="F1445" s="503"/>
      <c r="K1445" s="503"/>
    </row>
    <row r="1446" spans="6:11" ht="21" customHeight="1">
      <c r="F1446" s="503"/>
      <c r="K1446" s="503"/>
    </row>
    <row r="1447" spans="6:11" ht="21" customHeight="1">
      <c r="F1447" s="503"/>
      <c r="K1447" s="503"/>
    </row>
    <row r="1448" spans="6:11" ht="21" customHeight="1">
      <c r="F1448" s="503"/>
      <c r="K1448" s="503"/>
    </row>
    <row r="1449" spans="6:11" ht="21" customHeight="1">
      <c r="F1449" s="503"/>
      <c r="K1449" s="503"/>
    </row>
    <row r="1450" spans="6:11" ht="21" customHeight="1">
      <c r="F1450" s="503"/>
      <c r="K1450" s="503"/>
    </row>
    <row r="1451" spans="6:11" ht="21" customHeight="1">
      <c r="F1451" s="503"/>
      <c r="K1451" s="503"/>
    </row>
    <row r="1452" spans="6:11" ht="21" customHeight="1">
      <c r="F1452" s="503"/>
      <c r="K1452" s="503"/>
    </row>
    <row r="1453" spans="6:11" ht="21" customHeight="1">
      <c r="F1453" s="503"/>
      <c r="K1453" s="503"/>
    </row>
    <row r="1454" spans="6:11" ht="21" customHeight="1">
      <c r="F1454" s="503"/>
      <c r="K1454" s="503"/>
    </row>
    <row r="1455" spans="6:11" ht="21" customHeight="1">
      <c r="F1455" s="503"/>
      <c r="K1455" s="503"/>
    </row>
    <row r="1456" spans="6:11" ht="21" customHeight="1">
      <c r="F1456" s="503"/>
      <c r="K1456" s="503"/>
    </row>
    <row r="1457" spans="6:11" ht="21" customHeight="1">
      <c r="F1457" s="503"/>
      <c r="K1457" s="503"/>
    </row>
    <row r="1458" spans="6:11" ht="21" customHeight="1">
      <c r="F1458" s="503"/>
      <c r="K1458" s="503"/>
    </row>
    <row r="1459" spans="6:11" ht="21" customHeight="1">
      <c r="F1459" s="503"/>
      <c r="K1459" s="503"/>
    </row>
    <row r="1460" spans="6:11" ht="21" customHeight="1">
      <c r="F1460" s="503"/>
      <c r="K1460" s="503"/>
    </row>
    <row r="1461" spans="6:11" ht="21" customHeight="1">
      <c r="F1461" s="503"/>
      <c r="K1461" s="503"/>
    </row>
    <row r="1462" spans="6:11" ht="21" customHeight="1">
      <c r="F1462" s="503"/>
      <c r="K1462" s="503"/>
    </row>
    <row r="1463" spans="6:11" ht="21" customHeight="1">
      <c r="F1463" s="503"/>
      <c r="K1463" s="503"/>
    </row>
    <row r="1464" spans="6:11" ht="21" customHeight="1">
      <c r="F1464" s="503"/>
      <c r="K1464" s="503"/>
    </row>
    <row r="1465" spans="6:11" ht="21" customHeight="1">
      <c r="F1465" s="503"/>
      <c r="K1465" s="503"/>
    </row>
    <row r="1466" spans="6:11" ht="21" customHeight="1">
      <c r="F1466" s="503"/>
      <c r="K1466" s="503"/>
    </row>
    <row r="1467" spans="6:11" ht="21" customHeight="1">
      <c r="F1467" s="503"/>
      <c r="K1467" s="503"/>
    </row>
    <row r="1468" spans="6:11" ht="21" customHeight="1">
      <c r="F1468" s="503"/>
      <c r="K1468" s="503"/>
    </row>
    <row r="1469" spans="6:11" ht="21" customHeight="1">
      <c r="F1469" s="503"/>
      <c r="K1469" s="503"/>
    </row>
    <row r="1470" spans="6:11" ht="21" customHeight="1">
      <c r="F1470" s="503"/>
      <c r="K1470" s="503"/>
    </row>
    <row r="1471" spans="6:11" ht="21" customHeight="1">
      <c r="F1471" s="503"/>
      <c r="K1471" s="503"/>
    </row>
    <row r="1472" spans="6:11" ht="21" customHeight="1">
      <c r="F1472" s="503"/>
      <c r="K1472" s="503"/>
    </row>
    <row r="1473" spans="6:11" ht="21" customHeight="1">
      <c r="F1473" s="503"/>
      <c r="K1473" s="503"/>
    </row>
    <row r="1474" spans="6:11" ht="21" customHeight="1">
      <c r="F1474" s="503"/>
      <c r="K1474" s="503"/>
    </row>
    <row r="1475" spans="6:11" ht="21" customHeight="1">
      <c r="F1475" s="503"/>
      <c r="K1475" s="503"/>
    </row>
    <row r="1476" spans="6:11" ht="21" customHeight="1">
      <c r="F1476" s="503"/>
      <c r="K1476" s="503"/>
    </row>
    <row r="1477" spans="6:11" ht="21" customHeight="1">
      <c r="F1477" s="503"/>
      <c r="K1477" s="503"/>
    </row>
    <row r="1478" spans="6:11" ht="21" customHeight="1">
      <c r="F1478" s="503"/>
      <c r="K1478" s="503"/>
    </row>
    <row r="1479" spans="6:11" ht="21" customHeight="1">
      <c r="F1479" s="503"/>
      <c r="K1479" s="503"/>
    </row>
    <row r="1480" spans="6:11" ht="21" customHeight="1">
      <c r="F1480" s="503"/>
      <c r="K1480" s="503"/>
    </row>
    <row r="1481" spans="6:11" ht="21" customHeight="1">
      <c r="F1481" s="503"/>
      <c r="K1481" s="503"/>
    </row>
    <row r="1482" spans="6:11" ht="21" customHeight="1">
      <c r="F1482" s="503"/>
      <c r="K1482" s="503"/>
    </row>
    <row r="1483" spans="6:11" ht="21" customHeight="1">
      <c r="F1483" s="503"/>
      <c r="K1483" s="503"/>
    </row>
    <row r="1484" spans="6:11" ht="21" customHeight="1">
      <c r="F1484" s="503"/>
      <c r="K1484" s="503"/>
    </row>
    <row r="1485" spans="6:11" ht="21" customHeight="1">
      <c r="F1485" s="503"/>
      <c r="K1485" s="503"/>
    </row>
    <row r="1486" spans="6:11" ht="21" customHeight="1">
      <c r="F1486" s="503"/>
      <c r="K1486" s="503"/>
    </row>
    <row r="1487" spans="6:11" ht="21" customHeight="1">
      <c r="F1487" s="503"/>
      <c r="K1487" s="503"/>
    </row>
    <row r="1488" spans="6:11" ht="21" customHeight="1">
      <c r="F1488" s="503"/>
      <c r="K1488" s="503"/>
    </row>
    <row r="1489" spans="6:11" ht="21" customHeight="1">
      <c r="F1489" s="503"/>
      <c r="K1489" s="503"/>
    </row>
    <row r="1490" spans="6:11" ht="21" customHeight="1">
      <c r="F1490" s="503"/>
      <c r="K1490" s="503"/>
    </row>
    <row r="1491" spans="6:11" ht="21" customHeight="1">
      <c r="F1491" s="503"/>
      <c r="K1491" s="503"/>
    </row>
    <row r="1492" spans="6:11" ht="21" customHeight="1">
      <c r="F1492" s="503"/>
      <c r="K1492" s="503"/>
    </row>
    <row r="1493" spans="6:11" ht="21" customHeight="1">
      <c r="F1493" s="503"/>
      <c r="K1493" s="503"/>
    </row>
    <row r="1494" spans="6:11" ht="21" customHeight="1">
      <c r="F1494" s="503"/>
      <c r="K1494" s="503"/>
    </row>
    <row r="1495" spans="6:11" ht="21" customHeight="1">
      <c r="F1495" s="503"/>
      <c r="K1495" s="503"/>
    </row>
    <row r="1496" spans="6:11" ht="21" customHeight="1">
      <c r="F1496" s="503"/>
      <c r="K1496" s="503"/>
    </row>
    <row r="1497" spans="6:11" ht="21" customHeight="1">
      <c r="F1497" s="503"/>
      <c r="K1497" s="503"/>
    </row>
    <row r="1498" spans="6:11" ht="21" customHeight="1">
      <c r="F1498" s="503"/>
      <c r="K1498" s="503"/>
    </row>
    <row r="1499" spans="6:11" ht="21" customHeight="1">
      <c r="F1499" s="503"/>
      <c r="K1499" s="503"/>
    </row>
    <row r="1500" spans="6:11" ht="21" customHeight="1">
      <c r="F1500" s="503"/>
      <c r="K1500" s="503"/>
    </row>
    <row r="1501" spans="6:11" ht="21" customHeight="1">
      <c r="F1501" s="503"/>
      <c r="K1501" s="503"/>
    </row>
    <row r="1502" spans="6:11" ht="21" customHeight="1">
      <c r="F1502" s="503"/>
      <c r="K1502" s="503"/>
    </row>
    <row r="1503" spans="6:11" ht="21" customHeight="1">
      <c r="F1503" s="503"/>
      <c r="K1503" s="503"/>
    </row>
    <row r="1504" spans="6:11" ht="21" customHeight="1">
      <c r="F1504" s="503"/>
      <c r="K1504" s="503"/>
    </row>
    <row r="1505" spans="6:11" ht="21" customHeight="1">
      <c r="F1505" s="503"/>
      <c r="K1505" s="503"/>
    </row>
    <row r="1506" spans="6:11" ht="21" customHeight="1">
      <c r="F1506" s="503"/>
      <c r="K1506" s="503"/>
    </row>
    <row r="1507" spans="6:11" ht="21" customHeight="1">
      <c r="F1507" s="503"/>
      <c r="K1507" s="503"/>
    </row>
    <row r="1508" spans="6:11" ht="21" customHeight="1">
      <c r="F1508" s="503"/>
      <c r="K1508" s="503"/>
    </row>
    <row r="1509" spans="6:11" ht="21" customHeight="1">
      <c r="F1509" s="503"/>
      <c r="K1509" s="503"/>
    </row>
    <row r="1510" spans="6:11" ht="21" customHeight="1">
      <c r="F1510" s="503"/>
      <c r="K1510" s="503"/>
    </row>
    <row r="1511" spans="6:11" ht="21" customHeight="1">
      <c r="F1511" s="503"/>
      <c r="K1511" s="503"/>
    </row>
    <row r="1512" spans="6:11" ht="21" customHeight="1">
      <c r="F1512" s="503"/>
      <c r="K1512" s="503"/>
    </row>
    <row r="1513" spans="6:11" ht="21" customHeight="1">
      <c r="F1513" s="503"/>
      <c r="K1513" s="503"/>
    </row>
    <row r="1514" spans="6:11" ht="21" customHeight="1">
      <c r="F1514" s="503"/>
      <c r="K1514" s="503"/>
    </row>
    <row r="1515" spans="6:11" ht="21" customHeight="1">
      <c r="F1515" s="503"/>
      <c r="K1515" s="503"/>
    </row>
    <row r="1516" spans="6:11" ht="21" customHeight="1">
      <c r="F1516" s="503"/>
      <c r="K1516" s="503"/>
    </row>
    <row r="1517" spans="6:11" ht="21" customHeight="1">
      <c r="F1517" s="503"/>
      <c r="K1517" s="503"/>
    </row>
    <row r="1518" spans="6:11" ht="21" customHeight="1">
      <c r="F1518" s="503"/>
      <c r="K1518" s="503"/>
    </row>
    <row r="1519" spans="6:11" ht="21" customHeight="1">
      <c r="F1519" s="503"/>
      <c r="K1519" s="503"/>
    </row>
    <row r="1520" spans="6:11" ht="21" customHeight="1">
      <c r="F1520" s="503"/>
      <c r="K1520" s="503"/>
    </row>
    <row r="1521" spans="6:11" ht="21" customHeight="1">
      <c r="F1521" s="503"/>
      <c r="K1521" s="503"/>
    </row>
    <row r="1522" spans="6:11" ht="21" customHeight="1">
      <c r="F1522" s="503"/>
      <c r="K1522" s="503"/>
    </row>
    <row r="1523" spans="6:11" ht="21" customHeight="1">
      <c r="F1523" s="503"/>
      <c r="K1523" s="503"/>
    </row>
    <row r="1524" spans="6:11" ht="21" customHeight="1">
      <c r="F1524" s="503"/>
      <c r="K1524" s="503"/>
    </row>
    <row r="1525" spans="6:11" ht="21" customHeight="1">
      <c r="F1525" s="503"/>
      <c r="K1525" s="503"/>
    </row>
    <row r="1526" spans="6:11" ht="21" customHeight="1">
      <c r="F1526" s="503"/>
      <c r="K1526" s="503"/>
    </row>
    <row r="1527" spans="6:11" ht="21" customHeight="1">
      <c r="F1527" s="503"/>
      <c r="K1527" s="503"/>
    </row>
    <row r="1528" spans="6:11" ht="21" customHeight="1">
      <c r="F1528" s="503"/>
      <c r="K1528" s="503"/>
    </row>
    <row r="1529" spans="6:11" ht="21" customHeight="1">
      <c r="F1529" s="503"/>
      <c r="K1529" s="503"/>
    </row>
    <row r="1530" spans="6:11" ht="21" customHeight="1">
      <c r="F1530" s="503"/>
      <c r="K1530" s="503"/>
    </row>
    <row r="1531" spans="6:11" ht="21" customHeight="1">
      <c r="F1531" s="503"/>
      <c r="K1531" s="503"/>
    </row>
    <row r="1532" spans="6:11" ht="21" customHeight="1">
      <c r="F1532" s="503"/>
      <c r="K1532" s="503"/>
    </row>
    <row r="1533" spans="6:11" ht="21" customHeight="1">
      <c r="F1533" s="503"/>
      <c r="K1533" s="503"/>
    </row>
    <row r="1534" spans="6:11" ht="21" customHeight="1">
      <c r="F1534" s="503"/>
      <c r="K1534" s="503"/>
    </row>
    <row r="1535" spans="6:11" ht="21" customHeight="1">
      <c r="F1535" s="503"/>
      <c r="K1535" s="503"/>
    </row>
    <row r="1536" spans="6:11" ht="21" customHeight="1">
      <c r="F1536" s="503"/>
      <c r="K1536" s="503"/>
    </row>
    <row r="1537" spans="6:11" ht="21" customHeight="1">
      <c r="F1537" s="503"/>
      <c r="K1537" s="503"/>
    </row>
    <row r="1538" spans="6:11" ht="21" customHeight="1">
      <c r="F1538" s="503"/>
      <c r="K1538" s="503"/>
    </row>
    <row r="1539" spans="6:11" ht="21" customHeight="1">
      <c r="F1539" s="503"/>
      <c r="K1539" s="503"/>
    </row>
    <row r="1540" spans="6:11" ht="21" customHeight="1">
      <c r="F1540" s="503"/>
      <c r="K1540" s="503"/>
    </row>
    <row r="1541" spans="6:11" ht="21" customHeight="1">
      <c r="F1541" s="503"/>
      <c r="K1541" s="503"/>
    </row>
    <row r="1542" spans="6:11" ht="21" customHeight="1">
      <c r="F1542" s="503"/>
      <c r="K1542" s="503"/>
    </row>
    <row r="1543" spans="6:11" ht="21" customHeight="1">
      <c r="F1543" s="503"/>
      <c r="K1543" s="503"/>
    </row>
    <row r="1544" spans="6:11" ht="21" customHeight="1">
      <c r="F1544" s="503"/>
      <c r="K1544" s="503"/>
    </row>
    <row r="1545" spans="6:11" ht="21" customHeight="1">
      <c r="F1545" s="503"/>
      <c r="K1545" s="503"/>
    </row>
    <row r="1546" spans="6:11" ht="21" customHeight="1">
      <c r="F1546" s="503"/>
      <c r="K1546" s="503"/>
    </row>
    <row r="1547" spans="6:11" ht="21" customHeight="1">
      <c r="F1547" s="503"/>
      <c r="K1547" s="503"/>
    </row>
    <row r="1548" spans="6:11" ht="21" customHeight="1">
      <c r="F1548" s="503"/>
      <c r="K1548" s="503"/>
    </row>
    <row r="1549" spans="6:11" ht="21" customHeight="1">
      <c r="F1549" s="503"/>
      <c r="K1549" s="503"/>
    </row>
    <row r="1550" spans="6:11" ht="21" customHeight="1">
      <c r="F1550" s="503"/>
      <c r="K1550" s="503"/>
    </row>
    <row r="1551" spans="6:11" ht="21" customHeight="1">
      <c r="F1551" s="503"/>
      <c r="K1551" s="503"/>
    </row>
    <row r="1552" spans="6:11" ht="21" customHeight="1">
      <c r="F1552" s="503"/>
      <c r="K1552" s="503"/>
    </row>
    <row r="1553" spans="6:11" ht="21" customHeight="1">
      <c r="F1553" s="503"/>
      <c r="K1553" s="503"/>
    </row>
    <row r="1554" spans="6:11" ht="21" customHeight="1">
      <c r="F1554" s="503"/>
      <c r="K1554" s="503"/>
    </row>
    <row r="1555" spans="6:11" ht="21" customHeight="1">
      <c r="F1555" s="503"/>
      <c r="K1555" s="503"/>
    </row>
    <row r="1556" spans="6:11" ht="21" customHeight="1">
      <c r="F1556" s="503"/>
      <c r="K1556" s="503"/>
    </row>
    <row r="1557" spans="6:11" ht="21" customHeight="1">
      <c r="F1557" s="503"/>
      <c r="K1557" s="503"/>
    </row>
    <row r="1558" spans="6:11" ht="21" customHeight="1">
      <c r="F1558" s="503"/>
      <c r="K1558" s="503"/>
    </row>
    <row r="1559" spans="6:11" ht="21" customHeight="1">
      <c r="F1559" s="503"/>
      <c r="K1559" s="503"/>
    </row>
    <row r="1560" spans="6:11" ht="21" customHeight="1">
      <c r="F1560" s="503"/>
      <c r="K1560" s="503"/>
    </row>
    <row r="1561" spans="6:11" ht="21" customHeight="1">
      <c r="F1561" s="503"/>
      <c r="K1561" s="503"/>
    </row>
    <row r="1562" spans="6:11" ht="21" customHeight="1">
      <c r="F1562" s="503"/>
      <c r="K1562" s="503"/>
    </row>
    <row r="1563" spans="6:11" ht="21" customHeight="1">
      <c r="F1563" s="503"/>
      <c r="K1563" s="503"/>
    </row>
    <row r="1564" spans="6:11" ht="21" customHeight="1">
      <c r="F1564" s="503"/>
      <c r="K1564" s="503"/>
    </row>
    <row r="1565" spans="6:11" ht="21" customHeight="1">
      <c r="F1565" s="503"/>
      <c r="K1565" s="503"/>
    </row>
    <row r="1566" spans="6:11" ht="21" customHeight="1">
      <c r="F1566" s="503"/>
      <c r="K1566" s="503"/>
    </row>
    <row r="1567" spans="6:11" ht="21" customHeight="1">
      <c r="F1567" s="503"/>
      <c r="K1567" s="503"/>
    </row>
    <row r="1568" spans="6:11" ht="21" customHeight="1">
      <c r="F1568" s="503"/>
      <c r="K1568" s="503"/>
    </row>
    <row r="1569" spans="6:11" ht="21" customHeight="1">
      <c r="F1569" s="503"/>
      <c r="K1569" s="503"/>
    </row>
    <row r="1570" spans="6:11" ht="21" customHeight="1">
      <c r="F1570" s="503"/>
      <c r="K1570" s="503"/>
    </row>
    <row r="1571" spans="6:11" ht="21" customHeight="1">
      <c r="F1571" s="503"/>
      <c r="K1571" s="503"/>
    </row>
    <row r="1572" spans="6:11" ht="21" customHeight="1">
      <c r="F1572" s="503"/>
      <c r="K1572" s="503"/>
    </row>
    <row r="1573" spans="6:11" ht="21" customHeight="1">
      <c r="F1573" s="503"/>
      <c r="K1573" s="503"/>
    </row>
    <row r="1574" spans="6:11" ht="21" customHeight="1">
      <c r="F1574" s="503"/>
      <c r="K1574" s="503"/>
    </row>
    <row r="1575" spans="6:11" ht="21" customHeight="1">
      <c r="F1575" s="503"/>
      <c r="K1575" s="503"/>
    </row>
    <row r="1576" spans="6:11" ht="21" customHeight="1">
      <c r="F1576" s="503"/>
      <c r="K1576" s="503"/>
    </row>
    <row r="1577" spans="6:11" ht="21" customHeight="1">
      <c r="F1577" s="503"/>
      <c r="K1577" s="503"/>
    </row>
    <row r="1578" spans="6:11" ht="21" customHeight="1">
      <c r="F1578" s="503"/>
      <c r="K1578" s="503"/>
    </row>
    <row r="1579" spans="6:11" ht="21" customHeight="1">
      <c r="F1579" s="503"/>
      <c r="K1579" s="503"/>
    </row>
    <row r="1580" spans="6:11" ht="21" customHeight="1">
      <c r="F1580" s="503"/>
      <c r="K1580" s="503"/>
    </row>
    <row r="1581" spans="6:11" ht="21" customHeight="1">
      <c r="F1581" s="503"/>
      <c r="K1581" s="503"/>
    </row>
    <row r="1582" spans="6:11" ht="21" customHeight="1">
      <c r="F1582" s="503"/>
      <c r="K1582" s="503"/>
    </row>
    <row r="1583" spans="6:11" ht="21" customHeight="1">
      <c r="F1583" s="503"/>
      <c r="K1583" s="503"/>
    </row>
    <row r="1584" spans="6:11" ht="21" customHeight="1">
      <c r="F1584" s="503"/>
      <c r="K1584" s="503"/>
    </row>
    <row r="1585" spans="6:11" ht="21" customHeight="1">
      <c r="F1585" s="503"/>
      <c r="K1585" s="503"/>
    </row>
    <row r="1586" spans="6:11" ht="21" customHeight="1">
      <c r="F1586" s="503"/>
      <c r="K1586" s="503"/>
    </row>
    <row r="1587" spans="6:11" ht="21" customHeight="1">
      <c r="F1587" s="503"/>
      <c r="K1587" s="503"/>
    </row>
    <row r="1588" spans="6:11" ht="21" customHeight="1">
      <c r="F1588" s="503"/>
      <c r="K1588" s="503"/>
    </row>
    <row r="1589" spans="6:11" ht="21" customHeight="1">
      <c r="F1589" s="503"/>
      <c r="K1589" s="503"/>
    </row>
    <row r="1590" spans="6:11" ht="21" customHeight="1">
      <c r="F1590" s="503"/>
      <c r="K1590" s="503"/>
    </row>
    <row r="1591" spans="6:11" ht="21" customHeight="1">
      <c r="F1591" s="503"/>
      <c r="K1591" s="503"/>
    </row>
    <row r="1592" spans="6:11" ht="21" customHeight="1">
      <c r="F1592" s="503"/>
      <c r="K1592" s="503"/>
    </row>
    <row r="1593" spans="6:11" ht="21" customHeight="1">
      <c r="F1593" s="503"/>
      <c r="K1593" s="503"/>
    </row>
    <row r="1594" spans="6:11" ht="21" customHeight="1">
      <c r="F1594" s="503"/>
      <c r="K1594" s="503"/>
    </row>
    <row r="1595" spans="6:11" ht="21" customHeight="1">
      <c r="F1595" s="503"/>
      <c r="K1595" s="503"/>
    </row>
    <row r="1596" spans="6:11" ht="21" customHeight="1">
      <c r="F1596" s="503"/>
      <c r="K1596" s="503"/>
    </row>
    <row r="1597" spans="6:11" ht="21" customHeight="1">
      <c r="F1597" s="503"/>
      <c r="K1597" s="503"/>
    </row>
    <row r="1598" spans="6:11" ht="21" customHeight="1">
      <c r="F1598" s="503"/>
      <c r="K1598" s="503"/>
    </row>
    <row r="1599" spans="6:11" ht="21" customHeight="1">
      <c r="F1599" s="503"/>
      <c r="K1599" s="503"/>
    </row>
    <row r="1600" spans="6:11" ht="21" customHeight="1">
      <c r="F1600" s="503"/>
      <c r="K1600" s="503"/>
    </row>
    <row r="1601" spans="6:11" ht="21" customHeight="1">
      <c r="F1601" s="503"/>
      <c r="K1601" s="503"/>
    </row>
    <row r="1602" spans="6:11" ht="21" customHeight="1">
      <c r="F1602" s="503"/>
      <c r="K1602" s="503"/>
    </row>
    <row r="1603" spans="6:11" ht="21" customHeight="1">
      <c r="F1603" s="503"/>
      <c r="K1603" s="503"/>
    </row>
    <row r="1604" spans="6:11" ht="21" customHeight="1">
      <c r="F1604" s="503"/>
      <c r="K1604" s="503"/>
    </row>
    <row r="1605" spans="6:11" ht="21" customHeight="1">
      <c r="F1605" s="503"/>
      <c r="K1605" s="503"/>
    </row>
    <row r="1606" spans="6:11" ht="21" customHeight="1">
      <c r="F1606" s="503"/>
      <c r="K1606" s="503"/>
    </row>
    <row r="1607" spans="6:11" ht="21" customHeight="1">
      <c r="F1607" s="503"/>
      <c r="K1607" s="503"/>
    </row>
    <row r="1608" spans="6:11" ht="21" customHeight="1">
      <c r="F1608" s="503"/>
      <c r="K1608" s="503"/>
    </row>
    <row r="1609" spans="6:11" ht="21" customHeight="1">
      <c r="F1609" s="503"/>
      <c r="K1609" s="503"/>
    </row>
    <row r="1610" spans="6:11" ht="21" customHeight="1">
      <c r="F1610" s="503"/>
      <c r="K1610" s="503"/>
    </row>
    <row r="1611" spans="6:11" ht="21" customHeight="1">
      <c r="F1611" s="503"/>
      <c r="K1611" s="503"/>
    </row>
    <row r="1612" spans="6:11" ht="21" customHeight="1">
      <c r="F1612" s="503"/>
      <c r="K1612" s="503"/>
    </row>
    <row r="1613" spans="6:11" ht="21" customHeight="1">
      <c r="F1613" s="503"/>
      <c r="K1613" s="503"/>
    </row>
    <row r="1614" spans="6:11" ht="21" customHeight="1">
      <c r="F1614" s="503"/>
      <c r="K1614" s="503"/>
    </row>
    <row r="1615" spans="6:11" ht="21" customHeight="1">
      <c r="F1615" s="503"/>
      <c r="K1615" s="503"/>
    </row>
    <row r="1616" spans="6:11" ht="21" customHeight="1">
      <c r="F1616" s="503"/>
      <c r="K1616" s="503"/>
    </row>
    <row r="1617" spans="6:11" ht="21" customHeight="1">
      <c r="F1617" s="503"/>
      <c r="K1617" s="503"/>
    </row>
    <row r="1618" spans="6:11" ht="21" customHeight="1">
      <c r="F1618" s="503"/>
      <c r="K1618" s="503"/>
    </row>
    <row r="1619" spans="6:11" ht="21" customHeight="1">
      <c r="F1619" s="503"/>
      <c r="K1619" s="503"/>
    </row>
    <row r="1620" spans="6:11" ht="21" customHeight="1">
      <c r="F1620" s="503"/>
      <c r="K1620" s="503"/>
    </row>
    <row r="1621" spans="6:11" ht="21" customHeight="1">
      <c r="F1621" s="503"/>
      <c r="K1621" s="503"/>
    </row>
    <row r="1622" spans="6:11" ht="21" customHeight="1">
      <c r="F1622" s="503"/>
      <c r="K1622" s="503"/>
    </row>
    <row r="1623" spans="6:11" ht="21" customHeight="1">
      <c r="F1623" s="503"/>
      <c r="K1623" s="503"/>
    </row>
    <row r="1624" spans="6:11" ht="21" customHeight="1">
      <c r="F1624" s="503"/>
      <c r="K1624" s="503"/>
    </row>
    <row r="1625" spans="6:11" ht="21" customHeight="1">
      <c r="F1625" s="503"/>
      <c r="K1625" s="503"/>
    </row>
    <row r="1626" spans="6:11" ht="21" customHeight="1">
      <c r="F1626" s="503"/>
      <c r="K1626" s="503"/>
    </row>
    <row r="1627" spans="6:11" ht="21" customHeight="1">
      <c r="F1627" s="503"/>
      <c r="K1627" s="503"/>
    </row>
    <row r="1628" spans="6:11" ht="21" customHeight="1">
      <c r="F1628" s="503"/>
      <c r="K1628" s="503"/>
    </row>
    <row r="1629" spans="6:11" ht="21" customHeight="1">
      <c r="F1629" s="503"/>
      <c r="K1629" s="503"/>
    </row>
    <row r="1630" spans="6:11" ht="21" customHeight="1">
      <c r="F1630" s="503"/>
      <c r="K1630" s="503"/>
    </row>
    <row r="1631" spans="6:11" ht="21" customHeight="1">
      <c r="F1631" s="503"/>
      <c r="K1631" s="503"/>
    </row>
    <row r="1632" spans="6:11" ht="21" customHeight="1">
      <c r="F1632" s="503"/>
      <c r="K1632" s="503"/>
    </row>
    <row r="1633" spans="6:11" ht="21" customHeight="1">
      <c r="F1633" s="503"/>
      <c r="K1633" s="503"/>
    </row>
    <row r="1634" spans="6:11" ht="21" customHeight="1">
      <c r="F1634" s="503"/>
      <c r="K1634" s="503"/>
    </row>
    <row r="1635" spans="6:11" ht="21" customHeight="1">
      <c r="F1635" s="503"/>
      <c r="K1635" s="503"/>
    </row>
    <row r="1636" spans="6:11" ht="21" customHeight="1">
      <c r="F1636" s="503"/>
      <c r="K1636" s="503"/>
    </row>
    <row r="1637" spans="6:11" ht="21" customHeight="1">
      <c r="F1637" s="503"/>
      <c r="K1637" s="503"/>
    </row>
    <row r="1638" spans="6:11" ht="21" customHeight="1">
      <c r="F1638" s="503"/>
      <c r="K1638" s="503"/>
    </row>
    <row r="1639" spans="6:11" ht="21" customHeight="1">
      <c r="F1639" s="503"/>
      <c r="K1639" s="503"/>
    </row>
    <row r="1640" spans="6:11" ht="21" customHeight="1">
      <c r="F1640" s="503"/>
      <c r="K1640" s="503"/>
    </row>
    <row r="1641" spans="6:11" ht="21" customHeight="1">
      <c r="F1641" s="503"/>
      <c r="K1641" s="503"/>
    </row>
    <row r="1642" spans="6:11" ht="21" customHeight="1">
      <c r="F1642" s="503"/>
      <c r="K1642" s="503"/>
    </row>
    <row r="1643" spans="6:11" ht="21" customHeight="1">
      <c r="F1643" s="503"/>
      <c r="K1643" s="503"/>
    </row>
    <row r="1644" spans="6:11" ht="21" customHeight="1">
      <c r="F1644" s="503"/>
      <c r="K1644" s="503"/>
    </row>
    <row r="1645" spans="6:11" ht="21" customHeight="1">
      <c r="F1645" s="503"/>
      <c r="K1645" s="503"/>
    </row>
    <row r="1646" spans="6:11" ht="21" customHeight="1">
      <c r="F1646" s="503"/>
      <c r="K1646" s="503"/>
    </row>
    <row r="1647" spans="6:11" ht="21" customHeight="1">
      <c r="F1647" s="503"/>
      <c r="K1647" s="503"/>
    </row>
    <row r="1648" spans="6:11" ht="21" customHeight="1">
      <c r="F1648" s="503"/>
      <c r="K1648" s="503"/>
    </row>
    <row r="1649" spans="6:11" ht="21" customHeight="1">
      <c r="F1649" s="503"/>
      <c r="K1649" s="503"/>
    </row>
    <row r="1650" spans="6:11" ht="21" customHeight="1">
      <c r="F1650" s="503"/>
      <c r="K1650" s="503"/>
    </row>
    <row r="1651" spans="6:11" ht="21" customHeight="1">
      <c r="F1651" s="503"/>
      <c r="K1651" s="503"/>
    </row>
    <row r="1652" spans="6:11" ht="21" customHeight="1">
      <c r="F1652" s="503"/>
      <c r="K1652" s="503"/>
    </row>
    <row r="1653" spans="6:11" ht="21" customHeight="1">
      <c r="F1653" s="503"/>
      <c r="K1653" s="503"/>
    </row>
    <row r="1654" spans="6:11" ht="21" customHeight="1">
      <c r="F1654" s="503"/>
      <c r="K1654" s="503"/>
    </row>
    <row r="1655" spans="6:11" ht="21" customHeight="1">
      <c r="F1655" s="503"/>
      <c r="K1655" s="503"/>
    </row>
    <row r="1656" spans="6:11" ht="21" customHeight="1">
      <c r="F1656" s="503"/>
      <c r="K1656" s="503"/>
    </row>
    <row r="1657" spans="6:11" ht="21" customHeight="1">
      <c r="F1657" s="503"/>
      <c r="K1657" s="503"/>
    </row>
    <row r="1658" spans="6:11" ht="21" customHeight="1">
      <c r="F1658" s="503"/>
      <c r="K1658" s="503"/>
    </row>
    <row r="1659" spans="6:11" ht="21" customHeight="1">
      <c r="F1659" s="503"/>
      <c r="K1659" s="503"/>
    </row>
    <row r="1660" spans="6:11" ht="21" customHeight="1">
      <c r="F1660" s="503"/>
      <c r="K1660" s="503"/>
    </row>
    <row r="1661" spans="6:11" ht="21" customHeight="1">
      <c r="F1661" s="503"/>
      <c r="K1661" s="503"/>
    </row>
    <row r="1662" spans="6:11" ht="21" customHeight="1">
      <c r="F1662" s="503"/>
      <c r="K1662" s="503"/>
    </row>
    <row r="1663" spans="6:11" ht="21" customHeight="1">
      <c r="F1663" s="503"/>
      <c r="K1663" s="503"/>
    </row>
    <row r="1664" spans="6:11" ht="21" customHeight="1">
      <c r="F1664" s="503"/>
      <c r="K1664" s="503"/>
    </row>
    <row r="1665" spans="6:11" ht="21" customHeight="1">
      <c r="F1665" s="503"/>
      <c r="K1665" s="503"/>
    </row>
    <row r="1666" spans="6:11" ht="21" customHeight="1">
      <c r="F1666" s="503"/>
      <c r="K1666" s="503"/>
    </row>
    <row r="1667" spans="6:11" ht="21" customHeight="1">
      <c r="F1667" s="503"/>
      <c r="K1667" s="503"/>
    </row>
    <row r="1668" spans="6:11" ht="21" customHeight="1">
      <c r="F1668" s="503"/>
      <c r="K1668" s="503"/>
    </row>
    <row r="1669" spans="6:11" ht="21" customHeight="1">
      <c r="F1669" s="503"/>
      <c r="K1669" s="503"/>
    </row>
    <row r="1670" spans="6:11" ht="21" customHeight="1">
      <c r="F1670" s="503"/>
      <c r="K1670" s="503"/>
    </row>
    <row r="1671" spans="6:11" ht="21" customHeight="1">
      <c r="F1671" s="503"/>
      <c r="K1671" s="503"/>
    </row>
    <row r="1672" spans="6:11" ht="21" customHeight="1">
      <c r="F1672" s="503"/>
      <c r="K1672" s="503"/>
    </row>
    <row r="1673" spans="6:11" ht="21" customHeight="1">
      <c r="F1673" s="503"/>
      <c r="K1673" s="503"/>
    </row>
    <row r="1674" spans="6:11" ht="21" customHeight="1">
      <c r="F1674" s="503"/>
      <c r="K1674" s="503"/>
    </row>
    <row r="1675" spans="6:11" ht="21" customHeight="1">
      <c r="F1675" s="503"/>
      <c r="K1675" s="503"/>
    </row>
    <row r="1676" spans="6:11" ht="21" customHeight="1">
      <c r="F1676" s="503"/>
      <c r="K1676" s="503"/>
    </row>
    <row r="1677" spans="6:11" ht="21" customHeight="1">
      <c r="F1677" s="503"/>
      <c r="K1677" s="503"/>
    </row>
    <row r="1678" spans="6:11" ht="21" customHeight="1">
      <c r="F1678" s="503"/>
      <c r="K1678" s="503"/>
    </row>
    <row r="1679" spans="6:11" ht="21" customHeight="1">
      <c r="F1679" s="503"/>
      <c r="K1679" s="503"/>
    </row>
    <row r="1680" spans="6:11" ht="21" customHeight="1">
      <c r="F1680" s="503"/>
      <c r="K1680" s="503"/>
    </row>
    <row r="1681" spans="6:11" ht="21" customHeight="1">
      <c r="F1681" s="503"/>
      <c r="K1681" s="503"/>
    </row>
    <row r="1682" spans="6:11" ht="21" customHeight="1">
      <c r="F1682" s="503"/>
      <c r="K1682" s="503"/>
    </row>
    <row r="1683" spans="6:11" ht="21" customHeight="1">
      <c r="F1683" s="503"/>
      <c r="K1683" s="503"/>
    </row>
    <row r="1684" spans="6:11" ht="21" customHeight="1">
      <c r="F1684" s="503"/>
      <c r="K1684" s="503"/>
    </row>
    <row r="1685" spans="6:11" ht="21" customHeight="1">
      <c r="F1685" s="503"/>
      <c r="K1685" s="503"/>
    </row>
    <row r="1686" spans="6:11" ht="21" customHeight="1">
      <c r="F1686" s="503"/>
      <c r="K1686" s="503"/>
    </row>
    <row r="1687" spans="6:11" ht="21" customHeight="1">
      <c r="F1687" s="503"/>
      <c r="K1687" s="503"/>
    </row>
    <row r="1688" spans="6:11" ht="21" customHeight="1">
      <c r="F1688" s="503"/>
      <c r="K1688" s="503"/>
    </row>
    <row r="1689" spans="6:11" ht="21" customHeight="1">
      <c r="F1689" s="503"/>
      <c r="K1689" s="503"/>
    </row>
    <row r="1690" spans="6:11" ht="21" customHeight="1">
      <c r="F1690" s="503"/>
      <c r="K1690" s="503"/>
    </row>
    <row r="1691" spans="6:11" ht="21" customHeight="1">
      <c r="F1691" s="503"/>
      <c r="K1691" s="503"/>
    </row>
    <row r="1692" spans="6:11" ht="21" customHeight="1">
      <c r="F1692" s="503"/>
      <c r="K1692" s="503"/>
    </row>
    <row r="1693" spans="6:11" ht="21" customHeight="1">
      <c r="F1693" s="503"/>
      <c r="K1693" s="503"/>
    </row>
    <row r="1694" spans="6:11" ht="21" customHeight="1">
      <c r="F1694" s="503"/>
      <c r="K1694" s="503"/>
    </row>
    <row r="1695" spans="6:11" ht="21" customHeight="1">
      <c r="F1695" s="503"/>
      <c r="K1695" s="503"/>
    </row>
    <row r="1696" spans="6:11" ht="21" customHeight="1">
      <c r="F1696" s="503"/>
      <c r="K1696" s="503"/>
    </row>
    <row r="1697" spans="6:11" ht="21" customHeight="1">
      <c r="F1697" s="503"/>
      <c r="K1697" s="503"/>
    </row>
    <row r="1698" spans="6:11" ht="21" customHeight="1">
      <c r="F1698" s="503"/>
      <c r="K1698" s="503"/>
    </row>
    <row r="1699" spans="6:11" ht="21" customHeight="1">
      <c r="F1699" s="503"/>
      <c r="K1699" s="503"/>
    </row>
    <row r="1700" spans="6:11" ht="21" customHeight="1">
      <c r="F1700" s="503"/>
      <c r="K1700" s="503"/>
    </row>
    <row r="1701" spans="6:11" ht="21" customHeight="1">
      <c r="F1701" s="503"/>
      <c r="K1701" s="503"/>
    </row>
    <row r="1702" spans="6:11" ht="21" customHeight="1">
      <c r="F1702" s="503"/>
      <c r="K1702" s="503"/>
    </row>
    <row r="1703" spans="6:11" ht="21" customHeight="1">
      <c r="F1703" s="503"/>
      <c r="K1703" s="503"/>
    </row>
    <row r="1704" spans="6:11" ht="21" customHeight="1">
      <c r="F1704" s="503"/>
      <c r="K1704" s="503"/>
    </row>
    <row r="1705" spans="6:11" ht="21" customHeight="1">
      <c r="F1705" s="503"/>
      <c r="K1705" s="503"/>
    </row>
    <row r="1706" spans="6:11" ht="21" customHeight="1">
      <c r="F1706" s="503"/>
      <c r="K1706" s="503"/>
    </row>
    <row r="1707" spans="6:11" ht="21" customHeight="1">
      <c r="F1707" s="503"/>
      <c r="K1707" s="503"/>
    </row>
    <row r="1708" spans="6:11" ht="21" customHeight="1">
      <c r="F1708" s="503"/>
      <c r="K1708" s="503"/>
    </row>
    <row r="1709" spans="6:11" ht="21" customHeight="1">
      <c r="F1709" s="503"/>
      <c r="K1709" s="503"/>
    </row>
    <row r="1710" spans="6:11" ht="21" customHeight="1">
      <c r="F1710" s="503"/>
      <c r="K1710" s="503"/>
    </row>
    <row r="1711" spans="6:11" ht="21" customHeight="1">
      <c r="F1711" s="503"/>
      <c r="K1711" s="503"/>
    </row>
    <row r="1712" spans="6:11" ht="21" customHeight="1">
      <c r="F1712" s="503"/>
      <c r="K1712" s="503"/>
    </row>
    <row r="1713" spans="6:11" ht="21" customHeight="1">
      <c r="F1713" s="503"/>
      <c r="K1713" s="503"/>
    </row>
    <row r="1714" spans="6:11" ht="21" customHeight="1">
      <c r="F1714" s="503"/>
      <c r="K1714" s="503"/>
    </row>
    <row r="1715" spans="6:11" ht="21" customHeight="1">
      <c r="F1715" s="503"/>
      <c r="K1715" s="503"/>
    </row>
    <row r="1716" spans="6:11" ht="21" customHeight="1">
      <c r="F1716" s="503"/>
      <c r="K1716" s="503"/>
    </row>
    <row r="1717" spans="6:11" ht="21" customHeight="1">
      <c r="F1717" s="503"/>
      <c r="K1717" s="503"/>
    </row>
    <row r="1718" spans="6:11" ht="21" customHeight="1">
      <c r="F1718" s="503"/>
      <c r="K1718" s="503"/>
    </row>
    <row r="1719" spans="6:11" ht="21" customHeight="1">
      <c r="F1719" s="503"/>
      <c r="K1719" s="503"/>
    </row>
    <row r="1720" spans="6:11" ht="21" customHeight="1">
      <c r="F1720" s="503"/>
      <c r="K1720" s="503"/>
    </row>
    <row r="1721" spans="6:11" ht="21" customHeight="1">
      <c r="F1721" s="503"/>
      <c r="K1721" s="503"/>
    </row>
    <row r="1722" spans="6:11" ht="21" customHeight="1">
      <c r="F1722" s="503"/>
      <c r="K1722" s="503"/>
    </row>
    <row r="1723" spans="6:11" ht="21" customHeight="1">
      <c r="F1723" s="503"/>
      <c r="K1723" s="503"/>
    </row>
    <row r="1724" spans="6:11" ht="21" customHeight="1">
      <c r="F1724" s="503"/>
      <c r="K1724" s="503"/>
    </row>
    <row r="1725" spans="6:11" ht="21" customHeight="1">
      <c r="F1725" s="503"/>
      <c r="K1725" s="503"/>
    </row>
    <row r="1726" spans="6:11" ht="21" customHeight="1">
      <c r="F1726" s="503"/>
      <c r="K1726" s="503"/>
    </row>
    <row r="1727" spans="6:11" ht="21" customHeight="1">
      <c r="F1727" s="503"/>
      <c r="K1727" s="503"/>
    </row>
    <row r="1728" spans="6:11" ht="21" customHeight="1">
      <c r="F1728" s="503"/>
      <c r="K1728" s="503"/>
    </row>
    <row r="1729" spans="6:11" ht="21" customHeight="1">
      <c r="F1729" s="503"/>
      <c r="K1729" s="503"/>
    </row>
    <row r="1730" spans="6:11" ht="21" customHeight="1">
      <c r="F1730" s="503"/>
      <c r="K1730" s="503"/>
    </row>
    <row r="1731" spans="6:11" ht="21" customHeight="1">
      <c r="F1731" s="503"/>
      <c r="K1731" s="503"/>
    </row>
    <row r="1732" spans="6:11" ht="21" customHeight="1">
      <c r="F1732" s="503"/>
      <c r="K1732" s="503"/>
    </row>
    <row r="1733" spans="6:11" ht="21" customHeight="1">
      <c r="F1733" s="503"/>
      <c r="K1733" s="503"/>
    </row>
    <row r="1734" spans="6:11" ht="21" customHeight="1">
      <c r="F1734" s="503"/>
      <c r="K1734" s="503"/>
    </row>
    <row r="1735" spans="6:11" ht="21" customHeight="1">
      <c r="F1735" s="503"/>
      <c r="K1735" s="503"/>
    </row>
    <row r="1736" spans="6:11" ht="21" customHeight="1">
      <c r="F1736" s="503"/>
      <c r="K1736" s="503"/>
    </row>
    <row r="1737" spans="6:11" ht="21" customHeight="1">
      <c r="F1737" s="503"/>
      <c r="K1737" s="503"/>
    </row>
    <row r="1738" spans="6:11" ht="21" customHeight="1">
      <c r="F1738" s="503"/>
      <c r="K1738" s="503"/>
    </row>
    <row r="1739" spans="6:11" ht="21" customHeight="1">
      <c r="F1739" s="503"/>
      <c r="K1739" s="503"/>
    </row>
    <row r="1740" spans="6:11" ht="21" customHeight="1">
      <c r="F1740" s="503"/>
      <c r="K1740" s="503"/>
    </row>
    <row r="1741" spans="6:11" ht="21" customHeight="1">
      <c r="F1741" s="503"/>
      <c r="K1741" s="503"/>
    </row>
    <row r="1742" spans="6:11" ht="21" customHeight="1">
      <c r="F1742" s="503"/>
      <c r="K1742" s="503"/>
    </row>
    <row r="1743" spans="6:11" ht="21" customHeight="1">
      <c r="F1743" s="503"/>
      <c r="K1743" s="503"/>
    </row>
    <row r="1744" spans="6:11" ht="21" customHeight="1">
      <c r="F1744" s="503"/>
      <c r="K1744" s="503"/>
    </row>
    <row r="1745" spans="6:11" ht="21" customHeight="1">
      <c r="F1745" s="503"/>
      <c r="K1745" s="503"/>
    </row>
    <row r="1746" spans="6:11" ht="21" customHeight="1">
      <c r="F1746" s="503"/>
      <c r="K1746" s="503"/>
    </row>
    <row r="1747" spans="6:11" ht="21" customHeight="1">
      <c r="F1747" s="503"/>
      <c r="K1747" s="503"/>
    </row>
    <row r="1748" spans="6:11" ht="21" customHeight="1">
      <c r="F1748" s="503"/>
      <c r="K1748" s="503"/>
    </row>
    <row r="1749" spans="6:11" ht="21" customHeight="1">
      <c r="F1749" s="503"/>
      <c r="K1749" s="503"/>
    </row>
    <row r="1750" spans="6:11" ht="21" customHeight="1">
      <c r="F1750" s="503"/>
      <c r="K1750" s="503"/>
    </row>
    <row r="1751" spans="6:11" ht="21" customHeight="1">
      <c r="F1751" s="503"/>
      <c r="K1751" s="503"/>
    </row>
    <row r="1752" spans="6:11" ht="21" customHeight="1">
      <c r="F1752" s="503"/>
      <c r="K1752" s="503"/>
    </row>
    <row r="1753" spans="6:11" ht="21" customHeight="1">
      <c r="F1753" s="503"/>
      <c r="K1753" s="503"/>
    </row>
    <row r="1754" spans="6:11" ht="21" customHeight="1">
      <c r="F1754" s="503"/>
      <c r="K1754" s="503"/>
    </row>
    <row r="1755" spans="6:11" ht="21" customHeight="1">
      <c r="F1755" s="503"/>
      <c r="K1755" s="503"/>
    </row>
    <row r="1756" spans="6:11" ht="21" customHeight="1">
      <c r="F1756" s="503"/>
      <c r="K1756" s="503"/>
    </row>
    <row r="1757" spans="6:11" ht="21" customHeight="1">
      <c r="F1757" s="503"/>
      <c r="K1757" s="503"/>
    </row>
    <row r="1758" spans="6:11" ht="21" customHeight="1">
      <c r="F1758" s="503"/>
      <c r="K1758" s="503"/>
    </row>
    <row r="1759" spans="6:11" ht="21" customHeight="1">
      <c r="F1759" s="503"/>
      <c r="K1759" s="503"/>
    </row>
    <row r="1760" spans="6:11" ht="21" customHeight="1">
      <c r="F1760" s="503"/>
      <c r="K1760" s="503"/>
    </row>
    <row r="1761" spans="6:11" ht="21" customHeight="1">
      <c r="F1761" s="503"/>
      <c r="K1761" s="503"/>
    </row>
    <row r="1762" spans="6:11" ht="21" customHeight="1">
      <c r="F1762" s="503"/>
      <c r="K1762" s="503"/>
    </row>
    <row r="1763" spans="6:11" ht="21" customHeight="1">
      <c r="F1763" s="503"/>
      <c r="K1763" s="503"/>
    </row>
    <row r="1764" spans="6:11" ht="21" customHeight="1">
      <c r="F1764" s="503"/>
      <c r="K1764" s="503"/>
    </row>
    <row r="1765" spans="6:11" ht="21" customHeight="1">
      <c r="F1765" s="503"/>
      <c r="K1765" s="503"/>
    </row>
    <row r="1766" spans="6:11" ht="21" customHeight="1">
      <c r="F1766" s="503"/>
      <c r="K1766" s="503"/>
    </row>
    <row r="1767" spans="6:11" ht="21" customHeight="1">
      <c r="F1767" s="503"/>
      <c r="K1767" s="503"/>
    </row>
    <row r="1768" spans="6:11" ht="21" customHeight="1">
      <c r="F1768" s="503"/>
      <c r="K1768" s="503"/>
    </row>
    <row r="1769" spans="6:11" ht="21" customHeight="1">
      <c r="F1769" s="503"/>
      <c r="K1769" s="503"/>
    </row>
    <row r="1770" spans="6:11" ht="21" customHeight="1">
      <c r="F1770" s="503"/>
      <c r="K1770" s="503"/>
    </row>
    <row r="1771" spans="6:11" ht="21" customHeight="1">
      <c r="F1771" s="503"/>
      <c r="K1771" s="503"/>
    </row>
    <row r="1772" spans="6:11" ht="21" customHeight="1">
      <c r="F1772" s="503"/>
      <c r="K1772" s="503"/>
    </row>
    <row r="1773" spans="6:11" ht="21" customHeight="1">
      <c r="F1773" s="503"/>
      <c r="K1773" s="503"/>
    </row>
    <row r="1774" spans="6:11" ht="21" customHeight="1">
      <c r="F1774" s="503"/>
      <c r="K1774" s="503"/>
    </row>
    <row r="1775" spans="6:11" ht="21" customHeight="1">
      <c r="F1775" s="503"/>
      <c r="K1775" s="503"/>
    </row>
    <row r="1776" spans="6:11" ht="21" customHeight="1">
      <c r="F1776" s="503"/>
      <c r="K1776" s="503"/>
    </row>
    <row r="1777" spans="6:11" ht="21" customHeight="1">
      <c r="F1777" s="503"/>
      <c r="K1777" s="503"/>
    </row>
    <row r="1778" spans="6:11" ht="21" customHeight="1">
      <c r="F1778" s="503"/>
      <c r="K1778" s="503"/>
    </row>
    <row r="1779" spans="6:11" ht="21" customHeight="1">
      <c r="F1779" s="503"/>
      <c r="K1779" s="503"/>
    </row>
    <row r="1780" spans="6:11" ht="21" customHeight="1">
      <c r="F1780" s="503"/>
      <c r="K1780" s="503"/>
    </row>
    <row r="1781" spans="6:11" ht="21" customHeight="1">
      <c r="F1781" s="503"/>
      <c r="K1781" s="503"/>
    </row>
    <row r="1782" spans="6:11" ht="21" customHeight="1">
      <c r="F1782" s="503"/>
      <c r="K1782" s="503"/>
    </row>
    <row r="1783" spans="6:11" ht="21" customHeight="1">
      <c r="F1783" s="503"/>
      <c r="K1783" s="503"/>
    </row>
    <row r="1784" spans="6:11" ht="21" customHeight="1">
      <c r="F1784" s="503"/>
      <c r="K1784" s="503"/>
    </row>
    <row r="1785" spans="6:11" ht="21" customHeight="1">
      <c r="F1785" s="503"/>
      <c r="K1785" s="503"/>
    </row>
    <row r="1786" spans="6:11" ht="21" customHeight="1">
      <c r="F1786" s="503"/>
      <c r="K1786" s="503"/>
    </row>
    <row r="1787" spans="6:11" ht="21" customHeight="1">
      <c r="F1787" s="503"/>
      <c r="K1787" s="503"/>
    </row>
    <row r="1788" spans="6:11" ht="21" customHeight="1">
      <c r="F1788" s="503"/>
      <c r="K1788" s="503"/>
    </row>
    <row r="1789" spans="6:11" ht="21" customHeight="1">
      <c r="F1789" s="503"/>
      <c r="K1789" s="503"/>
    </row>
    <row r="1790" spans="6:11" ht="21" customHeight="1">
      <c r="F1790" s="503"/>
      <c r="K1790" s="503"/>
    </row>
    <row r="1791" spans="6:11" ht="21" customHeight="1">
      <c r="F1791" s="503"/>
      <c r="K1791" s="503"/>
    </row>
    <row r="1792" spans="6:11" ht="21" customHeight="1">
      <c r="F1792" s="503"/>
      <c r="K1792" s="503"/>
    </row>
    <row r="1793" spans="6:11" ht="21" customHeight="1">
      <c r="F1793" s="503"/>
      <c r="K1793" s="503"/>
    </row>
    <row r="1794" spans="6:11" ht="21" customHeight="1">
      <c r="F1794" s="503"/>
      <c r="K1794" s="503"/>
    </row>
    <row r="1795" spans="6:11" ht="21" customHeight="1">
      <c r="F1795" s="503"/>
      <c r="K1795" s="503"/>
    </row>
    <row r="1796" spans="6:11" ht="21" customHeight="1">
      <c r="F1796" s="503"/>
      <c r="K1796" s="503"/>
    </row>
    <row r="1797" spans="6:11" ht="21" customHeight="1">
      <c r="F1797" s="503"/>
      <c r="K1797" s="503"/>
    </row>
    <row r="1798" spans="6:11" ht="21" customHeight="1">
      <c r="F1798" s="503"/>
      <c r="K1798" s="503"/>
    </row>
    <row r="1799" spans="6:11" ht="21" customHeight="1">
      <c r="F1799" s="503"/>
      <c r="K1799" s="503"/>
    </row>
    <row r="1800" spans="6:11" ht="21" customHeight="1">
      <c r="F1800" s="503"/>
      <c r="K1800" s="503"/>
    </row>
    <row r="1801" spans="6:11" ht="21" customHeight="1">
      <c r="F1801" s="503"/>
      <c r="K1801" s="503"/>
    </row>
    <row r="1802" spans="6:11" ht="21" customHeight="1">
      <c r="F1802" s="503"/>
      <c r="K1802" s="503"/>
    </row>
    <row r="1803" spans="6:11" ht="21" customHeight="1">
      <c r="F1803" s="503"/>
      <c r="K1803" s="503"/>
    </row>
    <row r="1804" spans="6:11" ht="21" customHeight="1">
      <c r="F1804" s="503"/>
      <c r="K1804" s="503"/>
    </row>
    <row r="1805" spans="6:11" ht="21" customHeight="1">
      <c r="F1805" s="503"/>
      <c r="K1805" s="503"/>
    </row>
    <row r="1806" spans="6:11" ht="21" customHeight="1">
      <c r="F1806" s="503"/>
      <c r="K1806" s="503"/>
    </row>
    <row r="1807" spans="6:11" ht="21" customHeight="1">
      <c r="F1807" s="503"/>
      <c r="K1807" s="503"/>
    </row>
    <row r="1808" spans="6:11" ht="21" customHeight="1">
      <c r="F1808" s="503"/>
      <c r="K1808" s="503"/>
    </row>
    <row r="1809" spans="6:11" ht="21" customHeight="1">
      <c r="F1809" s="503"/>
      <c r="K1809" s="503"/>
    </row>
    <row r="1810" spans="6:11" ht="21" customHeight="1">
      <c r="F1810" s="503"/>
      <c r="K1810" s="503"/>
    </row>
    <row r="1811" spans="6:11" ht="21" customHeight="1">
      <c r="F1811" s="503"/>
      <c r="K1811" s="503"/>
    </row>
    <row r="1812" spans="6:11" ht="21" customHeight="1">
      <c r="F1812" s="503"/>
      <c r="K1812" s="503"/>
    </row>
    <row r="1813" spans="6:11" ht="21" customHeight="1">
      <c r="F1813" s="503"/>
      <c r="K1813" s="503"/>
    </row>
    <row r="1814" spans="6:11" ht="21" customHeight="1">
      <c r="F1814" s="503"/>
      <c r="K1814" s="503"/>
    </row>
    <row r="1815" spans="6:11" ht="21" customHeight="1">
      <c r="F1815" s="503"/>
      <c r="K1815" s="503"/>
    </row>
    <row r="1816" spans="6:11" ht="21" customHeight="1">
      <c r="F1816" s="503"/>
      <c r="K1816" s="503"/>
    </row>
    <row r="1817" spans="6:11" ht="21" customHeight="1">
      <c r="F1817" s="503"/>
      <c r="K1817" s="503"/>
    </row>
    <row r="1818" spans="6:11" ht="21" customHeight="1">
      <c r="F1818" s="503"/>
      <c r="K1818" s="503"/>
    </row>
    <row r="1819" spans="6:11" ht="21" customHeight="1">
      <c r="F1819" s="503"/>
      <c r="K1819" s="503"/>
    </row>
    <row r="1820" spans="6:11" ht="21" customHeight="1">
      <c r="F1820" s="503"/>
      <c r="K1820" s="503"/>
    </row>
    <row r="1821" spans="6:11" ht="21" customHeight="1">
      <c r="F1821" s="503"/>
      <c r="K1821" s="503"/>
    </row>
    <row r="1822" spans="6:11" ht="21" customHeight="1">
      <c r="F1822" s="503"/>
      <c r="K1822" s="503"/>
    </row>
    <row r="1823" spans="6:11" ht="21" customHeight="1">
      <c r="F1823" s="503"/>
      <c r="K1823" s="503"/>
    </row>
    <row r="1824" spans="6:11" ht="21" customHeight="1">
      <c r="F1824" s="503"/>
      <c r="K1824" s="503"/>
    </row>
    <row r="1825" spans="6:11" ht="21" customHeight="1">
      <c r="F1825" s="503"/>
      <c r="K1825" s="503"/>
    </row>
    <row r="1826" spans="6:11" ht="21" customHeight="1">
      <c r="F1826" s="503"/>
      <c r="K1826" s="503"/>
    </row>
    <row r="1827" spans="6:11" ht="21" customHeight="1">
      <c r="F1827" s="503"/>
      <c r="K1827" s="503"/>
    </row>
    <row r="1828" spans="6:11" ht="21" customHeight="1">
      <c r="F1828" s="503"/>
      <c r="K1828" s="503"/>
    </row>
    <row r="1829" spans="6:11" ht="21" customHeight="1">
      <c r="F1829" s="503"/>
      <c r="K1829" s="503"/>
    </row>
    <row r="1830" spans="6:11" ht="21" customHeight="1">
      <c r="F1830" s="503"/>
      <c r="K1830" s="503"/>
    </row>
    <row r="1831" spans="6:11" ht="21" customHeight="1">
      <c r="F1831" s="503"/>
      <c r="K1831" s="503"/>
    </row>
    <row r="1832" spans="6:11" ht="21" customHeight="1">
      <c r="F1832" s="503"/>
      <c r="K1832" s="503"/>
    </row>
    <row r="1833" spans="6:11" ht="21" customHeight="1">
      <c r="F1833" s="503"/>
      <c r="K1833" s="503"/>
    </row>
    <row r="1834" spans="6:11" ht="21" customHeight="1">
      <c r="F1834" s="503"/>
      <c r="K1834" s="503"/>
    </row>
    <row r="1835" spans="6:11" ht="21" customHeight="1">
      <c r="F1835" s="503"/>
      <c r="K1835" s="503"/>
    </row>
    <row r="1836" spans="6:11" ht="21" customHeight="1">
      <c r="F1836" s="503"/>
      <c r="K1836" s="503"/>
    </row>
    <row r="1837" spans="6:11" ht="21" customHeight="1">
      <c r="F1837" s="503"/>
      <c r="K1837" s="503"/>
    </row>
    <row r="1838" spans="6:11" ht="21" customHeight="1">
      <c r="F1838" s="503"/>
      <c r="K1838" s="503"/>
    </row>
    <row r="1839" spans="6:11" ht="21" customHeight="1">
      <c r="F1839" s="503"/>
      <c r="K1839" s="503"/>
    </row>
    <row r="1840" spans="6:11" ht="21" customHeight="1">
      <c r="F1840" s="503"/>
      <c r="K1840" s="503"/>
    </row>
    <row r="1841" spans="6:11" ht="21" customHeight="1">
      <c r="F1841" s="503"/>
      <c r="K1841" s="503"/>
    </row>
    <row r="1842" spans="6:11" ht="21" customHeight="1">
      <c r="F1842" s="503"/>
      <c r="K1842" s="503"/>
    </row>
    <row r="1843" spans="6:11" ht="21" customHeight="1">
      <c r="F1843" s="503"/>
      <c r="K1843" s="503"/>
    </row>
    <row r="1844" spans="6:11" ht="21" customHeight="1">
      <c r="F1844" s="503"/>
      <c r="K1844" s="503"/>
    </row>
    <row r="1845" spans="6:11" ht="21" customHeight="1">
      <c r="F1845" s="503"/>
      <c r="K1845" s="503"/>
    </row>
    <row r="1846" spans="6:11" ht="21" customHeight="1">
      <c r="F1846" s="503"/>
      <c r="K1846" s="503"/>
    </row>
    <row r="1847" spans="6:11" ht="21" customHeight="1">
      <c r="F1847" s="503"/>
      <c r="K1847" s="503"/>
    </row>
    <row r="1848" spans="6:11" ht="21" customHeight="1">
      <c r="F1848" s="503"/>
      <c r="K1848" s="503"/>
    </row>
    <row r="1849" spans="6:11" ht="21" customHeight="1">
      <c r="F1849" s="503"/>
      <c r="K1849" s="503"/>
    </row>
    <row r="1850" spans="6:11" ht="21" customHeight="1">
      <c r="F1850" s="503"/>
      <c r="K1850" s="503"/>
    </row>
    <row r="1851" spans="6:11" ht="21" customHeight="1">
      <c r="F1851" s="503"/>
      <c r="K1851" s="503"/>
    </row>
    <row r="1852" spans="6:11" ht="21" customHeight="1">
      <c r="F1852" s="503"/>
      <c r="K1852" s="503"/>
    </row>
    <row r="1853" spans="6:11" ht="21" customHeight="1">
      <c r="F1853" s="503"/>
      <c r="K1853" s="503"/>
    </row>
    <row r="1854" spans="6:11" ht="21" customHeight="1">
      <c r="F1854" s="503"/>
      <c r="K1854" s="503"/>
    </row>
    <row r="1855" spans="6:11" ht="21" customHeight="1">
      <c r="F1855" s="503"/>
      <c r="K1855" s="503"/>
    </row>
    <row r="1856" spans="6:11" ht="21" customHeight="1">
      <c r="F1856" s="503"/>
      <c r="K1856" s="503"/>
    </row>
    <row r="1857" spans="6:11" ht="21" customHeight="1">
      <c r="F1857" s="503"/>
      <c r="K1857" s="503"/>
    </row>
    <row r="1858" spans="6:11" ht="21" customHeight="1">
      <c r="F1858" s="503"/>
      <c r="K1858" s="503"/>
    </row>
    <row r="1859" spans="6:11" ht="21" customHeight="1">
      <c r="F1859" s="503"/>
      <c r="K1859" s="503"/>
    </row>
    <row r="1860" spans="6:11" ht="21" customHeight="1">
      <c r="F1860" s="503"/>
      <c r="K1860" s="503"/>
    </row>
    <row r="1861" spans="6:11" ht="21" customHeight="1">
      <c r="F1861" s="503"/>
      <c r="K1861" s="503"/>
    </row>
    <row r="1862" spans="6:11" ht="21" customHeight="1">
      <c r="F1862" s="503"/>
      <c r="K1862" s="503"/>
    </row>
    <row r="1863" spans="6:11" ht="21" customHeight="1">
      <c r="F1863" s="503"/>
      <c r="K1863" s="503"/>
    </row>
    <row r="1864" spans="6:11" ht="21" customHeight="1">
      <c r="F1864" s="503"/>
      <c r="K1864" s="503"/>
    </row>
    <row r="1865" spans="6:11" ht="21" customHeight="1">
      <c r="F1865" s="503"/>
      <c r="K1865" s="503"/>
    </row>
    <row r="1866" spans="6:11" ht="21" customHeight="1">
      <c r="F1866" s="503"/>
      <c r="K1866" s="503"/>
    </row>
    <row r="1867" spans="6:11" ht="21" customHeight="1">
      <c r="F1867" s="503"/>
      <c r="K1867" s="503"/>
    </row>
    <row r="1868" spans="6:11" ht="21" customHeight="1">
      <c r="F1868" s="503"/>
      <c r="K1868" s="503"/>
    </row>
    <row r="1869" spans="6:11" ht="21" customHeight="1">
      <c r="F1869" s="503"/>
      <c r="K1869" s="503"/>
    </row>
    <row r="1870" spans="6:11" ht="21" customHeight="1">
      <c r="F1870" s="503"/>
      <c r="K1870" s="503"/>
    </row>
    <row r="1871" spans="6:11" ht="21" customHeight="1">
      <c r="F1871" s="503"/>
      <c r="K1871" s="503"/>
    </row>
    <row r="1872" spans="6:11" ht="21" customHeight="1">
      <c r="F1872" s="503"/>
      <c r="K1872" s="503"/>
    </row>
    <row r="1873" spans="6:11" ht="21" customHeight="1">
      <c r="F1873" s="503"/>
      <c r="K1873" s="503"/>
    </row>
    <row r="1874" spans="6:11" ht="21" customHeight="1">
      <c r="F1874" s="503"/>
      <c r="K1874" s="503"/>
    </row>
    <row r="1875" spans="6:11" ht="21" customHeight="1">
      <c r="F1875" s="503"/>
      <c r="K1875" s="503"/>
    </row>
    <row r="1876" spans="6:11" ht="21" customHeight="1">
      <c r="F1876" s="503"/>
      <c r="K1876" s="503"/>
    </row>
    <row r="1877" spans="6:11" ht="21" customHeight="1">
      <c r="F1877" s="503"/>
      <c r="K1877" s="503"/>
    </row>
    <row r="1878" spans="6:11" ht="21" customHeight="1">
      <c r="F1878" s="503"/>
      <c r="K1878" s="503"/>
    </row>
    <row r="1879" spans="6:11" ht="21" customHeight="1">
      <c r="F1879" s="503"/>
      <c r="K1879" s="503"/>
    </row>
    <row r="1880" spans="6:11" ht="21" customHeight="1">
      <c r="F1880" s="503"/>
      <c r="K1880" s="503"/>
    </row>
    <row r="1881" spans="6:11" ht="21" customHeight="1">
      <c r="F1881" s="503"/>
      <c r="K1881" s="503"/>
    </row>
    <row r="1882" spans="6:11" ht="21" customHeight="1">
      <c r="F1882" s="503"/>
      <c r="K1882" s="503"/>
    </row>
    <row r="1883" spans="6:11" ht="21" customHeight="1">
      <c r="F1883" s="503"/>
      <c r="K1883" s="503"/>
    </row>
    <row r="1884" spans="6:11" ht="21" customHeight="1">
      <c r="F1884" s="503"/>
      <c r="K1884" s="503"/>
    </row>
    <row r="1885" spans="6:11" ht="21" customHeight="1">
      <c r="F1885" s="503"/>
      <c r="K1885" s="503"/>
    </row>
    <row r="1886" spans="6:11" ht="21" customHeight="1">
      <c r="F1886" s="503"/>
      <c r="K1886" s="503"/>
    </row>
    <row r="1887" spans="6:11" ht="21" customHeight="1">
      <c r="F1887" s="503"/>
      <c r="K1887" s="503"/>
    </row>
    <row r="1888" spans="6:11" ht="21" customHeight="1">
      <c r="F1888" s="503"/>
      <c r="K1888" s="503"/>
    </row>
    <row r="1889" spans="6:11" ht="21" customHeight="1">
      <c r="F1889" s="503"/>
      <c r="K1889" s="503"/>
    </row>
    <row r="1890" spans="6:11" ht="21" customHeight="1">
      <c r="F1890" s="503"/>
      <c r="K1890" s="503"/>
    </row>
    <row r="1891" spans="6:11" ht="21" customHeight="1">
      <c r="F1891" s="503"/>
      <c r="K1891" s="503"/>
    </row>
    <row r="1892" spans="6:11" ht="21" customHeight="1">
      <c r="F1892" s="503"/>
      <c r="K1892" s="503"/>
    </row>
    <row r="1893" spans="6:11" ht="21" customHeight="1">
      <c r="F1893" s="503"/>
      <c r="K1893" s="503"/>
    </row>
    <row r="1894" spans="6:11" ht="21" customHeight="1">
      <c r="F1894" s="503"/>
      <c r="K1894" s="503"/>
    </row>
    <row r="1895" spans="6:11" ht="21" customHeight="1">
      <c r="F1895" s="503"/>
      <c r="K1895" s="503"/>
    </row>
    <row r="1896" spans="6:11" ht="21" customHeight="1">
      <c r="F1896" s="503"/>
      <c r="K1896" s="503"/>
    </row>
    <row r="1897" spans="6:11" ht="21" customHeight="1">
      <c r="F1897" s="503"/>
      <c r="K1897" s="503"/>
    </row>
    <row r="1898" spans="6:11" ht="21" customHeight="1">
      <c r="F1898" s="503"/>
      <c r="K1898" s="503"/>
    </row>
    <row r="1899" spans="6:11" ht="21" customHeight="1">
      <c r="F1899" s="503"/>
      <c r="K1899" s="503"/>
    </row>
    <row r="1900" spans="6:11" ht="21" customHeight="1">
      <c r="F1900" s="503"/>
      <c r="K1900" s="503"/>
    </row>
    <row r="1901" spans="6:11" ht="21" customHeight="1">
      <c r="F1901" s="503"/>
      <c r="K1901" s="503"/>
    </row>
    <row r="1902" spans="6:11" ht="21" customHeight="1">
      <c r="F1902" s="503"/>
      <c r="K1902" s="503"/>
    </row>
    <row r="1903" spans="6:11" ht="21" customHeight="1">
      <c r="F1903" s="503"/>
      <c r="K1903" s="503"/>
    </row>
    <row r="1904" spans="6:11" ht="21" customHeight="1">
      <c r="F1904" s="503"/>
      <c r="K1904" s="503"/>
    </row>
    <row r="1905" spans="6:11" ht="21" customHeight="1">
      <c r="F1905" s="503"/>
      <c r="K1905" s="503"/>
    </row>
    <row r="1906" spans="6:11" ht="21" customHeight="1">
      <c r="F1906" s="503"/>
      <c r="K1906" s="503"/>
    </row>
    <row r="1907" spans="6:11" ht="21" customHeight="1">
      <c r="F1907" s="503"/>
      <c r="K1907" s="503"/>
    </row>
    <row r="1908" spans="6:11" ht="21" customHeight="1">
      <c r="F1908" s="503"/>
      <c r="K1908" s="503"/>
    </row>
    <row r="1909" spans="6:11" ht="21" customHeight="1">
      <c r="F1909" s="503"/>
      <c r="K1909" s="503"/>
    </row>
    <row r="1910" spans="6:11" ht="21" customHeight="1">
      <c r="F1910" s="503"/>
      <c r="K1910" s="503"/>
    </row>
    <row r="1911" spans="6:11" ht="21" customHeight="1">
      <c r="F1911" s="503"/>
      <c r="K1911" s="503"/>
    </row>
    <row r="1912" spans="6:11" ht="21" customHeight="1">
      <c r="F1912" s="503"/>
      <c r="K1912" s="503"/>
    </row>
    <row r="1913" spans="6:11" ht="21" customHeight="1">
      <c r="F1913" s="503"/>
      <c r="K1913" s="503"/>
    </row>
    <row r="1914" spans="6:11" ht="21" customHeight="1">
      <c r="F1914" s="503"/>
      <c r="K1914" s="503"/>
    </row>
    <row r="1915" spans="6:11" ht="21" customHeight="1">
      <c r="F1915" s="503"/>
      <c r="K1915" s="503"/>
    </row>
    <row r="1916" spans="6:11" ht="21" customHeight="1">
      <c r="F1916" s="503"/>
      <c r="K1916" s="503"/>
    </row>
    <row r="1917" spans="6:11" ht="21" customHeight="1">
      <c r="F1917" s="503"/>
      <c r="K1917" s="503"/>
    </row>
    <row r="1918" spans="6:11" ht="21" customHeight="1">
      <c r="F1918" s="503"/>
      <c r="K1918" s="503"/>
    </row>
    <row r="1919" spans="6:11" ht="21" customHeight="1">
      <c r="F1919" s="503"/>
      <c r="K1919" s="503"/>
    </row>
    <row r="1920" spans="6:11" ht="21" customHeight="1">
      <c r="F1920" s="503"/>
      <c r="K1920" s="503"/>
    </row>
    <row r="1921" spans="6:11" ht="21" customHeight="1">
      <c r="F1921" s="503"/>
      <c r="K1921" s="503"/>
    </row>
    <row r="1922" spans="6:11" ht="21" customHeight="1">
      <c r="F1922" s="503"/>
      <c r="K1922" s="503"/>
    </row>
    <row r="1923" spans="6:11" ht="21" customHeight="1">
      <c r="F1923" s="503"/>
      <c r="K1923" s="503"/>
    </row>
    <row r="1924" spans="6:11" ht="21" customHeight="1">
      <c r="F1924" s="503"/>
      <c r="K1924" s="503"/>
    </row>
    <row r="1925" spans="6:11" ht="21" customHeight="1">
      <c r="F1925" s="503"/>
      <c r="K1925" s="503"/>
    </row>
    <row r="1926" spans="6:11" ht="21" customHeight="1">
      <c r="F1926" s="503"/>
      <c r="K1926" s="503"/>
    </row>
    <row r="1927" spans="6:11" ht="21" customHeight="1">
      <c r="F1927" s="503"/>
      <c r="K1927" s="503"/>
    </row>
    <row r="1928" spans="6:11" ht="21" customHeight="1">
      <c r="F1928" s="503"/>
      <c r="K1928" s="503"/>
    </row>
    <row r="1929" spans="6:11" ht="21" customHeight="1">
      <c r="F1929" s="503"/>
      <c r="K1929" s="503"/>
    </row>
    <row r="1930" spans="6:11" ht="21" customHeight="1">
      <c r="F1930" s="503"/>
      <c r="K1930" s="503"/>
    </row>
    <row r="1931" spans="6:11" ht="21" customHeight="1">
      <c r="F1931" s="503"/>
      <c r="K1931" s="503"/>
    </row>
    <row r="1932" spans="6:11" ht="21" customHeight="1">
      <c r="F1932" s="503"/>
      <c r="K1932" s="503"/>
    </row>
    <row r="1933" spans="6:11" ht="21" customHeight="1">
      <c r="F1933" s="503"/>
      <c r="K1933" s="503"/>
    </row>
    <row r="1934" spans="6:11" ht="21" customHeight="1">
      <c r="F1934" s="503"/>
      <c r="K1934" s="503"/>
    </row>
    <row r="1935" spans="6:11" ht="21" customHeight="1">
      <c r="F1935" s="503"/>
      <c r="K1935" s="503"/>
    </row>
    <row r="1936" spans="6:11" ht="21" customHeight="1">
      <c r="F1936" s="503"/>
      <c r="K1936" s="503"/>
    </row>
    <row r="1937" spans="6:11" ht="21" customHeight="1">
      <c r="F1937" s="503"/>
      <c r="K1937" s="503"/>
    </row>
    <row r="1938" spans="6:11" ht="21" customHeight="1">
      <c r="F1938" s="503"/>
      <c r="K1938" s="503"/>
    </row>
    <row r="1939" spans="6:11" ht="21" customHeight="1">
      <c r="F1939" s="503"/>
      <c r="K1939" s="503"/>
    </row>
    <row r="1940" spans="6:11" ht="21" customHeight="1">
      <c r="F1940" s="503"/>
      <c r="K1940" s="503"/>
    </row>
    <row r="1941" spans="6:11" ht="21" customHeight="1">
      <c r="F1941" s="503"/>
      <c r="K1941" s="503"/>
    </row>
    <row r="1942" spans="6:11" ht="21" customHeight="1">
      <c r="F1942" s="503"/>
      <c r="K1942" s="503"/>
    </row>
    <row r="1943" spans="6:11" ht="21" customHeight="1">
      <c r="F1943" s="503"/>
      <c r="K1943" s="503"/>
    </row>
    <row r="1944" spans="6:11" ht="21" customHeight="1">
      <c r="F1944" s="503"/>
      <c r="K1944" s="503"/>
    </row>
    <row r="1945" spans="6:11" ht="21" customHeight="1">
      <c r="F1945" s="503"/>
      <c r="K1945" s="503"/>
    </row>
    <row r="1946" spans="6:11" ht="21" customHeight="1">
      <c r="F1946" s="503"/>
      <c r="K1946" s="503"/>
    </row>
    <row r="1947" spans="6:11" ht="21" customHeight="1">
      <c r="F1947" s="503"/>
      <c r="K1947" s="503"/>
    </row>
    <row r="1948" spans="6:11" ht="21" customHeight="1">
      <c r="F1948" s="503"/>
      <c r="K1948" s="503"/>
    </row>
    <row r="1949" spans="6:11" ht="21" customHeight="1">
      <c r="F1949" s="503"/>
      <c r="K1949" s="503"/>
    </row>
    <row r="1950" spans="6:11" ht="21" customHeight="1">
      <c r="F1950" s="503"/>
      <c r="K1950" s="503"/>
    </row>
    <row r="1951" spans="6:11" ht="21" customHeight="1">
      <c r="F1951" s="503"/>
      <c r="K1951" s="503"/>
    </row>
    <row r="1952" spans="6:11" ht="21" customHeight="1">
      <c r="F1952" s="503"/>
      <c r="K1952" s="503"/>
    </row>
    <row r="1953" spans="6:11" ht="21" customHeight="1">
      <c r="F1953" s="503"/>
      <c r="K1953" s="503"/>
    </row>
    <row r="1954" spans="6:11" ht="21" customHeight="1">
      <c r="F1954" s="503"/>
      <c r="K1954" s="503"/>
    </row>
    <row r="1955" spans="6:11" ht="21" customHeight="1">
      <c r="F1955" s="503"/>
      <c r="K1955" s="503"/>
    </row>
    <row r="1956" spans="6:11" ht="21" customHeight="1">
      <c r="F1956" s="503"/>
      <c r="K1956" s="503"/>
    </row>
    <row r="1957" spans="6:11" ht="21" customHeight="1">
      <c r="F1957" s="503"/>
      <c r="K1957" s="503"/>
    </row>
    <row r="1958" spans="6:11" ht="21" customHeight="1">
      <c r="F1958" s="503"/>
      <c r="K1958" s="503"/>
    </row>
    <row r="1959" spans="6:11" ht="21" customHeight="1">
      <c r="F1959" s="503"/>
      <c r="K1959" s="503"/>
    </row>
    <row r="1960" spans="6:11" ht="21" customHeight="1">
      <c r="F1960" s="503"/>
      <c r="K1960" s="503"/>
    </row>
    <row r="1961" spans="6:11" ht="21" customHeight="1">
      <c r="F1961" s="503"/>
      <c r="K1961" s="503"/>
    </row>
    <row r="1962" spans="6:11" ht="21" customHeight="1">
      <c r="F1962" s="503"/>
      <c r="K1962" s="503"/>
    </row>
    <row r="1963" spans="6:11" ht="21" customHeight="1">
      <c r="F1963" s="503"/>
      <c r="K1963" s="503"/>
    </row>
    <row r="1964" spans="6:11" ht="21" customHeight="1">
      <c r="F1964" s="503"/>
      <c r="K1964" s="503"/>
    </row>
    <row r="1965" spans="6:11" ht="21" customHeight="1">
      <c r="F1965" s="503"/>
      <c r="K1965" s="503"/>
    </row>
    <row r="1966" spans="6:11" ht="21" customHeight="1">
      <c r="F1966" s="503"/>
      <c r="K1966" s="503"/>
    </row>
    <row r="1967" spans="6:11" ht="21" customHeight="1">
      <c r="F1967" s="503"/>
      <c r="K1967" s="503"/>
    </row>
    <row r="1968" spans="6:11" ht="21" customHeight="1">
      <c r="F1968" s="503"/>
      <c r="K1968" s="503"/>
    </row>
    <row r="1969" spans="6:11" ht="21" customHeight="1">
      <c r="F1969" s="503"/>
      <c r="K1969" s="503"/>
    </row>
    <row r="1970" spans="6:11" ht="21" customHeight="1">
      <c r="F1970" s="503"/>
      <c r="K1970" s="503"/>
    </row>
    <row r="1971" spans="6:11" ht="21" customHeight="1">
      <c r="F1971" s="503"/>
      <c r="K1971" s="503"/>
    </row>
    <row r="1972" spans="6:11" ht="21" customHeight="1">
      <c r="F1972" s="503"/>
      <c r="K1972" s="503"/>
    </row>
    <row r="1973" spans="6:11" ht="21" customHeight="1">
      <c r="F1973" s="503"/>
      <c r="K1973" s="503"/>
    </row>
    <row r="1974" spans="6:11" ht="21" customHeight="1">
      <c r="F1974" s="503"/>
      <c r="K1974" s="503"/>
    </row>
    <row r="1975" spans="6:11" ht="21" customHeight="1">
      <c r="F1975" s="503"/>
      <c r="K1975" s="503"/>
    </row>
    <row r="1976" spans="6:11" ht="21" customHeight="1">
      <c r="F1976" s="503"/>
      <c r="K1976" s="503"/>
    </row>
    <row r="1977" spans="6:11" ht="21" customHeight="1">
      <c r="F1977" s="503"/>
      <c r="K1977" s="503"/>
    </row>
    <row r="1978" spans="6:11" ht="21" customHeight="1">
      <c r="F1978" s="503"/>
      <c r="K1978" s="503"/>
    </row>
    <row r="1979" spans="6:11" ht="21" customHeight="1">
      <c r="F1979" s="503"/>
      <c r="K1979" s="503"/>
    </row>
    <row r="1980" spans="6:11" ht="21" customHeight="1">
      <c r="F1980" s="503"/>
      <c r="K1980" s="503"/>
    </row>
    <row r="1981" spans="6:11" ht="21" customHeight="1">
      <c r="F1981" s="503"/>
      <c r="K1981" s="503"/>
    </row>
    <row r="1982" spans="6:11" ht="21" customHeight="1">
      <c r="F1982" s="503"/>
      <c r="K1982" s="503"/>
    </row>
    <row r="1983" spans="6:11" ht="21" customHeight="1">
      <c r="F1983" s="503"/>
      <c r="K1983" s="503"/>
    </row>
    <row r="1984" spans="6:11" ht="21" customHeight="1">
      <c r="F1984" s="503"/>
      <c r="K1984" s="503"/>
    </row>
    <row r="1985" spans="6:11" ht="21" customHeight="1">
      <c r="F1985" s="503"/>
      <c r="K1985" s="503"/>
    </row>
    <row r="1986" spans="6:11" ht="21" customHeight="1">
      <c r="F1986" s="503"/>
      <c r="K1986" s="503"/>
    </row>
    <row r="1987" spans="6:11" ht="21" customHeight="1">
      <c r="F1987" s="503"/>
      <c r="K1987" s="503"/>
    </row>
    <row r="1988" spans="6:11" ht="21" customHeight="1">
      <c r="F1988" s="503"/>
      <c r="K1988" s="503"/>
    </row>
    <row r="1989" spans="6:11" ht="21" customHeight="1">
      <c r="F1989" s="503"/>
      <c r="K1989" s="503"/>
    </row>
    <row r="1990" spans="6:11" ht="21" customHeight="1">
      <c r="F1990" s="503"/>
      <c r="K1990" s="503"/>
    </row>
    <row r="1991" spans="6:11" ht="21" customHeight="1">
      <c r="F1991" s="503"/>
      <c r="K1991" s="503"/>
    </row>
    <row r="1992" spans="6:11" ht="21" customHeight="1">
      <c r="F1992" s="503"/>
      <c r="K1992" s="503"/>
    </row>
    <row r="1993" spans="6:11" ht="21" customHeight="1">
      <c r="F1993" s="503"/>
      <c r="K1993" s="503"/>
    </row>
    <row r="1994" spans="6:11" ht="21" customHeight="1">
      <c r="F1994" s="503"/>
      <c r="K1994" s="503"/>
    </row>
    <row r="1995" spans="6:11" ht="21" customHeight="1">
      <c r="F1995" s="503"/>
      <c r="K1995" s="503"/>
    </row>
    <row r="1996" spans="6:11" ht="21" customHeight="1">
      <c r="F1996" s="503"/>
      <c r="K1996" s="503"/>
    </row>
    <row r="1997" spans="6:11" ht="21" customHeight="1">
      <c r="F1997" s="503"/>
      <c r="K1997" s="503"/>
    </row>
    <row r="1998" spans="6:11" ht="21" customHeight="1">
      <c r="F1998" s="503"/>
      <c r="K1998" s="503"/>
    </row>
    <row r="1999" spans="6:11" ht="21" customHeight="1">
      <c r="F1999" s="503"/>
      <c r="K1999" s="503"/>
    </row>
    <row r="2000" spans="6:11" ht="21" customHeight="1">
      <c r="F2000" s="503"/>
      <c r="K2000" s="503"/>
    </row>
    <row r="2001" spans="6:11" ht="21" customHeight="1">
      <c r="F2001" s="503"/>
      <c r="K2001" s="503"/>
    </row>
    <row r="2002" spans="6:11" ht="21" customHeight="1">
      <c r="F2002" s="503"/>
      <c r="K2002" s="503"/>
    </row>
    <row r="2003" spans="6:11" ht="21" customHeight="1">
      <c r="F2003" s="503"/>
      <c r="K2003" s="503"/>
    </row>
    <row r="1048560" spans="6:6" ht="21" customHeight="1">
      <c r="F1048560" s="503"/>
    </row>
  </sheetData>
  <mergeCells count="5">
    <mergeCell ref="B2:E2"/>
    <mergeCell ref="G2:J2"/>
    <mergeCell ref="L2:O2"/>
    <mergeCell ref="B1:J1"/>
    <mergeCell ref="K1:O1"/>
  </mergeCells>
  <phoneticPr fontId="6" type="noConversion"/>
  <conditionalFormatting sqref="C8:C9 J7:K7 B39:C39 C19 G6:H6 G21:I21 C18:D18 B42:D42 H10 G24 C31 K16:K17 G44:I48 G17 G4 L7:L9 L5 G30 K4:L4 L19:M19 G46:G49 J9:K14 F14:F16 E15:E17 J15:J17">
    <cfRule type="cellIs" dxfId="4132" priority="486" operator="equal">
      <formula>"SL"</formula>
    </cfRule>
    <cfRule type="cellIs" dxfId="4131" priority="487" operator="equal">
      <formula>"AL"</formula>
    </cfRule>
  </conditionalFormatting>
  <conditionalFormatting sqref="D8:D10 N41 D18:D19 D31 N14:N16 N32 N12 N34:N35 I39:I49 I30:I32 I4 I19:I24 I6:I7 D5 D39 D41:D42 D14:D16 D35 N18:N19 O23 N3:N10 N43:N58 J30">
    <cfRule type="cellIs" dxfId="4130" priority="482" operator="equal">
      <formula>"SL"</formula>
    </cfRule>
    <cfRule type="cellIs" dxfId="4129" priority="483" operator="equal">
      <formula>"SL"</formula>
    </cfRule>
    <cfRule type="cellIs" dxfId="4128" priority="484" operator="equal">
      <formula>"SL"</formula>
    </cfRule>
    <cfRule type="cellIs" dxfId="4127" priority="485" operator="equal">
      <formula>"AL"</formula>
    </cfRule>
  </conditionalFormatting>
  <conditionalFormatting sqref="A29:A42 J7:K7 B43:F44 D39:F39 O15:O17 C18:D18 I49 D19 K29:K30 K16:K17 K27 B42:D42 I22:I24 N46:N47 D31 G44:I48 E5:F5 N32 N35 I39:I43 E3:F3 J3:K3 I31:I32 I4 I19:I20 I6:I7 P29:XFD33 P37:XFD42 Q34:XFD36 L34:L36 B48:F58 G46:G49 J9:K14 G30:J30 D8:D10 F8:F11 E10:E11 C21:D21 F21:I21 F22 E22:E23 D14:D15 F14:F16 E12:F12 E14:E17 E40:E41 J15:J17 K20:K24 J21:J25 F34:F37 E32:E35">
    <cfRule type="cellIs" dxfId="4126" priority="496" operator="equal">
      <formula>"Prep"</formula>
    </cfRule>
    <cfRule type="cellIs" dxfId="4125" priority="497" operator="equal">
      <formula>"SL"</formula>
    </cfRule>
    <cfRule type="cellIs" dxfId="4124" priority="498" operator="equal">
      <formula>"AL"</formula>
    </cfRule>
  </conditionalFormatting>
  <conditionalFormatting sqref="L46:M47 O15:O17">
    <cfRule type="cellIs" dxfId="4123" priority="494" operator="equal">
      <formula>"SL"</formula>
    </cfRule>
    <cfRule type="cellIs" dxfId="4122" priority="495" operator="equal">
      <formula>"AL"</formula>
    </cfRule>
  </conditionalFormatting>
  <conditionalFormatting sqref="C15">
    <cfRule type="cellIs" dxfId="4121" priority="474" operator="equal">
      <formula>"SL"</formula>
    </cfRule>
    <cfRule type="cellIs" dxfId="4120" priority="475" operator="equal">
      <formula>"AL"</formula>
    </cfRule>
  </conditionalFormatting>
  <conditionalFormatting sqref="C8">
    <cfRule type="cellIs" dxfId="4119" priority="440" operator="equal">
      <formula>"SL"</formula>
    </cfRule>
    <cfRule type="cellIs" dxfId="4118" priority="441" operator="equal">
      <formula>"AL"</formula>
    </cfRule>
  </conditionalFormatting>
  <conditionalFormatting sqref="C19">
    <cfRule type="cellIs" dxfId="4117" priority="404" operator="equal">
      <formula>"SL"</formula>
    </cfRule>
    <cfRule type="cellIs" dxfId="4116" priority="405" operator="equal">
      <formula>"AL"</formula>
    </cfRule>
  </conditionalFormatting>
  <conditionalFormatting sqref="G49:H49">
    <cfRule type="cellIs" dxfId="4115" priority="402" operator="equal">
      <formula>"SL"</formula>
    </cfRule>
    <cfRule type="cellIs" dxfId="4114" priority="403" operator="equal">
      <formula>"AL"</formula>
    </cfRule>
  </conditionalFormatting>
  <conditionalFormatting sqref="E5:F5">
    <cfRule type="cellIs" dxfId="4113" priority="399" operator="equal">
      <formula>"Prep"</formula>
    </cfRule>
    <cfRule type="cellIs" dxfId="4112" priority="400" operator="equal">
      <formula>"SL"</formula>
    </cfRule>
    <cfRule type="cellIs" dxfId="4111" priority="401" operator="equal">
      <formula>"AL"</formula>
    </cfRule>
  </conditionalFormatting>
  <conditionalFormatting sqref="G40:H40">
    <cfRule type="cellIs" dxfId="4110" priority="327" operator="equal">
      <formula>"SL"</formula>
    </cfRule>
    <cfRule type="cellIs" dxfId="4109" priority="328" operator="equal">
      <formula>"AL"</formula>
    </cfRule>
  </conditionalFormatting>
  <conditionalFormatting sqref="G22:H22">
    <cfRule type="cellIs" dxfId="4108" priority="318" operator="equal">
      <formula>"SL"</formula>
    </cfRule>
    <cfRule type="cellIs" dxfId="4107" priority="319" operator="equal">
      <formula>"AL"</formula>
    </cfRule>
  </conditionalFormatting>
  <conditionalFormatting sqref="C10">
    <cfRule type="cellIs" dxfId="4106" priority="312" operator="equal">
      <formula>"SL"</formula>
    </cfRule>
    <cfRule type="cellIs" dxfId="4105" priority="313" operator="equal">
      <formula>"AL"</formula>
    </cfRule>
  </conditionalFormatting>
  <conditionalFormatting sqref="L14:M14">
    <cfRule type="cellIs" dxfId="4104" priority="296" operator="equal">
      <formula>"SL"</formula>
    </cfRule>
    <cfRule type="cellIs" dxfId="4103" priority="297" operator="equal">
      <formula>"AL"</formula>
    </cfRule>
  </conditionalFormatting>
  <conditionalFormatting sqref="L3:M3">
    <cfRule type="cellIs" dxfId="4102" priority="282" operator="equal">
      <formula>"SL"</formula>
    </cfRule>
    <cfRule type="cellIs" dxfId="4101" priority="283" operator="equal">
      <formula>"AL"</formula>
    </cfRule>
  </conditionalFormatting>
  <conditionalFormatting sqref="G19:H19">
    <cfRule type="cellIs" dxfId="4100" priority="280" operator="equal">
      <formula>"SL"</formula>
    </cfRule>
    <cfRule type="cellIs" dxfId="4099" priority="281" operator="equal">
      <formula>"AL"</formula>
    </cfRule>
  </conditionalFormatting>
  <conditionalFormatting sqref="J8:K8 J5:K6 K4">
    <cfRule type="cellIs" dxfId="4098" priority="273" operator="equal">
      <formula>"SL"</formula>
    </cfRule>
    <cfRule type="cellIs" dxfId="4097" priority="274" operator="equal">
      <formula>"AL"</formula>
    </cfRule>
  </conditionalFormatting>
  <conditionalFormatting sqref="J8:K8 J5:K6 K4">
    <cfRule type="cellIs" dxfId="4096" priority="277" operator="equal">
      <formula>"Prep"</formula>
    </cfRule>
    <cfRule type="cellIs" dxfId="4095" priority="278" operator="equal">
      <formula>"SL"</formula>
    </cfRule>
    <cfRule type="cellIs" dxfId="4094" priority="279" operator="equal">
      <formula>"AL"</formula>
    </cfRule>
  </conditionalFormatting>
  <conditionalFormatting sqref="J3:K3">
    <cfRule type="cellIs" dxfId="4093" priority="275" operator="equal">
      <formula>"SL"</formula>
    </cfRule>
    <cfRule type="cellIs" dxfId="4092" priority="276" operator="equal">
      <formula>"AL"</formula>
    </cfRule>
  </conditionalFormatting>
  <conditionalFormatting sqref="E3:F3">
    <cfRule type="cellIs" dxfId="4091" priority="271" operator="equal">
      <formula>"SL"</formula>
    </cfRule>
    <cfRule type="cellIs" dxfId="4090" priority="272" operator="equal">
      <formula>"AL"</formula>
    </cfRule>
  </conditionalFormatting>
  <conditionalFormatting sqref="E3:F3">
    <cfRule type="cellIs" dxfId="4089" priority="269" operator="equal">
      <formula>"SL"</formula>
    </cfRule>
    <cfRule type="cellIs" dxfId="4088" priority="270" operator="equal">
      <formula>"AL"</formula>
    </cfRule>
  </conditionalFormatting>
  <conditionalFormatting sqref="O3">
    <cfRule type="cellIs" dxfId="4087" priority="264" operator="equal">
      <formula>"SL"</formula>
    </cfRule>
    <cfRule type="cellIs" dxfId="4086" priority="265" operator="equal">
      <formula>"AL"</formula>
    </cfRule>
  </conditionalFormatting>
  <conditionalFormatting sqref="O3">
    <cfRule type="cellIs" dxfId="4085" priority="266" operator="equal">
      <formula>"Prep"</formula>
    </cfRule>
    <cfRule type="cellIs" dxfId="4084" priority="267" operator="equal">
      <formula>"SL"</formula>
    </cfRule>
    <cfRule type="cellIs" dxfId="4083" priority="268" operator="equal">
      <formula>"AL"</formula>
    </cfRule>
  </conditionalFormatting>
  <conditionalFormatting sqref="O3">
    <cfRule type="cellIs" dxfId="4082" priority="262" operator="equal">
      <formula>"SL"</formula>
    </cfRule>
    <cfRule type="cellIs" dxfId="4081" priority="263" operator="equal">
      <formula>"AL"</formula>
    </cfRule>
  </conditionalFormatting>
  <conditionalFormatting sqref="O7">
    <cfRule type="cellIs" dxfId="4080" priority="257" operator="equal">
      <formula>"SL"</formula>
    </cfRule>
    <cfRule type="cellIs" dxfId="4079" priority="258" operator="equal">
      <formula>"AL"</formula>
    </cfRule>
  </conditionalFormatting>
  <conditionalFormatting sqref="O7">
    <cfRule type="cellIs" dxfId="4078" priority="259" operator="equal">
      <formula>"Prep"</formula>
    </cfRule>
    <cfRule type="cellIs" dxfId="4077" priority="260" operator="equal">
      <formula>"SL"</formula>
    </cfRule>
    <cfRule type="cellIs" dxfId="4076" priority="261" operator="equal">
      <formula>"AL"</formula>
    </cfRule>
  </conditionalFormatting>
  <conditionalFormatting sqref="O7">
    <cfRule type="cellIs" dxfId="4075" priority="255" operator="equal">
      <formula>"SL"</formula>
    </cfRule>
    <cfRule type="cellIs" dxfId="4074" priority="256" operator="equal">
      <formula>"AL"</formula>
    </cfRule>
  </conditionalFormatting>
  <conditionalFormatting sqref="L41:N41 A2:O2 A1:K1 K16:K24 L40:M40 B59:M2003 A3 L14:N16 L32:N32 N12 J37:J38 E3:F3 F30:I32 F7:K7 M34:N35 M36 P1:XFD33 P37:XFD1048576 Q34:XFD36 L34:L36 B5:F5 B35:D35 J3:O3 A4:I4 L18:N19 J5:O5 A43:F1048576 G58:O1048576 K27:K57 L43:O57 G39:J57 N7:N9 L38:N38 O15:O17 J30 O7:O13 C6:N6 A5:A42 F8:F11 E10:E11 C18:D21 C15:D16 F15:F16 E15:E18 E12:F12 E14:I14 B38:F39 B42:F42 B41:D41 J27:J28 E40:F41 C8:D10 B7:B8 B10:B11 B13:B14 B16:B17 B19:B20 B22:B23 B25:B26 B31:D31 J8:K14 L7:M8 G10:K10 L9:N10 O21:O23 O26:O27 G19:I25 F17:I17 J15:J19 J21:J25 F34:F37 E32:E35 K4:O4 B28:D29 E25:E28 C23:D23 F20:F29 E21:E23">
    <cfRule type="cellIs" dxfId="4073" priority="249" operator="equal">
      <formula>"WC"</formula>
    </cfRule>
    <cfRule type="cellIs" dxfId="4072" priority="250" operator="equal">
      <formula>"TR"</formula>
    </cfRule>
  </conditionalFormatting>
  <conditionalFormatting sqref="G45:H45 G46:G49">
    <cfRule type="cellIs" dxfId="4071" priority="225" operator="equal">
      <formula>"SL"</formula>
    </cfRule>
    <cfRule type="cellIs" dxfId="4070" priority="226" operator="equal">
      <formula>"AL"</formula>
    </cfRule>
  </conditionalFormatting>
  <conditionalFormatting sqref="G5 L34">
    <cfRule type="cellIs" dxfId="4069" priority="223" operator="equal">
      <formula>"SL"</formula>
    </cfRule>
    <cfRule type="cellIs" dxfId="4068" priority="224" operator="equal">
      <formula>"AL"</formula>
    </cfRule>
  </conditionalFormatting>
  <conditionalFormatting sqref="C9:D9 B5:D5 G24:I24 G10:I10 C30:D30 G46:I47 C21:D21 L7:M10 B35:D35 G4:I5 L32:N32 L4:M5 L34 M35:N35 G32:I32 G17:I17 C27:D28 G30:J30 L16:N16 B8 B11 B14:E14 B17 B20 B23 B26 B29">
    <cfRule type="expression" dxfId="4067" priority="216">
      <formula>ROW()=CELL("ROW")</formula>
    </cfRule>
  </conditionalFormatting>
  <conditionalFormatting sqref="C9:D9 B5:D5 G24:I24 G10:I10 C30:D30 G46:I47 C21:D21 L7:M10 B35:D35 G4:I5 L32:N32 L4:M5 L34 M35:N35 G32:I32 G17:I17 C27:D28 G30:J30 L16:N16 B8 B11 B14:E14 B17 B20 B23 B26 B29">
    <cfRule type="expression" dxfId="4066" priority="215">
      <formula>ROW()=CELL("ROW")</formula>
    </cfRule>
  </conditionalFormatting>
  <conditionalFormatting sqref="J43">
    <cfRule type="cellIs" dxfId="4065" priority="155" operator="equal">
      <formula>"SL"</formula>
    </cfRule>
    <cfRule type="cellIs" dxfId="4064" priority="156" operator="equal">
      <formula>"SL"</formula>
    </cfRule>
    <cfRule type="cellIs" dxfId="4063" priority="157" operator="equal">
      <formula>"SL"</formula>
    </cfRule>
    <cfRule type="cellIs" dxfId="4062" priority="158" operator="equal">
      <formula>"AL"</formula>
    </cfRule>
  </conditionalFormatting>
  <conditionalFormatting sqref="J43">
    <cfRule type="cellIs" dxfId="4061" priority="159" operator="equal">
      <formula>"Prep"</formula>
    </cfRule>
    <cfRule type="cellIs" dxfId="4060" priority="160" operator="equal">
      <formula>"SL"</formula>
    </cfRule>
    <cfRule type="cellIs" dxfId="4059" priority="161" operator="equal">
      <formula>"AL"</formula>
    </cfRule>
  </conditionalFormatting>
  <conditionalFormatting sqref="B3:C3 B6 B9 B12 B15 B18 B21 B24 B27 B30">
    <cfRule type="cellIs" dxfId="4058" priority="151" operator="equal">
      <formula>"SL"</formula>
    </cfRule>
    <cfRule type="cellIs" dxfId="4057" priority="152" operator="equal">
      <formula>"AL"</formula>
    </cfRule>
  </conditionalFormatting>
  <conditionalFormatting sqref="D3">
    <cfRule type="cellIs" dxfId="4056" priority="147" operator="equal">
      <formula>"SL"</formula>
    </cfRule>
    <cfRule type="cellIs" dxfId="4055" priority="148" operator="equal">
      <formula>"SL"</formula>
    </cfRule>
    <cfRule type="cellIs" dxfId="4054" priority="149" operator="equal">
      <formula>"SL"</formula>
    </cfRule>
    <cfRule type="cellIs" dxfId="4053" priority="150" operator="equal">
      <formula>"AL"</formula>
    </cfRule>
  </conditionalFormatting>
  <conditionalFormatting sqref="B3:D3 B6 B9 B12 B15 B18 B21 B24 B27 B30">
    <cfRule type="expression" dxfId="4052" priority="145">
      <formula>ROW()=CELL("ROW")</formula>
    </cfRule>
    <cfRule type="expression" priority="146">
      <formula>ROW()=CELL("ROW")</formula>
    </cfRule>
  </conditionalFormatting>
  <conditionalFormatting sqref="L16">
    <cfRule type="cellIs" dxfId="4051" priority="143" operator="equal">
      <formula>"SL"</formula>
    </cfRule>
    <cfRule type="cellIs" dxfId="4050" priority="144" operator="equal">
      <formula>"AL"</formula>
    </cfRule>
  </conditionalFormatting>
  <conditionalFormatting sqref="G25:H25">
    <cfRule type="cellIs" dxfId="4049" priority="139" operator="equal">
      <formula>"WC"</formula>
    </cfRule>
    <cfRule type="cellIs" dxfId="4048" priority="140" operator="equal">
      <formula>"TR"</formula>
    </cfRule>
  </conditionalFormatting>
  <conditionalFormatting sqref="G25">
    <cfRule type="cellIs" dxfId="4047" priority="137" operator="equal">
      <formula>"SL"</formula>
    </cfRule>
    <cfRule type="cellIs" dxfId="4046" priority="138" operator="equal">
      <formula>"AL"</formula>
    </cfRule>
  </conditionalFormatting>
  <conditionalFormatting sqref="G25:H25">
    <cfRule type="expression" dxfId="4045" priority="136">
      <formula>ROW()=CELL("ROW")</formula>
    </cfRule>
  </conditionalFormatting>
  <conditionalFormatting sqref="G25:H25">
    <cfRule type="expression" dxfId="4044" priority="135">
      <formula>ROW()=CELL("ROW")</formula>
    </cfRule>
  </conditionalFormatting>
  <conditionalFormatting sqref="L9">
    <cfRule type="cellIs" dxfId="4043" priority="133" operator="equal">
      <formula>"SL"</formula>
    </cfRule>
    <cfRule type="cellIs" dxfId="4042" priority="134" operator="equal">
      <formula>"AL"</formula>
    </cfRule>
  </conditionalFormatting>
  <conditionalFormatting sqref="L9:N9">
    <cfRule type="expression" dxfId="4041" priority="132">
      <formula>ROW()=CELL("ROW")</formula>
    </cfRule>
  </conditionalFormatting>
  <conditionalFormatting sqref="L9:N9">
    <cfRule type="expression" dxfId="4040" priority="131">
      <formula>ROW()=CELL("ROW")</formula>
    </cfRule>
  </conditionalFormatting>
  <conditionalFormatting sqref="G9:I9">
    <cfRule type="expression" dxfId="4039" priority="130">
      <formula>ROW()=CELL("ROW")</formula>
    </cfRule>
  </conditionalFormatting>
  <conditionalFormatting sqref="G9:I9">
    <cfRule type="expression" dxfId="4038" priority="129">
      <formula>ROW()=CELL("ROW")</formula>
    </cfRule>
  </conditionalFormatting>
  <conditionalFormatting sqref="I9">
    <cfRule type="expression" dxfId="4037" priority="128">
      <formula>ROW()=CELL("ROW")</formula>
    </cfRule>
  </conditionalFormatting>
  <conditionalFormatting sqref="I9">
    <cfRule type="expression" dxfId="4036" priority="127">
      <formula>ROW()=CELL("ROW")</formula>
    </cfRule>
  </conditionalFormatting>
  <conditionalFormatting sqref="D24">
    <cfRule type="cellIs" dxfId="4035" priority="124" operator="equal">
      <formula>"Prep"</formula>
    </cfRule>
    <cfRule type="cellIs" dxfId="4034" priority="125" operator="equal">
      <formula>"SL"</formula>
    </cfRule>
    <cfRule type="cellIs" dxfId="4033" priority="126" operator="equal">
      <formula>"AL"</formula>
    </cfRule>
  </conditionalFormatting>
  <conditionalFormatting sqref="C24:D24">
    <cfRule type="cellIs" dxfId="4032" priority="122" operator="equal">
      <formula>"SL"</formula>
    </cfRule>
    <cfRule type="cellIs" dxfId="4031" priority="123" operator="equal">
      <formula>"AL"</formula>
    </cfRule>
  </conditionalFormatting>
  <conditionalFormatting sqref="D24">
    <cfRule type="cellIs" dxfId="4030" priority="118" operator="equal">
      <formula>"SL"</formula>
    </cfRule>
    <cfRule type="cellIs" dxfId="4029" priority="119" operator="equal">
      <formula>"SL"</formula>
    </cfRule>
    <cfRule type="cellIs" dxfId="4028" priority="120" operator="equal">
      <formula>"SL"</formula>
    </cfRule>
    <cfRule type="cellIs" dxfId="4027" priority="121" operator="equal">
      <formula>"AL"</formula>
    </cfRule>
  </conditionalFormatting>
  <conditionalFormatting sqref="C24:D24">
    <cfRule type="cellIs" dxfId="4026" priority="116" operator="equal">
      <formula>"WC"</formula>
    </cfRule>
    <cfRule type="cellIs" dxfId="4025" priority="117" operator="equal">
      <formula>"TR"</formula>
    </cfRule>
  </conditionalFormatting>
  <conditionalFormatting sqref="O7">
    <cfRule type="cellIs" dxfId="4024" priority="111" operator="equal">
      <formula>"SL"</formula>
    </cfRule>
    <cfRule type="cellIs" dxfId="4023" priority="112" operator="equal">
      <formula>"AL"</formula>
    </cfRule>
  </conditionalFormatting>
  <conditionalFormatting sqref="O7">
    <cfRule type="cellIs" dxfId="4022" priority="113" operator="equal">
      <formula>"Prep"</formula>
    </cfRule>
    <cfRule type="cellIs" dxfId="4021" priority="114" operator="equal">
      <formula>"SL"</formula>
    </cfRule>
    <cfRule type="cellIs" dxfId="4020" priority="115" operator="equal">
      <formula>"AL"</formula>
    </cfRule>
  </conditionalFormatting>
  <conditionalFormatting sqref="O7">
    <cfRule type="cellIs" dxfId="4019" priority="109" operator="equal">
      <formula>"SL"</formula>
    </cfRule>
    <cfRule type="cellIs" dxfId="4018" priority="110" operator="equal">
      <formula>"AL"</formula>
    </cfRule>
  </conditionalFormatting>
  <conditionalFormatting sqref="M36">
    <cfRule type="expression" dxfId="4017" priority="108">
      <formula>ROW()=CELL("ROW")</formula>
    </cfRule>
  </conditionalFormatting>
  <conditionalFormatting sqref="M36">
    <cfRule type="expression" dxfId="4016" priority="107">
      <formula>ROW()=CELL("ROW")</formula>
    </cfRule>
  </conditionalFormatting>
  <conditionalFormatting sqref="B37:D37">
    <cfRule type="expression" dxfId="4015" priority="94">
      <formula>ROW()=CELL("ROW")</formula>
    </cfRule>
  </conditionalFormatting>
  <conditionalFormatting sqref="B37:D37">
    <cfRule type="expression" dxfId="4014" priority="93">
      <formula>ROW()=CELL("ROW")</formula>
    </cfRule>
  </conditionalFormatting>
  <conditionalFormatting sqref="L36">
    <cfRule type="cellIs" dxfId="4013" priority="91" operator="equal">
      <formula>"SL"</formula>
    </cfRule>
    <cfRule type="cellIs" dxfId="4012" priority="92" operator="equal">
      <formula>"AL"</formula>
    </cfRule>
  </conditionalFormatting>
  <conditionalFormatting sqref="L36">
    <cfRule type="expression" dxfId="4011" priority="90">
      <formula>ROW()=CELL("ROW")</formula>
    </cfRule>
  </conditionalFormatting>
  <conditionalFormatting sqref="L36">
    <cfRule type="expression" dxfId="4010" priority="89">
      <formula>ROW()=CELL("ROW")</formula>
    </cfRule>
  </conditionalFormatting>
  <conditionalFormatting sqref="G18:H18">
    <cfRule type="expression" dxfId="4009" priority="87">
      <formula>ROW()=CELL("ROW")</formula>
    </cfRule>
    <cfRule type="expression" priority="88">
      <formula>ROW()=CELL("ROW")</formula>
    </cfRule>
  </conditionalFormatting>
  <conditionalFormatting sqref="C22">
    <cfRule type="cellIs" dxfId="4008" priority="49" operator="equal">
      <formula>"SL"</formula>
    </cfRule>
    <cfRule type="cellIs" dxfId="4007" priority="50" operator="equal">
      <formula>"AL"</formula>
    </cfRule>
  </conditionalFormatting>
  <conditionalFormatting sqref="D22">
    <cfRule type="cellIs" dxfId="4006" priority="45" operator="equal">
      <formula>"SL"</formula>
    </cfRule>
    <cfRule type="cellIs" dxfId="4005" priority="46" operator="equal">
      <formula>"SL"</formula>
    </cfRule>
    <cfRule type="cellIs" dxfId="4004" priority="47" operator="equal">
      <formula>"SL"</formula>
    </cfRule>
    <cfRule type="cellIs" dxfId="4003" priority="48" operator="equal">
      <formula>"AL"</formula>
    </cfRule>
  </conditionalFormatting>
  <conditionalFormatting sqref="C22:D22">
    <cfRule type="cellIs" dxfId="4002" priority="43" operator="equal">
      <formula>"WC"</formula>
    </cfRule>
    <cfRule type="cellIs" dxfId="4001" priority="44" operator="equal">
      <formula>"TR"</formula>
    </cfRule>
  </conditionalFormatting>
  <conditionalFormatting sqref="G14:H14">
    <cfRule type="cellIs" dxfId="4000" priority="39" operator="equal">
      <formula>"WC"</formula>
    </cfRule>
    <cfRule type="cellIs" dxfId="3999" priority="40" operator="equal">
      <formula>"TR"</formula>
    </cfRule>
  </conditionalFormatting>
  <conditionalFormatting sqref="G14">
    <cfRule type="cellIs" dxfId="3998" priority="37" operator="equal">
      <formula>"SL"</formula>
    </cfRule>
    <cfRule type="cellIs" dxfId="3997" priority="38" operator="equal">
      <formula>"AL"</formula>
    </cfRule>
  </conditionalFormatting>
  <conditionalFormatting sqref="G14:H14">
    <cfRule type="expression" dxfId="3996" priority="36">
      <formula>ROW()=CELL("ROW")</formula>
    </cfRule>
  </conditionalFormatting>
  <conditionalFormatting sqref="G14:H14">
    <cfRule type="expression" dxfId="3995" priority="35">
      <formula>ROW()=CELL("ROW")</formula>
    </cfRule>
  </conditionalFormatting>
  <conditionalFormatting sqref="L13:N13">
    <cfRule type="cellIs" dxfId="3994" priority="33" operator="equal">
      <formula>"WC"</formula>
    </cfRule>
    <cfRule type="cellIs" dxfId="3993" priority="34" operator="equal">
      <formula>"TR"</formula>
    </cfRule>
  </conditionalFormatting>
  <conditionalFormatting sqref="L13:M13">
    <cfRule type="cellIs" dxfId="3992" priority="31" operator="equal">
      <formula>"WC"</formula>
    </cfRule>
    <cfRule type="cellIs" dxfId="3991" priority="32" operator="equal">
      <formula>"TR"</formula>
    </cfRule>
  </conditionalFormatting>
  <conditionalFormatting sqref="L13">
    <cfRule type="cellIs" dxfId="3990" priority="29" operator="equal">
      <formula>"SL"</formula>
    </cfRule>
    <cfRule type="cellIs" dxfId="3989" priority="30" operator="equal">
      <formula>"AL"</formula>
    </cfRule>
  </conditionalFormatting>
  <conditionalFormatting sqref="L13:M13">
    <cfRule type="expression" dxfId="3988" priority="28">
      <formula>ROW()=CELL("ROW")</formula>
    </cfRule>
  </conditionalFormatting>
  <conditionalFormatting sqref="L13:M13">
    <cfRule type="expression" dxfId="3987" priority="27">
      <formula>ROW()=CELL("ROW")</formula>
    </cfRule>
  </conditionalFormatting>
  <conditionalFormatting sqref="E29:E31">
    <cfRule type="cellIs" dxfId="3986" priority="25" operator="equal">
      <formula>"WC"</formula>
    </cfRule>
    <cfRule type="cellIs" dxfId="3985" priority="26" operator="equal">
      <formula>"TR"</formula>
    </cfRule>
  </conditionalFormatting>
  <conditionalFormatting sqref="O18">
    <cfRule type="cellIs" dxfId="3984" priority="16" operator="equal">
      <formula>"SL"</formula>
    </cfRule>
    <cfRule type="cellIs" dxfId="3983" priority="17" operator="equal">
      <formula>"AL"</formula>
    </cfRule>
  </conditionalFormatting>
  <conditionalFormatting sqref="O18">
    <cfRule type="cellIs" dxfId="3982" priority="12" operator="equal">
      <formula>"SL"</formula>
    </cfRule>
    <cfRule type="cellIs" dxfId="3981" priority="13" operator="equal">
      <formula>"AL"</formula>
    </cfRule>
    <cfRule type="cellIs" dxfId="3980" priority="14" operator="equal">
      <formula>"WC"</formula>
    </cfRule>
    <cfRule type="cellIs" dxfId="3979" priority="15" operator="equal">
      <formula>"TR"</formula>
    </cfRule>
  </conditionalFormatting>
  <conditionalFormatting sqref="J4">
    <cfRule type="cellIs" dxfId="3978" priority="10" operator="equal">
      <formula>"SL"</formula>
    </cfRule>
    <cfRule type="cellIs" dxfId="3977" priority="11" operator="equal">
      <formula>"AL"</formula>
    </cfRule>
  </conditionalFormatting>
  <conditionalFormatting sqref="J4">
    <cfRule type="cellIs" dxfId="3976" priority="5" operator="equal">
      <formula>"SL"</formula>
    </cfRule>
    <cfRule type="cellIs" dxfId="3975" priority="6" operator="equal">
      <formula>"AL"</formula>
    </cfRule>
  </conditionalFormatting>
  <conditionalFormatting sqref="J4">
    <cfRule type="cellIs" dxfId="3974" priority="7" operator="equal">
      <formula>"Prep"</formula>
    </cfRule>
    <cfRule type="cellIs" dxfId="3973" priority="8" operator="equal">
      <formula>"SL"</formula>
    </cfRule>
    <cfRule type="cellIs" dxfId="3972" priority="9" operator="equal">
      <formula>"AL"</formula>
    </cfRule>
  </conditionalFormatting>
  <conditionalFormatting sqref="J4">
    <cfRule type="cellIs" dxfId="3971" priority="1" operator="equal">
      <formula>"SL"</formula>
    </cfRule>
    <cfRule type="cellIs" dxfId="3970" priority="2" operator="equal">
      <formula>"AL"</formula>
    </cfRule>
    <cfRule type="cellIs" dxfId="3969" priority="3" operator="equal">
      <formula>"WC"</formula>
    </cfRule>
    <cfRule type="cellIs" dxfId="3968" priority="4" operator="equal">
      <formula>"TR"</formula>
    </cfRule>
  </conditionalFormatting>
  <pageMargins left="0.25" right="0.25" top="0.75" bottom="0.75" header="0.3" footer="0.3"/>
  <pageSetup paperSize="9" scale="4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2.ExecuteAllTasksMonday">
                <anchor moveWithCells="1" sizeWithCells="1">
                  <from>
                    <xdr:col>8</xdr:col>
                    <xdr:colOff>733425</xdr:colOff>
                    <xdr:row>0</xdr:row>
                    <xdr:rowOff>200025</xdr:rowOff>
                  </from>
                  <to>
                    <xdr:col>9</xdr:col>
                    <xdr:colOff>381000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Sheet2.ResetSheetMonday">
                <anchor moveWithCells="1" sizeWithCells="1">
                  <from>
                    <xdr:col>9</xdr:col>
                    <xdr:colOff>457200</xdr:colOff>
                    <xdr:row>0</xdr:row>
                    <xdr:rowOff>200025</xdr:rowOff>
                  </from>
                  <to>
                    <xdr:col>9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OneCalculateTotalWorkHours">
                <anchor moveWithCells="1" sizeWithCells="1">
                  <from>
                    <xdr:col>6</xdr:col>
                    <xdr:colOff>809625</xdr:colOff>
                    <xdr:row>0</xdr:row>
                    <xdr:rowOff>219075</xdr:rowOff>
                  </from>
                  <to>
                    <xdr:col>7</xdr:col>
                    <xdr:colOff>533400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2DDB3-7A17-42DD-BA5C-67D83BD4ACB2}">
  <sheetPr codeName="Sheet3">
    <pageSetUpPr fitToPage="1"/>
  </sheetPr>
  <dimension ref="A1:O59"/>
  <sheetViews>
    <sheetView showZeros="0" zoomScale="70" zoomScaleNormal="70" workbookViewId="0">
      <selection activeCell="G31" sqref="G31"/>
    </sheetView>
  </sheetViews>
  <sheetFormatPr defaultColWidth="9.140625" defaultRowHeight="23.25"/>
  <cols>
    <col min="1" max="1" width="2.140625" style="503" customWidth="1"/>
    <col min="2" max="2" width="18.5703125" style="589" customWidth="1"/>
    <col min="3" max="3" width="40" style="589" customWidth="1"/>
    <col min="4" max="4" width="20.42578125" style="589" customWidth="1"/>
    <col min="5" max="5" width="32.42578125" style="503" customWidth="1"/>
    <col min="6" max="6" width="1.5703125" style="503" customWidth="1"/>
    <col min="7" max="7" width="19.42578125" style="589" customWidth="1"/>
    <col min="8" max="8" width="46.7109375" style="589" customWidth="1"/>
    <col min="9" max="9" width="19.42578125" style="589" customWidth="1"/>
    <col min="10" max="10" width="23.5703125" style="503" customWidth="1"/>
    <col min="11" max="11" width="1.42578125" style="503" customWidth="1"/>
    <col min="12" max="12" width="16.5703125" style="589" customWidth="1"/>
    <col min="13" max="13" width="41.140625" style="589" customWidth="1"/>
    <col min="14" max="14" width="18.42578125" style="589" customWidth="1"/>
    <col min="15" max="15" width="25" style="503" customWidth="1"/>
    <col min="16" max="16" width="3.28515625" style="503" customWidth="1"/>
    <col min="17" max="16384" width="9.140625" style="503"/>
  </cols>
  <sheetData>
    <row r="1" spans="1:15" s="634" customFormat="1" ht="45.6" customHeight="1">
      <c r="A1" s="971" t="s">
        <v>375</v>
      </c>
      <c r="B1" s="971"/>
      <c r="C1" s="971"/>
      <c r="D1" s="971"/>
      <c r="E1" s="971"/>
      <c r="F1" s="971"/>
      <c r="G1" s="971"/>
      <c r="H1" s="971"/>
      <c r="I1" s="971"/>
      <c r="K1" s="635"/>
      <c r="L1" s="977">
        <f>Monday!K1+1</f>
        <v>46112</v>
      </c>
      <c r="M1" s="977"/>
      <c r="N1" s="977"/>
      <c r="O1" s="977"/>
    </row>
    <row r="2" spans="1:15" s="492" customFormat="1" ht="21.6" customHeight="1">
      <c r="A2" s="972" t="s">
        <v>280</v>
      </c>
      <c r="B2" s="973"/>
      <c r="C2" s="973"/>
      <c r="D2" s="973"/>
      <c r="E2" s="974"/>
      <c r="F2" s="636"/>
      <c r="G2" s="966" t="s">
        <v>237</v>
      </c>
      <c r="H2" s="967"/>
      <c r="I2" s="967"/>
      <c r="J2" s="967"/>
      <c r="K2" s="637"/>
      <c r="L2" s="975" t="s">
        <v>49</v>
      </c>
      <c r="M2" s="976"/>
      <c r="N2" s="976"/>
      <c r="O2" s="976"/>
    </row>
    <row r="3" spans="1:15" s="492" customFormat="1" ht="21.6" customHeight="1">
      <c r="A3" s="687"/>
      <c r="B3" s="599"/>
      <c r="C3" s="600"/>
      <c r="D3" s="598"/>
      <c r="E3" s="496" t="s">
        <v>234</v>
      </c>
      <c r="F3" s="595"/>
      <c r="G3" s="591"/>
      <c r="H3" s="591"/>
      <c r="I3" s="606"/>
      <c r="J3" s="496" t="s">
        <v>655</v>
      </c>
      <c r="K3" s="595"/>
      <c r="L3" s="591"/>
      <c r="M3" s="886"/>
      <c r="N3" s="605"/>
      <c r="O3" s="502" t="s">
        <v>50</v>
      </c>
    </row>
    <row r="4" spans="1:15" s="492" customFormat="1" ht="21.6" customHeight="1">
      <c r="A4" s="687"/>
      <c r="B4" s="592"/>
      <c r="C4" s="593"/>
      <c r="D4" s="606"/>
      <c r="E4" s="505"/>
      <c r="F4" s="595"/>
      <c r="G4" s="592"/>
      <c r="H4" s="883"/>
      <c r="I4" s="598"/>
      <c r="J4" s="509" t="s">
        <v>218</v>
      </c>
      <c r="K4" s="618"/>
      <c r="L4" s="599"/>
      <c r="M4" s="599"/>
      <c r="N4" s="605"/>
      <c r="O4" s="512" t="s">
        <v>303</v>
      </c>
    </row>
    <row r="5" spans="1:15" s="492" customFormat="1" ht="21.6" customHeight="1">
      <c r="A5" s="687"/>
      <c r="B5" s="599"/>
      <c r="C5" s="600"/>
      <c r="D5" s="606"/>
      <c r="E5" s="511" t="s">
        <v>617</v>
      </c>
      <c r="F5" s="595"/>
      <c r="G5" s="599"/>
      <c r="H5" s="599"/>
      <c r="I5" s="598"/>
      <c r="J5" s="508" t="s">
        <v>218</v>
      </c>
      <c r="K5" s="688"/>
      <c r="L5" s="592"/>
      <c r="M5" s="592"/>
      <c r="N5" s="593"/>
      <c r="O5" s="512" t="s">
        <v>303</v>
      </c>
    </row>
    <row r="6" spans="1:15" s="492" customFormat="1" ht="21.6" customHeight="1">
      <c r="A6" s="687"/>
      <c r="B6" s="592"/>
      <c r="C6" s="593"/>
      <c r="D6" s="593"/>
      <c r="E6" s="511" t="s">
        <v>618</v>
      </c>
      <c r="F6" s="595"/>
      <c r="G6" s="599"/>
      <c r="H6" s="884"/>
      <c r="I6" s="598"/>
      <c r="J6" s="508" t="s">
        <v>217</v>
      </c>
      <c r="K6" s="688"/>
      <c r="L6" s="592"/>
      <c r="M6" s="592"/>
      <c r="N6" s="605"/>
      <c r="O6" s="515"/>
    </row>
    <row r="7" spans="1:15" s="492" customFormat="1" ht="21.6" customHeight="1">
      <c r="A7" s="687"/>
      <c r="B7" s="592"/>
      <c r="C7" s="593"/>
      <c r="D7" s="606"/>
      <c r="E7" s="515" t="s">
        <v>625</v>
      </c>
      <c r="F7" s="595"/>
      <c r="G7" s="592"/>
      <c r="H7" s="592"/>
      <c r="I7" s="593"/>
      <c r="J7" s="508" t="s">
        <v>217</v>
      </c>
      <c r="K7" s="596"/>
      <c r="L7" s="599"/>
      <c r="M7" s="599"/>
      <c r="N7" s="605"/>
      <c r="O7" s="502" t="s">
        <v>50</v>
      </c>
    </row>
    <row r="8" spans="1:15" s="492" customFormat="1" ht="21.6" customHeight="1">
      <c r="A8" s="687"/>
      <c r="B8" s="591"/>
      <c r="C8" s="594"/>
      <c r="D8" s="606"/>
      <c r="E8" s="515"/>
      <c r="F8" s="595"/>
      <c r="G8" s="592"/>
      <c r="H8" s="592"/>
      <c r="I8" s="606"/>
      <c r="J8" s="508"/>
      <c r="K8" s="596"/>
      <c r="L8" s="599"/>
      <c r="M8" s="599"/>
      <c r="N8" s="605"/>
      <c r="O8" s="509" t="s">
        <v>225</v>
      </c>
    </row>
    <row r="9" spans="1:15" s="492" customFormat="1" ht="21.6" customHeight="1">
      <c r="A9" s="687"/>
      <c r="B9" s="599"/>
      <c r="C9" s="600"/>
      <c r="D9" s="606"/>
      <c r="E9" s="515"/>
      <c r="F9" s="595"/>
      <c r="G9" s="591"/>
      <c r="H9" s="599"/>
      <c r="I9" s="606"/>
      <c r="J9" s="508" t="s">
        <v>219</v>
      </c>
      <c r="K9" s="601"/>
      <c r="L9" s="599"/>
      <c r="M9" s="599"/>
      <c r="N9" s="605"/>
      <c r="O9" s="509" t="s">
        <v>225</v>
      </c>
    </row>
    <row r="10" spans="1:15" s="492" customFormat="1" ht="21.6" customHeight="1">
      <c r="A10" s="687"/>
      <c r="B10" s="599"/>
      <c r="C10" s="600"/>
      <c r="D10" s="606"/>
      <c r="E10" s="516" t="s">
        <v>51</v>
      </c>
      <c r="F10" s="595"/>
      <c r="G10" s="599"/>
      <c r="H10" s="599"/>
      <c r="I10" s="598"/>
      <c r="J10" s="508" t="s">
        <v>219</v>
      </c>
      <c r="K10" s="601"/>
      <c r="L10" s="591"/>
      <c r="M10" s="591"/>
      <c r="N10" s="605"/>
      <c r="O10" s="509" t="s">
        <v>225</v>
      </c>
    </row>
    <row r="11" spans="1:15" s="492" customFormat="1" ht="21.6" customHeight="1">
      <c r="A11" s="687"/>
      <c r="B11" s="592"/>
      <c r="C11" s="593"/>
      <c r="D11" s="595"/>
      <c r="E11" s="516" t="s">
        <v>51</v>
      </c>
      <c r="F11" s="602"/>
      <c r="G11" s="599"/>
      <c r="H11" s="599"/>
      <c r="I11" s="598"/>
      <c r="J11" s="508" t="s">
        <v>219</v>
      </c>
      <c r="K11" s="601"/>
      <c r="L11" s="592"/>
      <c r="M11" s="883"/>
      <c r="N11" s="605"/>
      <c r="O11" s="509" t="s">
        <v>225</v>
      </c>
    </row>
    <row r="12" spans="1:15" s="492" customFormat="1" ht="21.6" customHeight="1">
      <c r="A12" s="687"/>
      <c r="B12" s="592"/>
      <c r="C12" s="593"/>
      <c r="D12" s="595"/>
      <c r="E12" s="516" t="s">
        <v>51</v>
      </c>
      <c r="F12" s="602"/>
      <c r="G12" s="599"/>
      <c r="H12" s="599"/>
      <c r="I12" s="601"/>
      <c r="J12" s="509" t="s">
        <v>219</v>
      </c>
      <c r="K12" s="601"/>
      <c r="L12" s="592"/>
      <c r="M12" s="887"/>
      <c r="N12" s="593"/>
      <c r="O12" s="509" t="s">
        <v>225</v>
      </c>
    </row>
    <row r="13" spans="1:15" s="492" customFormat="1" ht="21.6" customHeight="1">
      <c r="A13" s="687"/>
      <c r="B13" s="592"/>
      <c r="C13" s="593"/>
      <c r="D13" s="593"/>
      <c r="E13" s="504"/>
      <c r="F13" s="595"/>
      <c r="G13" s="592"/>
      <c r="H13" s="592"/>
      <c r="I13" s="593"/>
      <c r="J13" s="508" t="s">
        <v>219</v>
      </c>
      <c r="K13" s="601"/>
      <c r="L13" s="592"/>
      <c r="M13" s="649"/>
      <c r="N13" s="605"/>
      <c r="O13" s="509"/>
    </row>
    <row r="14" spans="1:15" s="492" customFormat="1" ht="21.6" customHeight="1">
      <c r="A14" s="687"/>
      <c r="B14" s="591"/>
      <c r="C14" s="594"/>
      <c r="D14" s="606"/>
      <c r="E14" s="435"/>
      <c r="F14" s="595"/>
      <c r="G14" s="592"/>
      <c r="H14" s="592"/>
      <c r="I14" s="593"/>
      <c r="J14" s="509"/>
      <c r="K14" s="688"/>
      <c r="L14" s="592"/>
      <c r="M14" s="592"/>
      <c r="N14" s="605"/>
      <c r="O14" s="515"/>
    </row>
    <row r="15" spans="1:15" s="492" customFormat="1" ht="21.6" customHeight="1">
      <c r="A15" s="687"/>
      <c r="B15" s="599"/>
      <c r="C15" s="600"/>
      <c r="D15" s="606"/>
      <c r="E15" s="509" t="s">
        <v>223</v>
      </c>
      <c r="F15" s="595"/>
      <c r="G15" s="649"/>
      <c r="H15" s="592"/>
      <c r="I15" s="593"/>
      <c r="J15" s="509"/>
      <c r="K15" s="596"/>
      <c r="L15" s="610"/>
      <c r="M15" s="610"/>
      <c r="N15" s="605"/>
      <c r="O15" s="519" t="s">
        <v>51</v>
      </c>
    </row>
    <row r="16" spans="1:15" s="492" customFormat="1" ht="21.6" customHeight="1">
      <c r="B16" s="592"/>
      <c r="C16" s="593"/>
      <c r="D16" s="593"/>
      <c r="E16" s="509" t="s">
        <v>223</v>
      </c>
      <c r="F16" s="595"/>
      <c r="G16" s="592"/>
      <c r="H16" s="592"/>
      <c r="I16" s="593"/>
      <c r="J16" s="509" t="s">
        <v>220</v>
      </c>
      <c r="K16" s="618"/>
      <c r="L16" s="599"/>
      <c r="M16" s="599"/>
      <c r="N16" s="605"/>
      <c r="O16" s="519" t="s">
        <v>51</v>
      </c>
    </row>
    <row r="17" spans="1:15" s="492" customFormat="1" ht="21.6" customHeight="1">
      <c r="A17" s="687"/>
      <c r="B17" s="592"/>
      <c r="C17" s="593"/>
      <c r="D17" s="606"/>
      <c r="E17" s="509" t="s">
        <v>223</v>
      </c>
      <c r="F17" s="595"/>
      <c r="G17" s="592"/>
      <c r="H17" s="883"/>
      <c r="I17" s="598"/>
      <c r="J17" s="509" t="s">
        <v>221</v>
      </c>
      <c r="K17" s="596"/>
      <c r="L17" s="592"/>
      <c r="M17" s="592"/>
      <c r="N17" s="593"/>
      <c r="O17" s="519" t="s">
        <v>51</v>
      </c>
    </row>
    <row r="18" spans="1:15" s="492" customFormat="1" ht="21.6" customHeight="1">
      <c r="A18" s="687"/>
      <c r="B18" s="591"/>
      <c r="C18" s="594"/>
      <c r="D18" s="606"/>
      <c r="E18" s="515"/>
      <c r="F18" s="596"/>
      <c r="G18" s="599"/>
      <c r="H18" s="599"/>
      <c r="I18" s="595"/>
      <c r="J18" s="515" t="s">
        <v>222</v>
      </c>
      <c r="K18" s="596"/>
      <c r="L18" s="592"/>
      <c r="M18" s="592"/>
      <c r="N18" s="593"/>
      <c r="O18" s="626" t="s">
        <v>51</v>
      </c>
    </row>
    <row r="19" spans="1:15" s="492" customFormat="1" ht="21.6" customHeight="1">
      <c r="A19" s="687"/>
      <c r="B19" s="689"/>
      <c r="C19" s="690"/>
      <c r="D19" s="606"/>
      <c r="E19" s="515" t="s">
        <v>322</v>
      </c>
      <c r="F19" s="595"/>
      <c r="G19" s="591"/>
      <c r="H19" s="591"/>
      <c r="I19" s="606"/>
      <c r="J19" s="515"/>
      <c r="K19" s="596"/>
      <c r="L19" s="599"/>
      <c r="M19" s="883"/>
      <c r="N19" s="605"/>
      <c r="O19" s="515"/>
    </row>
    <row r="20" spans="1:15" s="492" customFormat="1" ht="21.6" customHeight="1">
      <c r="A20" s="687"/>
      <c r="B20" s="592"/>
      <c r="C20" s="593"/>
      <c r="D20" s="593"/>
      <c r="E20" s="515" t="s">
        <v>322</v>
      </c>
      <c r="F20" s="595"/>
      <c r="G20" s="592"/>
      <c r="H20" s="592"/>
      <c r="I20" s="593"/>
      <c r="J20" s="503"/>
      <c r="K20" s="596"/>
      <c r="L20" s="599"/>
      <c r="M20" s="888"/>
      <c r="N20" s="605"/>
      <c r="O20" s="515"/>
    </row>
    <row r="21" spans="1:15" s="492" customFormat="1" ht="21.6" customHeight="1">
      <c r="A21" s="687"/>
      <c r="B21" s="591"/>
      <c r="C21" s="594"/>
      <c r="D21" s="606"/>
      <c r="E21" s="515"/>
      <c r="F21" s="595"/>
      <c r="G21" s="591"/>
      <c r="H21" s="591"/>
      <c r="I21" s="606"/>
      <c r="J21" s="511" t="s">
        <v>52</v>
      </c>
      <c r="K21" s="688"/>
      <c r="L21" s="592"/>
      <c r="M21" s="592"/>
      <c r="N21" s="605"/>
      <c r="O21" s="522" t="s">
        <v>291</v>
      </c>
    </row>
    <row r="22" spans="1:15" s="492" customFormat="1" ht="21.6" customHeight="1">
      <c r="A22" s="687"/>
      <c r="B22" s="599"/>
      <c r="C22" s="597"/>
      <c r="D22" s="606"/>
      <c r="E22" s="511" t="s">
        <v>53</v>
      </c>
      <c r="F22" s="596"/>
      <c r="G22" s="591"/>
      <c r="H22" s="599"/>
      <c r="I22" s="606"/>
      <c r="J22" s="511" t="s">
        <v>52</v>
      </c>
      <c r="K22" s="596"/>
      <c r="L22" s="592"/>
      <c r="M22" s="592"/>
      <c r="N22" s="606"/>
      <c r="O22" s="934"/>
    </row>
    <row r="23" spans="1:15" s="492" customFormat="1" ht="21.6" customHeight="1">
      <c r="A23" s="687"/>
      <c r="B23" s="592"/>
      <c r="C23" s="593"/>
      <c r="D23" s="606"/>
      <c r="E23" s="511" t="s">
        <v>77</v>
      </c>
      <c r="F23" s="595"/>
      <c r="G23" s="599"/>
      <c r="H23" s="599"/>
      <c r="I23" s="601"/>
      <c r="J23" s="511" t="s">
        <v>52</v>
      </c>
      <c r="K23" s="596"/>
      <c r="L23" s="599"/>
      <c r="M23" s="599"/>
      <c r="N23" s="605"/>
      <c r="O23" s="501"/>
    </row>
    <row r="24" spans="1:15" s="492" customFormat="1" ht="21.6" customHeight="1">
      <c r="A24" s="687"/>
      <c r="B24" s="599"/>
      <c r="C24" s="600"/>
      <c r="D24" s="606"/>
      <c r="E24" s="504"/>
      <c r="F24" s="595"/>
      <c r="G24" s="599"/>
      <c r="H24" s="599"/>
      <c r="I24" s="606"/>
      <c r="J24" s="511" t="s">
        <v>52</v>
      </c>
      <c r="K24" s="618"/>
      <c r="L24" s="591"/>
      <c r="M24" s="591"/>
      <c r="N24" s="605"/>
      <c r="O24" s="515"/>
    </row>
    <row r="25" spans="1:15" s="492" customFormat="1" ht="21.6" customHeight="1">
      <c r="A25" s="608"/>
      <c r="B25" s="592"/>
      <c r="C25" s="593"/>
      <c r="D25" s="593"/>
      <c r="E25" s="515"/>
      <c r="F25" s="596"/>
      <c r="G25" s="592"/>
      <c r="H25" s="592"/>
      <c r="I25" s="593"/>
      <c r="J25" s="527"/>
      <c r="K25" s="596"/>
      <c r="L25" s="591"/>
      <c r="M25" s="591"/>
      <c r="N25" s="605"/>
      <c r="O25" s="515"/>
    </row>
    <row r="26" spans="1:15" s="492" customFormat="1" ht="21.6" customHeight="1">
      <c r="A26" s="655"/>
      <c r="B26" s="592"/>
      <c r="C26" s="515"/>
      <c r="D26" s="606"/>
      <c r="E26" s="515" t="s">
        <v>662</v>
      </c>
      <c r="F26" s="595"/>
      <c r="G26" s="592"/>
      <c r="H26" s="592"/>
      <c r="I26" s="593"/>
      <c r="J26" s="503"/>
      <c r="K26" s="618"/>
      <c r="L26" s="792"/>
      <c r="M26" s="792"/>
      <c r="N26" s="602"/>
      <c r="O26" s="882" t="s">
        <v>342</v>
      </c>
    </row>
    <row r="27" spans="1:15" s="492" customFormat="1" ht="21.6" customHeight="1">
      <c r="A27" s="655"/>
      <c r="B27" s="592"/>
      <c r="C27" s="515"/>
      <c r="D27" s="606"/>
      <c r="E27" s="515" t="s">
        <v>620</v>
      </c>
      <c r="F27" s="596"/>
      <c r="G27" s="607"/>
      <c r="H27" s="592"/>
      <c r="I27" s="593"/>
      <c r="J27" s="529" t="s">
        <v>254</v>
      </c>
      <c r="K27" s="618"/>
      <c r="L27" s="792"/>
      <c r="M27" s="792"/>
      <c r="N27" s="602"/>
      <c r="O27" s="882" t="s">
        <v>342</v>
      </c>
    </row>
    <row r="28" spans="1:15" s="492" customFormat="1" ht="21.6" customHeight="1">
      <c r="A28" s="608"/>
      <c r="B28" s="599"/>
      <c r="C28" s="515"/>
      <c r="D28" s="601"/>
      <c r="E28" s="515"/>
      <c r="F28" s="595"/>
      <c r="G28" s="592"/>
      <c r="H28" s="592"/>
      <c r="I28" s="593"/>
      <c r="J28" s="529" t="s">
        <v>254</v>
      </c>
      <c r="K28" s="618"/>
      <c r="L28" s="592"/>
      <c r="M28" s="592"/>
      <c r="N28" s="593"/>
      <c r="O28" s="515"/>
    </row>
    <row r="29" spans="1:15" s="492" customFormat="1" ht="21.6" customHeight="1">
      <c r="A29" s="608"/>
      <c r="B29" s="592"/>
      <c r="C29" s="515"/>
      <c r="D29" s="606"/>
      <c r="E29" s="515" t="s">
        <v>628</v>
      </c>
      <c r="F29" s="595"/>
      <c r="G29" s="592"/>
      <c r="H29" s="592"/>
      <c r="I29" s="593"/>
      <c r="J29" s="515"/>
      <c r="K29" s="618"/>
      <c r="L29" s="592"/>
      <c r="M29" s="592"/>
      <c r="N29" s="593"/>
      <c r="O29" s="515"/>
    </row>
    <row r="30" spans="1:15" s="492" customFormat="1" ht="21.6" customHeight="1">
      <c r="A30" s="608"/>
      <c r="B30" s="592"/>
      <c r="C30" s="597"/>
      <c r="D30" s="598"/>
      <c r="E30" s="515"/>
      <c r="F30" s="595"/>
      <c r="G30" s="607"/>
      <c r="H30" s="592"/>
      <c r="I30" s="593"/>
      <c r="J30" s="517"/>
      <c r="K30" s="618"/>
      <c r="L30" s="592"/>
      <c r="M30" s="592"/>
      <c r="N30" s="593"/>
      <c r="O30" s="515"/>
    </row>
    <row r="31" spans="1:15" s="492" customFormat="1" ht="21.6" customHeight="1">
      <c r="A31" s="608"/>
      <c r="B31" s="603"/>
      <c r="C31" s="604"/>
      <c r="D31" s="605"/>
      <c r="E31" s="515"/>
      <c r="F31" s="595"/>
      <c r="G31" s="592"/>
      <c r="H31" s="592"/>
      <c r="I31" s="593"/>
      <c r="J31" s="515"/>
      <c r="K31" s="618"/>
      <c r="L31" s="592"/>
      <c r="M31" s="592"/>
      <c r="N31" s="593"/>
      <c r="O31" s="515"/>
    </row>
    <row r="32" spans="1:15" s="492" customFormat="1" ht="21.6" customHeight="1">
      <c r="A32" s="608"/>
      <c r="B32" s="592"/>
      <c r="C32" s="593"/>
      <c r="D32" s="593"/>
      <c r="E32" s="472" t="s">
        <v>55</v>
      </c>
      <c r="F32" s="596"/>
      <c r="G32" s="592"/>
      <c r="H32" s="592"/>
      <c r="I32" s="593"/>
      <c r="J32" s="515"/>
      <c r="K32" s="618"/>
      <c r="L32" s="592"/>
      <c r="M32" s="592"/>
      <c r="N32" s="593"/>
      <c r="O32" s="515"/>
    </row>
    <row r="33" spans="1:15" s="492" customFormat="1" ht="21.6" customHeight="1">
      <c r="A33" s="657"/>
      <c r="B33" s="592"/>
      <c r="C33" s="600"/>
      <c r="D33" s="606"/>
      <c r="E33" s="472" t="s">
        <v>55</v>
      </c>
      <c r="F33" s="596"/>
      <c r="G33" s="592"/>
      <c r="H33" s="592"/>
      <c r="I33" s="593"/>
      <c r="J33" s="515"/>
      <c r="K33" s="618"/>
      <c r="L33" s="592"/>
      <c r="M33" s="592"/>
      <c r="N33" s="593"/>
      <c r="O33" s="515"/>
    </row>
    <row r="34" spans="1:15" s="492" customFormat="1" ht="21.6" customHeight="1">
      <c r="B34" s="599"/>
      <c r="C34" s="597"/>
      <c r="D34" s="606"/>
      <c r="E34" s="472" t="s">
        <v>55</v>
      </c>
      <c r="F34" s="596"/>
      <c r="G34" s="592"/>
      <c r="H34" s="592"/>
      <c r="I34" s="593"/>
      <c r="J34" s="515"/>
      <c r="K34" s="596"/>
      <c r="L34" s="592"/>
      <c r="M34" s="592"/>
      <c r="N34" s="593"/>
      <c r="O34" s="515"/>
    </row>
    <row r="35" spans="1:15" s="492" customFormat="1" ht="21.6" customHeight="1">
      <c r="A35" s="608"/>
      <c r="B35" s="592"/>
      <c r="C35" s="593"/>
      <c r="D35" s="593"/>
      <c r="E35" s="472" t="s">
        <v>55</v>
      </c>
      <c r="F35" s="596"/>
      <c r="G35" s="592"/>
      <c r="H35" s="885"/>
      <c r="I35" s="593"/>
      <c r="J35" s="515"/>
      <c r="K35" s="596"/>
      <c r="L35" s="659"/>
      <c r="M35" s="889"/>
      <c r="N35" s="692"/>
      <c r="O35" s="515"/>
    </row>
    <row r="36" spans="1:15" s="492" customFormat="1" ht="21.6" customHeight="1">
      <c r="A36" s="608"/>
      <c r="B36" s="599"/>
      <c r="C36" s="600"/>
      <c r="D36" s="606"/>
      <c r="E36" s="503"/>
      <c r="F36" s="596"/>
      <c r="G36" s="591"/>
      <c r="H36" s="591"/>
      <c r="I36" s="606"/>
      <c r="J36" s="515"/>
      <c r="K36" s="596"/>
      <c r="L36" s="592"/>
      <c r="M36" s="592"/>
      <c r="N36" s="693"/>
      <c r="O36" s="515"/>
    </row>
    <row r="37" spans="1:15" s="492" customFormat="1" ht="21.6" customHeight="1">
      <c r="A37" s="608"/>
      <c r="B37" s="610"/>
      <c r="C37" s="609"/>
      <c r="D37" s="606"/>
      <c r="E37" s="515"/>
      <c r="F37" s="596"/>
      <c r="G37" s="592"/>
      <c r="H37" s="592"/>
      <c r="I37" s="593"/>
      <c r="J37" s="515"/>
      <c r="K37" s="596"/>
      <c r="L37" s="592"/>
      <c r="M37" s="592"/>
      <c r="N37" s="593"/>
      <c r="O37" s="515"/>
    </row>
    <row r="38" spans="1:15" s="492" customFormat="1" ht="21.6" customHeight="1">
      <c r="A38" s="608"/>
      <c r="B38" s="592"/>
      <c r="C38" s="594"/>
      <c r="D38" s="606"/>
      <c r="E38" s="505"/>
      <c r="F38" s="688"/>
      <c r="G38" s="592"/>
      <c r="H38" s="592"/>
      <c r="I38" s="593"/>
      <c r="J38" s="515"/>
      <c r="K38" s="596"/>
      <c r="L38" s="592"/>
      <c r="M38" s="592"/>
      <c r="N38" s="593"/>
      <c r="O38" s="515"/>
    </row>
    <row r="39" spans="1:15" s="492" customFormat="1" ht="21.6" customHeight="1">
      <c r="A39" s="596"/>
      <c r="B39" s="591"/>
      <c r="C39" s="600"/>
      <c r="D39" s="606"/>
      <c r="E39" s="505"/>
      <c r="F39" s="688"/>
      <c r="G39" s="592"/>
      <c r="H39" s="592"/>
      <c r="I39" s="593"/>
      <c r="J39" s="515"/>
      <c r="K39" s="596"/>
      <c r="L39" s="592"/>
      <c r="M39" s="592"/>
      <c r="N39" s="693"/>
      <c r="O39" s="515"/>
    </row>
    <row r="40" spans="1:15" s="492" customFormat="1" ht="21.6" customHeight="1">
      <c r="A40" s="596"/>
      <c r="B40" s="592"/>
      <c r="C40" s="691"/>
      <c r="D40" s="693"/>
      <c r="E40" s="505"/>
      <c r="F40" s="688"/>
      <c r="G40" s="592"/>
      <c r="H40" s="592"/>
      <c r="I40" s="593"/>
      <c r="J40" s="515"/>
      <c r="K40" s="623"/>
      <c r="L40" s="694"/>
      <c r="M40" s="599"/>
      <c r="N40" s="605"/>
      <c r="O40" s="515"/>
    </row>
    <row r="41" spans="1:15" s="492" customFormat="1" ht="21.6" customHeight="1">
      <c r="A41" s="596"/>
      <c r="B41" s="592"/>
      <c r="C41" s="593"/>
      <c r="D41" s="695"/>
      <c r="E41" s="505"/>
      <c r="F41" s="688"/>
      <c r="G41" s="592"/>
      <c r="H41" s="592"/>
      <c r="I41" s="593"/>
      <c r="J41" s="515"/>
      <c r="K41" s="623"/>
      <c r="L41" s="591"/>
      <c r="M41" s="591"/>
      <c r="N41" s="605"/>
      <c r="O41" s="515"/>
    </row>
    <row r="42" spans="1:15" s="492" customFormat="1" ht="21.6" customHeight="1" thickBot="1">
      <c r="A42" s="596"/>
      <c r="B42" s="611"/>
      <c r="C42" s="612"/>
      <c r="D42" s="696"/>
      <c r="E42" s="543"/>
      <c r="F42" s="688"/>
      <c r="G42" s="613"/>
      <c r="H42" s="613"/>
      <c r="I42" s="614"/>
      <c r="J42" s="547"/>
      <c r="K42" s="623"/>
      <c r="L42" s="697"/>
      <c r="M42" s="697"/>
      <c r="N42" s="698"/>
      <c r="O42" s="547"/>
    </row>
    <row r="43" spans="1:15" ht="21.6" customHeight="1">
      <c r="A43" s="506"/>
      <c r="B43" s="615" t="s">
        <v>336</v>
      </c>
      <c r="C43" s="616" t="s">
        <v>349</v>
      </c>
      <c r="D43" s="699"/>
      <c r="E43" s="700"/>
      <c r="F43" s="506"/>
      <c r="G43" s="701"/>
      <c r="H43" s="890"/>
      <c r="I43" s="702"/>
      <c r="J43" s="703"/>
      <c r="K43" s="585"/>
      <c r="L43" s="557"/>
      <c r="M43" s="704"/>
      <c r="N43" s="704"/>
      <c r="O43" s="705"/>
    </row>
    <row r="44" spans="1:15" ht="21.6" customHeight="1">
      <c r="A44" s="506"/>
      <c r="B44" s="620"/>
      <c r="C44" s="593" t="s">
        <v>350</v>
      </c>
      <c r="D44" s="620"/>
      <c r="E44" s="706"/>
      <c r="F44" s="506"/>
      <c r="G44" s="707"/>
      <c r="H44" s="891"/>
      <c r="I44" s="708"/>
      <c r="J44" s="709"/>
      <c r="K44" s="555"/>
      <c r="L44" s="563"/>
      <c r="M44" s="579"/>
      <c r="N44" s="579"/>
      <c r="O44" s="677"/>
    </row>
    <row r="45" spans="1:15" ht="21.6" customHeight="1">
      <c r="A45" s="506"/>
      <c r="B45" s="593"/>
      <c r="C45" s="593" t="s">
        <v>351</v>
      </c>
      <c r="D45" s="593"/>
      <c r="E45" s="602"/>
      <c r="F45" s="506"/>
      <c r="G45" s="707"/>
      <c r="H45" s="891"/>
      <c r="I45" s="708"/>
      <c r="J45" s="709"/>
      <c r="K45" s="555"/>
      <c r="L45" s="563"/>
      <c r="M45" s="563"/>
      <c r="N45" s="704"/>
      <c r="O45" s="677"/>
    </row>
    <row r="46" spans="1:15" ht="21.6" customHeight="1">
      <c r="A46" s="506"/>
      <c r="B46" s="593"/>
      <c r="C46" s="593" t="s">
        <v>352</v>
      </c>
      <c r="D46" s="593"/>
      <c r="E46" s="602"/>
      <c r="F46" s="506"/>
      <c r="G46" s="709"/>
      <c r="H46" s="563"/>
      <c r="I46" s="708"/>
      <c r="J46" s="709"/>
      <c r="K46" s="506"/>
      <c r="L46" s="891"/>
      <c r="M46" s="891"/>
      <c r="N46" s="708"/>
      <c r="O46" s="677"/>
    </row>
    <row r="47" spans="1:15" ht="21.6" customHeight="1">
      <c r="A47" s="506"/>
      <c r="B47" s="593"/>
      <c r="C47" s="472" t="s">
        <v>358</v>
      </c>
      <c r="D47" s="593"/>
      <c r="E47" s="602"/>
      <c r="F47" s="506"/>
      <c r="G47" s="709"/>
      <c r="H47" s="563"/>
      <c r="I47" s="708"/>
      <c r="J47" s="709"/>
      <c r="K47" s="506"/>
      <c r="L47" s="707"/>
      <c r="M47" s="891"/>
      <c r="N47" s="708"/>
      <c r="O47" s="677"/>
    </row>
    <row r="48" spans="1:15" ht="21.6" customHeight="1">
      <c r="A48" s="506"/>
      <c r="B48" s="620"/>
      <c r="C48" s="593" t="s">
        <v>353</v>
      </c>
      <c r="D48" s="620"/>
      <c r="E48" s="706"/>
      <c r="F48" s="506"/>
      <c r="G48" s="709"/>
      <c r="H48" s="579"/>
      <c r="I48" s="578"/>
      <c r="J48" s="709"/>
      <c r="K48" s="506"/>
      <c r="L48" s="677"/>
      <c r="M48" s="579"/>
      <c r="N48" s="579"/>
      <c r="O48" s="677"/>
    </row>
    <row r="49" spans="1:15" ht="21.6" customHeight="1">
      <c r="A49" s="506"/>
      <c r="B49" s="620"/>
      <c r="C49" s="593" t="s">
        <v>347</v>
      </c>
      <c r="D49" s="710"/>
      <c r="E49" s="711"/>
      <c r="F49" s="506"/>
      <c r="G49" s="709"/>
      <c r="H49" s="579"/>
      <c r="I49" s="578"/>
      <c r="J49" s="709"/>
      <c r="K49" s="506"/>
      <c r="L49" s="677"/>
      <c r="M49" s="579"/>
      <c r="N49" s="579"/>
      <c r="O49" s="677"/>
    </row>
    <row r="50" spans="1:15" ht="21.6" customHeight="1">
      <c r="A50" s="506"/>
      <c r="B50" s="620"/>
      <c r="C50" s="593" t="s">
        <v>348</v>
      </c>
      <c r="D50" s="620"/>
      <c r="E50" s="706"/>
      <c r="F50" s="506"/>
      <c r="G50" s="709"/>
      <c r="H50" s="579"/>
      <c r="I50" s="578"/>
      <c r="J50" s="709"/>
      <c r="K50" s="506"/>
      <c r="L50" s="677"/>
      <c r="M50" s="579"/>
      <c r="N50" s="579"/>
      <c r="O50" s="677"/>
    </row>
    <row r="51" spans="1:15" ht="25.5">
      <c r="A51" s="506"/>
      <c r="B51" s="620"/>
      <c r="C51" s="593" t="s">
        <v>354</v>
      </c>
      <c r="D51" s="620"/>
      <c r="E51" s="706"/>
      <c r="F51" s="506"/>
      <c r="G51" s="709"/>
      <c r="H51" s="579"/>
      <c r="I51" s="578"/>
      <c r="J51" s="709"/>
      <c r="K51" s="555"/>
      <c r="L51" s="677"/>
      <c r="M51" s="579"/>
      <c r="N51" s="579"/>
      <c r="O51" s="677"/>
    </row>
    <row r="52" spans="1:15" ht="25.5">
      <c r="A52" s="506"/>
      <c r="B52" s="620"/>
      <c r="C52" s="593" t="s">
        <v>283</v>
      </c>
      <c r="D52" s="620"/>
      <c r="E52" s="706"/>
      <c r="F52" s="506"/>
      <c r="G52" s="709"/>
      <c r="H52" s="579"/>
      <c r="I52" s="578"/>
      <c r="J52" s="709"/>
      <c r="K52" s="568"/>
      <c r="L52" s="677"/>
      <c r="M52" s="579"/>
      <c r="N52" s="579"/>
      <c r="O52" s="677"/>
    </row>
    <row r="53" spans="1:15" ht="25.5">
      <c r="A53" s="506"/>
      <c r="B53" s="620"/>
      <c r="C53" s="593" t="s">
        <v>284</v>
      </c>
      <c r="D53" s="620"/>
      <c r="E53" s="706"/>
      <c r="F53" s="506"/>
      <c r="G53" s="709"/>
      <c r="H53" s="579"/>
      <c r="I53" s="578"/>
      <c r="J53" s="709"/>
      <c r="K53" s="568"/>
      <c r="L53" s="677"/>
      <c r="M53" s="579"/>
      <c r="N53" s="579"/>
      <c r="O53" s="677"/>
    </row>
    <row r="54" spans="1:15" ht="25.5">
      <c r="A54" s="506"/>
      <c r="B54" s="595"/>
      <c r="C54" s="593" t="s">
        <v>285</v>
      </c>
      <c r="D54" s="595"/>
      <c r="E54" s="596"/>
      <c r="F54" s="506"/>
      <c r="G54" s="709"/>
      <c r="H54" s="579"/>
      <c r="I54" s="578"/>
      <c r="J54" s="709"/>
      <c r="K54" s="568"/>
      <c r="L54" s="677"/>
      <c r="M54" s="579"/>
      <c r="N54" s="579"/>
      <c r="O54" s="677"/>
    </row>
    <row r="55" spans="1:15" ht="25.5">
      <c r="A55" s="506"/>
      <c r="B55" s="595"/>
      <c r="C55" s="593" t="s">
        <v>286</v>
      </c>
      <c r="D55" s="595"/>
      <c r="E55" s="596"/>
      <c r="F55" s="506"/>
      <c r="G55" s="709"/>
      <c r="H55" s="563"/>
      <c r="I55" s="579"/>
      <c r="J55" s="680"/>
      <c r="K55" s="506"/>
      <c r="L55" s="677"/>
      <c r="M55" s="579"/>
      <c r="N55" s="579"/>
      <c r="O55" s="677"/>
    </row>
    <row r="56" spans="1:15" ht="25.5">
      <c r="A56" s="506"/>
      <c r="B56" s="620"/>
      <c r="C56" s="593" t="s">
        <v>287</v>
      </c>
      <c r="D56" s="712"/>
      <c r="E56" s="713"/>
      <c r="F56" s="506"/>
      <c r="G56" s="709"/>
      <c r="H56" s="472"/>
      <c r="I56" s="709"/>
      <c r="J56" s="680"/>
      <c r="K56" s="506"/>
      <c r="L56" s="677"/>
      <c r="M56" s="500"/>
      <c r="N56" s="709"/>
      <c r="O56" s="677"/>
    </row>
    <row r="57" spans="1:15" ht="25.5">
      <c r="A57" s="506"/>
      <c r="B57" s="620"/>
      <c r="C57" s="593" t="s">
        <v>288</v>
      </c>
      <c r="D57" s="712"/>
      <c r="E57" s="713"/>
      <c r="F57" s="506"/>
      <c r="G57" s="709"/>
      <c r="H57" s="472"/>
      <c r="I57" s="714"/>
      <c r="J57" s="680"/>
      <c r="K57" s="506"/>
      <c r="L57" s="677"/>
      <c r="M57" s="500"/>
      <c r="N57" s="709"/>
      <c r="O57" s="677"/>
    </row>
    <row r="58" spans="1:15" ht="25.5">
      <c r="A58" s="506"/>
      <c r="B58" s="620"/>
      <c r="C58" s="472" t="s">
        <v>342</v>
      </c>
      <c r="D58" s="712"/>
      <c r="E58" s="713"/>
      <c r="F58" s="506"/>
      <c r="G58" s="568"/>
      <c r="H58" s="472"/>
      <c r="I58" s="504" t="s">
        <v>56</v>
      </c>
      <c r="J58" s="715">
        <f>7.6*COUNTA(I43:I57)</f>
        <v>0</v>
      </c>
      <c r="K58" s="574"/>
      <c r="L58" s="504"/>
      <c r="M58" s="500"/>
      <c r="N58" s="555" t="s">
        <v>57</v>
      </c>
      <c r="O58" s="472">
        <f>7.5*COUNTA(N43:N57)</f>
        <v>0</v>
      </c>
    </row>
    <row r="59" spans="1:15">
      <c r="B59" s="633" t="s">
        <v>355</v>
      </c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K20:K21 K27 K3 F28:F33 F23:F24 A3:A15 A17:A31 F26 K5:K6 F3:F10 F13:F17 F19:F21 K29:K39 F35 K43 G3 K9:K13 I44:I47 C38:C39 K16 K25 N45:N47 I36 D33:D34 D26:D27 D29 I3 I11 I18:I19 P3:XFD34 R35:XFD35 L35 N35:N36 N39 D21:D24 D3:D5 I8:I9 D14:D19 D7:D10 I21:I24 D36:D42 F38:F42">
    <cfRule type="cellIs" dxfId="3967" priority="624" operator="equal">
      <formula>"Prep"</formula>
    </cfRule>
    <cfRule type="cellIs" dxfId="3966" priority="625" operator="equal">
      <formula>"SL"</formula>
    </cfRule>
    <cfRule type="cellIs" dxfId="3965" priority="626" operator="equal">
      <formula>"AL"</formula>
    </cfRule>
  </conditionalFormatting>
  <conditionalFormatting sqref="K32:K33 H45 B19:C19 F32:F33 K3:K6 G44:H44 G3:H3 B14:C14 G21:H21 K9:K14 C38:C39 L9 L20 L7:M8 M4 B36 K40:K42 L41:M42 L46:M47 B33:C33 G36 B27:C27 B28 G9 B22 L10:M11 L23:M23 B30 G17 G19 G4:G5 K16 M12 G43:G58 F38:F42">
    <cfRule type="cellIs" dxfId="3964" priority="622" operator="equal">
      <formula>"SL"</formula>
    </cfRule>
    <cfRule type="cellIs" dxfId="3963" priority="623" operator="equal">
      <formula>"AL"</formula>
    </cfRule>
  </conditionalFormatting>
  <conditionalFormatting sqref="I43:I47 N3:N4 N45:N47 N6:N11 I36 D33:D34 D36:D42 I21:I24 D26:D27 D29 I3 I11 I18:I19 N38:N42 N35:N36 D21:D24 D3:D5 N19:N25 N30 I8:I9 D14:D19 D7:D10 N13:N17">
    <cfRule type="cellIs" dxfId="3962" priority="618" operator="equal">
      <formula>"SL"</formula>
    </cfRule>
    <cfRule type="cellIs" dxfId="3961" priority="619" operator="equal">
      <formula>"SL"</formula>
    </cfRule>
    <cfRule type="cellIs" dxfId="3960" priority="620" operator="equal">
      <formula>"SL"</formula>
    </cfRule>
    <cfRule type="cellIs" dxfId="3959" priority="621" operator="equal">
      <formula>"AL"</formula>
    </cfRule>
  </conditionalFormatting>
  <conditionalFormatting sqref="N3:N4 N6:N11 N19:N23 N30 F38:F42 N13:N17">
    <cfRule type="cellIs" dxfId="3958" priority="616" operator="equal">
      <formula>"NA"</formula>
    </cfRule>
    <cfRule type="cellIs" dxfId="3957" priority="617" operator="equal">
      <formula>"AL"</formula>
    </cfRule>
  </conditionalFormatting>
  <conditionalFormatting sqref="G45">
    <cfRule type="cellIs" dxfId="3956" priority="614" operator="equal">
      <formula>"SL"</formula>
    </cfRule>
    <cfRule type="cellIs" dxfId="3955" priority="615" operator="equal">
      <formula>"AL"</formula>
    </cfRule>
  </conditionalFormatting>
  <conditionalFormatting sqref="B8:C8">
    <cfRule type="cellIs" dxfId="3954" priority="586" operator="equal">
      <formula>"SL"</formula>
    </cfRule>
    <cfRule type="cellIs" dxfId="3953" priority="587" operator="equal">
      <formula>"AL"</formula>
    </cfRule>
  </conditionalFormatting>
  <conditionalFormatting sqref="B14:C14">
    <cfRule type="cellIs" dxfId="3952" priority="572" operator="equal">
      <formula>"SL"</formula>
    </cfRule>
    <cfRule type="cellIs" dxfId="3951" priority="573" operator="equal">
      <formula>"AL"</formula>
    </cfRule>
  </conditionalFormatting>
  <conditionalFormatting sqref="B39:C39">
    <cfRule type="cellIs" dxfId="3950" priority="570" operator="equal">
      <formula>"SL"</formula>
    </cfRule>
    <cfRule type="cellIs" dxfId="3949" priority="571" operator="equal">
      <formula>"AL"</formula>
    </cfRule>
  </conditionalFormatting>
  <conditionalFormatting sqref="G22:H22">
    <cfRule type="cellIs" dxfId="3948" priority="484" operator="equal">
      <formula>"SL"</formula>
    </cfRule>
    <cfRule type="cellIs" dxfId="3947" priority="485" operator="equal">
      <formula>"AL"</formula>
    </cfRule>
  </conditionalFormatting>
  <conditionalFormatting sqref="B18:C18">
    <cfRule type="cellIs" dxfId="3946" priority="473" operator="equal">
      <formula>"SL"</formula>
    </cfRule>
    <cfRule type="cellIs" dxfId="3945" priority="474" operator="equal">
      <formula>"AL"</formula>
    </cfRule>
  </conditionalFormatting>
  <conditionalFormatting sqref="B21:C21">
    <cfRule type="cellIs" dxfId="3944" priority="471" operator="equal">
      <formula>"SL"</formula>
    </cfRule>
    <cfRule type="cellIs" dxfId="3943" priority="472" operator="equal">
      <formula>"AL"</formula>
    </cfRule>
  </conditionalFormatting>
  <conditionalFormatting sqref="G19:H19">
    <cfRule type="cellIs" dxfId="3942" priority="455" operator="equal">
      <formula>"SL"</formula>
    </cfRule>
    <cfRule type="cellIs" dxfId="3941" priority="456" operator="equal">
      <formula>"AL"</formula>
    </cfRule>
  </conditionalFormatting>
  <conditionalFormatting sqref="B43:B44 B48:B58 D43:E44 D48:E58">
    <cfRule type="cellIs" dxfId="3940" priority="386" operator="equal">
      <formula>"Prep"</formula>
    </cfRule>
    <cfRule type="cellIs" dxfId="3939" priority="387" operator="equal">
      <formula>"SL"</formula>
    </cfRule>
    <cfRule type="cellIs" dxfId="3938" priority="388" operator="equal">
      <formula>"AL"</formula>
    </cfRule>
  </conditionalFormatting>
  <conditionalFormatting sqref="N40">
    <cfRule type="cellIs" dxfId="3937" priority="382" operator="equal">
      <formula>"SL"</formula>
    </cfRule>
    <cfRule type="cellIs" dxfId="3936" priority="383" operator="equal">
      <formula>"SL"</formula>
    </cfRule>
    <cfRule type="cellIs" dxfId="3935" priority="384" operator="equal">
      <formula>"SL"</formula>
    </cfRule>
    <cfRule type="cellIs" dxfId="3934" priority="385" operator="equal">
      <formula>"AL"</formula>
    </cfRule>
  </conditionalFormatting>
  <conditionalFormatting sqref="A11:A42 B36:C36 A59:F1048576 L20:M22 N3 K4:N4 B38:C39 N6:N11 A43:B58 K10:N11 B17:C19 D29 G36 G3:I3 B40 D33:D34 D36:D42 D26:D27 B15:C15 G9:I9 D15:D19 B14:D14 K5 N35:N36 I36 G11:I11 G18:I19 Q1:XFD34 Q38:XFD1048576 R35:XFD37 L35:L36 M12 A5:A6 B5:D5 N19:N22 N30 A7:D10 D43:F58 G43:J1048576 L43:O1048576 L39:N42 A2:F2 A1:I1 K1:L1 P1 G21:I24 K2:P2 B21:D24 B28:D28 F9:F42 F8:I8 L23:N25 N13:N17 A3:D4 F3:F7 G39:I42 K12:K1048576 K6:M9 K3 P3:P1048576 C26:C29">
    <cfRule type="cellIs" dxfId="3933" priority="380" operator="equal">
      <formula>"WC"</formula>
    </cfRule>
    <cfRule type="cellIs" dxfId="3932" priority="381" operator="equal">
      <formula>"TR"</formula>
    </cfRule>
  </conditionalFormatting>
  <conditionalFormatting sqref="B3 G23">
    <cfRule type="cellIs" dxfId="3931" priority="341" operator="equal">
      <formula>"SL"</formula>
    </cfRule>
    <cfRule type="cellIs" dxfId="3930" priority="342" operator="equal">
      <formula>"AL"</formula>
    </cfRule>
  </conditionalFormatting>
  <conditionalFormatting sqref="B15:C16 B36:C36 L4:M4 B27:C27 B33:C34 B3:D3 B5:C5 B22:C22 G23:I23 B9:C10 L7:M11 L23:M23 B28:D28 B24:C24 G24:H24 B30:D30 G4:I5 G9:I11 G17:I18 L16:M17 L19:M20 L30:M30">
    <cfRule type="expression" dxfId="3929" priority="334">
      <formula>ROW()=CELL("ROW")</formula>
    </cfRule>
  </conditionalFormatting>
  <conditionalFormatting sqref="B15:C16 B36:C36 L4:M4 B27:C27 B33:C34 B3:D3 B5:C5 B22:C22 G23:I23 B9:C10 L7:M11 L23:M23 B28:D28 B24:C24 G24:H24 B30:D30 G4:I5 G9:I11 G17:I18 L16:M17 L19:M20 L30:M30">
    <cfRule type="expression" dxfId="3928" priority="333">
      <formula>ROW()=CELL("ROW")</formula>
    </cfRule>
  </conditionalFormatting>
  <conditionalFormatting sqref="L3:M3">
    <cfRule type="cellIs" dxfId="3927" priority="311" operator="equal">
      <formula>"SL"</formula>
    </cfRule>
    <cfRule type="cellIs" dxfId="3926" priority="312" operator="equal">
      <formula>"AL"</formula>
    </cfRule>
  </conditionalFormatting>
  <conditionalFormatting sqref="L3:M3">
    <cfRule type="expression" dxfId="3925" priority="305">
      <formula>ROW()=CELL("ROW")</formula>
    </cfRule>
    <cfRule type="expression" priority="306">
      <formula>ROW()=CELL("ROW")</formula>
    </cfRule>
  </conditionalFormatting>
  <conditionalFormatting sqref="B42">
    <cfRule type="cellIs" dxfId="3924" priority="303" operator="equal">
      <formula>"SL"</formula>
    </cfRule>
    <cfRule type="cellIs" dxfId="3923" priority="304" operator="equal">
      <formula>"AL"</formula>
    </cfRule>
  </conditionalFormatting>
  <conditionalFormatting sqref="B42:C42">
    <cfRule type="expression" dxfId="3922" priority="302">
      <formula>ROW()=CELL("ROW")</formula>
    </cfRule>
  </conditionalFormatting>
  <conditionalFormatting sqref="B42:C42">
    <cfRule type="expression" dxfId="3921" priority="301">
      <formula>ROW()=CELL("ROW")</formula>
    </cfRule>
  </conditionalFormatting>
  <conditionalFormatting sqref="L15">
    <cfRule type="cellIs" dxfId="3920" priority="270" operator="equal">
      <formula>"SL"</formula>
    </cfRule>
    <cfRule type="cellIs" dxfId="3919" priority="271" operator="equal">
      <formula>"AL"</formula>
    </cfRule>
  </conditionalFormatting>
  <conditionalFormatting sqref="L15:M15">
    <cfRule type="expression" dxfId="3918" priority="269">
      <formula>ROW()=CELL("ROW")</formula>
    </cfRule>
  </conditionalFormatting>
  <conditionalFormatting sqref="L15:M15">
    <cfRule type="expression" dxfId="3917" priority="268">
      <formula>ROW()=CELL("ROW")</formula>
    </cfRule>
  </conditionalFormatting>
  <conditionalFormatting sqref="B37:C37">
    <cfRule type="expression" dxfId="3916" priority="250">
      <formula>ROW()=CELL("ROW")</formula>
    </cfRule>
  </conditionalFormatting>
  <conditionalFormatting sqref="B37:C37">
    <cfRule type="expression" dxfId="3915" priority="249">
      <formula>ROW()=CELL("ROW")</formula>
    </cfRule>
  </conditionalFormatting>
  <conditionalFormatting sqref="D37">
    <cfRule type="cellIs" dxfId="3914" priority="247" operator="equal">
      <formula>"NA"</formula>
    </cfRule>
    <cfRule type="cellIs" dxfId="3913" priority="248" operator="equal">
      <formula>"AL"</formula>
    </cfRule>
  </conditionalFormatting>
  <conditionalFormatting sqref="N22">
    <cfRule type="cellIs" dxfId="3912" priority="243" operator="equal">
      <formula>"SL"</formula>
    </cfRule>
    <cfRule type="cellIs" dxfId="3911" priority="244" operator="equal">
      <formula>"SL"</formula>
    </cfRule>
    <cfRule type="cellIs" dxfId="3910" priority="245" operator="equal">
      <formula>"SL"</formula>
    </cfRule>
    <cfRule type="cellIs" dxfId="3909" priority="246" operator="equal">
      <formula>"AL"</formula>
    </cfRule>
  </conditionalFormatting>
  <conditionalFormatting sqref="L22:N22">
    <cfRule type="cellIs" dxfId="3908" priority="242" operator="equal">
      <formula>"WC"</formula>
    </cfRule>
  </conditionalFormatting>
  <conditionalFormatting sqref="N22">
    <cfRule type="cellIs" dxfId="3907" priority="239" operator="equal">
      <formula>"Prep"</formula>
    </cfRule>
    <cfRule type="cellIs" dxfId="3906" priority="240" operator="equal">
      <formula>"SL"</formula>
    </cfRule>
    <cfRule type="cellIs" dxfId="3905" priority="241" operator="equal">
      <formula>"AL"</formula>
    </cfRule>
  </conditionalFormatting>
  <conditionalFormatting sqref="N22">
    <cfRule type="cellIs" dxfId="3904" priority="237" operator="equal">
      <formula>"SL"</formula>
    </cfRule>
    <cfRule type="cellIs" dxfId="3903" priority="238" operator="equal">
      <formula>"AL"</formula>
    </cfRule>
  </conditionalFormatting>
  <conditionalFormatting sqref="N22">
    <cfRule type="cellIs" dxfId="3902" priority="233" operator="equal">
      <formula>"SL"</formula>
    </cfRule>
    <cfRule type="cellIs" dxfId="3901" priority="234" operator="equal">
      <formula>"SL"</formula>
    </cfRule>
    <cfRule type="cellIs" dxfId="3900" priority="235" operator="equal">
      <formula>"SL"</formula>
    </cfRule>
    <cfRule type="cellIs" dxfId="3899" priority="236" operator="equal">
      <formula>"AL"</formula>
    </cfRule>
  </conditionalFormatting>
  <conditionalFormatting sqref="L22:N22">
    <cfRule type="cellIs" dxfId="3898" priority="229" operator="equal">
      <formula>"SL"</formula>
    </cfRule>
    <cfRule type="cellIs" dxfId="3897" priority="230" operator="equal">
      <formula>"AL"</formula>
    </cfRule>
    <cfRule type="cellIs" dxfId="3896" priority="231" operator="equal">
      <formula>"WC"</formula>
    </cfRule>
    <cfRule type="cellIs" dxfId="3895" priority="232" operator="equal">
      <formula>"TR"</formula>
    </cfRule>
  </conditionalFormatting>
  <conditionalFormatting sqref="D31">
    <cfRule type="cellIs" dxfId="3894" priority="225" operator="equal">
      <formula>"SL"</formula>
    </cfRule>
    <cfRule type="cellIs" dxfId="3893" priority="226" operator="equal">
      <formula>"SL"</formula>
    </cfRule>
    <cfRule type="cellIs" dxfId="3892" priority="227" operator="equal">
      <formula>"SL"</formula>
    </cfRule>
    <cfRule type="cellIs" dxfId="3891" priority="228" operator="equal">
      <formula>"AL"</formula>
    </cfRule>
  </conditionalFormatting>
  <conditionalFormatting sqref="B31:D31">
    <cfRule type="expression" dxfId="3890" priority="223">
      <formula>ROW()=CELL("ROW")</formula>
    </cfRule>
    <cfRule type="expression" priority="224">
      <formula>ROW()=CELL("ROW")</formula>
    </cfRule>
  </conditionalFormatting>
  <conditionalFormatting sqref="D31">
    <cfRule type="cellIs" dxfId="3889" priority="219" operator="equal">
      <formula>"SL"</formula>
    </cfRule>
    <cfRule type="cellIs" dxfId="3888" priority="220" operator="equal">
      <formula>"SL"</formula>
    </cfRule>
    <cfRule type="cellIs" dxfId="3887" priority="221" operator="equal">
      <formula>"SL"</formula>
    </cfRule>
    <cfRule type="cellIs" dxfId="3886" priority="222" operator="equal">
      <formula>"AL"</formula>
    </cfRule>
  </conditionalFormatting>
  <conditionalFormatting sqref="D31">
    <cfRule type="cellIs" dxfId="3885" priority="215" operator="equal">
      <formula>"SL"</formula>
    </cfRule>
    <cfRule type="cellIs" dxfId="3884" priority="216" operator="equal">
      <formula>"SL"</formula>
    </cfRule>
    <cfRule type="cellIs" dxfId="3883" priority="217" operator="equal">
      <formula>"SL"</formula>
    </cfRule>
    <cfRule type="cellIs" dxfId="3882" priority="218" operator="equal">
      <formula>"AL"</formula>
    </cfRule>
  </conditionalFormatting>
  <conditionalFormatting sqref="D31">
    <cfRule type="cellIs" dxfId="3881" priority="211" operator="equal">
      <formula>"SL"</formula>
    </cfRule>
    <cfRule type="cellIs" dxfId="3880" priority="212" operator="equal">
      <formula>"SL"</formula>
    </cfRule>
    <cfRule type="cellIs" dxfId="3879" priority="213" operator="equal">
      <formula>"SL"</formula>
    </cfRule>
    <cfRule type="cellIs" dxfId="3878" priority="214" operator="equal">
      <formula>"AL"</formula>
    </cfRule>
  </conditionalFormatting>
  <conditionalFormatting sqref="D31">
    <cfRule type="cellIs" dxfId="3877" priority="207" operator="equal">
      <formula>"SL"</formula>
    </cfRule>
    <cfRule type="cellIs" dxfId="3876" priority="208" operator="equal">
      <formula>"SL"</formula>
    </cfRule>
    <cfRule type="cellIs" dxfId="3875" priority="209" operator="equal">
      <formula>"SL"</formula>
    </cfRule>
    <cfRule type="cellIs" dxfId="3874" priority="210" operator="equal">
      <formula>"AL"</formula>
    </cfRule>
  </conditionalFormatting>
  <conditionalFormatting sqref="G6:I6">
    <cfRule type="expression" dxfId="3873" priority="202">
      <formula>ROW()=CELL("ROW")</formula>
    </cfRule>
  </conditionalFormatting>
  <conditionalFormatting sqref="G6:I6">
    <cfRule type="expression" dxfId="3872" priority="201">
      <formula>ROW()=CELL("ROW")</formula>
    </cfRule>
  </conditionalFormatting>
  <conditionalFormatting sqref="I6">
    <cfRule type="expression" dxfId="3871" priority="200">
      <formula>ROW()=CELL("ROW")</formula>
    </cfRule>
  </conditionalFormatting>
  <conditionalFormatting sqref="I6">
    <cfRule type="expression" dxfId="3870" priority="199">
      <formula>ROW()=CELL("ROW")</formula>
    </cfRule>
  </conditionalFormatting>
  <conditionalFormatting sqref="C43:C44 C48:C57">
    <cfRule type="cellIs" dxfId="3869" priority="196" operator="equal">
      <formula>"Prep"</formula>
    </cfRule>
    <cfRule type="cellIs" dxfId="3868" priority="197" operator="equal">
      <formula>"SL"</formula>
    </cfRule>
    <cfRule type="cellIs" dxfId="3867" priority="198" operator="equal">
      <formula>"AL"</formula>
    </cfRule>
  </conditionalFormatting>
  <conditionalFormatting sqref="C43:C46 C48:C57">
    <cfRule type="cellIs" dxfId="3866" priority="194" operator="equal">
      <formula>"WC"</formula>
    </cfRule>
    <cfRule type="cellIs" dxfId="3865" priority="195" operator="equal">
      <formula>"TR"</formula>
    </cfRule>
  </conditionalFormatting>
  <conditionalFormatting sqref="C40">
    <cfRule type="cellIs" dxfId="3864" priority="190" operator="equal">
      <formula>"SL"</formula>
    </cfRule>
    <cfRule type="cellIs" dxfId="3863" priority="191" operator="equal">
      <formula>"AL"</formula>
    </cfRule>
  </conditionalFormatting>
  <conditionalFormatting sqref="C40">
    <cfRule type="expression" dxfId="3862" priority="188">
      <formula>ROW()=CELL("ROW")</formula>
    </cfRule>
    <cfRule type="expression" priority="189">
      <formula>ROW()=CELL("ROW")</formula>
    </cfRule>
  </conditionalFormatting>
  <conditionalFormatting sqref="N39">
    <cfRule type="cellIs" dxfId="3861" priority="186" operator="equal">
      <formula>"WC"</formula>
    </cfRule>
    <cfRule type="cellIs" dxfId="3860" priority="187" operator="equal">
      <formula>"TR"</formula>
    </cfRule>
  </conditionalFormatting>
  <conditionalFormatting sqref="M35">
    <cfRule type="cellIs" dxfId="3859" priority="182" operator="equal">
      <formula>"SL"</formula>
    </cfRule>
    <cfRule type="cellIs" dxfId="3858" priority="183" operator="equal">
      <formula>"AL"</formula>
    </cfRule>
  </conditionalFormatting>
  <conditionalFormatting sqref="M35">
    <cfRule type="expression" dxfId="3857" priority="180">
      <formula>ROW()=CELL("ROW")</formula>
    </cfRule>
    <cfRule type="expression" priority="181">
      <formula>ROW()=CELL("ROW")</formula>
    </cfRule>
  </conditionalFormatting>
  <conditionalFormatting sqref="G12:I12">
    <cfRule type="expression" dxfId="3856" priority="169">
      <formula>ROW()=CELL("ROW")</formula>
    </cfRule>
  </conditionalFormatting>
  <conditionalFormatting sqref="G12:I12">
    <cfRule type="expression" dxfId="3855" priority="168">
      <formula>ROW()=CELL("ROW")</formula>
    </cfRule>
  </conditionalFormatting>
  <conditionalFormatting sqref="H36">
    <cfRule type="cellIs" dxfId="3854" priority="166" operator="equal">
      <formula>"SL"</formula>
    </cfRule>
    <cfRule type="cellIs" dxfId="3853" priority="167" operator="equal">
      <formula>"AL"</formula>
    </cfRule>
  </conditionalFormatting>
  <conditionalFormatting sqref="H36">
    <cfRule type="cellIs" dxfId="3852" priority="164" operator="equal">
      <formula>"WC"</formula>
    </cfRule>
    <cfRule type="cellIs" dxfId="3851" priority="165" operator="equal">
      <formula>"TR"</formula>
    </cfRule>
  </conditionalFormatting>
  <conditionalFormatting sqref="C58">
    <cfRule type="cellIs" dxfId="3850" priority="153" operator="equal">
      <formula>"Prep"</formula>
    </cfRule>
    <cfRule type="cellIs" dxfId="3849" priority="154" operator="equal">
      <formula>"SL"</formula>
    </cfRule>
    <cfRule type="cellIs" dxfId="3848" priority="155" operator="equal">
      <formula>"AL"</formula>
    </cfRule>
  </conditionalFormatting>
  <conditionalFormatting sqref="C58">
    <cfRule type="cellIs" dxfId="3847" priority="151" operator="equal">
      <formula>"WC"</formula>
    </cfRule>
    <cfRule type="cellIs" dxfId="3846" priority="152" operator="equal">
      <formula>"TR"</formula>
    </cfRule>
  </conditionalFormatting>
  <conditionalFormatting sqref="C47">
    <cfRule type="cellIs" dxfId="3845" priority="149" operator="equal">
      <formula>"WC"</formula>
    </cfRule>
    <cfRule type="cellIs" dxfId="3844" priority="150" operator="equal">
      <formula>"TR"</formula>
    </cfRule>
  </conditionalFormatting>
  <conditionalFormatting sqref="G2:J2">
    <cfRule type="cellIs" dxfId="3843" priority="141" operator="equal">
      <formula>"WC"</formula>
    </cfRule>
    <cfRule type="cellIs" dxfId="3842" priority="142" operator="equal">
      <formula>"TR"</formula>
    </cfRule>
  </conditionalFormatting>
  <conditionalFormatting sqref="J7 J9:J17">
    <cfRule type="cellIs" dxfId="3841" priority="83" operator="equal">
      <formula>"SL"</formula>
    </cfRule>
    <cfRule type="cellIs" dxfId="3840" priority="84" operator="equal">
      <formula>"AL"</formula>
    </cfRule>
  </conditionalFormatting>
  <conditionalFormatting sqref="J30">
    <cfRule type="cellIs" dxfId="3839" priority="79" operator="equal">
      <formula>"SL"</formula>
    </cfRule>
    <cfRule type="cellIs" dxfId="3838" priority="80" operator="equal">
      <formula>"SL"</formula>
    </cfRule>
    <cfRule type="cellIs" dxfId="3837" priority="81" operator="equal">
      <formula>"SL"</formula>
    </cfRule>
    <cfRule type="cellIs" dxfId="3836" priority="82" operator="equal">
      <formula>"AL"</formula>
    </cfRule>
  </conditionalFormatting>
  <conditionalFormatting sqref="J7 J3 J30 J9:J17 J21:J25">
    <cfRule type="cellIs" dxfId="3835" priority="85" operator="equal">
      <formula>"Prep"</formula>
    </cfRule>
    <cfRule type="cellIs" dxfId="3834" priority="86" operator="equal">
      <formula>"SL"</formula>
    </cfRule>
    <cfRule type="cellIs" dxfId="3833" priority="87" operator="equal">
      <formula>"AL"</formula>
    </cfRule>
  </conditionalFormatting>
  <conditionalFormatting sqref="J8 J5:J6">
    <cfRule type="cellIs" dxfId="3832" priority="72" operator="equal">
      <formula>"SL"</formula>
    </cfRule>
    <cfRule type="cellIs" dxfId="3831" priority="73" operator="equal">
      <formula>"AL"</formula>
    </cfRule>
  </conditionalFormatting>
  <conditionalFormatting sqref="J8 J5:J6">
    <cfRule type="cellIs" dxfId="3830" priority="76" operator="equal">
      <formula>"Prep"</formula>
    </cfRule>
    <cfRule type="cellIs" dxfId="3829" priority="77" operator="equal">
      <formula>"SL"</formula>
    </cfRule>
    <cfRule type="cellIs" dxfId="3828" priority="78" operator="equal">
      <formula>"AL"</formula>
    </cfRule>
  </conditionalFormatting>
  <conditionalFormatting sqref="J3">
    <cfRule type="cellIs" dxfId="3827" priority="74" operator="equal">
      <formula>"SL"</formula>
    </cfRule>
    <cfRule type="cellIs" dxfId="3826" priority="75" operator="equal">
      <formula>"AL"</formula>
    </cfRule>
  </conditionalFormatting>
  <conditionalFormatting sqref="J3 J37:J42 J30 J27:J28 J5:J19 J21:J25">
    <cfRule type="cellIs" dxfId="3825" priority="70" operator="equal">
      <formula>"WC"</formula>
    </cfRule>
    <cfRule type="cellIs" dxfId="3824" priority="71" operator="equal">
      <formula>"TR"</formula>
    </cfRule>
  </conditionalFormatting>
  <conditionalFormatting sqref="J30">
    <cfRule type="expression" dxfId="3823" priority="69">
      <formula>ROW()=CELL("ROW")</formula>
    </cfRule>
  </conditionalFormatting>
  <conditionalFormatting sqref="J30">
    <cfRule type="expression" dxfId="3822" priority="68">
      <formula>ROW()=CELL("ROW")</formula>
    </cfRule>
  </conditionalFormatting>
  <conditionalFormatting sqref="J4">
    <cfRule type="cellIs" dxfId="3821" priority="66" operator="equal">
      <formula>"SL"</formula>
    </cfRule>
    <cfRule type="cellIs" dxfId="3820" priority="67" operator="equal">
      <formula>"AL"</formula>
    </cfRule>
  </conditionalFormatting>
  <conditionalFormatting sqref="J4">
    <cfRule type="cellIs" dxfId="3819" priority="61" operator="equal">
      <formula>"SL"</formula>
    </cfRule>
    <cfRule type="cellIs" dxfId="3818" priority="62" operator="equal">
      <formula>"AL"</formula>
    </cfRule>
  </conditionalFormatting>
  <conditionalFormatting sqref="J4">
    <cfRule type="cellIs" dxfId="3817" priority="63" operator="equal">
      <formula>"Prep"</formula>
    </cfRule>
    <cfRule type="cellIs" dxfId="3816" priority="64" operator="equal">
      <formula>"SL"</formula>
    </cfRule>
    <cfRule type="cellIs" dxfId="3815" priority="65" operator="equal">
      <formula>"AL"</formula>
    </cfRule>
  </conditionalFormatting>
  <conditionalFormatting sqref="J4">
    <cfRule type="cellIs" dxfId="3814" priority="57" operator="equal">
      <formula>"SL"</formula>
    </cfRule>
    <cfRule type="cellIs" dxfId="3813" priority="58" operator="equal">
      <formula>"AL"</formula>
    </cfRule>
    <cfRule type="cellIs" dxfId="3812" priority="59" operator="equal">
      <formula>"WC"</formula>
    </cfRule>
    <cfRule type="cellIs" dxfId="3811" priority="60" operator="equal">
      <formula>"TR"</formula>
    </cfRule>
  </conditionalFormatting>
  <conditionalFormatting sqref="O23">
    <cfRule type="cellIs" dxfId="3810" priority="48" operator="equal">
      <formula>"SL"</formula>
    </cfRule>
    <cfRule type="cellIs" dxfId="3809" priority="49" operator="equal">
      <formula>"SL"</formula>
    </cfRule>
    <cfRule type="cellIs" dxfId="3808" priority="50" operator="equal">
      <formula>"SL"</formula>
    </cfRule>
    <cfRule type="cellIs" dxfId="3807" priority="51" operator="equal">
      <formula>"AL"</formula>
    </cfRule>
  </conditionalFormatting>
  <conditionalFormatting sqref="O15:O17">
    <cfRule type="cellIs" dxfId="3806" priority="54" operator="equal">
      <formula>"Prep"</formula>
    </cfRule>
    <cfRule type="cellIs" dxfId="3805" priority="55" operator="equal">
      <formula>"SL"</formula>
    </cfRule>
    <cfRule type="cellIs" dxfId="3804" priority="56" operator="equal">
      <formula>"AL"</formula>
    </cfRule>
  </conditionalFormatting>
  <conditionalFormatting sqref="O15:O17">
    <cfRule type="cellIs" dxfId="3803" priority="52" operator="equal">
      <formula>"SL"</formula>
    </cfRule>
    <cfRule type="cellIs" dxfId="3802" priority="53" operator="equal">
      <formula>"AL"</formula>
    </cfRule>
  </conditionalFormatting>
  <conditionalFormatting sqref="O3">
    <cfRule type="cellIs" dxfId="3801" priority="43" operator="equal">
      <formula>"SL"</formula>
    </cfRule>
    <cfRule type="cellIs" dxfId="3800" priority="44" operator="equal">
      <formula>"AL"</formula>
    </cfRule>
  </conditionalFormatting>
  <conditionalFormatting sqref="O3">
    <cfRule type="cellIs" dxfId="3799" priority="45" operator="equal">
      <formula>"Prep"</formula>
    </cfRule>
    <cfRule type="cellIs" dxfId="3798" priority="46" operator="equal">
      <formula>"SL"</formula>
    </cfRule>
    <cfRule type="cellIs" dxfId="3797" priority="47" operator="equal">
      <formula>"AL"</formula>
    </cfRule>
  </conditionalFormatting>
  <conditionalFormatting sqref="O3">
    <cfRule type="cellIs" dxfId="3796" priority="41" operator="equal">
      <formula>"SL"</formula>
    </cfRule>
    <cfRule type="cellIs" dxfId="3795" priority="42" operator="equal">
      <formula>"AL"</formula>
    </cfRule>
  </conditionalFormatting>
  <conditionalFormatting sqref="O7">
    <cfRule type="cellIs" dxfId="3794" priority="36" operator="equal">
      <formula>"SL"</formula>
    </cfRule>
    <cfRule type="cellIs" dxfId="3793" priority="37" operator="equal">
      <formula>"AL"</formula>
    </cfRule>
  </conditionalFormatting>
  <conditionalFormatting sqref="O7">
    <cfRule type="cellIs" dxfId="3792" priority="38" operator="equal">
      <formula>"Prep"</formula>
    </cfRule>
    <cfRule type="cellIs" dxfId="3791" priority="39" operator="equal">
      <formula>"SL"</formula>
    </cfRule>
    <cfRule type="cellIs" dxfId="3790" priority="40" operator="equal">
      <formula>"AL"</formula>
    </cfRule>
  </conditionalFormatting>
  <conditionalFormatting sqref="O7">
    <cfRule type="cellIs" dxfId="3789" priority="34" operator="equal">
      <formula>"SL"</formula>
    </cfRule>
    <cfRule type="cellIs" dxfId="3788" priority="35" operator="equal">
      <formula>"AL"</formula>
    </cfRule>
  </conditionalFormatting>
  <conditionalFormatting sqref="O15:O17 O7:O13 O21:O23 O26:O27 O3:O5">
    <cfRule type="cellIs" dxfId="3787" priority="32" operator="equal">
      <formula>"WC"</formula>
    </cfRule>
    <cfRule type="cellIs" dxfId="3786" priority="33" operator="equal">
      <formula>"TR"</formula>
    </cfRule>
  </conditionalFormatting>
  <conditionalFormatting sqref="O7">
    <cfRule type="cellIs" dxfId="3785" priority="27" operator="equal">
      <formula>"SL"</formula>
    </cfRule>
    <cfRule type="cellIs" dxfId="3784" priority="28" operator="equal">
      <formula>"AL"</formula>
    </cfRule>
  </conditionalFormatting>
  <conditionalFormatting sqref="O7">
    <cfRule type="cellIs" dxfId="3783" priority="29" operator="equal">
      <formula>"Prep"</formula>
    </cfRule>
    <cfRule type="cellIs" dxfId="3782" priority="30" operator="equal">
      <formula>"SL"</formula>
    </cfRule>
    <cfRule type="cellIs" dxfId="3781" priority="31" operator="equal">
      <formula>"AL"</formula>
    </cfRule>
  </conditionalFormatting>
  <conditionalFormatting sqref="O7">
    <cfRule type="cellIs" dxfId="3780" priority="25" operator="equal">
      <formula>"SL"</formula>
    </cfRule>
    <cfRule type="cellIs" dxfId="3779" priority="26" operator="equal">
      <formula>"AL"</formula>
    </cfRule>
  </conditionalFormatting>
  <conditionalFormatting sqref="O18">
    <cfRule type="cellIs" dxfId="3778" priority="23" operator="equal">
      <formula>"SL"</formula>
    </cfRule>
    <cfRule type="cellIs" dxfId="3777" priority="24" operator="equal">
      <formula>"AL"</formula>
    </cfRule>
  </conditionalFormatting>
  <conditionalFormatting sqref="O18">
    <cfRule type="cellIs" dxfId="3776" priority="19" operator="equal">
      <formula>"SL"</formula>
    </cfRule>
    <cfRule type="cellIs" dxfId="3775" priority="20" operator="equal">
      <formula>"AL"</formula>
    </cfRule>
    <cfRule type="cellIs" dxfId="3774" priority="21" operator="equal">
      <formula>"WC"</formula>
    </cfRule>
    <cfRule type="cellIs" dxfId="3773" priority="22" operator="equal">
      <formula>"TR"</formula>
    </cfRule>
  </conditionalFormatting>
  <conditionalFormatting sqref="E15:E17">
    <cfRule type="cellIs" dxfId="3772" priority="14" operator="equal">
      <formula>"SL"</formula>
    </cfRule>
    <cfRule type="cellIs" dxfId="3771" priority="15" operator="equal">
      <formula>"AL"</formula>
    </cfRule>
  </conditionalFormatting>
  <conditionalFormatting sqref="E5 E3 E22:E23 E10:E12 E14:E17 E39:E41 E32:E35">
    <cfRule type="cellIs" dxfId="3770" priority="16" operator="equal">
      <formula>"Prep"</formula>
    </cfRule>
    <cfRule type="cellIs" dxfId="3769" priority="17" operator="equal">
      <formula>"SL"</formula>
    </cfRule>
    <cfRule type="cellIs" dxfId="3768" priority="18" operator="equal">
      <formula>"AL"</formula>
    </cfRule>
  </conditionalFormatting>
  <conditionalFormatting sqref="E5">
    <cfRule type="cellIs" dxfId="3767" priority="11" operator="equal">
      <formula>"Prep"</formula>
    </cfRule>
    <cfRule type="cellIs" dxfId="3766" priority="12" operator="equal">
      <formula>"SL"</formula>
    </cfRule>
    <cfRule type="cellIs" dxfId="3765" priority="13" operator="equal">
      <formula>"AL"</formula>
    </cfRule>
  </conditionalFormatting>
  <conditionalFormatting sqref="E3">
    <cfRule type="cellIs" dxfId="3764" priority="9" operator="equal">
      <formula>"SL"</formula>
    </cfRule>
    <cfRule type="cellIs" dxfId="3763" priority="10" operator="equal">
      <formula>"AL"</formula>
    </cfRule>
  </conditionalFormatting>
  <conditionalFormatting sqref="E3">
    <cfRule type="cellIs" dxfId="3762" priority="7" operator="equal">
      <formula>"SL"</formula>
    </cfRule>
    <cfRule type="cellIs" dxfId="3761" priority="8" operator="equal">
      <formula>"AL"</formula>
    </cfRule>
  </conditionalFormatting>
  <conditionalFormatting sqref="E3:E6 E10:E12 E14:E18 E38:E42 E32:E35 E25:E28 E21:E23">
    <cfRule type="cellIs" dxfId="3760" priority="5" operator="equal">
      <formula>"WC"</formula>
    </cfRule>
    <cfRule type="cellIs" dxfId="3759" priority="6" operator="equal">
      <formula>"TR"</formula>
    </cfRule>
  </conditionalFormatting>
  <conditionalFormatting sqref="E14">
    <cfRule type="expression" dxfId="3758" priority="4">
      <formula>ROW()=CELL("ROW")</formula>
    </cfRule>
  </conditionalFormatting>
  <conditionalFormatting sqref="E14">
    <cfRule type="expression" dxfId="3757" priority="3">
      <formula>ROW()=CELL("ROW")</formula>
    </cfRule>
  </conditionalFormatting>
  <conditionalFormatting sqref="E29:E31">
    <cfRule type="cellIs" dxfId="3756" priority="1" operator="equal">
      <formula>"WC"</formula>
    </cfRule>
    <cfRule type="cellIs" dxfId="3755" priority="2" operator="equal">
      <formula>"TR"</formula>
    </cfRule>
  </conditionalFormatting>
  <pageMargins left="0.25" right="0.25" top="0.75" bottom="0.75" header="0.3" footer="0.3"/>
  <pageSetup paperSize="9" scale="4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eet3.ExecuteAllTasksTuesday">
                <anchor moveWithCells="1" sizeWithCells="1">
                  <from>
                    <xdr:col>7</xdr:col>
                    <xdr:colOff>2028825</xdr:colOff>
                    <xdr:row>0</xdr:row>
                    <xdr:rowOff>133350</xdr:rowOff>
                  </from>
                  <to>
                    <xdr:col>8</xdr:col>
                    <xdr:colOff>190500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eet3.ResetSheetTuesday">
                <anchor moveWithCells="1" sizeWithCells="1">
                  <from>
                    <xdr:col>8</xdr:col>
                    <xdr:colOff>295275</xdr:colOff>
                    <xdr:row>0</xdr:row>
                    <xdr:rowOff>142875</xdr:rowOff>
                  </from>
                  <to>
                    <xdr:col>8</xdr:col>
                    <xdr:colOff>1171575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TwoCalculateTotalWorkHours">
                <anchor moveWithCells="1" sizeWithCells="1">
                  <from>
                    <xdr:col>6</xdr:col>
                    <xdr:colOff>57150</xdr:colOff>
                    <xdr:row>0</xdr:row>
                    <xdr:rowOff>133350</xdr:rowOff>
                  </from>
                  <to>
                    <xdr:col>7</xdr:col>
                    <xdr:colOff>66675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7C805-68CF-4DFB-88C0-E42097342949}">
  <sheetPr codeName="Sheet4"/>
  <dimension ref="A1:O61"/>
  <sheetViews>
    <sheetView showZeros="0" zoomScale="71" zoomScaleNormal="38" workbookViewId="0">
      <selection activeCell="G21" sqref="G21"/>
    </sheetView>
  </sheetViews>
  <sheetFormatPr defaultColWidth="9.140625" defaultRowHeight="20.25"/>
  <cols>
    <col min="1" max="1" width="1" style="374" customWidth="1"/>
    <col min="2" max="2" width="16.28515625" style="376" customWidth="1"/>
    <col min="3" max="3" width="46.28515625" style="376" customWidth="1"/>
    <col min="4" max="4" width="18" style="376" customWidth="1"/>
    <col min="5" max="5" width="30.5703125" style="374" customWidth="1"/>
    <col min="6" max="6" width="1" style="377" customWidth="1"/>
    <col min="7" max="7" width="18.7109375" style="376" customWidth="1"/>
    <col min="8" max="8" width="41.7109375" style="376" customWidth="1"/>
    <col min="9" max="9" width="20.7109375" style="376" customWidth="1"/>
    <col min="10" max="10" width="24.140625" style="374" customWidth="1"/>
    <col min="11" max="11" width="1.42578125" style="377" customWidth="1"/>
    <col min="12" max="12" width="21.85546875" style="376" customWidth="1"/>
    <col min="13" max="13" width="46.140625" style="376" customWidth="1"/>
    <col min="14" max="14" width="24.140625" style="378" customWidth="1"/>
    <col min="15" max="15" width="25.42578125" style="374" customWidth="1"/>
    <col min="16" max="16384" width="9.140625" style="374"/>
  </cols>
  <sheetData>
    <row r="1" spans="1:15" s="369" customFormat="1" ht="45.6" customHeight="1">
      <c r="A1" s="978" t="s">
        <v>376</v>
      </c>
      <c r="B1" s="978"/>
      <c r="C1" s="978"/>
      <c r="D1" s="978"/>
      <c r="E1" s="978"/>
      <c r="F1" s="978"/>
      <c r="G1" s="978"/>
      <c r="H1" s="978"/>
      <c r="I1" s="978"/>
      <c r="K1" s="370"/>
      <c r="L1" s="982">
        <f>Tuesday!L1+1</f>
        <v>46113</v>
      </c>
      <c r="M1" s="982"/>
      <c r="N1" s="982"/>
      <c r="O1" s="982"/>
    </row>
    <row r="2" spans="1:15" s="373" customFormat="1" ht="18" customHeight="1">
      <c r="A2" s="979" t="s">
        <v>280</v>
      </c>
      <c r="B2" s="979"/>
      <c r="C2" s="979"/>
      <c r="D2" s="979"/>
      <c r="E2" s="979"/>
      <c r="F2" s="371"/>
      <c r="G2" s="980" t="s">
        <v>237</v>
      </c>
      <c r="H2" s="981"/>
      <c r="I2" s="981"/>
      <c r="J2" s="981"/>
      <c r="K2" s="372"/>
      <c r="L2" s="979" t="s">
        <v>49</v>
      </c>
      <c r="M2" s="979"/>
      <c r="N2" s="979"/>
      <c r="O2" s="979"/>
    </row>
    <row r="3" spans="1:15" s="503" customFormat="1" ht="23.25">
      <c r="A3" s="568"/>
      <c r="B3" s="493"/>
      <c r="C3" s="500"/>
      <c r="D3" s="524"/>
      <c r="E3" s="496" t="s">
        <v>234</v>
      </c>
      <c r="F3" s="497"/>
      <c r="G3" s="493"/>
      <c r="H3" s="493"/>
      <c r="I3" s="524"/>
      <c r="J3" s="496" t="s">
        <v>655</v>
      </c>
      <c r="K3" s="497"/>
      <c r="L3" s="493"/>
      <c r="M3" s="493"/>
      <c r="N3" s="523"/>
      <c r="O3" s="502" t="s">
        <v>50</v>
      </c>
    </row>
    <row r="4" spans="1:15" s="503" customFormat="1" ht="21" customHeight="1">
      <c r="A4" s="568"/>
      <c r="B4" s="498"/>
      <c r="C4" s="472"/>
      <c r="D4" s="524"/>
      <c r="E4" s="505"/>
      <c r="F4" s="506"/>
      <c r="G4" s="510"/>
      <c r="H4" s="874"/>
      <c r="I4" s="524"/>
      <c r="J4" s="509" t="s">
        <v>218</v>
      </c>
      <c r="K4" s="509"/>
      <c r="L4" s="510"/>
      <c r="M4" s="510"/>
      <c r="N4" s="523"/>
      <c r="O4" s="512" t="s">
        <v>303</v>
      </c>
    </row>
    <row r="5" spans="1:15" s="503" customFormat="1" ht="20.25" customHeight="1">
      <c r="A5" s="568"/>
      <c r="B5" s="498"/>
      <c r="C5" s="472"/>
      <c r="D5" s="472"/>
      <c r="E5" s="511" t="s">
        <v>617</v>
      </c>
      <c r="F5" s="435"/>
      <c r="G5" s="510"/>
      <c r="H5" s="874"/>
      <c r="I5" s="447"/>
      <c r="J5" s="508" t="s">
        <v>218</v>
      </c>
      <c r="K5" s="509"/>
      <c r="L5" s="498"/>
      <c r="M5" s="498"/>
      <c r="N5" s="472"/>
      <c r="O5" s="512" t="s">
        <v>303</v>
      </c>
    </row>
    <row r="6" spans="1:15" s="503" customFormat="1" ht="18" customHeight="1">
      <c r="A6" s="515"/>
      <c r="B6" s="498"/>
      <c r="C6" s="472"/>
      <c r="D6" s="524"/>
      <c r="E6" s="511" t="s">
        <v>618</v>
      </c>
      <c r="F6" s="739"/>
      <c r="G6" s="510"/>
      <c r="H6" s="510"/>
      <c r="I6" s="435"/>
      <c r="J6" s="508" t="s">
        <v>217</v>
      </c>
      <c r="K6" s="509"/>
      <c r="L6" s="498"/>
      <c r="M6" s="498"/>
      <c r="N6" s="523"/>
      <c r="O6" s="515"/>
    </row>
    <row r="7" spans="1:15" s="503" customFormat="1" ht="21.75" customHeight="1">
      <c r="A7" s="568"/>
      <c r="B7" s="498"/>
      <c r="C7" s="472"/>
      <c r="D7" s="472"/>
      <c r="E7" s="515" t="s">
        <v>625</v>
      </c>
      <c r="F7" s="506"/>
      <c r="G7" s="510"/>
      <c r="H7" s="510"/>
      <c r="I7" s="443"/>
      <c r="J7" s="508" t="s">
        <v>217</v>
      </c>
      <c r="K7" s="509"/>
      <c r="L7" s="498"/>
      <c r="M7" s="498"/>
      <c r="N7" s="472"/>
      <c r="O7" s="502" t="s">
        <v>50</v>
      </c>
    </row>
    <row r="8" spans="1:15" s="503" customFormat="1" ht="21" customHeight="1">
      <c r="A8" s="568"/>
      <c r="B8" s="510"/>
      <c r="C8" s="511"/>
      <c r="D8" s="435"/>
      <c r="E8" s="515"/>
      <c r="F8" s="504"/>
      <c r="G8" s="498"/>
      <c r="H8" s="498"/>
      <c r="I8" s="524"/>
      <c r="J8" s="508"/>
      <c r="K8" s="509"/>
      <c r="L8" s="498"/>
      <c r="M8" s="498"/>
      <c r="N8" s="472"/>
      <c r="O8" s="509" t="s">
        <v>225</v>
      </c>
    </row>
    <row r="9" spans="1:15" s="503" customFormat="1" ht="21" customHeight="1">
      <c r="A9" s="568"/>
      <c r="B9" s="493"/>
      <c r="C9" s="500"/>
      <c r="D9" s="524"/>
      <c r="E9" s="515"/>
      <c r="F9" s="504"/>
      <c r="G9" s="510"/>
      <c r="H9" s="510"/>
      <c r="I9" s="435"/>
      <c r="J9" s="508" t="s">
        <v>219</v>
      </c>
      <c r="K9" s="509"/>
      <c r="L9" s="498"/>
      <c r="M9" s="498"/>
      <c r="N9" s="523"/>
      <c r="O9" s="509" t="s">
        <v>225</v>
      </c>
    </row>
    <row r="10" spans="1:15" s="503" customFormat="1" ht="21.75" customHeight="1">
      <c r="A10" s="568"/>
      <c r="B10" s="493"/>
      <c r="C10" s="511"/>
      <c r="D10" s="524"/>
      <c r="E10" s="516" t="s">
        <v>51</v>
      </c>
      <c r="F10" s="506"/>
      <c r="G10" s="510"/>
      <c r="H10" s="510"/>
      <c r="I10" s="524"/>
      <c r="J10" s="508" t="s">
        <v>219</v>
      </c>
      <c r="K10" s="509"/>
      <c r="L10" s="510"/>
      <c r="M10" s="510"/>
      <c r="N10" s="523"/>
      <c r="O10" s="509" t="s">
        <v>225</v>
      </c>
    </row>
    <row r="11" spans="1:15" s="503" customFormat="1" ht="21.6" customHeight="1">
      <c r="A11" s="568"/>
      <c r="B11" s="493"/>
      <c r="C11" s="500"/>
      <c r="D11" s="524"/>
      <c r="E11" s="516" t="s">
        <v>51</v>
      </c>
      <c r="F11" s="504"/>
      <c r="G11" s="510"/>
      <c r="H11" s="510"/>
      <c r="I11" s="524"/>
      <c r="J11" s="508" t="s">
        <v>219</v>
      </c>
      <c r="K11" s="509"/>
      <c r="L11" s="498"/>
      <c r="M11" s="498"/>
      <c r="N11" s="472"/>
      <c r="O11" s="509" t="s">
        <v>225</v>
      </c>
    </row>
    <row r="12" spans="1:15" s="503" customFormat="1" ht="21.6" customHeight="1">
      <c r="A12" s="764"/>
      <c r="B12" s="498"/>
      <c r="C12" s="472"/>
      <c r="D12" s="472"/>
      <c r="E12" s="516" t="s">
        <v>51</v>
      </c>
      <c r="F12" s="504"/>
      <c r="G12" s="765"/>
      <c r="H12" s="892"/>
      <c r="I12" s="518"/>
      <c r="J12" s="509" t="s">
        <v>219</v>
      </c>
      <c r="K12" s="509"/>
      <c r="L12" s="498"/>
      <c r="M12" s="510"/>
      <c r="N12" s="507"/>
      <c r="O12" s="509" t="s">
        <v>225</v>
      </c>
    </row>
    <row r="13" spans="1:15" s="503" customFormat="1" ht="21.6" customHeight="1">
      <c r="A13" s="568"/>
      <c r="B13" s="510"/>
      <c r="C13" s="511"/>
      <c r="D13" s="524"/>
      <c r="E13" s="504"/>
      <c r="F13" s="506"/>
      <c r="G13" s="498"/>
      <c r="H13" s="498"/>
      <c r="I13" s="472"/>
      <c r="J13" s="508" t="s">
        <v>219</v>
      </c>
      <c r="K13" s="509"/>
      <c r="L13" s="510"/>
      <c r="M13" s="874"/>
      <c r="N13" s="523"/>
      <c r="O13" s="509"/>
    </row>
    <row r="14" spans="1:15" s="503" customFormat="1" ht="21.6" customHeight="1">
      <c r="A14" s="568"/>
      <c r="B14" s="498"/>
      <c r="C14" s="472"/>
      <c r="D14" s="472"/>
      <c r="E14" s="435"/>
      <c r="F14" s="435"/>
      <c r="G14" s="498"/>
      <c r="H14" s="498"/>
      <c r="I14" s="472"/>
      <c r="J14" s="509"/>
      <c r="K14" s="509"/>
      <c r="L14" s="510"/>
      <c r="M14" s="893"/>
      <c r="N14" s="523"/>
      <c r="O14" s="515"/>
    </row>
    <row r="15" spans="1:15" s="503" customFormat="1" ht="21.6" customHeight="1">
      <c r="A15" s="568"/>
      <c r="B15" s="510"/>
      <c r="C15" s="511"/>
      <c r="D15" s="435"/>
      <c r="E15" s="509" t="s">
        <v>223</v>
      </c>
      <c r="F15" s="435"/>
      <c r="G15" s="498"/>
      <c r="H15" s="498"/>
      <c r="I15" s="524"/>
      <c r="J15" s="509"/>
      <c r="K15" s="506"/>
      <c r="L15" s="510"/>
      <c r="M15" s="510"/>
      <c r="N15" s="523"/>
      <c r="O15" s="519" t="s">
        <v>51</v>
      </c>
    </row>
    <row r="16" spans="1:15" s="503" customFormat="1" ht="21.6" customHeight="1">
      <c r="A16" s="568"/>
      <c r="B16" s="493"/>
      <c r="C16" s="500"/>
      <c r="D16" s="523"/>
      <c r="E16" s="509" t="s">
        <v>223</v>
      </c>
      <c r="F16" s="435"/>
      <c r="G16" s="498"/>
      <c r="H16" s="498"/>
      <c r="I16" s="524"/>
      <c r="J16" s="509" t="s">
        <v>220</v>
      </c>
      <c r="K16" s="509"/>
      <c r="L16" s="510"/>
      <c r="M16" s="510"/>
      <c r="N16" s="523"/>
      <c r="O16" s="519" t="s">
        <v>51</v>
      </c>
    </row>
    <row r="17" spans="1:15" s="503" customFormat="1" ht="21.6" customHeight="1">
      <c r="A17" s="568"/>
      <c r="B17" s="498"/>
      <c r="C17" s="472"/>
      <c r="D17" s="472"/>
      <c r="E17" s="509" t="s">
        <v>223</v>
      </c>
      <c r="F17" s="435"/>
      <c r="G17" s="498"/>
      <c r="H17" s="874"/>
      <c r="I17" s="524"/>
      <c r="J17" s="509" t="s">
        <v>221</v>
      </c>
      <c r="K17" s="509"/>
      <c r="L17" s="498"/>
      <c r="M17" s="510"/>
      <c r="N17" s="523"/>
      <c r="O17" s="519" t="s">
        <v>51</v>
      </c>
    </row>
    <row r="18" spans="1:15" s="503" customFormat="1" ht="21.6" customHeight="1">
      <c r="A18" s="568"/>
      <c r="B18" s="493"/>
      <c r="C18" s="500"/>
      <c r="D18" s="524"/>
      <c r="E18" s="515"/>
      <c r="F18" s="504"/>
      <c r="G18" s="493"/>
      <c r="H18" s="493"/>
      <c r="I18" s="524"/>
      <c r="J18" s="515" t="s">
        <v>222</v>
      </c>
      <c r="K18" s="509"/>
      <c r="L18" s="493"/>
      <c r="M18" s="510"/>
      <c r="N18" s="523"/>
      <c r="O18" s="626" t="s">
        <v>51</v>
      </c>
    </row>
    <row r="19" spans="1:15" s="503" customFormat="1" ht="21.6" customHeight="1">
      <c r="A19" s="568"/>
      <c r="B19" s="767"/>
      <c r="C19" s="768"/>
      <c r="D19" s="523"/>
      <c r="E19" s="515" t="s">
        <v>322</v>
      </c>
      <c r="F19" s="504"/>
      <c r="G19" s="510"/>
      <c r="H19" s="808"/>
      <c r="I19" s="769"/>
      <c r="J19" s="515"/>
      <c r="K19" s="506"/>
      <c r="L19" s="510"/>
      <c r="M19" s="510"/>
      <c r="N19" s="523"/>
      <c r="O19" s="515"/>
    </row>
    <row r="20" spans="1:15" s="503" customFormat="1" ht="21.6" customHeight="1">
      <c r="A20" s="568"/>
      <c r="B20" s="498"/>
      <c r="C20" s="472"/>
      <c r="D20" s="472"/>
      <c r="E20" s="515" t="s">
        <v>322</v>
      </c>
      <c r="F20" s="504"/>
      <c r="G20" s="498"/>
      <c r="H20" s="498"/>
      <c r="I20" s="524"/>
      <c r="K20" s="739"/>
      <c r="L20" s="498"/>
      <c r="M20" s="498"/>
      <c r="N20" s="589"/>
      <c r="O20" s="515"/>
    </row>
    <row r="21" spans="1:15" s="503" customFormat="1" ht="21.6" customHeight="1">
      <c r="A21" s="568"/>
      <c r="B21" s="493"/>
      <c r="C21" s="500"/>
      <c r="D21" s="524"/>
      <c r="E21" s="515"/>
      <c r="F21" s="504"/>
      <c r="G21" s="493"/>
      <c r="H21" s="493"/>
      <c r="I21" s="524"/>
      <c r="J21" s="511" t="s">
        <v>52</v>
      </c>
      <c r="K21" s="435"/>
      <c r="L21" s="510"/>
      <c r="M21" s="510"/>
      <c r="N21" s="523"/>
      <c r="O21" s="522" t="s">
        <v>291</v>
      </c>
    </row>
    <row r="22" spans="1:15" s="503" customFormat="1" ht="21.6" customHeight="1">
      <c r="A22" s="568"/>
      <c r="B22" s="493"/>
      <c r="C22" s="500"/>
      <c r="D22" s="524"/>
      <c r="E22" s="511" t="s">
        <v>53</v>
      </c>
      <c r="F22" s="435"/>
      <c r="G22" s="493"/>
      <c r="H22" s="510"/>
      <c r="I22" s="524"/>
      <c r="J22" s="511" t="s">
        <v>52</v>
      </c>
      <c r="K22" s="435"/>
      <c r="L22" s="498"/>
      <c r="M22" s="498"/>
      <c r="N22" s="472"/>
      <c r="O22" s="934"/>
    </row>
    <row r="23" spans="1:15" s="503" customFormat="1" ht="21.6" customHeight="1">
      <c r="A23" s="568"/>
      <c r="B23" s="498"/>
      <c r="C23" s="472"/>
      <c r="D23" s="472"/>
      <c r="E23" s="511" t="s">
        <v>77</v>
      </c>
      <c r="F23" s="506"/>
      <c r="G23" s="498"/>
      <c r="H23" s="874"/>
      <c r="I23" s="524"/>
      <c r="J23" s="511" t="s">
        <v>52</v>
      </c>
      <c r="K23" s="435"/>
      <c r="L23" s="510"/>
      <c r="M23" s="510"/>
      <c r="N23" s="523"/>
      <c r="O23" s="501"/>
    </row>
    <row r="24" spans="1:15" s="503" customFormat="1" ht="21.6" customHeight="1">
      <c r="A24" s="568"/>
      <c r="B24" s="510"/>
      <c r="C24" s="511"/>
      <c r="D24" s="507"/>
      <c r="E24" s="504"/>
      <c r="F24" s="504"/>
      <c r="G24" s="498"/>
      <c r="H24" s="874"/>
      <c r="I24" s="524"/>
      <c r="J24" s="511" t="s">
        <v>52</v>
      </c>
      <c r="K24" s="435"/>
      <c r="L24" s="498"/>
      <c r="M24" s="510"/>
      <c r="N24" s="472"/>
      <c r="O24" s="515"/>
    </row>
    <row r="25" spans="1:15" s="503" customFormat="1" ht="21.6" customHeight="1">
      <c r="A25" s="568"/>
      <c r="B25" s="510"/>
      <c r="C25" s="743"/>
      <c r="D25" s="744"/>
      <c r="E25" s="515"/>
      <c r="F25" s="504"/>
      <c r="G25" s="498"/>
      <c r="H25" s="498"/>
      <c r="I25" s="472"/>
      <c r="J25" s="527"/>
      <c r="K25" s="435"/>
      <c r="L25" s="498"/>
      <c r="M25" s="498"/>
      <c r="N25" s="472"/>
      <c r="O25" s="515"/>
    </row>
    <row r="26" spans="1:15" s="503" customFormat="1" ht="21.6" customHeight="1">
      <c r="A26" s="568"/>
      <c r="B26" s="498"/>
      <c r="C26" s="472"/>
      <c r="D26" s="472"/>
      <c r="E26" s="515" t="s">
        <v>631</v>
      </c>
      <c r="F26" s="506"/>
      <c r="G26" s="498"/>
      <c r="H26" s="498"/>
      <c r="I26" s="472"/>
      <c r="K26" s="555"/>
      <c r="L26" s="510"/>
      <c r="M26" s="510"/>
      <c r="N26" s="523"/>
      <c r="O26" s="882" t="s">
        <v>342</v>
      </c>
    </row>
    <row r="27" spans="1:15" s="503" customFormat="1" ht="21.6" customHeight="1">
      <c r="A27" s="568"/>
      <c r="B27" s="493"/>
      <c r="C27" s="515"/>
      <c r="D27" s="770"/>
      <c r="E27" s="515" t="s">
        <v>630</v>
      </c>
      <c r="F27" s="506"/>
      <c r="G27" s="531"/>
      <c r="H27" s="498"/>
      <c r="I27" s="472"/>
      <c r="J27" s="529" t="s">
        <v>254</v>
      </c>
      <c r="K27" s="555"/>
      <c r="L27" s="510"/>
      <c r="M27" s="510"/>
      <c r="N27" s="523"/>
      <c r="O27" s="882" t="s">
        <v>342</v>
      </c>
    </row>
    <row r="28" spans="1:15" s="503" customFormat="1" ht="21.6" customHeight="1">
      <c r="A28" s="568"/>
      <c r="B28" s="537"/>
      <c r="C28" s="515"/>
      <c r="D28" s="771"/>
      <c r="E28" s="472"/>
      <c r="F28" s="506"/>
      <c r="G28" s="498"/>
      <c r="H28" s="498"/>
      <c r="I28" s="472"/>
      <c r="J28" s="529" t="s">
        <v>254</v>
      </c>
      <c r="K28" s="506"/>
      <c r="L28" s="498"/>
      <c r="M28" s="498"/>
      <c r="N28" s="472"/>
      <c r="O28" s="515"/>
    </row>
    <row r="29" spans="1:15" s="503" customFormat="1" ht="21.6" customHeight="1">
      <c r="A29" s="506"/>
      <c r="B29" s="498"/>
      <c r="C29" s="472"/>
      <c r="D29" s="472"/>
      <c r="E29" s="515" t="s">
        <v>628</v>
      </c>
      <c r="F29" s="504"/>
      <c r="G29" s="498"/>
      <c r="H29" s="498"/>
      <c r="I29" s="472"/>
      <c r="J29" s="515"/>
      <c r="K29" s="555"/>
      <c r="L29" s="498"/>
      <c r="M29" s="498"/>
      <c r="N29" s="523"/>
      <c r="O29" s="515"/>
    </row>
    <row r="30" spans="1:15" s="503" customFormat="1" ht="21.6" customHeight="1">
      <c r="A30" s="504"/>
      <c r="B30" s="510"/>
      <c r="C30" s="515"/>
      <c r="D30" s="524"/>
      <c r="E30" s="515"/>
      <c r="F30" s="506"/>
      <c r="G30" s="498"/>
      <c r="H30" s="498"/>
      <c r="I30" s="472"/>
      <c r="J30" s="517"/>
      <c r="K30" s="506"/>
      <c r="L30" s="498"/>
      <c r="M30" s="498"/>
      <c r="N30" s="472"/>
      <c r="O30" s="515"/>
    </row>
    <row r="31" spans="1:15" s="503" customFormat="1" ht="21.6" customHeight="1">
      <c r="A31" s="504"/>
      <c r="B31" s="498"/>
      <c r="C31" s="511"/>
      <c r="D31" s="507"/>
      <c r="E31" s="515"/>
      <c r="F31" s="506"/>
      <c r="G31" s="498"/>
      <c r="H31" s="498"/>
      <c r="I31" s="472"/>
      <c r="J31" s="515"/>
      <c r="K31" s="506"/>
      <c r="L31" s="498"/>
      <c r="M31" s="894"/>
      <c r="N31" s="524"/>
      <c r="O31" s="515"/>
    </row>
    <row r="32" spans="1:15" s="503" customFormat="1" ht="21.6" customHeight="1">
      <c r="A32" s="506"/>
      <c r="B32" s="498"/>
      <c r="C32" s="472"/>
      <c r="D32" s="472"/>
      <c r="E32" s="472" t="s">
        <v>55</v>
      </c>
      <c r="F32" s="506"/>
      <c r="G32" s="498"/>
      <c r="H32" s="498"/>
      <c r="I32" s="472"/>
      <c r="J32" s="515"/>
      <c r="K32" s="506"/>
      <c r="L32" s="498"/>
      <c r="M32" s="498"/>
      <c r="N32" s="524"/>
      <c r="O32" s="515"/>
    </row>
    <row r="33" spans="1:15" s="503" customFormat="1" ht="21.6" customHeight="1">
      <c r="A33" s="506"/>
      <c r="B33" s="498"/>
      <c r="C33" s="472"/>
      <c r="D33" s="472"/>
      <c r="E33" s="472" t="s">
        <v>55</v>
      </c>
      <c r="F33" s="506"/>
      <c r="G33" s="498"/>
      <c r="H33" s="498"/>
      <c r="I33" s="472"/>
      <c r="J33" s="515"/>
      <c r="K33" s="506"/>
      <c r="L33" s="510"/>
      <c r="M33" s="510"/>
      <c r="N33" s="770"/>
      <c r="O33" s="515"/>
    </row>
    <row r="34" spans="1:15" s="503" customFormat="1" ht="21.6" customHeight="1">
      <c r="A34" s="515"/>
      <c r="B34" s="510"/>
      <c r="C34" s="443"/>
      <c r="D34" s="507"/>
      <c r="E34" s="472" t="s">
        <v>55</v>
      </c>
      <c r="F34" s="504"/>
      <c r="G34" s="498"/>
      <c r="H34" s="498"/>
      <c r="I34" s="472"/>
      <c r="J34" s="515"/>
      <c r="K34" s="506"/>
      <c r="L34" s="510"/>
      <c r="M34" s="510"/>
      <c r="N34" s="770"/>
      <c r="O34" s="515"/>
    </row>
    <row r="35" spans="1:15" s="503" customFormat="1" ht="21.6" customHeight="1">
      <c r="A35" s="515"/>
      <c r="B35" s="498"/>
      <c r="C35" s="472"/>
      <c r="D35" s="472"/>
      <c r="E35" s="472" t="s">
        <v>55</v>
      </c>
      <c r="F35" s="504"/>
      <c r="G35" s="498"/>
      <c r="H35" s="498"/>
      <c r="I35" s="472"/>
      <c r="J35" s="515"/>
      <c r="K35" s="506"/>
      <c r="L35" s="493"/>
      <c r="M35" s="774"/>
      <c r="N35" s="524"/>
      <c r="O35" s="515"/>
    </row>
    <row r="36" spans="1:15" s="503" customFormat="1" ht="21.6" customHeight="1">
      <c r="A36" s="515"/>
      <c r="B36" s="498"/>
      <c r="C36" s="472"/>
      <c r="D36" s="523"/>
      <c r="F36" s="504"/>
      <c r="G36" s="510"/>
      <c r="H36" s="877"/>
      <c r="I36" s="507"/>
      <c r="J36" s="515"/>
      <c r="K36" s="506"/>
      <c r="L36" s="498"/>
      <c r="M36" s="498"/>
      <c r="N36" s="472"/>
      <c r="O36" s="515"/>
    </row>
    <row r="37" spans="1:15" s="503" customFormat="1" ht="21.6" customHeight="1">
      <c r="A37" s="515"/>
      <c r="B37" s="772"/>
      <c r="C37" s="511"/>
      <c r="D37" s="443"/>
      <c r="E37" s="515"/>
      <c r="F37" s="504"/>
      <c r="G37" s="498"/>
      <c r="H37" s="493"/>
      <c r="I37" s="524"/>
      <c r="J37" s="515"/>
      <c r="K37" s="555"/>
      <c r="L37" s="510"/>
      <c r="M37" s="806"/>
      <c r="N37" s="770"/>
      <c r="O37" s="515"/>
    </row>
    <row r="38" spans="1:15" s="503" customFormat="1" ht="21.6" customHeight="1">
      <c r="A38" s="515"/>
      <c r="B38" s="498"/>
      <c r="C38" s="472"/>
      <c r="D38" s="472"/>
      <c r="E38" s="505"/>
      <c r="F38" s="504"/>
      <c r="G38" s="510"/>
      <c r="H38" s="893"/>
      <c r="I38" s="507"/>
      <c r="J38" s="515"/>
      <c r="K38" s="555"/>
      <c r="L38" s="498"/>
      <c r="M38" s="498"/>
      <c r="N38" s="523"/>
      <c r="O38" s="515"/>
    </row>
    <row r="39" spans="1:15" s="503" customFormat="1" ht="21.6" customHeight="1">
      <c r="A39" s="515"/>
      <c r="B39" s="510"/>
      <c r="C39" s="511"/>
      <c r="D39" s="507"/>
      <c r="E39" s="505"/>
      <c r="F39" s="540"/>
      <c r="G39" s="510"/>
      <c r="H39" s="893"/>
      <c r="I39" s="507"/>
      <c r="J39" s="515"/>
      <c r="K39" s="555"/>
      <c r="L39" s="498"/>
      <c r="M39" s="498"/>
      <c r="N39" s="523"/>
      <c r="O39" s="515"/>
    </row>
    <row r="40" spans="1:15" s="503" customFormat="1" ht="21.6" customHeight="1">
      <c r="A40" s="515"/>
      <c r="B40" s="498"/>
      <c r="C40" s="472"/>
      <c r="D40" s="524"/>
      <c r="E40" s="505"/>
      <c r="F40" s="540"/>
      <c r="G40" s="510"/>
      <c r="H40" s="893"/>
      <c r="I40" s="507"/>
      <c r="J40" s="515"/>
      <c r="K40" s="555"/>
      <c r="L40" s="498"/>
      <c r="M40" s="498"/>
      <c r="N40" s="773"/>
      <c r="O40" s="515"/>
    </row>
    <row r="41" spans="1:15" s="503" customFormat="1" ht="21.6" customHeight="1">
      <c r="A41" s="515"/>
      <c r="B41" s="537"/>
      <c r="C41" s="533"/>
      <c r="D41" s="524"/>
      <c r="E41" s="505"/>
      <c r="F41" s="540"/>
      <c r="G41" s="498"/>
      <c r="H41" s="498"/>
      <c r="I41" s="523"/>
      <c r="J41" s="515"/>
      <c r="K41" s="764"/>
      <c r="L41" s="774"/>
      <c r="M41" s="510"/>
      <c r="N41" s="523"/>
      <c r="O41" s="515"/>
    </row>
    <row r="42" spans="1:15" s="503" customFormat="1" ht="21.6" customHeight="1" thickBot="1">
      <c r="A42" s="515"/>
      <c r="B42" s="775"/>
      <c r="C42" s="545"/>
      <c r="D42" s="776"/>
      <c r="E42" s="543"/>
      <c r="F42" s="540"/>
      <c r="G42" s="548"/>
      <c r="H42" s="548"/>
      <c r="I42" s="549"/>
      <c r="J42" s="547"/>
      <c r="K42" s="764"/>
      <c r="L42" s="544"/>
      <c r="M42" s="544"/>
      <c r="N42" s="777"/>
      <c r="O42" s="547"/>
    </row>
    <row r="43" spans="1:15" s="503" customFormat="1" ht="21.6" customHeight="1">
      <c r="A43" s="515"/>
      <c r="B43" s="550" t="s">
        <v>336</v>
      </c>
      <c r="C43" s="458" t="s">
        <v>349</v>
      </c>
      <c r="D43" s="778"/>
      <c r="E43" s="779"/>
      <c r="F43" s="506"/>
      <c r="G43" s="704"/>
      <c r="H43" s="704"/>
      <c r="I43" s="780"/>
      <c r="J43" s="558"/>
      <c r="K43" s="506"/>
      <c r="L43" s="704"/>
      <c r="M43" s="704"/>
      <c r="N43" s="781"/>
      <c r="O43" s="558"/>
    </row>
    <row r="44" spans="1:15" s="503" customFormat="1" ht="21.6" customHeight="1">
      <c r="A44" s="515"/>
      <c r="B44" s="559"/>
      <c r="C44" s="472" t="s">
        <v>350</v>
      </c>
      <c r="D44" s="559"/>
      <c r="E44" s="782"/>
      <c r="F44" s="506"/>
      <c r="G44" s="579"/>
      <c r="H44" s="579"/>
      <c r="I44" s="783"/>
      <c r="J44" s="564"/>
      <c r="K44" s="506"/>
      <c r="L44" s="563"/>
      <c r="M44" s="872"/>
      <c r="N44" s="781"/>
      <c r="O44" s="564"/>
    </row>
    <row r="45" spans="1:15" s="503" customFormat="1" ht="22.5" customHeight="1">
      <c r="A45" s="506"/>
      <c r="B45" s="472"/>
      <c r="C45" s="472" t="s">
        <v>351</v>
      </c>
      <c r="D45" s="472"/>
      <c r="E45" s="515"/>
      <c r="F45" s="506"/>
      <c r="G45" s="579"/>
      <c r="H45" s="579"/>
      <c r="I45" s="783"/>
      <c r="J45" s="564"/>
      <c r="K45" s="506"/>
      <c r="L45" s="579"/>
      <c r="M45" s="579"/>
      <c r="N45" s="783"/>
      <c r="O45" s="564"/>
    </row>
    <row r="46" spans="1:15" s="503" customFormat="1" ht="22.5" customHeight="1">
      <c r="A46" s="506"/>
      <c r="B46" s="472"/>
      <c r="C46" s="472" t="s">
        <v>352</v>
      </c>
      <c r="D46" s="472"/>
      <c r="E46" s="515"/>
      <c r="F46" s="506"/>
      <c r="G46" s="579"/>
      <c r="H46" s="579"/>
      <c r="I46" s="783"/>
      <c r="J46" s="570"/>
      <c r="K46" s="555"/>
      <c r="L46" s="784"/>
      <c r="M46" s="579"/>
      <c r="N46" s="785"/>
      <c r="O46" s="570"/>
    </row>
    <row r="47" spans="1:15" s="503" customFormat="1" ht="22.5" customHeight="1">
      <c r="A47" s="506"/>
      <c r="B47" s="472"/>
      <c r="C47" s="472" t="s">
        <v>358</v>
      </c>
      <c r="D47" s="472"/>
      <c r="E47" s="515"/>
      <c r="F47" s="506"/>
      <c r="G47" s="579"/>
      <c r="H47" s="579"/>
      <c r="I47" s="783"/>
      <c r="J47" s="570"/>
      <c r="K47" s="555"/>
      <c r="L47" s="784"/>
      <c r="M47" s="579"/>
      <c r="N47" s="785"/>
      <c r="O47" s="570"/>
    </row>
    <row r="48" spans="1:15" s="503" customFormat="1" ht="22.5" customHeight="1">
      <c r="A48" s="506"/>
      <c r="B48" s="559"/>
      <c r="C48" s="472" t="s">
        <v>353</v>
      </c>
      <c r="D48" s="559"/>
      <c r="E48" s="782"/>
      <c r="F48" s="506"/>
      <c r="G48" s="579"/>
      <c r="H48" s="579"/>
      <c r="I48" s="786"/>
      <c r="J48" s="784"/>
      <c r="K48" s="568"/>
      <c r="L48" s="582"/>
      <c r="M48" s="563"/>
      <c r="N48" s="563"/>
      <c r="O48" s="573"/>
    </row>
    <row r="49" spans="1:15" s="503" customFormat="1" ht="23.25">
      <c r="A49" s="506"/>
      <c r="B49" s="559"/>
      <c r="C49" s="472" t="s">
        <v>347</v>
      </c>
      <c r="D49" s="787"/>
      <c r="E49" s="788"/>
      <c r="F49" s="576"/>
      <c r="G49" s="579"/>
      <c r="H49" s="563"/>
      <c r="I49" s="786"/>
      <c r="J49" s="784"/>
      <c r="K49" s="568"/>
      <c r="L49" s="582"/>
      <c r="M49" s="563"/>
      <c r="N49" s="563"/>
      <c r="O49" s="573"/>
    </row>
    <row r="50" spans="1:15" s="503" customFormat="1" ht="23.25">
      <c r="A50" s="506"/>
      <c r="B50" s="559"/>
      <c r="C50" s="472" t="s">
        <v>348</v>
      </c>
      <c r="D50" s="559"/>
      <c r="E50" s="782"/>
      <c r="F50" s="506"/>
      <c r="G50" s="784"/>
      <c r="H50" s="579"/>
      <c r="I50" s="578"/>
      <c r="J50" s="784"/>
      <c r="K50" s="568"/>
      <c r="L50" s="582"/>
      <c r="M50" s="563"/>
      <c r="N50" s="563"/>
      <c r="O50" s="573"/>
    </row>
    <row r="51" spans="1:15" s="503" customFormat="1" ht="23.25">
      <c r="A51" s="506"/>
      <c r="B51" s="559"/>
      <c r="C51" s="472" t="s">
        <v>354</v>
      </c>
      <c r="D51" s="559"/>
      <c r="E51" s="782"/>
      <c r="F51" s="506"/>
      <c r="G51" s="784"/>
      <c r="H51" s="579"/>
      <c r="I51" s="578"/>
      <c r="J51" s="784"/>
      <c r="K51" s="568"/>
      <c r="L51" s="582"/>
      <c r="M51" s="563"/>
      <c r="N51" s="563"/>
      <c r="O51" s="573"/>
    </row>
    <row r="52" spans="1:15" s="503" customFormat="1" ht="23.25">
      <c r="A52" s="506"/>
      <c r="B52" s="559"/>
      <c r="C52" s="472" t="s">
        <v>283</v>
      </c>
      <c r="D52" s="559"/>
      <c r="E52" s="782"/>
      <c r="F52" s="506"/>
      <c r="G52" s="784"/>
      <c r="H52" s="579"/>
      <c r="I52" s="578"/>
      <c r="J52" s="784"/>
      <c r="K52" s="568"/>
      <c r="L52" s="582"/>
      <c r="M52" s="563"/>
      <c r="N52" s="563"/>
      <c r="O52" s="564"/>
    </row>
    <row r="53" spans="1:15" s="503" customFormat="1" ht="23.25">
      <c r="A53" s="506"/>
      <c r="B53" s="559"/>
      <c r="C53" s="472" t="s">
        <v>284</v>
      </c>
      <c r="D53" s="559"/>
      <c r="E53" s="782"/>
      <c r="F53" s="506"/>
      <c r="G53" s="582"/>
      <c r="H53" s="579"/>
      <c r="I53" s="578"/>
      <c r="J53" s="784"/>
      <c r="K53" s="568"/>
      <c r="L53" s="582"/>
      <c r="M53" s="579"/>
      <c r="N53" s="579"/>
      <c r="O53" s="564"/>
    </row>
    <row r="54" spans="1:15" s="503" customFormat="1" ht="23.25">
      <c r="A54" s="506"/>
      <c r="B54" s="504"/>
      <c r="C54" s="472" t="s">
        <v>285</v>
      </c>
      <c r="D54" s="504"/>
      <c r="E54" s="506"/>
      <c r="F54" s="506"/>
      <c r="G54" s="784"/>
      <c r="H54" s="563"/>
      <c r="I54" s="579"/>
      <c r="J54" s="564"/>
      <c r="K54" s="506"/>
      <c r="L54" s="582"/>
      <c r="M54" s="579"/>
      <c r="N54" s="578"/>
      <c r="O54" s="570"/>
    </row>
    <row r="55" spans="1:15" s="503" customFormat="1" ht="23.25">
      <c r="A55" s="506"/>
      <c r="B55" s="504"/>
      <c r="C55" s="472" t="s">
        <v>286</v>
      </c>
      <c r="D55" s="504"/>
      <c r="E55" s="506"/>
      <c r="F55" s="506"/>
      <c r="G55" s="784"/>
      <c r="H55" s="579"/>
      <c r="I55" s="578"/>
      <c r="J55" s="564"/>
      <c r="K55" s="506"/>
      <c r="L55" s="582"/>
      <c r="M55" s="579"/>
      <c r="N55" s="579"/>
      <c r="O55" s="582"/>
    </row>
    <row r="56" spans="1:15" s="503" customFormat="1" ht="23.25">
      <c r="A56" s="506"/>
      <c r="B56" s="559"/>
      <c r="C56" s="472" t="s">
        <v>287</v>
      </c>
      <c r="D56" s="789"/>
      <c r="E56" s="790"/>
      <c r="F56" s="585"/>
      <c r="G56" s="784"/>
      <c r="H56" s="472"/>
      <c r="I56" s="579"/>
      <c r="J56" s="564"/>
      <c r="K56" s="506"/>
      <c r="L56" s="582"/>
      <c r="M56" s="500"/>
      <c r="N56" s="578"/>
      <c r="O56" s="570"/>
    </row>
    <row r="57" spans="1:15" s="503" customFormat="1" ht="23.25">
      <c r="A57" s="506"/>
      <c r="B57" s="559"/>
      <c r="C57" s="472" t="s">
        <v>288</v>
      </c>
      <c r="D57" s="789"/>
      <c r="E57" s="790"/>
      <c r="F57" s="585"/>
      <c r="G57" s="784"/>
      <c r="H57" s="500"/>
      <c r="I57" s="578"/>
      <c r="J57" s="564"/>
      <c r="K57" s="506"/>
      <c r="L57" s="582"/>
      <c r="M57" s="500"/>
      <c r="N57" s="579"/>
      <c r="O57" s="582"/>
    </row>
    <row r="58" spans="1:15" s="503" customFormat="1" ht="23.25">
      <c r="A58" s="506"/>
      <c r="B58" s="559"/>
      <c r="C58" s="472" t="s">
        <v>342</v>
      </c>
      <c r="D58" s="789"/>
      <c r="E58" s="790"/>
      <c r="F58" s="585"/>
      <c r="G58" s="504"/>
      <c r="H58" s="472"/>
      <c r="I58" s="504" t="s">
        <v>56</v>
      </c>
      <c r="J58" s="715">
        <f>7.6*COUNTA(I43:I56)</f>
        <v>0</v>
      </c>
      <c r="K58" s="574"/>
      <c r="L58" s="504"/>
      <c r="M58" s="500"/>
      <c r="N58" s="555" t="s">
        <v>57</v>
      </c>
      <c r="O58" s="472">
        <f>7.5*COUNTA(N43:N56)</f>
        <v>0</v>
      </c>
    </row>
    <row r="59" spans="1:15" s="503" customFormat="1" ht="23.25">
      <c r="A59" s="506"/>
      <c r="B59" s="633" t="s">
        <v>355</v>
      </c>
      <c r="C59" s="589"/>
      <c r="D59" s="589"/>
      <c r="F59" s="761"/>
      <c r="G59" s="589"/>
      <c r="H59" s="589"/>
      <c r="I59" s="589"/>
      <c r="K59" s="761"/>
      <c r="L59" s="589"/>
      <c r="M59" s="589"/>
      <c r="N59" s="589"/>
    </row>
    <row r="60" spans="1:15" s="503" customFormat="1" ht="23.25">
      <c r="A60" s="515"/>
      <c r="B60" s="589"/>
      <c r="C60" s="589"/>
      <c r="D60" s="589"/>
      <c r="F60" s="761"/>
      <c r="G60" s="589"/>
      <c r="H60" s="589"/>
      <c r="I60" s="589"/>
      <c r="K60" s="761"/>
      <c r="L60" s="589"/>
      <c r="M60" s="589"/>
      <c r="N60" s="589"/>
    </row>
    <row r="61" spans="1:15" s="503" customFormat="1" ht="23.25">
      <c r="B61" s="589"/>
      <c r="C61" s="589"/>
      <c r="D61" s="589"/>
      <c r="F61" s="761"/>
      <c r="G61" s="589"/>
      <c r="H61" s="589"/>
      <c r="I61" s="589"/>
      <c r="K61" s="761"/>
      <c r="L61" s="589"/>
      <c r="M61" s="589"/>
      <c r="N61" s="589"/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A7:A11 F14:F21 B18:D19 I45 H18:I18 B11:D11 F34:F38 K16:K18 K9:K14 D9:D10 A13:A43 A3:A5 G44:I44 G46:I47 B21:D21 I48 B3:D3 D22 K3 I37 I3:I6 D4:D6 I15:I17 D13:D14 I8 I10:I11 D30 P3:XFD32 P35:XFD44 Q33:XFD34 L33 N31:N37 D40:D42 I19:I24 N44:N45 K21:K25 F8:F12 F5 F29 C29 D28:E28">
    <cfRule type="cellIs" dxfId="3754" priority="562" operator="equal">
      <formula>"Prep"</formula>
    </cfRule>
    <cfRule type="cellIs" dxfId="3753" priority="563" operator="equal">
      <formula>"SL"</formula>
    </cfRule>
    <cfRule type="cellIs" dxfId="3752" priority="564" operator="equal">
      <formula>"AL"</formula>
    </cfRule>
  </conditionalFormatting>
  <conditionalFormatting sqref="B9:C9 G21:H21 F14:F17 B16:C16 B18:D19 H18:I18 F34:F38 D8:D9 K16:K18 K9:K14 G42:H51 L43:M47 B21:D22 G44:I48 L31 L4 L10:M10 L14 L19 L21 N44 G5 G17 G37 I37 L45:N45 G3:I3 I4:I6 D3:D6 D28 B13:D13 B10:D11 I15:I17 D14 I8 I10:I11 D30 N31:N32 L33:N33 N34:N37 B40:B42 G24 D40:D42 I19:I24 K3:M3">
    <cfRule type="cellIs" dxfId="3751" priority="560" operator="equal">
      <formula>"SL"</formula>
    </cfRule>
    <cfRule type="cellIs" dxfId="3750" priority="561" operator="equal">
      <formula>"AL"</formula>
    </cfRule>
  </conditionalFormatting>
  <conditionalFormatting sqref="D18:D19 D16 D21:D22 N41:N42 N23:N24 I36:I49 D36 N26:N27 I3:I6 D3:D6 D8:D11 D13:D14 I8 I10:I11 D30 N31:N39 D40:D42 I15:I24 N3:N4 N6 N29 N44:N45 D27:D28 N9:N19 N21">
    <cfRule type="cellIs" dxfId="3749" priority="556" operator="equal">
      <formula>"SL"</formula>
    </cfRule>
    <cfRule type="cellIs" dxfId="3748" priority="557" operator="equal">
      <formula>"SL"</formula>
    </cfRule>
    <cfRule type="cellIs" dxfId="3747" priority="558" operator="equal">
      <formula>"SL"</formula>
    </cfRule>
    <cfRule type="cellIs" dxfId="3746" priority="559" operator="equal">
      <formula>"AL"</formula>
    </cfRule>
  </conditionalFormatting>
  <conditionalFormatting sqref="N23:N24 N26:N27 N3:N4 N6 N29 N9:N19 N21">
    <cfRule type="cellIs" dxfId="3745" priority="554" operator="equal">
      <formula>"NA"</formula>
    </cfRule>
    <cfRule type="cellIs" dxfId="3744" priority="555" operator="equal">
      <formula>"AL"</formula>
    </cfRule>
  </conditionalFormatting>
  <conditionalFormatting sqref="B10:C10">
    <cfRule type="cellIs" dxfId="3743" priority="535" operator="equal">
      <formula>"SL"</formula>
    </cfRule>
    <cfRule type="cellIs" dxfId="3742" priority="536" operator="equal">
      <formula>"AL"</formula>
    </cfRule>
  </conditionalFormatting>
  <conditionalFormatting sqref="F22">
    <cfRule type="cellIs" dxfId="3741" priority="532" operator="equal">
      <formula>"Prep"</formula>
    </cfRule>
    <cfRule type="cellIs" dxfId="3740" priority="533" operator="equal">
      <formula>"SL"</formula>
    </cfRule>
    <cfRule type="cellIs" dxfId="3739" priority="534" operator="equal">
      <formula>"AL"</formula>
    </cfRule>
  </conditionalFormatting>
  <conditionalFormatting sqref="G22:H22">
    <cfRule type="cellIs" dxfId="3738" priority="455" operator="equal">
      <formula>"SL"</formula>
    </cfRule>
    <cfRule type="cellIs" dxfId="3737" priority="456" operator="equal">
      <formula>"AL"</formula>
    </cfRule>
  </conditionalFormatting>
  <conditionalFormatting sqref="G18">
    <cfRule type="cellIs" dxfId="3736" priority="421" operator="equal">
      <formula>"SL"</formula>
    </cfRule>
    <cfRule type="cellIs" dxfId="3735" priority="422" operator="equal">
      <formula>"AL"</formula>
    </cfRule>
  </conditionalFormatting>
  <conditionalFormatting sqref="G18">
    <cfRule type="cellIs" dxfId="3734" priority="418" operator="equal">
      <formula>"Prep"</formula>
    </cfRule>
    <cfRule type="cellIs" dxfId="3733" priority="419" operator="equal">
      <formula>"SL"</formula>
    </cfRule>
    <cfRule type="cellIs" dxfId="3732" priority="420" operator="equal">
      <formula>"AL"</formula>
    </cfRule>
  </conditionalFormatting>
  <conditionalFormatting sqref="G18">
    <cfRule type="cellIs" dxfId="3731" priority="415" operator="equal">
      <formula>"Prep"</formula>
    </cfRule>
    <cfRule type="cellIs" dxfId="3730" priority="416" operator="equal">
      <formula>"SL"</formula>
    </cfRule>
    <cfRule type="cellIs" dxfId="3729" priority="417" operator="equal">
      <formula>"AL"</formula>
    </cfRule>
  </conditionalFormatting>
  <conditionalFormatting sqref="G18">
    <cfRule type="cellIs" dxfId="3728" priority="413" operator="equal">
      <formula>"SL"</formula>
    </cfRule>
    <cfRule type="cellIs" dxfId="3727" priority="414" operator="equal">
      <formula>"AL"</formula>
    </cfRule>
  </conditionalFormatting>
  <conditionalFormatting sqref="G3">
    <cfRule type="cellIs" dxfId="3726" priority="411" operator="equal">
      <formula>"SL"</formula>
    </cfRule>
    <cfRule type="cellIs" dxfId="3725" priority="412" operator="equal">
      <formula>"AL"</formula>
    </cfRule>
  </conditionalFormatting>
  <conditionalFormatting sqref="K4 K7">
    <cfRule type="cellIs" dxfId="3724" priority="399" operator="equal">
      <formula>"SL"</formula>
    </cfRule>
    <cfRule type="cellIs" dxfId="3723" priority="400" operator="equal">
      <formula>"AL"</formula>
    </cfRule>
  </conditionalFormatting>
  <conditionalFormatting sqref="K7">
    <cfRule type="cellIs" dxfId="3722" priority="401" operator="equal">
      <formula>"Prep"</formula>
    </cfRule>
    <cfRule type="cellIs" dxfId="3721" priority="402" operator="equal">
      <formula>"SL"</formula>
    </cfRule>
    <cfRule type="cellIs" dxfId="3720" priority="403" operator="equal">
      <formula>"AL"</formula>
    </cfRule>
  </conditionalFormatting>
  <conditionalFormatting sqref="K8 K4:K6">
    <cfRule type="cellIs" dxfId="3719" priority="392" operator="equal">
      <formula>"SL"</formula>
    </cfRule>
    <cfRule type="cellIs" dxfId="3718" priority="393" operator="equal">
      <formula>"AL"</formula>
    </cfRule>
  </conditionalFormatting>
  <conditionalFormatting sqref="K8 K4:K6">
    <cfRule type="cellIs" dxfId="3717" priority="396" operator="equal">
      <formula>"Prep"</formula>
    </cfRule>
    <cfRule type="cellIs" dxfId="3716" priority="397" operator="equal">
      <formula>"SL"</formula>
    </cfRule>
    <cfRule type="cellIs" dxfId="3715" priority="398" operator="equal">
      <formula>"AL"</formula>
    </cfRule>
  </conditionalFormatting>
  <conditionalFormatting sqref="K3">
    <cfRule type="cellIs" dxfId="3714" priority="394" operator="equal">
      <formula>"SL"</formula>
    </cfRule>
    <cfRule type="cellIs" dxfId="3713" priority="395" operator="equal">
      <formula>"AL"</formula>
    </cfRule>
  </conditionalFormatting>
  <conditionalFormatting sqref="F3">
    <cfRule type="cellIs" dxfId="3712" priority="389" operator="equal">
      <formula>"Prep"</formula>
    </cfRule>
    <cfRule type="cellIs" dxfId="3711" priority="390" operator="equal">
      <formula>"SL"</formula>
    </cfRule>
    <cfRule type="cellIs" dxfId="3710" priority="391" operator="equal">
      <formula>"AL"</formula>
    </cfRule>
  </conditionalFormatting>
  <conditionalFormatting sqref="F3">
    <cfRule type="cellIs" dxfId="3709" priority="387" operator="equal">
      <formula>"SL"</formula>
    </cfRule>
    <cfRule type="cellIs" dxfId="3708" priority="388" operator="equal">
      <formula>"AL"</formula>
    </cfRule>
  </conditionalFormatting>
  <conditionalFormatting sqref="F3">
    <cfRule type="cellIs" dxfId="3707" priority="385" operator="equal">
      <formula>"SL"</formula>
    </cfRule>
    <cfRule type="cellIs" dxfId="3706" priority="386" operator="equal">
      <formula>"AL"</formula>
    </cfRule>
  </conditionalFormatting>
  <conditionalFormatting sqref="B43:B44 B48:B58 D43:F44 D48:F58">
    <cfRule type="cellIs" dxfId="3705" priority="356" operator="equal">
      <formula>"Prep"</formula>
    </cfRule>
    <cfRule type="cellIs" dxfId="3704" priority="357" operator="equal">
      <formula>"SL"</formula>
    </cfRule>
    <cfRule type="cellIs" dxfId="3703" priority="358" operator="equal">
      <formula>"AL"</formula>
    </cfRule>
  </conditionalFormatting>
  <conditionalFormatting sqref="K16:M16 G16:H16 F15:H15 B16:D23 A5:A1048576 B59:F1048576 F12 L10:M15 K12:N12 N4 B13:D13 B33:D34 B36:D36 L23:N23 B43:B58 I15:I17 D14 I36:I37 P1:XFD32 P35:XFD1048576 Q33:XFD34 L38:N39 N37 B38:D38 G18:I24 K6:N6 L29:N29 L31:N36 G43:O1048576 A2:F2 A1:I1 K1:L1 K17:K25 K2:O2 L18:M20 N9:N19 N21 F9 F10:I11 B5:D11 B40:D40 D43:F58 K26:N27 K4:K5 K3:N3 K28:K42 K7:K14 L41:N42 C28:D28 B29:D30 B26:D27 D41:D42 A3:D4 F3:I8 F38:I42 F14 F36:G37 F34:F35 F16:F32">
    <cfRule type="cellIs" dxfId="3702" priority="347" operator="equal">
      <formula>"WC"</formula>
    </cfRule>
    <cfRule type="cellIs" dxfId="3701" priority="348" operator="equal">
      <formula>"TR"</formula>
    </cfRule>
  </conditionalFormatting>
  <conditionalFormatting sqref="L14 B8:D8 B34:D34 B15:D15 L17:M17 L19:M19 B42:D42 G17:H17 G19:H19 G5:I6 G38:I40 L4:M4 L10:M13 G7:H7 G4:H4 L31:M31 G23:H24 B24:D24 B39:D39 G10:H11 B30:C30 G36:G37 I36:I37 L33:M36 K42:N42">
    <cfRule type="expression" dxfId="3700" priority="301">
      <formula>ROW()=CELL("ROW")</formula>
    </cfRule>
  </conditionalFormatting>
  <conditionalFormatting sqref="L14 B8:D8 B34:D34 B15:D15 L17:M17 L19:M19 B42:D42 G17:H17 G19:H19 G5:I6 G38:I40 L4:M4 L10:M13 G7:H7 G4:H4 L31:M31 G23:H24 B24:D24 B39:D39 G10:H11 B30:C30 G36:G37 I36:I37 L33:M36 K42:N42">
    <cfRule type="expression" dxfId="3699" priority="300">
      <formula>ROW()=CELL("ROW")</formula>
    </cfRule>
  </conditionalFormatting>
  <conditionalFormatting sqref="B31">
    <cfRule type="cellIs" dxfId="3698" priority="273" operator="equal">
      <formula>"SL"</formula>
    </cfRule>
    <cfRule type="cellIs" dxfId="3697" priority="274" operator="equal">
      <formula>"AL"</formula>
    </cfRule>
  </conditionalFormatting>
  <conditionalFormatting sqref="C31">
    <cfRule type="cellIs" dxfId="3696" priority="271" operator="equal">
      <formula>"SL"</formula>
    </cfRule>
    <cfRule type="cellIs" dxfId="3695" priority="272" operator="equal">
      <formula>"AL"</formula>
    </cfRule>
  </conditionalFormatting>
  <conditionalFormatting sqref="B31:D31">
    <cfRule type="expression" dxfId="3694" priority="270">
      <formula>ROW()=CELL("ROW")</formula>
    </cfRule>
  </conditionalFormatting>
  <conditionalFormatting sqref="B31:D31">
    <cfRule type="expression" dxfId="3693" priority="269">
      <formula>ROW()=CELL("ROW")</formula>
    </cfRule>
  </conditionalFormatting>
  <conditionalFormatting sqref="L35:M35">
    <cfRule type="cellIs" dxfId="3692" priority="267" operator="equal">
      <formula>"SL"</formula>
    </cfRule>
    <cfRule type="cellIs" dxfId="3691" priority="268" operator="equal">
      <formula>"AL"</formula>
    </cfRule>
  </conditionalFormatting>
  <conditionalFormatting sqref="L35:M35">
    <cfRule type="expression" dxfId="3690" priority="261">
      <formula>ROW()=CELL("ROW")</formula>
    </cfRule>
    <cfRule type="expression" priority="262">
      <formula>ROW()=CELL("ROW")</formula>
    </cfRule>
  </conditionalFormatting>
  <conditionalFormatting sqref="B28:C28">
    <cfRule type="expression" dxfId="3689" priority="246">
      <formula>ROW()=CELL("ROW")</formula>
    </cfRule>
  </conditionalFormatting>
  <conditionalFormatting sqref="B28:C28">
    <cfRule type="expression" dxfId="3688" priority="245">
      <formula>ROW()=CELL("ROW")</formula>
    </cfRule>
  </conditionalFormatting>
  <conditionalFormatting sqref="L21:M21">
    <cfRule type="cellIs" dxfId="3687" priority="231" operator="equal">
      <formula>"WC"</formula>
    </cfRule>
    <cfRule type="cellIs" dxfId="3686" priority="232" operator="equal">
      <formula>"TR"</formula>
    </cfRule>
  </conditionalFormatting>
  <conditionalFormatting sqref="L21:M21">
    <cfRule type="expression" dxfId="3685" priority="230">
      <formula>ROW()=CELL("ROW")</formula>
    </cfRule>
  </conditionalFormatting>
  <conditionalFormatting sqref="L21:M21">
    <cfRule type="expression" dxfId="3684" priority="229">
      <formula>ROW()=CELL("ROW")</formula>
    </cfRule>
  </conditionalFormatting>
  <conditionalFormatting sqref="B42">
    <cfRule type="cellIs" dxfId="3683" priority="227" operator="equal">
      <formula>"SL"</formula>
    </cfRule>
    <cfRule type="cellIs" dxfId="3682" priority="228" operator="equal">
      <formula>"AL"</formula>
    </cfRule>
  </conditionalFormatting>
  <conditionalFormatting sqref="B42:C42">
    <cfRule type="expression" dxfId="3681" priority="226">
      <formula>ROW()=CELL("ROW")</formula>
    </cfRule>
  </conditionalFormatting>
  <conditionalFormatting sqref="B42:C42">
    <cfRule type="expression" dxfId="3680" priority="225">
      <formula>ROW()=CELL("ROW")</formula>
    </cfRule>
  </conditionalFormatting>
  <conditionalFormatting sqref="M44">
    <cfRule type="expression" dxfId="3679" priority="220">
      <formula>ROW()=CELL("ROW")</formula>
    </cfRule>
  </conditionalFormatting>
  <conditionalFormatting sqref="M44">
    <cfRule type="expression" dxfId="3678" priority="219">
      <formula>ROW()=CELL("ROW")</formula>
    </cfRule>
  </conditionalFormatting>
  <conditionalFormatting sqref="M24">
    <cfRule type="cellIs" dxfId="3677" priority="204" operator="equal">
      <formula>"WC"</formula>
    </cfRule>
    <cfRule type="cellIs" dxfId="3676" priority="205" operator="equal">
      <formula>"TR"</formula>
    </cfRule>
  </conditionalFormatting>
  <conditionalFormatting sqref="M24">
    <cfRule type="expression" dxfId="3675" priority="203">
      <formula>ROW()=CELL("ROW")</formula>
    </cfRule>
  </conditionalFormatting>
  <conditionalFormatting sqref="M24">
    <cfRule type="expression" dxfId="3674" priority="202">
      <formula>ROW()=CELL("ROW")</formula>
    </cfRule>
  </conditionalFormatting>
  <conditionalFormatting sqref="N12">
    <cfRule type="cellIs" dxfId="3673" priority="199" operator="equal">
      <formula>"Prep"</formula>
    </cfRule>
    <cfRule type="cellIs" dxfId="3672" priority="200" operator="equal">
      <formula>"SL"</formula>
    </cfRule>
    <cfRule type="cellIs" dxfId="3671" priority="201" operator="equal">
      <formula>"AL"</formula>
    </cfRule>
  </conditionalFormatting>
  <conditionalFormatting sqref="N12">
    <cfRule type="cellIs" dxfId="3670" priority="197" operator="equal">
      <formula>"SL"</formula>
    </cfRule>
    <cfRule type="cellIs" dxfId="3669" priority="198" operator="equal">
      <formula>"AL"</formula>
    </cfRule>
  </conditionalFormatting>
  <conditionalFormatting sqref="N12">
    <cfRule type="cellIs" dxfId="3668" priority="193" operator="equal">
      <formula>"SL"</formula>
    </cfRule>
    <cfRule type="cellIs" dxfId="3667" priority="194" operator="equal">
      <formula>"SL"</formula>
    </cfRule>
    <cfRule type="cellIs" dxfId="3666" priority="195" operator="equal">
      <formula>"SL"</formula>
    </cfRule>
    <cfRule type="cellIs" dxfId="3665" priority="196" operator="equal">
      <formula>"AL"</formula>
    </cfRule>
  </conditionalFormatting>
  <conditionalFormatting sqref="M12:N12">
    <cfRule type="cellIs" dxfId="3664" priority="191" operator="equal">
      <formula>"WC"</formula>
    </cfRule>
    <cfRule type="cellIs" dxfId="3663" priority="192" operator="equal">
      <formula>"TR"</formula>
    </cfRule>
  </conditionalFormatting>
  <conditionalFormatting sqref="M12:N12">
    <cfRule type="expression" dxfId="3662" priority="190">
      <formula>ROW()=CELL("ROW")</formula>
    </cfRule>
  </conditionalFormatting>
  <conditionalFormatting sqref="M12:N12">
    <cfRule type="expression" dxfId="3661" priority="189">
      <formula>ROW()=CELL("ROW")</formula>
    </cfRule>
  </conditionalFormatting>
  <conditionalFormatting sqref="B37">
    <cfRule type="cellIs" dxfId="3660" priority="187" operator="equal">
      <formula>"SL"</formula>
    </cfRule>
    <cfRule type="cellIs" dxfId="3659" priority="188" operator="equal">
      <formula>"AL"</formula>
    </cfRule>
  </conditionalFormatting>
  <conditionalFormatting sqref="B37:C37">
    <cfRule type="expression" dxfId="3658" priority="186">
      <formula>ROW()=CELL("ROW")</formula>
    </cfRule>
  </conditionalFormatting>
  <conditionalFormatting sqref="B37:C37">
    <cfRule type="expression" dxfId="3657" priority="185">
      <formula>ROW()=CELL("ROW")</formula>
    </cfRule>
  </conditionalFormatting>
  <conditionalFormatting sqref="D36">
    <cfRule type="cellIs" dxfId="3656" priority="183" operator="equal">
      <formula>"WC"</formula>
    </cfRule>
    <cfRule type="cellIs" dxfId="3655" priority="184" operator="equal">
      <formula>"TR"</formula>
    </cfRule>
  </conditionalFormatting>
  <conditionalFormatting sqref="C43:C44 C48:C58">
    <cfRule type="cellIs" dxfId="3654" priority="180" operator="equal">
      <formula>"Prep"</formula>
    </cfRule>
    <cfRule type="cellIs" dxfId="3653" priority="181" operator="equal">
      <formula>"SL"</formula>
    </cfRule>
    <cfRule type="cellIs" dxfId="3652" priority="182" operator="equal">
      <formula>"AL"</formula>
    </cfRule>
  </conditionalFormatting>
  <conditionalFormatting sqref="C43:C46 C48:C58">
    <cfRule type="cellIs" dxfId="3651" priority="178" operator="equal">
      <formula>"WC"</formula>
    </cfRule>
    <cfRule type="cellIs" dxfId="3650" priority="179" operator="equal">
      <formula>"TR"</formula>
    </cfRule>
  </conditionalFormatting>
  <conditionalFormatting sqref="G12">
    <cfRule type="cellIs" dxfId="3649" priority="174" operator="equal">
      <formula>"SL"</formula>
    </cfRule>
    <cfRule type="cellIs" dxfId="3648" priority="175" operator="equal">
      <formula>"AL"</formula>
    </cfRule>
  </conditionalFormatting>
  <conditionalFormatting sqref="G12:I12">
    <cfRule type="expression" dxfId="3647" priority="173">
      <formula>ROW()=CELL("ROW")</formula>
    </cfRule>
  </conditionalFormatting>
  <conditionalFormatting sqref="G12:I12">
    <cfRule type="expression" dxfId="3646" priority="172">
      <formula>ROW()=CELL("ROW")</formula>
    </cfRule>
  </conditionalFormatting>
  <conditionalFormatting sqref="G9:I9">
    <cfRule type="expression" dxfId="3645" priority="163">
      <formula>ROW()=CELL("ROW")</formula>
    </cfRule>
  </conditionalFormatting>
  <conditionalFormatting sqref="G9:I9">
    <cfRule type="expression" dxfId="3644" priority="162">
      <formula>ROW()=CELL("ROW")</formula>
    </cfRule>
  </conditionalFormatting>
  <conditionalFormatting sqref="B25:C25">
    <cfRule type="cellIs" dxfId="3643" priority="156" operator="equal">
      <formula>"SL"</formula>
    </cfRule>
    <cfRule type="cellIs" dxfId="3642" priority="157" operator="equal">
      <formula>"AL"</formula>
    </cfRule>
  </conditionalFormatting>
  <conditionalFormatting sqref="B25:C25">
    <cfRule type="cellIs" dxfId="3641" priority="154" operator="equal">
      <formula>"WC"</formula>
    </cfRule>
    <cfRule type="cellIs" dxfId="3640" priority="155" operator="equal">
      <formula>"TR"</formula>
    </cfRule>
  </conditionalFormatting>
  <conditionalFormatting sqref="B25:C25">
    <cfRule type="expression" dxfId="3639" priority="153">
      <formula>ROW()=CELL("ROW")</formula>
    </cfRule>
  </conditionalFormatting>
  <conditionalFormatting sqref="B25:C25">
    <cfRule type="expression" dxfId="3638" priority="152">
      <formula>ROW()=CELL("ROW")</formula>
    </cfRule>
  </conditionalFormatting>
  <conditionalFormatting sqref="H37">
    <cfRule type="cellIs" dxfId="3637" priority="150" operator="equal">
      <formula>"SL"</formula>
    </cfRule>
    <cfRule type="cellIs" dxfId="3636" priority="151" operator="equal">
      <formula>"AL"</formula>
    </cfRule>
  </conditionalFormatting>
  <conditionalFormatting sqref="H37">
    <cfRule type="cellIs" dxfId="3635" priority="148" operator="equal">
      <formula>"WC"</formula>
    </cfRule>
    <cfRule type="cellIs" dxfId="3634" priority="149" operator="equal">
      <formula>"TR"</formula>
    </cfRule>
  </conditionalFormatting>
  <conditionalFormatting sqref="L37">
    <cfRule type="cellIs" dxfId="3633" priority="146" operator="equal">
      <formula>"SL"</formula>
    </cfRule>
    <cfRule type="cellIs" dxfId="3632" priority="147" operator="equal">
      <formula>"AL"</formula>
    </cfRule>
  </conditionalFormatting>
  <conditionalFormatting sqref="L37:M37">
    <cfRule type="expression" dxfId="3631" priority="145">
      <formula>ROW()=CELL("ROW")</formula>
    </cfRule>
  </conditionalFormatting>
  <conditionalFormatting sqref="L37:M37">
    <cfRule type="expression" dxfId="3630" priority="144">
      <formula>ROW()=CELL("ROW")</formula>
    </cfRule>
  </conditionalFormatting>
  <conditionalFormatting sqref="B41">
    <cfRule type="cellIs" dxfId="3629" priority="142" operator="equal">
      <formula>"SL"</formula>
    </cfRule>
    <cfRule type="cellIs" dxfId="3628" priority="143" operator="equal">
      <formula>"AL"</formula>
    </cfRule>
  </conditionalFormatting>
  <conditionalFormatting sqref="B41:C41">
    <cfRule type="expression" dxfId="3627" priority="141">
      <formula>ROW()=CELL("ROW")</formula>
    </cfRule>
  </conditionalFormatting>
  <conditionalFormatting sqref="B41:C41">
    <cfRule type="expression" dxfId="3626" priority="140">
      <formula>ROW()=CELL("ROW")</formula>
    </cfRule>
  </conditionalFormatting>
  <conditionalFormatting sqref="B27:D27">
    <cfRule type="cellIs" dxfId="3625" priority="137" operator="equal">
      <formula>"Prep"</formula>
    </cfRule>
    <cfRule type="cellIs" dxfId="3624" priority="138" operator="equal">
      <formula>"SL"</formula>
    </cfRule>
    <cfRule type="cellIs" dxfId="3623" priority="139" operator="equal">
      <formula>"AL"</formula>
    </cfRule>
  </conditionalFormatting>
  <conditionalFormatting sqref="B27:D27">
    <cfRule type="cellIs" dxfId="3622" priority="135" operator="equal">
      <formula>"SL"</formula>
    </cfRule>
    <cfRule type="cellIs" dxfId="3621" priority="136" operator="equal">
      <formula>"AL"</formula>
    </cfRule>
  </conditionalFormatting>
  <conditionalFormatting sqref="C47">
    <cfRule type="cellIs" dxfId="3620" priority="133" operator="equal">
      <formula>"WC"</formula>
    </cfRule>
    <cfRule type="cellIs" dxfId="3619" priority="134" operator="equal">
      <formula>"TR"</formula>
    </cfRule>
  </conditionalFormatting>
  <conditionalFormatting sqref="G2:J2">
    <cfRule type="cellIs" dxfId="3618" priority="123" operator="equal">
      <formula>"WC"</formula>
    </cfRule>
    <cfRule type="cellIs" dxfId="3617" priority="124" operator="equal">
      <formula>"TR"</formula>
    </cfRule>
  </conditionalFormatting>
  <conditionalFormatting sqref="C30">
    <cfRule type="cellIs" dxfId="3616" priority="107" operator="equal">
      <formula>"WC"</formula>
    </cfRule>
    <cfRule type="cellIs" dxfId="3615" priority="108" operator="equal">
      <formula>"TR"</formula>
    </cfRule>
  </conditionalFormatting>
  <conditionalFormatting sqref="J7 J9:J17">
    <cfRule type="cellIs" dxfId="3614" priority="96" operator="equal">
      <formula>"SL"</formula>
    </cfRule>
    <cfRule type="cellIs" dxfId="3613" priority="97" operator="equal">
      <formula>"AL"</formula>
    </cfRule>
  </conditionalFormatting>
  <conditionalFormatting sqref="J30">
    <cfRule type="cellIs" dxfId="3612" priority="92" operator="equal">
      <formula>"SL"</formula>
    </cfRule>
    <cfRule type="cellIs" dxfId="3611" priority="93" operator="equal">
      <formula>"SL"</formula>
    </cfRule>
    <cfRule type="cellIs" dxfId="3610" priority="94" operator="equal">
      <formula>"SL"</formula>
    </cfRule>
    <cfRule type="cellIs" dxfId="3609" priority="95" operator="equal">
      <formula>"AL"</formula>
    </cfRule>
  </conditionalFormatting>
  <conditionalFormatting sqref="J7 J3 J30 J9:J17 J21:J25">
    <cfRule type="cellIs" dxfId="3608" priority="98" operator="equal">
      <formula>"Prep"</formula>
    </cfRule>
    <cfRule type="cellIs" dxfId="3607" priority="99" operator="equal">
      <formula>"SL"</formula>
    </cfRule>
    <cfRule type="cellIs" dxfId="3606" priority="100" operator="equal">
      <formula>"AL"</formula>
    </cfRule>
  </conditionalFormatting>
  <conditionalFormatting sqref="J8 J5:J6">
    <cfRule type="cellIs" dxfId="3605" priority="85" operator="equal">
      <formula>"SL"</formula>
    </cfRule>
    <cfRule type="cellIs" dxfId="3604" priority="86" operator="equal">
      <formula>"AL"</formula>
    </cfRule>
  </conditionalFormatting>
  <conditionalFormatting sqref="J8 J5:J6">
    <cfRule type="cellIs" dxfId="3603" priority="89" operator="equal">
      <formula>"Prep"</formula>
    </cfRule>
    <cfRule type="cellIs" dxfId="3602" priority="90" operator="equal">
      <formula>"SL"</formula>
    </cfRule>
    <cfRule type="cellIs" dxfId="3601" priority="91" operator="equal">
      <formula>"AL"</formula>
    </cfRule>
  </conditionalFormatting>
  <conditionalFormatting sqref="J3">
    <cfRule type="cellIs" dxfId="3600" priority="87" operator="equal">
      <formula>"SL"</formula>
    </cfRule>
    <cfRule type="cellIs" dxfId="3599" priority="88" operator="equal">
      <formula>"AL"</formula>
    </cfRule>
  </conditionalFormatting>
  <conditionalFormatting sqref="J3 J37:J42 J30 J27:J28 J5:J19 J21:J25">
    <cfRule type="cellIs" dxfId="3598" priority="83" operator="equal">
      <formula>"WC"</formula>
    </cfRule>
    <cfRule type="cellIs" dxfId="3597" priority="84" operator="equal">
      <formula>"TR"</formula>
    </cfRule>
  </conditionalFormatting>
  <conditionalFormatting sqref="J30">
    <cfRule type="expression" dxfId="3596" priority="82">
      <formula>ROW()=CELL("ROW")</formula>
    </cfRule>
  </conditionalFormatting>
  <conditionalFormatting sqref="J30">
    <cfRule type="expression" dxfId="3595" priority="81">
      <formula>ROW()=CELL("ROW")</formula>
    </cfRule>
  </conditionalFormatting>
  <conditionalFormatting sqref="J4">
    <cfRule type="cellIs" dxfId="3594" priority="79" operator="equal">
      <formula>"SL"</formula>
    </cfRule>
    <cfRule type="cellIs" dxfId="3593" priority="80" operator="equal">
      <formula>"AL"</formula>
    </cfRule>
  </conditionalFormatting>
  <conditionalFormatting sqref="J4">
    <cfRule type="cellIs" dxfId="3592" priority="74" operator="equal">
      <formula>"SL"</formula>
    </cfRule>
    <cfRule type="cellIs" dxfId="3591" priority="75" operator="equal">
      <formula>"AL"</formula>
    </cfRule>
  </conditionalFormatting>
  <conditionalFormatting sqref="J4">
    <cfRule type="cellIs" dxfId="3590" priority="76" operator="equal">
      <formula>"Prep"</formula>
    </cfRule>
    <cfRule type="cellIs" dxfId="3589" priority="77" operator="equal">
      <formula>"SL"</formula>
    </cfRule>
    <cfRule type="cellIs" dxfId="3588" priority="78" operator="equal">
      <formula>"AL"</formula>
    </cfRule>
  </conditionalFormatting>
  <conditionalFormatting sqref="J4">
    <cfRule type="cellIs" dxfId="3587" priority="70" operator="equal">
      <formula>"SL"</formula>
    </cfRule>
    <cfRule type="cellIs" dxfId="3586" priority="71" operator="equal">
      <formula>"AL"</formula>
    </cfRule>
    <cfRule type="cellIs" dxfId="3585" priority="72" operator="equal">
      <formula>"WC"</formula>
    </cfRule>
    <cfRule type="cellIs" dxfId="3584" priority="73" operator="equal">
      <formula>"TR"</formula>
    </cfRule>
  </conditionalFormatting>
  <conditionalFormatting sqref="O23">
    <cfRule type="cellIs" dxfId="3583" priority="61" operator="equal">
      <formula>"SL"</formula>
    </cfRule>
    <cfRule type="cellIs" dxfId="3582" priority="62" operator="equal">
      <formula>"SL"</formula>
    </cfRule>
    <cfRule type="cellIs" dxfId="3581" priority="63" operator="equal">
      <formula>"SL"</formula>
    </cfRule>
    <cfRule type="cellIs" dxfId="3580" priority="64" operator="equal">
      <formula>"AL"</formula>
    </cfRule>
  </conditionalFormatting>
  <conditionalFormatting sqref="O15:O17">
    <cfRule type="cellIs" dxfId="3579" priority="67" operator="equal">
      <formula>"Prep"</formula>
    </cfRule>
    <cfRule type="cellIs" dxfId="3578" priority="68" operator="equal">
      <formula>"SL"</formula>
    </cfRule>
    <cfRule type="cellIs" dxfId="3577" priority="69" operator="equal">
      <formula>"AL"</formula>
    </cfRule>
  </conditionalFormatting>
  <conditionalFormatting sqref="O15:O17">
    <cfRule type="cellIs" dxfId="3576" priority="65" operator="equal">
      <formula>"SL"</formula>
    </cfRule>
    <cfRule type="cellIs" dxfId="3575" priority="66" operator="equal">
      <formula>"AL"</formula>
    </cfRule>
  </conditionalFormatting>
  <conditionalFormatting sqref="O3">
    <cfRule type="cellIs" dxfId="3574" priority="56" operator="equal">
      <formula>"SL"</formula>
    </cfRule>
    <cfRule type="cellIs" dxfId="3573" priority="57" operator="equal">
      <formula>"AL"</formula>
    </cfRule>
  </conditionalFormatting>
  <conditionalFormatting sqref="O3">
    <cfRule type="cellIs" dxfId="3572" priority="58" operator="equal">
      <formula>"Prep"</formula>
    </cfRule>
    <cfRule type="cellIs" dxfId="3571" priority="59" operator="equal">
      <formula>"SL"</formula>
    </cfRule>
    <cfRule type="cellIs" dxfId="3570" priority="60" operator="equal">
      <formula>"AL"</formula>
    </cfRule>
  </conditionalFormatting>
  <conditionalFormatting sqref="O3">
    <cfRule type="cellIs" dxfId="3569" priority="54" operator="equal">
      <formula>"SL"</formula>
    </cfRule>
    <cfRule type="cellIs" dxfId="3568" priority="55" operator="equal">
      <formula>"AL"</formula>
    </cfRule>
  </conditionalFormatting>
  <conditionalFormatting sqref="O7">
    <cfRule type="cellIs" dxfId="3567" priority="49" operator="equal">
      <formula>"SL"</formula>
    </cfRule>
    <cfRule type="cellIs" dxfId="3566" priority="50" operator="equal">
      <formula>"AL"</formula>
    </cfRule>
  </conditionalFormatting>
  <conditionalFormatting sqref="O7">
    <cfRule type="cellIs" dxfId="3565" priority="51" operator="equal">
      <formula>"Prep"</formula>
    </cfRule>
    <cfRule type="cellIs" dxfId="3564" priority="52" operator="equal">
      <formula>"SL"</formula>
    </cfRule>
    <cfRule type="cellIs" dxfId="3563" priority="53" operator="equal">
      <formula>"AL"</formula>
    </cfRule>
  </conditionalFormatting>
  <conditionalFormatting sqref="O7">
    <cfRule type="cellIs" dxfId="3562" priority="47" operator="equal">
      <formula>"SL"</formula>
    </cfRule>
    <cfRule type="cellIs" dxfId="3561" priority="48" operator="equal">
      <formula>"AL"</formula>
    </cfRule>
  </conditionalFormatting>
  <conditionalFormatting sqref="O15:O17 O7:O13 O21:O23 O26:O27 O3:O5">
    <cfRule type="cellIs" dxfId="3560" priority="45" operator="equal">
      <formula>"WC"</formula>
    </cfRule>
    <cfRule type="cellIs" dxfId="3559" priority="46" operator="equal">
      <formula>"TR"</formula>
    </cfRule>
  </conditionalFormatting>
  <conditionalFormatting sqref="O7">
    <cfRule type="cellIs" dxfId="3558" priority="40" operator="equal">
      <formula>"SL"</formula>
    </cfRule>
    <cfRule type="cellIs" dxfId="3557" priority="41" operator="equal">
      <formula>"AL"</formula>
    </cfRule>
  </conditionalFormatting>
  <conditionalFormatting sqref="O7">
    <cfRule type="cellIs" dxfId="3556" priority="42" operator="equal">
      <formula>"Prep"</formula>
    </cfRule>
    <cfRule type="cellIs" dxfId="3555" priority="43" operator="equal">
      <formula>"SL"</formula>
    </cfRule>
    <cfRule type="cellIs" dxfId="3554" priority="44" operator="equal">
      <formula>"AL"</formula>
    </cfRule>
  </conditionalFormatting>
  <conditionalFormatting sqref="O7">
    <cfRule type="cellIs" dxfId="3553" priority="38" operator="equal">
      <formula>"SL"</formula>
    </cfRule>
    <cfRule type="cellIs" dxfId="3552" priority="39" operator="equal">
      <formula>"AL"</formula>
    </cfRule>
  </conditionalFormatting>
  <conditionalFormatting sqref="O18">
    <cfRule type="cellIs" dxfId="3551" priority="36" operator="equal">
      <formula>"SL"</formula>
    </cfRule>
    <cfRule type="cellIs" dxfId="3550" priority="37" operator="equal">
      <formula>"AL"</formula>
    </cfRule>
  </conditionalFormatting>
  <conditionalFormatting sqref="O18">
    <cfRule type="cellIs" dxfId="3549" priority="32" operator="equal">
      <formula>"SL"</formula>
    </cfRule>
    <cfRule type="cellIs" dxfId="3548" priority="33" operator="equal">
      <formula>"AL"</formula>
    </cfRule>
    <cfRule type="cellIs" dxfId="3547" priority="34" operator="equal">
      <formula>"WC"</formula>
    </cfRule>
    <cfRule type="cellIs" dxfId="3546" priority="35" operator="equal">
      <formula>"TR"</formula>
    </cfRule>
  </conditionalFormatting>
  <conditionalFormatting sqref="E15:E17">
    <cfRule type="cellIs" dxfId="3545" priority="27" operator="equal">
      <formula>"SL"</formula>
    </cfRule>
    <cfRule type="cellIs" dxfId="3544" priority="28" operator="equal">
      <formula>"AL"</formula>
    </cfRule>
  </conditionalFormatting>
  <conditionalFormatting sqref="E5 E3 E22:E23 E10:E12 E14:E17 E39:E41 E32:E35">
    <cfRule type="cellIs" dxfId="3543" priority="29" operator="equal">
      <formula>"Prep"</formula>
    </cfRule>
    <cfRule type="cellIs" dxfId="3542" priority="30" operator="equal">
      <formula>"SL"</formula>
    </cfRule>
    <cfRule type="cellIs" dxfId="3541" priority="31" operator="equal">
      <formula>"AL"</formula>
    </cfRule>
  </conditionalFormatting>
  <conditionalFormatting sqref="E5">
    <cfRule type="cellIs" dxfId="3540" priority="24" operator="equal">
      <formula>"Prep"</formula>
    </cfRule>
    <cfRule type="cellIs" dxfId="3539" priority="25" operator="equal">
      <formula>"SL"</formula>
    </cfRule>
    <cfRule type="cellIs" dxfId="3538" priority="26" operator="equal">
      <formula>"AL"</formula>
    </cfRule>
  </conditionalFormatting>
  <conditionalFormatting sqref="E3">
    <cfRule type="cellIs" dxfId="3537" priority="22" operator="equal">
      <formula>"SL"</formula>
    </cfRule>
    <cfRule type="cellIs" dxfId="3536" priority="23" operator="equal">
      <formula>"AL"</formula>
    </cfRule>
  </conditionalFormatting>
  <conditionalFormatting sqref="E3">
    <cfRule type="cellIs" dxfId="3535" priority="20" operator="equal">
      <formula>"SL"</formula>
    </cfRule>
    <cfRule type="cellIs" dxfId="3534" priority="21" operator="equal">
      <formula>"AL"</formula>
    </cfRule>
  </conditionalFormatting>
  <conditionalFormatting sqref="E3:E6 E10:E12 E14:E18 E38:E42 E32:E35 E25 E21:E23">
    <cfRule type="cellIs" dxfId="3533" priority="18" operator="equal">
      <formula>"WC"</formula>
    </cfRule>
    <cfRule type="cellIs" dxfId="3532" priority="19" operator="equal">
      <formula>"TR"</formula>
    </cfRule>
  </conditionalFormatting>
  <conditionalFormatting sqref="E14">
    <cfRule type="expression" dxfId="3531" priority="17">
      <formula>ROW()=CELL("ROW")</formula>
    </cfRule>
  </conditionalFormatting>
  <conditionalFormatting sqref="E14">
    <cfRule type="expression" dxfId="3530" priority="16">
      <formula>ROW()=CELL("ROW")</formula>
    </cfRule>
  </conditionalFormatting>
  <conditionalFormatting sqref="E30:E31">
    <cfRule type="cellIs" dxfId="3529" priority="14" operator="equal">
      <formula>"WC"</formula>
    </cfRule>
    <cfRule type="cellIs" dxfId="3528" priority="15" operator="equal">
      <formula>"TR"</formula>
    </cfRule>
  </conditionalFormatting>
  <conditionalFormatting sqref="E26:E29">
    <cfRule type="cellIs" dxfId="3527" priority="12" operator="equal">
      <formula>"WC"</formula>
    </cfRule>
    <cfRule type="cellIs" dxfId="3526" priority="13" operator="equal">
      <formula>"TR"</formula>
    </cfRule>
  </conditionalFormatting>
  <conditionalFormatting sqref="E29">
    <cfRule type="expression" dxfId="3525" priority="11">
      <formula>ROW()=CELL("ROW")</formula>
    </cfRule>
  </conditionalFormatting>
  <conditionalFormatting sqref="E29">
    <cfRule type="expression" dxfId="3524" priority="10">
      <formula>ROW()=CELL("ROW")</formula>
    </cfRule>
  </conditionalFormatting>
  <conditionalFormatting sqref="E27">
    <cfRule type="expression" dxfId="3523" priority="9">
      <formula>ROW()=CELL("ROW")</formula>
    </cfRule>
  </conditionalFormatting>
  <conditionalFormatting sqref="E27">
    <cfRule type="expression" dxfId="3522" priority="8">
      <formula>ROW()=CELL("ROW")</formula>
    </cfRule>
  </conditionalFormatting>
  <conditionalFormatting sqref="E26">
    <cfRule type="cellIs" dxfId="3521" priority="5" operator="equal">
      <formula>"Prep"</formula>
    </cfRule>
    <cfRule type="cellIs" dxfId="3520" priority="6" operator="equal">
      <formula>"SL"</formula>
    </cfRule>
    <cfRule type="cellIs" dxfId="3519" priority="7" operator="equal">
      <formula>"AL"</formula>
    </cfRule>
  </conditionalFormatting>
  <conditionalFormatting sqref="E26">
    <cfRule type="cellIs" dxfId="3518" priority="3" operator="equal">
      <formula>"SL"</formula>
    </cfRule>
    <cfRule type="cellIs" dxfId="3517" priority="4" operator="equal">
      <formula>"AL"</formula>
    </cfRule>
  </conditionalFormatting>
  <conditionalFormatting sqref="E29">
    <cfRule type="cellIs" dxfId="3516" priority="1" operator="equal">
      <formula>"WC"</formula>
    </cfRule>
    <cfRule type="cellIs" dxfId="3515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heet4.ExecuteAllTasksThree">
                <anchor moveWithCells="1" sizeWithCells="1">
                  <from>
                    <xdr:col>7</xdr:col>
                    <xdr:colOff>1743075</xdr:colOff>
                    <xdr:row>0</xdr:row>
                    <xdr:rowOff>171450</xdr:rowOff>
                  </from>
                  <to>
                    <xdr:col>8</xdr:col>
                    <xdr:colOff>28575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Button 3">
              <controlPr defaultSize="0" print="0" autoFill="0" autoPict="0" macro="[0]!Sheet4.ResetSheetThree">
                <anchor moveWithCells="1" sizeWithCells="1">
                  <from>
                    <xdr:col>8</xdr:col>
                    <xdr:colOff>171450</xdr:colOff>
                    <xdr:row>0</xdr:row>
                    <xdr:rowOff>171450</xdr:rowOff>
                  </from>
                  <to>
                    <xdr:col>8</xdr:col>
                    <xdr:colOff>1047750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Button 4">
              <controlPr defaultSize="0" print="0" autoFill="0" autoPict="0" macro="[0]!ThreeCalculateTotalWorkHours">
                <anchor moveWithCells="1" sizeWithCells="1">
                  <from>
                    <xdr:col>5</xdr:col>
                    <xdr:colOff>66675</xdr:colOff>
                    <xdr:row>0</xdr:row>
                    <xdr:rowOff>180975</xdr:rowOff>
                  </from>
                  <to>
                    <xdr:col>7</xdr:col>
                    <xdr:colOff>276225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96F07-5DC6-478D-880E-20549097684D}">
  <sheetPr codeName="Sheet5"/>
  <dimension ref="A1:O75"/>
  <sheetViews>
    <sheetView showZeros="0" topLeftCell="A10" zoomScale="65" zoomScaleNormal="70" workbookViewId="0">
      <selection activeCell="R37" sqref="R37"/>
    </sheetView>
  </sheetViews>
  <sheetFormatPr defaultColWidth="9.140625" defaultRowHeight="18"/>
  <cols>
    <col min="1" max="1" width="1.7109375" style="386" customWidth="1"/>
    <col min="2" max="2" width="14.42578125" style="383" customWidth="1"/>
    <col min="3" max="3" width="40.85546875" style="383" customWidth="1"/>
    <col min="4" max="4" width="17.5703125" style="383" customWidth="1"/>
    <col min="5" max="5" width="26" style="386" customWidth="1"/>
    <col min="6" max="6" width="1.85546875" style="385" customWidth="1"/>
    <col min="7" max="7" width="19.42578125" style="383" customWidth="1"/>
    <col min="8" max="8" width="41.28515625" style="383" customWidth="1"/>
    <col min="9" max="9" width="18.42578125" style="383" customWidth="1"/>
    <col min="10" max="10" width="21.5703125" style="386" customWidth="1"/>
    <col min="11" max="11" width="2" style="385" customWidth="1"/>
    <col min="12" max="12" width="18.42578125" style="387" customWidth="1"/>
    <col min="13" max="13" width="42.85546875" style="383" customWidth="1"/>
    <col min="14" max="14" width="16.7109375" style="383" customWidth="1"/>
    <col min="15" max="15" width="24.28515625" style="386" customWidth="1"/>
    <col min="16" max="16384" width="9.140625" style="386"/>
  </cols>
  <sheetData>
    <row r="1" spans="1:15" s="369" customFormat="1" ht="42.6" customHeight="1">
      <c r="A1" s="983" t="s">
        <v>377</v>
      </c>
      <c r="B1" s="983"/>
      <c r="C1" s="983"/>
      <c r="D1" s="983"/>
      <c r="E1" s="983"/>
      <c r="F1" s="983"/>
      <c r="G1" s="983"/>
      <c r="H1" s="983"/>
      <c r="I1" s="983"/>
      <c r="K1" s="379"/>
      <c r="L1" s="984">
        <f>Wednesday!L1+1</f>
        <v>46114</v>
      </c>
      <c r="M1" s="985"/>
      <c r="N1" s="985"/>
      <c r="O1" s="986"/>
    </row>
    <row r="2" spans="1:15" s="373" customFormat="1" ht="21.6" customHeight="1">
      <c r="A2" s="979" t="s">
        <v>613</v>
      </c>
      <c r="B2" s="979"/>
      <c r="C2" s="979"/>
      <c r="D2" s="979"/>
      <c r="E2" s="979"/>
      <c r="F2" s="380"/>
      <c r="G2" s="980" t="s">
        <v>237</v>
      </c>
      <c r="H2" s="981"/>
      <c r="I2" s="981"/>
      <c r="J2" s="981"/>
      <c r="K2" s="381"/>
      <c r="L2" s="979" t="s">
        <v>49</v>
      </c>
      <c r="M2" s="979"/>
      <c r="N2" s="979"/>
      <c r="O2" s="979"/>
    </row>
    <row r="3" spans="1:15" s="503" customFormat="1" ht="21.6" customHeight="1">
      <c r="A3" s="568"/>
      <c r="B3" s="493"/>
      <c r="C3" s="500"/>
      <c r="D3" s="524"/>
      <c r="E3" s="496" t="s">
        <v>234</v>
      </c>
      <c r="F3" s="497"/>
      <c r="G3" s="493"/>
      <c r="H3" s="493"/>
      <c r="I3" s="524"/>
      <c r="J3" s="496" t="s">
        <v>655</v>
      </c>
      <c r="K3" s="497"/>
      <c r="L3" s="493"/>
      <c r="M3" s="493"/>
      <c r="N3" s="523"/>
      <c r="O3" s="502" t="s">
        <v>50</v>
      </c>
    </row>
    <row r="4" spans="1:15" s="503" customFormat="1" ht="21.6" customHeight="1">
      <c r="A4" s="568"/>
      <c r="B4" s="498"/>
      <c r="C4" s="472"/>
      <c r="D4" s="472"/>
      <c r="E4" s="505"/>
      <c r="F4" s="504"/>
      <c r="G4" s="493"/>
      <c r="H4" s="493"/>
      <c r="I4" s="524"/>
      <c r="J4" s="509" t="s">
        <v>218</v>
      </c>
      <c r="K4" s="803"/>
      <c r="L4" s="537"/>
      <c r="M4" s="901"/>
      <c r="N4" s="523"/>
      <c r="O4" s="512" t="s">
        <v>303</v>
      </c>
    </row>
    <row r="5" spans="1:15" s="503" customFormat="1" ht="21.6" customHeight="1">
      <c r="A5" s="568"/>
      <c r="B5" s="498"/>
      <c r="C5" s="472"/>
      <c r="D5" s="504"/>
      <c r="E5" s="511" t="s">
        <v>617</v>
      </c>
      <c r="F5" s="441"/>
      <c r="G5" s="537"/>
      <c r="H5" s="901"/>
      <c r="I5" s="435"/>
      <c r="J5" s="508" t="s">
        <v>218</v>
      </c>
      <c r="K5" s="509"/>
      <c r="L5" s="493"/>
      <c r="M5" s="498"/>
      <c r="N5" s="523"/>
      <c r="O5" s="512" t="s">
        <v>303</v>
      </c>
    </row>
    <row r="6" spans="1:15" s="503" customFormat="1" ht="21.6" customHeight="1">
      <c r="A6" s="568"/>
      <c r="B6" s="498"/>
      <c r="C6" s="472"/>
      <c r="D6" s="507"/>
      <c r="E6" s="511" t="s">
        <v>618</v>
      </c>
      <c r="F6" s="506"/>
      <c r="G6" s="493"/>
      <c r="H6" s="510"/>
      <c r="I6" s="524"/>
      <c r="J6" s="508" t="s">
        <v>217</v>
      </c>
      <c r="K6" s="509"/>
      <c r="L6" s="498"/>
      <c r="M6" s="498"/>
      <c r="N6" s="523"/>
      <c r="O6" s="515"/>
    </row>
    <row r="7" spans="1:15" s="503" customFormat="1" ht="21.6" customHeight="1">
      <c r="A7" s="568"/>
      <c r="B7" s="498"/>
      <c r="C7" s="472"/>
      <c r="D7" s="472"/>
      <c r="E7" s="515" t="s">
        <v>625</v>
      </c>
      <c r="F7" s="506"/>
      <c r="G7" s="510"/>
      <c r="H7" s="893"/>
      <c r="I7" s="507"/>
      <c r="J7" s="508" t="s">
        <v>217</v>
      </c>
      <c r="K7" s="509"/>
      <c r="L7" s="498"/>
      <c r="M7" s="498"/>
      <c r="N7" s="472"/>
      <c r="O7" s="502" t="s">
        <v>50</v>
      </c>
    </row>
    <row r="8" spans="1:15" s="503" customFormat="1" ht="21.6" customHeight="1">
      <c r="A8" s="568"/>
      <c r="B8" s="510"/>
      <c r="C8" s="472"/>
      <c r="D8" s="524"/>
      <c r="E8" s="515"/>
      <c r="F8" s="504"/>
      <c r="G8" s="498"/>
      <c r="H8" s="498"/>
      <c r="I8" s="524"/>
      <c r="J8" s="508"/>
      <c r="K8" s="803"/>
      <c r="L8" s="537"/>
      <c r="M8" s="901"/>
      <c r="N8" s="804"/>
      <c r="O8" s="509" t="s">
        <v>225</v>
      </c>
    </row>
    <row r="9" spans="1:15" s="503" customFormat="1" ht="21.6" customHeight="1">
      <c r="A9" s="568"/>
      <c r="B9" s="493"/>
      <c r="C9" s="500"/>
      <c r="D9" s="524"/>
      <c r="E9" s="515"/>
      <c r="F9" s="504"/>
      <c r="G9" s="510"/>
      <c r="H9" s="510"/>
      <c r="I9" s="507"/>
      <c r="J9" s="508" t="s">
        <v>219</v>
      </c>
      <c r="K9" s="509"/>
      <c r="L9" s="493"/>
      <c r="M9" s="493"/>
      <c r="N9" s="523"/>
      <c r="O9" s="509" t="s">
        <v>225</v>
      </c>
    </row>
    <row r="10" spans="1:15" s="503" customFormat="1" ht="21.6" customHeight="1">
      <c r="A10" s="568"/>
      <c r="B10" s="493"/>
      <c r="C10" s="511"/>
      <c r="D10" s="524"/>
      <c r="E10" s="516" t="s">
        <v>51</v>
      </c>
      <c r="F10" s="506"/>
      <c r="G10" s="493"/>
      <c r="H10" s="498"/>
      <c r="I10" s="524"/>
      <c r="J10" s="508" t="s">
        <v>219</v>
      </c>
      <c r="K10" s="509"/>
      <c r="L10" s="493"/>
      <c r="M10" s="829"/>
      <c r="N10" s="523"/>
      <c r="O10" s="509" t="s">
        <v>225</v>
      </c>
    </row>
    <row r="11" spans="1:15" s="503" customFormat="1" ht="21.6" customHeight="1">
      <c r="A11" s="568"/>
      <c r="B11" s="498"/>
      <c r="C11" s="472"/>
      <c r="D11" s="589"/>
      <c r="E11" s="516" t="s">
        <v>51</v>
      </c>
      <c r="F11" s="504"/>
      <c r="G11" s="493"/>
      <c r="H11" s="493"/>
      <c r="I11" s="524"/>
      <c r="J11" s="508" t="s">
        <v>219</v>
      </c>
      <c r="K11" s="509"/>
      <c r="L11" s="498"/>
      <c r="M11" s="498"/>
      <c r="N11" s="524"/>
      <c r="O11" s="509" t="s">
        <v>225</v>
      </c>
    </row>
    <row r="12" spans="1:15" s="503" customFormat="1" ht="21.6" customHeight="1">
      <c r="A12" s="568"/>
      <c r="B12" s="498"/>
      <c r="C12" s="472"/>
      <c r="D12" s="472"/>
      <c r="E12" s="516" t="s">
        <v>51</v>
      </c>
      <c r="F12" s="504"/>
      <c r="G12" s="498"/>
      <c r="H12" s="498"/>
      <c r="I12" s="524"/>
      <c r="J12" s="509" t="s">
        <v>219</v>
      </c>
      <c r="K12" s="509"/>
      <c r="L12" s="498"/>
      <c r="M12" s="498"/>
      <c r="N12" s="472"/>
      <c r="O12" s="509" t="s">
        <v>225</v>
      </c>
    </row>
    <row r="13" spans="1:15" s="503" customFormat="1" ht="21.6" customHeight="1">
      <c r="A13" s="568"/>
      <c r="B13" s="510"/>
      <c r="C13" s="511"/>
      <c r="D13" s="524"/>
      <c r="E13" s="504"/>
      <c r="F13" s="506"/>
      <c r="G13" s="796"/>
      <c r="H13" s="796"/>
      <c r="I13" s="515"/>
      <c r="J13" s="508" t="s">
        <v>219</v>
      </c>
      <c r="K13" s="803"/>
      <c r="L13" s="498"/>
      <c r="M13" s="498"/>
      <c r="N13" s="472"/>
      <c r="O13" s="509"/>
    </row>
    <row r="14" spans="1:15" s="503" customFormat="1" ht="21.6" customHeight="1">
      <c r="A14" s="568"/>
      <c r="B14" s="510"/>
      <c r="C14" s="766"/>
      <c r="D14" s="507"/>
      <c r="E14" s="435"/>
      <c r="F14" s="504"/>
      <c r="G14" s="796"/>
      <c r="H14" s="796"/>
      <c r="I14" s="515"/>
      <c r="J14" s="509"/>
      <c r="K14" s="506"/>
      <c r="L14" s="498"/>
      <c r="M14" s="498"/>
      <c r="N14" s="472"/>
      <c r="O14" s="515"/>
    </row>
    <row r="15" spans="1:15" s="503" customFormat="1" ht="21.6" customHeight="1">
      <c r="A15" s="805"/>
      <c r="B15" s="493"/>
      <c r="C15" s="511"/>
      <c r="D15" s="524"/>
      <c r="E15" s="509" t="s">
        <v>223</v>
      </c>
      <c r="F15" s="504"/>
      <c r="G15" s="498"/>
      <c r="H15" s="498"/>
      <c r="I15" s="472"/>
      <c r="J15" s="509"/>
      <c r="K15" s="506"/>
      <c r="L15" s="510"/>
      <c r="M15" s="510"/>
      <c r="N15" s="523"/>
      <c r="O15" s="519" t="s">
        <v>51</v>
      </c>
    </row>
    <row r="16" spans="1:15" s="503" customFormat="1" ht="21.6" customHeight="1">
      <c r="A16" s="568"/>
      <c r="B16" s="537"/>
      <c r="C16" s="795"/>
      <c r="D16" s="771"/>
      <c r="E16" s="509" t="s">
        <v>223</v>
      </c>
      <c r="F16" s="504"/>
      <c r="G16" s="498"/>
      <c r="H16" s="498"/>
      <c r="I16" s="524"/>
      <c r="J16" s="509" t="s">
        <v>220</v>
      </c>
      <c r="K16" s="506"/>
      <c r="L16" s="510"/>
      <c r="M16" s="510"/>
      <c r="N16" s="523"/>
      <c r="O16" s="519" t="s">
        <v>51</v>
      </c>
    </row>
    <row r="17" spans="1:15" s="503" customFormat="1" ht="21.6" customHeight="1">
      <c r="A17" s="568"/>
      <c r="B17" s="498"/>
      <c r="C17" s="472"/>
      <c r="D17" s="524"/>
      <c r="E17" s="509" t="s">
        <v>223</v>
      </c>
      <c r="F17" s="504"/>
      <c r="G17" s="498"/>
      <c r="H17" s="902"/>
      <c r="I17" s="507"/>
      <c r="J17" s="509" t="s">
        <v>221</v>
      </c>
      <c r="K17" s="509"/>
      <c r="L17" s="493"/>
      <c r="M17" s="510"/>
      <c r="N17" s="523"/>
      <c r="O17" s="519" t="s">
        <v>51</v>
      </c>
    </row>
    <row r="18" spans="1:15" s="503" customFormat="1" ht="21.6" customHeight="1">
      <c r="A18" s="568"/>
      <c r="B18" s="493"/>
      <c r="C18" s="500"/>
      <c r="D18" s="524"/>
      <c r="E18" s="515"/>
      <c r="F18" s="504"/>
      <c r="G18" s="498"/>
      <c r="H18" s="902"/>
      <c r="I18" s="507"/>
      <c r="J18" s="515" t="s">
        <v>222</v>
      </c>
      <c r="K18" s="509"/>
      <c r="L18" s="510"/>
      <c r="M18" s="903"/>
      <c r="N18" s="523"/>
      <c r="O18" s="626" t="s">
        <v>51</v>
      </c>
    </row>
    <row r="19" spans="1:15" s="503" customFormat="1" ht="21.6" customHeight="1">
      <c r="A19" s="568"/>
      <c r="B19" s="510"/>
      <c r="C19" s="511"/>
      <c r="D19" s="524"/>
      <c r="E19" s="515" t="s">
        <v>322</v>
      </c>
      <c r="F19" s="504"/>
      <c r="G19" s="510"/>
      <c r="H19" s="510"/>
      <c r="I19" s="435"/>
      <c r="J19" s="515"/>
      <c r="K19" s="506"/>
      <c r="L19" s="510"/>
      <c r="M19" s="903"/>
      <c r="N19" s="523"/>
      <c r="O19" s="515"/>
    </row>
    <row r="20" spans="1:15" s="503" customFormat="1" ht="21.6" customHeight="1">
      <c r="A20" s="568"/>
      <c r="B20" s="498"/>
      <c r="C20" s="472"/>
      <c r="D20" s="524"/>
      <c r="E20" s="515" t="s">
        <v>322</v>
      </c>
      <c r="F20" s="504"/>
      <c r="G20" s="498"/>
      <c r="H20" s="498"/>
      <c r="I20" s="524"/>
      <c r="K20" s="506"/>
      <c r="L20" s="498"/>
      <c r="M20" s="498"/>
      <c r="N20" s="472"/>
      <c r="O20" s="515"/>
    </row>
    <row r="21" spans="1:15" s="503" customFormat="1" ht="21.6" customHeight="1">
      <c r="A21" s="568"/>
      <c r="B21" s="493"/>
      <c r="C21" s="500"/>
      <c r="D21" s="524"/>
      <c r="E21" s="515"/>
      <c r="F21" s="504"/>
      <c r="G21" s="493"/>
      <c r="H21" s="510"/>
      <c r="I21" s="524"/>
      <c r="J21" s="511" t="s">
        <v>52</v>
      </c>
      <c r="K21" s="441"/>
      <c r="L21" s="510"/>
      <c r="M21" s="878"/>
      <c r="N21" s="523"/>
      <c r="O21" s="522" t="s">
        <v>291</v>
      </c>
    </row>
    <row r="22" spans="1:15" s="503" customFormat="1" ht="21.6" customHeight="1">
      <c r="A22" s="568"/>
      <c r="B22" s="767"/>
      <c r="C22" s="768"/>
      <c r="D22" s="524"/>
      <c r="E22" s="511" t="s">
        <v>53</v>
      </c>
      <c r="F22" s="435"/>
      <c r="G22" s="493"/>
      <c r="H22" s="493"/>
      <c r="I22" s="524"/>
      <c r="J22" s="511" t="s">
        <v>52</v>
      </c>
      <c r="K22" s="435"/>
      <c r="L22" s="806"/>
      <c r="M22" s="537"/>
      <c r="N22" s="523"/>
      <c r="O22" s="522" t="s">
        <v>291</v>
      </c>
    </row>
    <row r="23" spans="1:15" s="503" customFormat="1" ht="21.6" customHeight="1">
      <c r="B23" s="498"/>
      <c r="C23" s="472"/>
      <c r="D23" s="524"/>
      <c r="E23" s="511" t="s">
        <v>77</v>
      </c>
      <c r="F23" s="506"/>
      <c r="G23" s="498"/>
      <c r="H23" s="498"/>
      <c r="I23" s="472"/>
      <c r="J23" s="511" t="s">
        <v>52</v>
      </c>
      <c r="K23" s="441"/>
      <c r="L23" s="498"/>
      <c r="M23" s="498"/>
      <c r="N23" s="523"/>
      <c r="O23" s="501"/>
    </row>
    <row r="24" spans="1:15" s="503" customFormat="1" ht="21.6" customHeight="1">
      <c r="A24" s="568"/>
      <c r="B24" s="510"/>
      <c r="C24" s="511"/>
      <c r="D24" s="524"/>
      <c r="E24" s="504"/>
      <c r="F24" s="504"/>
      <c r="G24" s="510"/>
      <c r="H24" s="510"/>
      <c r="I24" s="524"/>
      <c r="J24" s="511" t="s">
        <v>52</v>
      </c>
      <c r="K24" s="441"/>
      <c r="L24" s="510"/>
      <c r="M24" s="510"/>
      <c r="N24" s="523"/>
      <c r="O24" s="515"/>
    </row>
    <row r="25" spans="1:15" s="503" customFormat="1" ht="21.6" customHeight="1">
      <c r="A25" s="568"/>
      <c r="B25" s="498"/>
      <c r="C25" s="472"/>
      <c r="D25" s="744"/>
      <c r="E25" s="515"/>
      <c r="F25" s="504"/>
      <c r="G25" s="498"/>
      <c r="H25" s="874"/>
      <c r="I25" s="507"/>
      <c r="J25" s="527"/>
      <c r="K25" s="435"/>
      <c r="L25" s="498"/>
      <c r="M25" s="498"/>
      <c r="N25" s="472"/>
      <c r="O25" s="515"/>
    </row>
    <row r="26" spans="1:15" s="503" customFormat="1" ht="21.6" customHeight="1">
      <c r="A26" s="568"/>
      <c r="B26" s="498"/>
      <c r="C26" s="472"/>
      <c r="D26" s="524"/>
      <c r="E26" s="763" t="s">
        <v>664</v>
      </c>
      <c r="F26" s="798"/>
      <c r="G26" s="531"/>
      <c r="H26" s="893"/>
      <c r="I26" s="507"/>
      <c r="K26" s="506"/>
      <c r="L26" s="498"/>
      <c r="M26" s="498"/>
      <c r="N26" s="523"/>
      <c r="O26" s="882" t="s">
        <v>342</v>
      </c>
    </row>
    <row r="27" spans="1:15" s="503" customFormat="1" ht="21.6" customHeight="1">
      <c r="A27" s="568"/>
      <c r="B27" s="510"/>
      <c r="C27" s="763"/>
      <c r="D27" s="507"/>
      <c r="E27" s="472" t="s">
        <v>663</v>
      </c>
      <c r="F27" s="807"/>
      <c r="G27" s="531"/>
      <c r="H27" s="893"/>
      <c r="I27" s="507"/>
      <c r="J27" s="529" t="s">
        <v>254</v>
      </c>
      <c r="K27" s="506"/>
      <c r="L27" s="498"/>
      <c r="M27" s="498"/>
      <c r="N27" s="523"/>
      <c r="O27" s="882" t="s">
        <v>342</v>
      </c>
    </row>
    <row r="28" spans="1:15" s="503" customFormat="1" ht="21.6" customHeight="1">
      <c r="A28" s="568"/>
      <c r="B28" s="493"/>
      <c r="C28" s="472"/>
      <c r="D28" s="524"/>
      <c r="E28" s="515"/>
      <c r="F28" s="799"/>
      <c r="G28" s="510"/>
      <c r="H28" s="893"/>
      <c r="I28" s="507"/>
      <c r="J28" s="529" t="s">
        <v>254</v>
      </c>
      <c r="K28" s="506"/>
      <c r="L28" s="498"/>
      <c r="M28" s="498"/>
      <c r="N28" s="472"/>
      <c r="O28" s="515"/>
    </row>
    <row r="29" spans="1:15" s="503" customFormat="1" ht="21.6" customHeight="1">
      <c r="A29" s="568"/>
      <c r="B29" s="498"/>
      <c r="C29" s="515"/>
      <c r="D29" s="524"/>
      <c r="E29" s="515" t="s">
        <v>632</v>
      </c>
      <c r="F29" s="761"/>
      <c r="G29" s="510"/>
      <c r="H29" s="893"/>
      <c r="I29" s="507"/>
      <c r="J29" s="515"/>
      <c r="K29" s="506"/>
      <c r="L29" s="537"/>
      <c r="M29" s="903"/>
      <c r="N29" s="523"/>
      <c r="O29" s="515"/>
    </row>
    <row r="30" spans="1:15" s="503" customFormat="1" ht="21.6" customHeight="1">
      <c r="A30" s="506"/>
      <c r="B30" s="493"/>
      <c r="C30" s="515"/>
      <c r="D30" s="524"/>
      <c r="E30" s="515"/>
      <c r="F30" s="532"/>
      <c r="G30" s="498"/>
      <c r="H30" s="877"/>
      <c r="I30" s="472"/>
      <c r="J30" s="517"/>
      <c r="K30" s="506"/>
      <c r="L30" s="510"/>
      <c r="M30" s="893"/>
      <c r="N30" s="507"/>
      <c r="O30" s="515"/>
    </row>
    <row r="31" spans="1:15" s="503" customFormat="1" ht="21.6" customHeight="1">
      <c r="A31" s="504"/>
      <c r="B31" s="498"/>
      <c r="C31" s="443"/>
      <c r="D31" s="507"/>
      <c r="E31" s="515"/>
      <c r="F31" s="532"/>
      <c r="G31" s="774"/>
      <c r="H31" s="493"/>
      <c r="I31" s="524"/>
      <c r="J31" s="515"/>
      <c r="K31" s="506"/>
      <c r="L31" s="498"/>
      <c r="M31" s="498"/>
      <c r="N31" s="744"/>
      <c r="O31" s="515"/>
    </row>
    <row r="32" spans="1:15" s="503" customFormat="1" ht="21.6" customHeight="1">
      <c r="A32" s="504"/>
      <c r="B32" s="498"/>
      <c r="C32" s="472"/>
      <c r="D32" s="472"/>
      <c r="E32" s="472" t="s">
        <v>55</v>
      </c>
      <c r="F32" s="532"/>
      <c r="G32" s="498"/>
      <c r="H32" s="498"/>
      <c r="I32" s="472"/>
      <c r="J32" s="515"/>
      <c r="K32" s="555"/>
      <c r="L32" s="498"/>
      <c r="M32" s="498"/>
      <c r="N32" s="472"/>
      <c r="O32" s="515"/>
    </row>
    <row r="33" spans="1:15" s="503" customFormat="1" ht="21.6" customHeight="1">
      <c r="A33" s="506"/>
      <c r="B33" s="498"/>
      <c r="C33" s="472"/>
      <c r="D33" s="524"/>
      <c r="E33" s="472" t="s">
        <v>55</v>
      </c>
      <c r="F33" s="532"/>
      <c r="G33" s="498"/>
      <c r="H33" s="498"/>
      <c r="I33" s="472"/>
      <c r="J33" s="515"/>
      <c r="K33" s="555"/>
      <c r="L33" s="510"/>
      <c r="M33" s="510"/>
      <c r="N33" s="770"/>
      <c r="O33" s="515"/>
    </row>
    <row r="34" spans="1:15" s="503" customFormat="1" ht="21.6" customHeight="1">
      <c r="A34" s="506"/>
      <c r="B34" s="510"/>
      <c r="C34" s="443"/>
      <c r="D34" s="524"/>
      <c r="E34" s="472" t="s">
        <v>55</v>
      </c>
      <c r="F34" s="799"/>
      <c r="G34" s="498"/>
      <c r="H34" s="498"/>
      <c r="I34" s="472"/>
      <c r="J34" s="515"/>
      <c r="K34" s="555"/>
      <c r="L34" s="510"/>
      <c r="M34" s="510"/>
      <c r="N34" s="770"/>
      <c r="O34" s="515"/>
    </row>
    <row r="35" spans="1:15" s="503" customFormat="1" ht="21.6" customHeight="1">
      <c r="A35" s="506"/>
      <c r="B35" s="808"/>
      <c r="C35" s="511"/>
      <c r="D35" s="524"/>
      <c r="E35" s="472" t="s">
        <v>55</v>
      </c>
      <c r="F35" s="799"/>
      <c r="G35" s="498"/>
      <c r="H35" s="498"/>
      <c r="I35" s="524"/>
      <c r="J35" s="515"/>
      <c r="K35" s="555"/>
      <c r="L35" s="498"/>
      <c r="M35" s="498"/>
      <c r="N35" s="523"/>
      <c r="O35" s="515"/>
    </row>
    <row r="36" spans="1:15" s="503" customFormat="1" ht="21.6" customHeight="1">
      <c r="A36" s="515"/>
      <c r="B36" s="493"/>
      <c r="C36" s="500"/>
      <c r="D36" s="523"/>
      <c r="F36" s="801"/>
      <c r="G36" s="498"/>
      <c r="H36" s="877"/>
      <c r="I36" s="472"/>
      <c r="J36" s="515"/>
      <c r="K36" s="506"/>
      <c r="L36" s="498"/>
      <c r="M36" s="498"/>
      <c r="N36" s="523"/>
      <c r="O36" s="515"/>
    </row>
    <row r="37" spans="1:15" s="503" customFormat="1" ht="21.6" customHeight="1">
      <c r="A37" s="506"/>
      <c r="B37" s="498"/>
      <c r="C37" s="472"/>
      <c r="D37" s="472"/>
      <c r="E37" s="515"/>
      <c r="F37" s="799"/>
      <c r="G37" s="498"/>
      <c r="H37" s="498"/>
      <c r="I37" s="504"/>
      <c r="J37" s="515"/>
      <c r="K37" s="506"/>
      <c r="L37" s="498"/>
      <c r="M37" s="498"/>
      <c r="N37" s="523"/>
      <c r="O37" s="515"/>
    </row>
    <row r="38" spans="1:15" s="503" customFormat="1" ht="21.6" customHeight="1">
      <c r="A38" s="515"/>
      <c r="B38" s="498"/>
      <c r="C38" s="472"/>
      <c r="D38" s="472"/>
      <c r="E38" s="505"/>
      <c r="F38" s="532"/>
      <c r="G38" s="498"/>
      <c r="H38" s="498"/>
      <c r="I38" s="504"/>
      <c r="J38" s="515"/>
      <c r="K38" s="555"/>
      <c r="L38" s="498"/>
      <c r="M38" s="498"/>
      <c r="N38" s="523"/>
      <c r="O38" s="515"/>
    </row>
    <row r="39" spans="1:15" s="503" customFormat="1" ht="21.6" customHeight="1">
      <c r="A39" s="506"/>
      <c r="B39" s="510"/>
      <c r="C39" s="511"/>
      <c r="D39" s="744"/>
      <c r="E39" s="505"/>
      <c r="F39" s="540"/>
      <c r="G39" s="493"/>
      <c r="H39" s="493"/>
      <c r="I39" s="504"/>
      <c r="J39" s="515"/>
      <c r="K39" s="555"/>
      <c r="L39" s="498"/>
      <c r="M39" s="498"/>
      <c r="N39" s="523"/>
      <c r="O39" s="515"/>
    </row>
    <row r="40" spans="1:15" s="503" customFormat="1" ht="21.6" customHeight="1">
      <c r="A40" s="506"/>
      <c r="B40" s="510"/>
      <c r="C40" s="511"/>
      <c r="D40" s="472"/>
      <c r="E40" s="505"/>
      <c r="F40" s="540"/>
      <c r="G40" s="493"/>
      <c r="H40" s="493"/>
      <c r="I40" s="504"/>
      <c r="J40" s="515"/>
      <c r="K40" s="555"/>
      <c r="L40" s="498"/>
      <c r="M40" s="498"/>
      <c r="N40" s="523"/>
      <c r="O40" s="515"/>
    </row>
    <row r="41" spans="1:15" s="503" customFormat="1" ht="21.6" customHeight="1">
      <c r="A41" s="506"/>
      <c r="B41" s="510"/>
      <c r="C41" s="511"/>
      <c r="D41" s="472"/>
      <c r="E41" s="505"/>
      <c r="F41" s="540"/>
      <c r="G41" s="493"/>
      <c r="H41" s="493"/>
      <c r="I41" s="504"/>
      <c r="J41" s="515"/>
      <c r="K41" s="555"/>
      <c r="L41" s="498"/>
      <c r="M41" s="498"/>
      <c r="N41" s="523"/>
      <c r="O41" s="515"/>
    </row>
    <row r="42" spans="1:15" s="503" customFormat="1" ht="21.6" customHeight="1" thickBot="1">
      <c r="A42" s="506"/>
      <c r="B42" s="544"/>
      <c r="C42" s="545"/>
      <c r="D42" s="776"/>
      <c r="E42" s="543"/>
      <c r="F42" s="540"/>
      <c r="G42" s="548"/>
      <c r="H42" s="548"/>
      <c r="I42" s="802"/>
      <c r="J42" s="547"/>
      <c r="K42" s="555"/>
      <c r="L42" s="548"/>
      <c r="M42" s="548"/>
      <c r="N42" s="809"/>
      <c r="O42" s="547"/>
    </row>
    <row r="43" spans="1:15" s="503" customFormat="1" ht="21.6" customHeight="1">
      <c r="A43" s="762"/>
      <c r="B43" s="550" t="s">
        <v>336</v>
      </c>
      <c r="C43" s="458" t="s">
        <v>349</v>
      </c>
      <c r="D43" s="778"/>
      <c r="E43" s="779"/>
      <c r="F43" s="506"/>
      <c r="G43" s="948"/>
      <c r="H43" s="704"/>
      <c r="I43" s="810"/>
      <c r="J43" s="811"/>
      <c r="K43" s="506"/>
      <c r="L43" s="563"/>
      <c r="M43" s="563"/>
      <c r="N43" s="812"/>
      <c r="O43" s="558"/>
    </row>
    <row r="44" spans="1:15" s="503" customFormat="1" ht="21.6" customHeight="1">
      <c r="A44" s="762"/>
      <c r="B44" s="559"/>
      <c r="C44" s="472" t="s">
        <v>350</v>
      </c>
      <c r="D44" s="559"/>
      <c r="E44" s="782"/>
      <c r="F44" s="506"/>
      <c r="G44" s="947"/>
      <c r="H44" s="579"/>
      <c r="I44" s="783"/>
      <c r="J44" s="564"/>
      <c r="K44" s="506"/>
      <c r="L44" s="579"/>
      <c r="M44" s="579"/>
      <c r="N44" s="783"/>
      <c r="O44" s="564"/>
    </row>
    <row r="45" spans="1:15" s="503" customFormat="1" ht="26.25" customHeight="1">
      <c r="A45" s="506"/>
      <c r="B45" s="504"/>
      <c r="C45" s="472" t="s">
        <v>351</v>
      </c>
      <c r="D45" s="504"/>
      <c r="E45" s="506"/>
      <c r="F45" s="506"/>
      <c r="G45" s="947"/>
      <c r="H45" s="579"/>
      <c r="I45" s="786"/>
      <c r="J45" s="564"/>
      <c r="K45" s="506"/>
      <c r="L45" s="784"/>
      <c r="M45" s="579"/>
      <c r="N45" s="579"/>
      <c r="O45" s="564"/>
    </row>
    <row r="46" spans="1:15" s="503" customFormat="1" ht="26.25" customHeight="1">
      <c r="A46" s="506"/>
      <c r="B46" s="504"/>
      <c r="C46" s="472" t="s">
        <v>352</v>
      </c>
      <c r="D46" s="574"/>
      <c r="E46" s="576"/>
      <c r="F46" s="576"/>
      <c r="G46" s="579"/>
      <c r="H46" s="579"/>
      <c r="I46" s="783"/>
      <c r="J46" s="564"/>
      <c r="K46" s="555"/>
      <c r="L46" s="784"/>
      <c r="M46" s="579"/>
      <c r="N46" s="579"/>
      <c r="O46" s="564"/>
    </row>
    <row r="47" spans="1:15" s="503" customFormat="1" ht="26.25" customHeight="1">
      <c r="A47" s="506"/>
      <c r="B47" s="504"/>
      <c r="C47" s="472" t="s">
        <v>358</v>
      </c>
      <c r="D47" s="574"/>
      <c r="E47" s="576"/>
      <c r="F47" s="576"/>
      <c r="G47" s="579"/>
      <c r="H47" s="579"/>
      <c r="I47" s="783"/>
      <c r="J47" s="564"/>
      <c r="K47" s="555"/>
      <c r="L47" s="784"/>
      <c r="M47" s="579"/>
      <c r="N47" s="579"/>
      <c r="O47" s="564"/>
    </row>
    <row r="48" spans="1:15" s="503" customFormat="1" ht="26.25" customHeight="1">
      <c r="A48" s="506"/>
      <c r="B48" s="559"/>
      <c r="C48" s="472" t="s">
        <v>353</v>
      </c>
      <c r="D48" s="559"/>
      <c r="E48" s="782"/>
      <c r="F48" s="506"/>
      <c r="G48" s="579"/>
      <c r="H48" s="563"/>
      <c r="I48" s="783"/>
      <c r="J48" s="564"/>
      <c r="K48" s="506"/>
      <c r="L48" s="784"/>
      <c r="M48" s="579"/>
      <c r="N48" s="579"/>
      <c r="O48" s="564"/>
    </row>
    <row r="49" spans="1:15" s="503" customFormat="1" ht="23.25">
      <c r="A49" s="506"/>
      <c r="B49" s="559"/>
      <c r="C49" s="472" t="s">
        <v>347</v>
      </c>
      <c r="D49" s="787"/>
      <c r="E49" s="782"/>
      <c r="F49" s="506"/>
      <c r="G49" s="579"/>
      <c r="H49" s="563"/>
      <c r="I49" s="786"/>
      <c r="J49" s="564"/>
      <c r="K49" s="506"/>
      <c r="L49" s="784"/>
      <c r="M49" s="579"/>
      <c r="N49" s="579"/>
      <c r="O49" s="564"/>
    </row>
    <row r="50" spans="1:15" s="503" customFormat="1" ht="23.25">
      <c r="A50" s="506"/>
      <c r="B50" s="559"/>
      <c r="C50" s="472" t="s">
        <v>348</v>
      </c>
      <c r="D50" s="559"/>
      <c r="E50" s="782"/>
      <c r="F50" s="506"/>
      <c r="G50" s="784"/>
      <c r="H50" s="579"/>
      <c r="I50" s="786"/>
      <c r="J50" s="564"/>
      <c r="K50" s="506"/>
      <c r="L50" s="784"/>
      <c r="M50" s="579"/>
      <c r="N50" s="579"/>
      <c r="O50" s="564"/>
    </row>
    <row r="51" spans="1:15" s="503" customFormat="1" ht="23.25">
      <c r="A51" s="506"/>
      <c r="B51" s="559"/>
      <c r="C51" s="472" t="s">
        <v>354</v>
      </c>
      <c r="D51" s="559"/>
      <c r="E51" s="782"/>
      <c r="F51" s="506"/>
      <c r="G51" s="784"/>
      <c r="H51" s="579"/>
      <c r="I51" s="786"/>
      <c r="J51" s="564"/>
      <c r="K51" s="506"/>
      <c r="L51" s="784"/>
      <c r="M51" s="579"/>
      <c r="N51" s="786"/>
      <c r="O51" s="564"/>
    </row>
    <row r="52" spans="1:15" s="503" customFormat="1" ht="23.25">
      <c r="A52" s="506"/>
      <c r="B52" s="559"/>
      <c r="C52" s="472" t="s">
        <v>283</v>
      </c>
      <c r="D52" s="559"/>
      <c r="E52" s="782"/>
      <c r="F52" s="506"/>
      <c r="G52" s="784"/>
      <c r="H52" s="579"/>
      <c r="I52" s="786"/>
      <c r="J52" s="564"/>
      <c r="K52" s="506"/>
      <c r="L52" s="784"/>
      <c r="M52" s="579"/>
      <c r="N52" s="786"/>
      <c r="O52" s="564"/>
    </row>
    <row r="53" spans="1:15" s="503" customFormat="1" ht="23.25">
      <c r="A53" s="506"/>
      <c r="B53" s="559"/>
      <c r="C53" s="472" t="s">
        <v>284</v>
      </c>
      <c r="D53" s="559"/>
      <c r="E53" s="782"/>
      <c r="F53" s="506"/>
      <c r="G53" s="784"/>
      <c r="H53" s="579"/>
      <c r="I53" s="786"/>
      <c r="J53" s="564"/>
      <c r="K53" s="506"/>
      <c r="L53" s="784"/>
      <c r="M53" s="579"/>
      <c r="N53" s="786"/>
      <c r="O53" s="564"/>
    </row>
    <row r="54" spans="1:15" s="503" customFormat="1" ht="23.25">
      <c r="A54" s="506"/>
      <c r="B54" s="504"/>
      <c r="C54" s="472" t="s">
        <v>285</v>
      </c>
      <c r="D54" s="504"/>
      <c r="E54" s="506"/>
      <c r="F54" s="506"/>
      <c r="G54" s="784"/>
      <c r="H54" s="579"/>
      <c r="I54" s="786"/>
      <c r="J54" s="564"/>
      <c r="K54" s="506"/>
      <c r="L54" s="784"/>
      <c r="M54" s="579"/>
      <c r="N54" s="786"/>
      <c r="O54" s="564"/>
    </row>
    <row r="55" spans="1:15" s="503" customFormat="1" ht="23.25">
      <c r="A55" s="506"/>
      <c r="B55" s="504"/>
      <c r="C55" s="472" t="s">
        <v>286</v>
      </c>
      <c r="D55" s="504"/>
      <c r="E55" s="506"/>
      <c r="F55" s="506"/>
      <c r="G55" s="784"/>
      <c r="H55" s="579"/>
      <c r="I55" s="786"/>
      <c r="J55" s="564"/>
      <c r="K55" s="506"/>
      <c r="L55" s="784"/>
      <c r="M55" s="579"/>
      <c r="N55" s="786"/>
      <c r="O55" s="564"/>
    </row>
    <row r="56" spans="1:15" s="503" customFormat="1" ht="23.25">
      <c r="A56" s="506"/>
      <c r="B56" s="559"/>
      <c r="C56" s="472" t="s">
        <v>287</v>
      </c>
      <c r="D56" s="789"/>
      <c r="E56" s="782"/>
      <c r="F56" s="506"/>
      <c r="G56" s="784"/>
      <c r="H56" s="500"/>
      <c r="I56" s="786"/>
      <c r="J56" s="564"/>
      <c r="K56" s="506"/>
      <c r="L56" s="784"/>
      <c r="M56" s="500"/>
      <c r="N56" s="786"/>
      <c r="O56" s="564"/>
    </row>
    <row r="57" spans="1:15" s="503" customFormat="1" ht="23.25">
      <c r="A57" s="506"/>
      <c r="B57" s="559"/>
      <c r="C57" s="472" t="s">
        <v>288</v>
      </c>
      <c r="D57" s="789"/>
      <c r="E57" s="782"/>
      <c r="F57" s="506"/>
      <c r="G57" s="784"/>
      <c r="H57" s="500"/>
      <c r="I57" s="786"/>
      <c r="J57" s="564"/>
      <c r="K57" s="506"/>
      <c r="L57" s="784"/>
      <c r="M57" s="500"/>
      <c r="N57" s="786"/>
      <c r="O57" s="564"/>
    </row>
    <row r="58" spans="1:15" s="503" customFormat="1" ht="23.25">
      <c r="A58" s="506"/>
      <c r="B58" s="559"/>
      <c r="C58" s="472" t="s">
        <v>342</v>
      </c>
      <c r="D58" s="789"/>
      <c r="E58" s="790"/>
      <c r="F58" s="585"/>
      <c r="G58" s="504"/>
      <c r="H58" s="472"/>
      <c r="I58" s="504" t="s">
        <v>56</v>
      </c>
      <c r="J58" s="715">
        <f>7.6*COUNTA(I43:I56)</f>
        <v>0</v>
      </c>
      <c r="K58" s="506"/>
      <c r="L58" s="504"/>
      <c r="M58" s="500"/>
      <c r="N58" s="555" t="s">
        <v>57</v>
      </c>
      <c r="O58" s="715">
        <f>7.5*COUNTA(N43:N56)</f>
        <v>0</v>
      </c>
    </row>
    <row r="59" spans="1:15" s="503" customFormat="1" ht="23.25">
      <c r="A59" s="506"/>
      <c r="B59" s="633" t="s">
        <v>355</v>
      </c>
      <c r="C59" s="589"/>
      <c r="D59" s="590"/>
      <c r="E59" s="761"/>
      <c r="F59" s="761"/>
      <c r="G59" s="589"/>
      <c r="H59" s="589"/>
      <c r="I59" s="589"/>
      <c r="L59" s="589"/>
      <c r="M59" s="589"/>
      <c r="N59" s="589"/>
    </row>
    <row r="60" spans="1:15" s="503" customFormat="1" ht="23.25">
      <c r="A60" s="506"/>
      <c r="B60" s="590"/>
      <c r="C60" s="589"/>
      <c r="D60" s="590"/>
      <c r="E60" s="761"/>
      <c r="F60" s="761"/>
      <c r="G60" s="589"/>
      <c r="H60" s="589"/>
      <c r="I60" s="589"/>
      <c r="L60" s="589"/>
      <c r="M60" s="589"/>
      <c r="N60" s="589"/>
    </row>
    <row r="61" spans="1:15">
      <c r="A61" s="382"/>
      <c r="B61" s="384"/>
      <c r="D61" s="384"/>
      <c r="E61" s="385"/>
      <c r="K61" s="386"/>
    </row>
    <row r="62" spans="1:15">
      <c r="A62" s="385"/>
      <c r="B62" s="384"/>
      <c r="D62" s="384"/>
      <c r="E62" s="385"/>
      <c r="K62" s="386"/>
    </row>
    <row r="63" spans="1:15">
      <c r="A63" s="385"/>
      <c r="B63" s="384"/>
      <c r="D63" s="384"/>
      <c r="E63" s="385"/>
    </row>
    <row r="64" spans="1:15">
      <c r="A64" s="385"/>
      <c r="B64" s="384"/>
      <c r="D64" s="384"/>
      <c r="E64" s="385"/>
    </row>
    <row r="65" spans="1:5">
      <c r="A65" s="385"/>
      <c r="B65" s="384"/>
      <c r="D65" s="384"/>
      <c r="E65" s="385"/>
    </row>
    <row r="66" spans="1:5">
      <c r="A66" s="385"/>
      <c r="B66" s="384"/>
      <c r="D66" s="384"/>
      <c r="E66" s="385"/>
    </row>
    <row r="67" spans="1:5">
      <c r="A67" s="385"/>
      <c r="B67" s="384"/>
      <c r="D67" s="384"/>
      <c r="E67" s="385"/>
    </row>
    <row r="68" spans="1:5">
      <c r="A68" s="385"/>
      <c r="B68" s="384"/>
      <c r="D68" s="384"/>
      <c r="E68" s="385"/>
    </row>
    <row r="69" spans="1:5">
      <c r="A69" s="385"/>
      <c r="B69" s="384"/>
      <c r="D69" s="384"/>
      <c r="E69" s="385"/>
    </row>
    <row r="70" spans="1:5">
      <c r="A70" s="385"/>
      <c r="B70" s="384"/>
      <c r="D70" s="384"/>
      <c r="E70" s="385"/>
    </row>
    <row r="71" spans="1:5">
      <c r="A71" s="385"/>
      <c r="B71" s="384"/>
      <c r="D71" s="384"/>
      <c r="E71" s="385"/>
    </row>
    <row r="72" spans="1:5">
      <c r="A72" s="385"/>
      <c r="B72" s="384"/>
      <c r="D72" s="384"/>
      <c r="E72" s="385"/>
    </row>
    <row r="73" spans="1:5">
      <c r="A73" s="385"/>
    </row>
    <row r="74" spans="1:5">
      <c r="A74" s="385"/>
    </row>
    <row r="75" spans="1:5">
      <c r="A75" s="385"/>
    </row>
  </sheetData>
  <mergeCells count="5">
    <mergeCell ref="A1:I1"/>
    <mergeCell ref="A2:E2"/>
    <mergeCell ref="L2:O2"/>
    <mergeCell ref="G2:J2"/>
    <mergeCell ref="L1:O1"/>
  </mergeCells>
  <phoneticPr fontId="42" type="noConversion"/>
  <conditionalFormatting sqref="B18:C18 L5:M5 G22:H22 B9:C9 G44:H44 B21:C21 B3:D3 K18 F34:F37 G45:I47 I43 B31 G17:G18 L4 L3:N3 I48:I49 A43:A44 G39:H41 L8 B13:D13 B35:C36 N4:N6 N8:N11 I31 G3:I3 I16:I22 I4:I5 M34:N34 D42 N26:N27 N32:N50 D33:D36 L18:L19 L29:L30 N15:N19 N21:N24 N29:N30 B28:C28 L44:N44 I7:I10 I12 D26:D31 A15:C15 G10:I11 D8:D10 D6 B16 G25 D14:D24 I35 I24:I29 K9:K13 F27 C27 E26:E27">
    <cfRule type="cellIs" dxfId="3514" priority="595" operator="equal">
      <formula>"SL"</formula>
    </cfRule>
    <cfRule type="cellIs" dxfId="3513" priority="596" operator="equal">
      <formula>"AL"</formula>
    </cfRule>
  </conditionalFormatting>
  <conditionalFormatting sqref="B22:C22">
    <cfRule type="cellIs" dxfId="3512" priority="587" operator="equal">
      <formula>"SL"</formula>
    </cfRule>
    <cfRule type="cellIs" dxfId="3511" priority="588" operator="equal">
      <formula>"AL"</formula>
    </cfRule>
  </conditionalFormatting>
  <conditionalFormatting sqref="G22:H22 A24:A37 A39:A42 B43:B58 K18 F34:F37 G46:I47 A16:A22 A3:A14 G44:I44 I45:I48 F31:F32 K38:K42 N43 D3 K32:K35 N11 N24 N30 F4:F5 I16:I22 I3:I5 N32:N34 D42 M33 P3:XFD30 P35:XFD44 Q31:XFD34 L31:L34 L35:M43 D33:D36 B28:C28 L44:N44 D26:D31 I7:I12 D6 D13:D24 I35 I25:I29 G24:I24 K9:K13 D8:D10 F8:F12 F14:F17 E43:F58 F39:H41 I31 K21:K25 F27 C27 F42 E26:E27">
    <cfRule type="cellIs" dxfId="3510" priority="589" operator="equal">
      <formula>"Prep"</formula>
    </cfRule>
    <cfRule type="cellIs" dxfId="3509" priority="590" operator="equal">
      <formula>"SL"</formula>
    </cfRule>
    <cfRule type="cellIs" dxfId="3508" priority="591" operator="equal">
      <formula>"AL"</formula>
    </cfRule>
  </conditionalFormatting>
  <conditionalFormatting sqref="A43:A44 I43:I49 D3 N3:N6 N8:N11 I31 I16:I22 I3:I5 M34:N34 D42 N26:N27 D33:D36 N15:N19 N21:N24 N29:N30 N32:N50 D26:D31 I7:I12 D8:D10 D6 D13:D24 I35 I24:I29">
    <cfRule type="cellIs" dxfId="3507" priority="583" operator="equal">
      <formula>"SL"</formula>
    </cfRule>
    <cfRule type="cellIs" dxfId="3506" priority="584" operator="equal">
      <formula>"SL"</formula>
    </cfRule>
    <cfRule type="cellIs" dxfId="3505" priority="585" operator="equal">
      <formula>"SL"</formula>
    </cfRule>
    <cfRule type="cellIs" dxfId="3504" priority="586" operator="equal">
      <formula>"AL"</formula>
    </cfRule>
  </conditionalFormatting>
  <conditionalFormatting sqref="I24 N3:N6 D36 N8:N11 N26:N27 N15:N19 N21:N24 N29:N30 I43:I58 N33:N58">
    <cfRule type="cellIs" dxfId="3503" priority="581" operator="equal">
      <formula>"NA"</formula>
    </cfRule>
    <cfRule type="cellIs" dxfId="3502" priority="582" operator="equal">
      <formula>"AL"</formula>
    </cfRule>
  </conditionalFormatting>
  <conditionalFormatting sqref="L44:M44">
    <cfRule type="cellIs" dxfId="3501" priority="567" operator="equal">
      <formula>"Prep"</formula>
    </cfRule>
    <cfRule type="cellIs" dxfId="3500" priority="568" operator="equal">
      <formula>"SL"</formula>
    </cfRule>
    <cfRule type="cellIs" dxfId="3499" priority="569" operator="equal">
      <formula>"AL"</formula>
    </cfRule>
  </conditionalFormatting>
  <conditionalFormatting sqref="L44:M44">
    <cfRule type="cellIs" dxfId="3498" priority="565" operator="equal">
      <formula>"SL"</formula>
    </cfRule>
    <cfRule type="cellIs" dxfId="3497" priority="566" operator="equal">
      <formula>"AL"</formula>
    </cfRule>
  </conditionalFormatting>
  <conditionalFormatting sqref="G4:H4">
    <cfRule type="cellIs" dxfId="3496" priority="555" operator="equal">
      <formula>"SL"</formula>
    </cfRule>
    <cfRule type="cellIs" dxfId="3495" priority="556" operator="equal">
      <formula>"AL"</formula>
    </cfRule>
  </conditionalFormatting>
  <conditionalFormatting sqref="B10:C10">
    <cfRule type="cellIs" dxfId="3494" priority="547" operator="equal">
      <formula>"SL"</formula>
    </cfRule>
    <cfRule type="cellIs" dxfId="3493" priority="548" operator="equal">
      <formula>"AL"</formula>
    </cfRule>
  </conditionalFormatting>
  <conditionalFormatting sqref="G21:H21">
    <cfRule type="cellIs" dxfId="3492" priority="465" operator="equal">
      <formula>"SL"</formula>
    </cfRule>
    <cfRule type="cellIs" dxfId="3491" priority="466" operator="equal">
      <formula>"AL"</formula>
    </cfRule>
  </conditionalFormatting>
  <conditionalFormatting sqref="B15:C15">
    <cfRule type="cellIs" dxfId="3490" priority="456" operator="equal">
      <formula>"SL"</formula>
    </cfRule>
    <cfRule type="cellIs" dxfId="3489" priority="457" operator="equal">
      <formula>"AL"</formula>
    </cfRule>
  </conditionalFormatting>
  <conditionalFormatting sqref="B8:C8">
    <cfRule type="cellIs" dxfId="3488" priority="452" operator="equal">
      <formula>"SL"</formula>
    </cfRule>
    <cfRule type="cellIs" dxfId="3487" priority="453" operator="equal">
      <formula>"AL"</formula>
    </cfRule>
  </conditionalFormatting>
  <conditionalFormatting sqref="K4 K7">
    <cfRule type="cellIs" dxfId="3486" priority="404" operator="equal">
      <formula>"SL"</formula>
    </cfRule>
    <cfRule type="cellIs" dxfId="3485" priority="405" operator="equal">
      <formula>"AL"</formula>
    </cfRule>
  </conditionalFormatting>
  <conditionalFormatting sqref="K7">
    <cfRule type="cellIs" dxfId="3484" priority="406" operator="equal">
      <formula>"Prep"</formula>
    </cfRule>
    <cfRule type="cellIs" dxfId="3483" priority="407" operator="equal">
      <formula>"SL"</formula>
    </cfRule>
    <cfRule type="cellIs" dxfId="3482" priority="408" operator="equal">
      <formula>"AL"</formula>
    </cfRule>
  </conditionalFormatting>
  <conditionalFormatting sqref="K8 K4:K6">
    <cfRule type="cellIs" dxfId="3481" priority="397" operator="equal">
      <formula>"SL"</formula>
    </cfRule>
    <cfRule type="cellIs" dxfId="3480" priority="398" operator="equal">
      <formula>"AL"</formula>
    </cfRule>
  </conditionalFormatting>
  <conditionalFormatting sqref="K8 K4:K6">
    <cfRule type="cellIs" dxfId="3479" priority="401" operator="equal">
      <formula>"Prep"</formula>
    </cfRule>
    <cfRule type="cellIs" dxfId="3478" priority="402" operator="equal">
      <formula>"SL"</formula>
    </cfRule>
    <cfRule type="cellIs" dxfId="3477" priority="403" operator="equal">
      <formula>"AL"</formula>
    </cfRule>
  </conditionalFormatting>
  <conditionalFormatting sqref="F3">
    <cfRule type="cellIs" dxfId="3476" priority="394" operator="equal">
      <formula>"Prep"</formula>
    </cfRule>
    <cfRule type="cellIs" dxfId="3475" priority="395" operator="equal">
      <formula>"SL"</formula>
    </cfRule>
    <cfRule type="cellIs" dxfId="3474" priority="396" operator="equal">
      <formula>"AL"</formula>
    </cfRule>
  </conditionalFormatting>
  <conditionalFormatting sqref="F3">
    <cfRule type="cellIs" dxfId="3473" priority="392" operator="equal">
      <formula>"SL"</formula>
    </cfRule>
    <cfRule type="cellIs" dxfId="3472" priority="393" operator="equal">
      <formula>"AL"</formula>
    </cfRule>
  </conditionalFormatting>
  <conditionalFormatting sqref="F3">
    <cfRule type="cellIs" dxfId="3471" priority="390" operator="equal">
      <formula>"SL"</formula>
    </cfRule>
    <cfRule type="cellIs" dxfId="3470" priority="391" operator="equal">
      <formula>"AL"</formula>
    </cfRule>
  </conditionalFormatting>
  <conditionalFormatting sqref="K3">
    <cfRule type="cellIs" dxfId="3469" priority="371" operator="equal">
      <formula>"SL"</formula>
    </cfRule>
    <cfRule type="cellIs" dxfId="3468" priority="372" operator="equal">
      <formula>"AL"</formula>
    </cfRule>
  </conditionalFormatting>
  <conditionalFormatting sqref="K3">
    <cfRule type="cellIs" dxfId="3467" priority="373" operator="equal">
      <formula>"Prep"</formula>
    </cfRule>
    <cfRule type="cellIs" dxfId="3466" priority="374" operator="equal">
      <formula>"SL"</formula>
    </cfRule>
    <cfRule type="cellIs" dxfId="3465" priority="375" operator="equal">
      <formula>"AL"</formula>
    </cfRule>
  </conditionalFormatting>
  <conditionalFormatting sqref="K3">
    <cfRule type="cellIs" dxfId="3464" priority="369" operator="equal">
      <formula>"SL"</formula>
    </cfRule>
    <cfRule type="cellIs" dxfId="3463" priority="370" operator="equal">
      <formula>"AL"</formula>
    </cfRule>
  </conditionalFormatting>
  <conditionalFormatting sqref="D57:D58">
    <cfRule type="cellIs" dxfId="3462" priority="360" operator="equal">
      <formula>"Prep"</formula>
    </cfRule>
    <cfRule type="cellIs" dxfId="3461" priority="361" operator="equal">
      <formula>"SL"</formula>
    </cfRule>
    <cfRule type="cellIs" dxfId="3460" priority="362" operator="equal">
      <formula>"AL"</formula>
    </cfRule>
  </conditionalFormatting>
  <conditionalFormatting sqref="D43:D56">
    <cfRule type="cellIs" dxfId="3459" priority="357" operator="equal">
      <formula>"Prep"</formula>
    </cfRule>
    <cfRule type="cellIs" dxfId="3458" priority="358" operator="equal">
      <formula>"SL"</formula>
    </cfRule>
    <cfRule type="cellIs" dxfId="3457" priority="359" operator="equal">
      <formula>"AL"</formula>
    </cfRule>
  </conditionalFormatting>
  <conditionalFormatting sqref="K3:K4 K5:M6 L3:N3 L21:M21 A16:A1048576 I42 I37 L15:M17 G38:I38 B59:K1048576 F12 D13 A4:A14 B28:C29 N4:N6 L24:N24 B43:B58 N8:N11 N26:N27 B31:D31 B39:C39 A3:D3 G19:H22 I16:I22 B41:C41 M32:N34 P1:XFD30 Q31:XFD34 L31:L34 B33:D36 N15:N19 N21:N24 K29:N30 B26:D26 I12 D27:D30 B6:D6 G35:I35 G24:I25 H26:I27 L43:XFD1048576 D43:K58 D42 A2:F2 A1:I1 K1:L1 K2:O2 F6 B8:D10 F7:I11 F14:F15 F17 F16:H16 B14:D24 I31 F39:I41 G28:I29 K7:K8 K9:N9 K10:L10 K11:K13 K18:K28 K31:K42 L35:N42 P35:XFD42 F23:F38 C27:C29 F42 F3:I5">
    <cfRule type="cellIs" dxfId="3456" priority="350" operator="equal">
      <formula>"SL"</formula>
    </cfRule>
    <cfRule type="cellIs" dxfId="3455" priority="351" operator="equal">
      <formula>"AL"</formula>
    </cfRule>
    <cfRule type="cellIs" dxfId="3454" priority="352" operator="equal">
      <formula>"WC"</formula>
    </cfRule>
    <cfRule type="cellIs" dxfId="3453" priority="353" operator="equal">
      <formula>"TR"</formula>
    </cfRule>
  </conditionalFormatting>
  <conditionalFormatting sqref="A15 B13:C13">
    <cfRule type="cellIs" dxfId="3452" priority="340" operator="equal">
      <formula>"WC"</formula>
    </cfRule>
    <cfRule type="cellIs" dxfId="3451" priority="341" operator="equal">
      <formula>"TR"</formula>
    </cfRule>
  </conditionalFormatting>
  <conditionalFormatting sqref="K17">
    <cfRule type="cellIs" dxfId="3450" priority="322" operator="equal">
      <formula>"Prep"</formula>
    </cfRule>
    <cfRule type="cellIs" dxfId="3449" priority="323" operator="equal">
      <formula>"SL"</formula>
    </cfRule>
    <cfRule type="cellIs" dxfId="3448" priority="324" operator="equal">
      <formula>"AL"</formula>
    </cfRule>
  </conditionalFormatting>
  <conditionalFormatting sqref="K17">
    <cfRule type="cellIs" dxfId="3447" priority="320" operator="equal">
      <formula>"SL"</formula>
    </cfRule>
    <cfRule type="cellIs" dxfId="3446" priority="321" operator="equal">
      <formula>"AL"</formula>
    </cfRule>
  </conditionalFormatting>
  <conditionalFormatting sqref="K17">
    <cfRule type="cellIs" dxfId="3445" priority="318" operator="equal">
      <formula>"WC"</formula>
    </cfRule>
    <cfRule type="cellIs" dxfId="3444" priority="319" operator="equal">
      <formula>"TR"</formula>
    </cfRule>
  </conditionalFormatting>
  <conditionalFormatting sqref="B30:C30">
    <cfRule type="cellIs" dxfId="3443" priority="303" operator="equal">
      <formula>"SL"</formula>
    </cfRule>
    <cfRule type="cellIs" dxfId="3442" priority="304" operator="equal">
      <formula>"AL"</formula>
    </cfRule>
  </conditionalFormatting>
  <conditionalFormatting sqref="B30:C30">
    <cfRule type="expression" dxfId="3441" priority="301">
      <formula>ROW()=CELL("ROW")</formula>
    </cfRule>
    <cfRule type="expression" priority="302">
      <formula>ROW()=CELL("ROW")</formula>
    </cfRule>
  </conditionalFormatting>
  <conditionalFormatting sqref="B42:C42">
    <cfRule type="cellIs" dxfId="3440" priority="299" operator="equal">
      <formula>"SL"</formula>
    </cfRule>
    <cfRule type="cellIs" dxfId="3439" priority="300" operator="equal">
      <formula>"AL"</formula>
    </cfRule>
  </conditionalFormatting>
  <conditionalFormatting sqref="B42:C42">
    <cfRule type="cellIs" dxfId="3438" priority="296" operator="equal">
      <formula>"AL"</formula>
    </cfRule>
    <cfRule type="cellIs" dxfId="3437" priority="297" operator="equal">
      <formula>"TR"</formula>
    </cfRule>
    <cfRule type="cellIs" dxfId="3436" priority="298" operator="equal">
      <formula>"WC"</formula>
    </cfRule>
  </conditionalFormatting>
  <conditionalFormatting sqref="G31">
    <cfRule type="cellIs" dxfId="3435" priority="294" operator="equal">
      <formula>"SL"</formula>
    </cfRule>
    <cfRule type="cellIs" dxfId="3434" priority="295" operator="equal">
      <formula>"AL"</formula>
    </cfRule>
  </conditionalFormatting>
  <conditionalFormatting sqref="G31">
    <cfRule type="expression" dxfId="3433" priority="288">
      <formula>ROW()=CELL("ROW")</formula>
    </cfRule>
    <cfRule type="expression" priority="289">
      <formula>ROW()=CELL("ROW")</formula>
    </cfRule>
  </conditionalFormatting>
  <conditionalFormatting sqref="B34:C34 B24:C24 G9:H9 B27:D27 B19:C19 L4:M4 G17:I19 L8:M8 B39:C39 G25:I25 B28:C28 B31:D31 B16:C16 B6:D6 B14:D14 G28:I29 G7:I7 G4:I5 L33:M34 L18:M19 L21:M21 L29:N30 H26:I27 E26:E27">
    <cfRule type="expression" dxfId="3432" priority="257">
      <formula>ROW()=CELL("ROW")</formula>
    </cfRule>
  </conditionalFormatting>
  <conditionalFormatting sqref="B34:C34 B24:C24 G9:H9 B27:D27 B19:C19 L4:M4 G17:I19 L8:M8 B39:C39 G25:I25 B28:C28 B31:D31 B16:C16 B6:D6 B14:D14 G28:I29 G7:I7 G4:I5 L33:M34 L18:M19 L21:M21 L29:N30 H26:I27 E26:E27">
    <cfRule type="expression" dxfId="3431" priority="256">
      <formula>ROW()=CELL("ROW")</formula>
    </cfRule>
  </conditionalFormatting>
  <conditionalFormatting sqref="H12">
    <cfRule type="cellIs" dxfId="3430" priority="242" operator="equal">
      <formula>"WC"</formula>
    </cfRule>
    <cfRule type="cellIs" dxfId="3429" priority="243" operator="equal">
      <formula>"TR"</formula>
    </cfRule>
  </conditionalFormatting>
  <conditionalFormatting sqref="B41:C41">
    <cfRule type="expression" dxfId="3428" priority="241">
      <formula>ROW()=CELL("ROW")</formula>
    </cfRule>
  </conditionalFormatting>
  <conditionalFormatting sqref="B41:C41">
    <cfRule type="expression" dxfId="3427" priority="240">
      <formula>ROW()=CELL("ROW")</formula>
    </cfRule>
  </conditionalFormatting>
  <conditionalFormatting sqref="I6">
    <cfRule type="cellIs" dxfId="3426" priority="237" operator="equal">
      <formula>"Prep"</formula>
    </cfRule>
    <cfRule type="cellIs" dxfId="3425" priority="238" operator="equal">
      <formula>"SL"</formula>
    </cfRule>
    <cfRule type="cellIs" dxfId="3424" priority="239" operator="equal">
      <formula>"AL"</formula>
    </cfRule>
  </conditionalFormatting>
  <conditionalFormatting sqref="I6">
    <cfRule type="cellIs" dxfId="3423" priority="235" operator="equal">
      <formula>"SL"</formula>
    </cfRule>
    <cfRule type="cellIs" dxfId="3422" priority="236" operator="equal">
      <formula>"AL"</formula>
    </cfRule>
  </conditionalFormatting>
  <conditionalFormatting sqref="I6">
    <cfRule type="cellIs" dxfId="3421" priority="231" operator="equal">
      <formula>"SL"</formula>
    </cfRule>
    <cfRule type="cellIs" dxfId="3420" priority="232" operator="equal">
      <formula>"SL"</formula>
    </cfRule>
    <cfRule type="cellIs" dxfId="3419" priority="233" operator="equal">
      <formula>"SL"</formula>
    </cfRule>
    <cfRule type="cellIs" dxfId="3418" priority="234" operator="equal">
      <formula>"AL"</formula>
    </cfRule>
  </conditionalFormatting>
  <conditionalFormatting sqref="I6">
    <cfRule type="cellIs" dxfId="3417" priority="229" operator="equal">
      <formula>"WC"</formula>
    </cfRule>
    <cfRule type="cellIs" dxfId="3416" priority="230" operator="equal">
      <formula>"TR"</formula>
    </cfRule>
  </conditionalFormatting>
  <conditionalFormatting sqref="G6">
    <cfRule type="cellIs" dxfId="3415" priority="227" operator="equal">
      <formula>"SL"</formula>
    </cfRule>
    <cfRule type="cellIs" dxfId="3414" priority="228" operator="equal">
      <formula>"AL"</formula>
    </cfRule>
  </conditionalFormatting>
  <conditionalFormatting sqref="G6:H6">
    <cfRule type="cellIs" dxfId="3413" priority="225" operator="equal">
      <formula>"WC"</formula>
    </cfRule>
    <cfRule type="cellIs" dxfId="3412" priority="226" operator="equal">
      <formula>"TR"</formula>
    </cfRule>
  </conditionalFormatting>
  <conditionalFormatting sqref="G24">
    <cfRule type="cellIs" dxfId="3411" priority="223" operator="equal">
      <formula>"SL"</formula>
    </cfRule>
    <cfRule type="cellIs" dxfId="3410" priority="224" operator="equal">
      <formula>"AL"</formula>
    </cfRule>
  </conditionalFormatting>
  <conditionalFormatting sqref="G24:H24">
    <cfRule type="expression" dxfId="3409" priority="222">
      <formula>ROW()=CELL("ROW")</formula>
    </cfRule>
  </conditionalFormatting>
  <conditionalFormatting sqref="G24:H24">
    <cfRule type="expression" dxfId="3408" priority="221">
      <formula>ROW()=CELL("ROW")</formula>
    </cfRule>
  </conditionalFormatting>
  <conditionalFormatting sqref="L24:M24">
    <cfRule type="expression" dxfId="3407" priority="220">
      <formula>ROW()=CELL("ROW")</formula>
    </cfRule>
  </conditionalFormatting>
  <conditionalFormatting sqref="L24:M24">
    <cfRule type="expression" dxfId="3406" priority="219">
      <formula>ROW()=CELL("ROW")</formula>
    </cfRule>
  </conditionalFormatting>
  <conditionalFormatting sqref="B35">
    <cfRule type="cellIs" dxfId="3405" priority="184" operator="equal">
      <formula>"SL"</formula>
    </cfRule>
    <cfRule type="cellIs" dxfId="3404" priority="185" operator="equal">
      <formula>"AL"</formula>
    </cfRule>
  </conditionalFormatting>
  <conditionalFormatting sqref="B35:C35">
    <cfRule type="expression" dxfId="3403" priority="183">
      <formula>ROW()=CELL("ROW")</formula>
    </cfRule>
  </conditionalFormatting>
  <conditionalFormatting sqref="B35:C35">
    <cfRule type="expression" dxfId="3402" priority="182">
      <formula>ROW()=CELL("ROW")</formula>
    </cfRule>
  </conditionalFormatting>
  <conditionalFormatting sqref="L22">
    <cfRule type="cellIs" dxfId="3401" priority="180" operator="equal">
      <formula>"SL"</formula>
    </cfRule>
    <cfRule type="cellIs" dxfId="3400" priority="181" operator="equal">
      <formula>"AL"</formula>
    </cfRule>
  </conditionalFormatting>
  <conditionalFormatting sqref="L22:M22">
    <cfRule type="expression" dxfId="3399" priority="179">
      <formula>ROW()=CELL("ROW")</formula>
    </cfRule>
  </conditionalFormatting>
  <conditionalFormatting sqref="L22:M22">
    <cfRule type="expression" dxfId="3398" priority="178">
      <formula>ROW()=CELL("ROW")</formula>
    </cfRule>
  </conditionalFormatting>
  <conditionalFormatting sqref="I43">
    <cfRule type="cellIs" dxfId="3397" priority="173" operator="equal">
      <formula>"Prep"</formula>
    </cfRule>
    <cfRule type="cellIs" dxfId="3396" priority="174" operator="equal">
      <formula>"SL"</formula>
    </cfRule>
    <cfRule type="cellIs" dxfId="3395" priority="175" operator="equal">
      <formula>"AL"</formula>
    </cfRule>
  </conditionalFormatting>
  <conditionalFormatting sqref="F18:F21">
    <cfRule type="cellIs" dxfId="3394" priority="170" operator="equal">
      <formula>"Prep"</formula>
    </cfRule>
    <cfRule type="cellIs" dxfId="3393" priority="171" operator="equal">
      <formula>"SL"</formula>
    </cfRule>
    <cfRule type="cellIs" dxfId="3392" priority="172" operator="equal">
      <formula>"AL"</formula>
    </cfRule>
  </conditionalFormatting>
  <conditionalFormatting sqref="F22">
    <cfRule type="cellIs" dxfId="3391" priority="167" operator="equal">
      <formula>"Prep"</formula>
    </cfRule>
    <cfRule type="cellIs" dxfId="3390" priority="168" operator="equal">
      <formula>"SL"</formula>
    </cfRule>
    <cfRule type="cellIs" dxfId="3389" priority="169" operator="equal">
      <formula>"AL"</formula>
    </cfRule>
  </conditionalFormatting>
  <conditionalFormatting sqref="F18:F22">
    <cfRule type="cellIs" dxfId="3388" priority="165" operator="equal">
      <formula>"WC"</formula>
    </cfRule>
    <cfRule type="cellIs" dxfId="3387" priority="166" operator="equal">
      <formula>"TR"</formula>
    </cfRule>
  </conditionalFormatting>
  <conditionalFormatting sqref="B40:C40">
    <cfRule type="cellIs" dxfId="3386" priority="159" operator="equal">
      <formula>"SL"</formula>
    </cfRule>
    <cfRule type="cellIs" dxfId="3385" priority="160" operator="equal">
      <formula>"AL"</formula>
    </cfRule>
  </conditionalFormatting>
  <conditionalFormatting sqref="B40:C40">
    <cfRule type="cellIs" dxfId="3384" priority="155" operator="equal">
      <formula>"SL"</formula>
    </cfRule>
    <cfRule type="cellIs" dxfId="3383" priority="156" operator="equal">
      <formula>"SL"</formula>
    </cfRule>
    <cfRule type="cellIs" dxfId="3382" priority="157" operator="equal">
      <formula>"SL"</formula>
    </cfRule>
    <cfRule type="cellIs" dxfId="3381" priority="158" operator="equal">
      <formula>"AL"</formula>
    </cfRule>
  </conditionalFormatting>
  <conditionalFormatting sqref="B40:C40">
    <cfRule type="cellIs" dxfId="3380" priority="151" operator="equal">
      <formula>"SL"</formula>
    </cfRule>
    <cfRule type="cellIs" dxfId="3379" priority="152" operator="equal">
      <formula>"AL"</formula>
    </cfRule>
    <cfRule type="cellIs" dxfId="3378" priority="153" operator="equal">
      <formula>"WC"</formula>
    </cfRule>
    <cfRule type="cellIs" dxfId="3377" priority="154" operator="equal">
      <formula>"TR"</formula>
    </cfRule>
  </conditionalFormatting>
  <conditionalFormatting sqref="B40:C40">
    <cfRule type="expression" dxfId="3376" priority="150">
      <formula>ROW()=CELL("ROW")</formula>
    </cfRule>
  </conditionalFormatting>
  <conditionalFormatting sqref="B40:C40">
    <cfRule type="expression" dxfId="3375" priority="149">
      <formula>ROW()=CELL("ROW")</formula>
    </cfRule>
  </conditionalFormatting>
  <conditionalFormatting sqref="C43:C44 C48:C58">
    <cfRule type="cellIs" dxfId="3374" priority="142" operator="equal">
      <formula>"Prep"</formula>
    </cfRule>
    <cfRule type="cellIs" dxfId="3373" priority="143" operator="equal">
      <formula>"SL"</formula>
    </cfRule>
    <cfRule type="cellIs" dxfId="3372" priority="144" operator="equal">
      <formula>"AL"</formula>
    </cfRule>
  </conditionalFormatting>
  <conditionalFormatting sqref="C43:C46 C48:C58">
    <cfRule type="cellIs" dxfId="3371" priority="140" operator="equal">
      <formula>"WC"</formula>
    </cfRule>
    <cfRule type="cellIs" dxfId="3370" priority="141" operator="equal">
      <formula>"TR"</formula>
    </cfRule>
  </conditionalFormatting>
  <conditionalFormatting sqref="M34">
    <cfRule type="expression" dxfId="3369" priority="127">
      <formula>ROW()=CELL("ROW")</formula>
    </cfRule>
  </conditionalFormatting>
  <conditionalFormatting sqref="M34">
    <cfRule type="expression" dxfId="3368" priority="126">
      <formula>ROW()=CELL("ROW")</formula>
    </cfRule>
  </conditionalFormatting>
  <conditionalFormatting sqref="L34">
    <cfRule type="cellIs" dxfId="3367" priority="123" operator="equal">
      <formula>"Prep"</formula>
    </cfRule>
    <cfRule type="cellIs" dxfId="3366" priority="124" operator="equal">
      <formula>"SL"</formula>
    </cfRule>
    <cfRule type="cellIs" dxfId="3365" priority="125" operator="equal">
      <formula>"AL"</formula>
    </cfRule>
  </conditionalFormatting>
  <conditionalFormatting sqref="L34">
    <cfRule type="expression" dxfId="3364" priority="122">
      <formula>ROW()=CELL("ROW")</formula>
    </cfRule>
  </conditionalFormatting>
  <conditionalFormatting sqref="L34">
    <cfRule type="expression" dxfId="3363" priority="121">
      <formula>ROW()=CELL("ROW")</formula>
    </cfRule>
  </conditionalFormatting>
  <conditionalFormatting sqref="H31">
    <cfRule type="cellIs" dxfId="3362" priority="119" operator="equal">
      <formula>"SL"</formula>
    </cfRule>
    <cfRule type="cellIs" dxfId="3361" priority="120" operator="equal">
      <formula>"AL"</formula>
    </cfRule>
  </conditionalFormatting>
  <conditionalFormatting sqref="H31">
    <cfRule type="cellIs" dxfId="3360" priority="117" operator="equal">
      <formula>"WC"</formula>
    </cfRule>
    <cfRule type="cellIs" dxfId="3359" priority="118" operator="equal">
      <formula>"TR"</formula>
    </cfRule>
  </conditionalFormatting>
  <conditionalFormatting sqref="C47">
    <cfRule type="cellIs" dxfId="3358" priority="115" operator="equal">
      <formula>"WC"</formula>
    </cfRule>
    <cfRule type="cellIs" dxfId="3357" priority="116" operator="equal">
      <formula>"TR"</formula>
    </cfRule>
  </conditionalFormatting>
  <conditionalFormatting sqref="G2:J2">
    <cfRule type="cellIs" dxfId="3356" priority="107" operator="equal">
      <formula>"WC"</formula>
    </cfRule>
    <cfRule type="cellIs" dxfId="3355" priority="108" operator="equal">
      <formula>"TR"</formula>
    </cfRule>
  </conditionalFormatting>
  <conditionalFormatting sqref="C30">
    <cfRule type="cellIs" dxfId="3354" priority="98" operator="equal">
      <formula>"WC"</formula>
    </cfRule>
    <cfRule type="cellIs" dxfId="3353" priority="99" operator="equal">
      <formula>"TR"</formula>
    </cfRule>
  </conditionalFormatting>
  <conditionalFormatting sqref="J7 J9:J17">
    <cfRule type="cellIs" dxfId="3352" priority="93" operator="equal">
      <formula>"SL"</formula>
    </cfRule>
    <cfRule type="cellIs" dxfId="3351" priority="94" operator="equal">
      <formula>"AL"</formula>
    </cfRule>
  </conditionalFormatting>
  <conditionalFormatting sqref="J30">
    <cfRule type="cellIs" dxfId="3350" priority="89" operator="equal">
      <formula>"SL"</formula>
    </cfRule>
    <cfRule type="cellIs" dxfId="3349" priority="90" operator="equal">
      <formula>"SL"</formula>
    </cfRule>
    <cfRule type="cellIs" dxfId="3348" priority="91" operator="equal">
      <formula>"SL"</formula>
    </cfRule>
    <cfRule type="cellIs" dxfId="3347" priority="92" operator="equal">
      <formula>"AL"</formula>
    </cfRule>
  </conditionalFormatting>
  <conditionalFormatting sqref="J7 J3 J30 J9:J17 J21:J25">
    <cfRule type="cellIs" dxfId="3346" priority="95" operator="equal">
      <formula>"Prep"</formula>
    </cfRule>
    <cfRule type="cellIs" dxfId="3345" priority="96" operator="equal">
      <formula>"SL"</formula>
    </cfRule>
    <cfRule type="cellIs" dxfId="3344" priority="97" operator="equal">
      <formula>"AL"</formula>
    </cfRule>
  </conditionalFormatting>
  <conditionalFormatting sqref="J8 J5:J6">
    <cfRule type="cellIs" dxfId="3343" priority="82" operator="equal">
      <formula>"SL"</formula>
    </cfRule>
    <cfRule type="cellIs" dxfId="3342" priority="83" operator="equal">
      <formula>"AL"</formula>
    </cfRule>
  </conditionalFormatting>
  <conditionalFormatting sqref="J8 J5:J6">
    <cfRule type="cellIs" dxfId="3341" priority="86" operator="equal">
      <formula>"Prep"</formula>
    </cfRule>
    <cfRule type="cellIs" dxfId="3340" priority="87" operator="equal">
      <formula>"SL"</formula>
    </cfRule>
    <cfRule type="cellIs" dxfId="3339" priority="88" operator="equal">
      <formula>"AL"</formula>
    </cfRule>
  </conditionalFormatting>
  <conditionalFormatting sqref="J3">
    <cfRule type="cellIs" dxfId="3338" priority="84" operator="equal">
      <formula>"SL"</formula>
    </cfRule>
    <cfRule type="cellIs" dxfId="3337" priority="85" operator="equal">
      <formula>"AL"</formula>
    </cfRule>
  </conditionalFormatting>
  <conditionalFormatting sqref="J3 J37:J42 J30 J27:J28 J5:J19 J21:J25">
    <cfRule type="cellIs" dxfId="3336" priority="80" operator="equal">
      <formula>"WC"</formula>
    </cfRule>
    <cfRule type="cellIs" dxfId="3335" priority="81" operator="equal">
      <formula>"TR"</formula>
    </cfRule>
  </conditionalFormatting>
  <conditionalFormatting sqref="J30">
    <cfRule type="expression" dxfId="3334" priority="79">
      <formula>ROW()=CELL("ROW")</formula>
    </cfRule>
  </conditionalFormatting>
  <conditionalFormatting sqref="J30">
    <cfRule type="expression" dxfId="3333" priority="78">
      <formula>ROW()=CELL("ROW")</formula>
    </cfRule>
  </conditionalFormatting>
  <conditionalFormatting sqref="J4">
    <cfRule type="cellIs" dxfId="3332" priority="76" operator="equal">
      <formula>"SL"</formula>
    </cfRule>
    <cfRule type="cellIs" dxfId="3331" priority="77" operator="equal">
      <formula>"AL"</formula>
    </cfRule>
  </conditionalFormatting>
  <conditionalFormatting sqref="J4">
    <cfRule type="cellIs" dxfId="3330" priority="71" operator="equal">
      <formula>"SL"</formula>
    </cfRule>
    <cfRule type="cellIs" dxfId="3329" priority="72" operator="equal">
      <formula>"AL"</formula>
    </cfRule>
  </conditionalFormatting>
  <conditionalFormatting sqref="J4">
    <cfRule type="cellIs" dxfId="3328" priority="73" operator="equal">
      <formula>"Prep"</formula>
    </cfRule>
    <cfRule type="cellIs" dxfId="3327" priority="74" operator="equal">
      <formula>"SL"</formula>
    </cfRule>
    <cfRule type="cellIs" dxfId="3326" priority="75" operator="equal">
      <formula>"AL"</formula>
    </cfRule>
  </conditionalFormatting>
  <conditionalFormatting sqref="J4">
    <cfRule type="cellIs" dxfId="3325" priority="67" operator="equal">
      <formula>"SL"</formula>
    </cfRule>
    <cfRule type="cellIs" dxfId="3324" priority="68" operator="equal">
      <formula>"AL"</formula>
    </cfRule>
    <cfRule type="cellIs" dxfId="3323" priority="69" operator="equal">
      <formula>"WC"</formula>
    </cfRule>
    <cfRule type="cellIs" dxfId="3322" priority="70" operator="equal">
      <formula>"TR"</formula>
    </cfRule>
  </conditionalFormatting>
  <conditionalFormatting sqref="O23">
    <cfRule type="cellIs" dxfId="3321" priority="58" operator="equal">
      <formula>"SL"</formula>
    </cfRule>
    <cfRule type="cellIs" dxfId="3320" priority="59" operator="equal">
      <formula>"SL"</formula>
    </cfRule>
    <cfRule type="cellIs" dxfId="3319" priority="60" operator="equal">
      <formula>"SL"</formula>
    </cfRule>
    <cfRule type="cellIs" dxfId="3318" priority="61" operator="equal">
      <formula>"AL"</formula>
    </cfRule>
  </conditionalFormatting>
  <conditionalFormatting sqref="O15:O17">
    <cfRule type="cellIs" dxfId="3317" priority="64" operator="equal">
      <formula>"Prep"</formula>
    </cfRule>
    <cfRule type="cellIs" dxfId="3316" priority="65" operator="equal">
      <formula>"SL"</formula>
    </cfRule>
    <cfRule type="cellIs" dxfId="3315" priority="66" operator="equal">
      <formula>"AL"</formula>
    </cfRule>
  </conditionalFormatting>
  <conditionalFormatting sqref="O15:O17">
    <cfRule type="cellIs" dxfId="3314" priority="62" operator="equal">
      <formula>"SL"</formula>
    </cfRule>
    <cfRule type="cellIs" dxfId="3313" priority="63" operator="equal">
      <formula>"AL"</formula>
    </cfRule>
  </conditionalFormatting>
  <conditionalFormatting sqref="O3">
    <cfRule type="cellIs" dxfId="3312" priority="53" operator="equal">
      <formula>"SL"</formula>
    </cfRule>
    <cfRule type="cellIs" dxfId="3311" priority="54" operator="equal">
      <formula>"AL"</formula>
    </cfRule>
  </conditionalFormatting>
  <conditionalFormatting sqref="O3">
    <cfRule type="cellIs" dxfId="3310" priority="55" operator="equal">
      <formula>"Prep"</formula>
    </cfRule>
    <cfRule type="cellIs" dxfId="3309" priority="56" operator="equal">
      <formula>"SL"</formula>
    </cfRule>
    <cfRule type="cellIs" dxfId="3308" priority="57" operator="equal">
      <formula>"AL"</formula>
    </cfRule>
  </conditionalFormatting>
  <conditionalFormatting sqref="O3">
    <cfRule type="cellIs" dxfId="3307" priority="51" operator="equal">
      <formula>"SL"</formula>
    </cfRule>
    <cfRule type="cellIs" dxfId="3306" priority="52" operator="equal">
      <formula>"AL"</formula>
    </cfRule>
  </conditionalFormatting>
  <conditionalFormatting sqref="O7">
    <cfRule type="cellIs" dxfId="3305" priority="46" operator="equal">
      <formula>"SL"</formula>
    </cfRule>
    <cfRule type="cellIs" dxfId="3304" priority="47" operator="equal">
      <formula>"AL"</formula>
    </cfRule>
  </conditionalFormatting>
  <conditionalFormatting sqref="O7">
    <cfRule type="cellIs" dxfId="3303" priority="48" operator="equal">
      <formula>"Prep"</formula>
    </cfRule>
    <cfRule type="cellIs" dxfId="3302" priority="49" operator="equal">
      <formula>"SL"</formula>
    </cfRule>
    <cfRule type="cellIs" dxfId="3301" priority="50" operator="equal">
      <formula>"AL"</formula>
    </cfRule>
  </conditionalFormatting>
  <conditionalFormatting sqref="O7">
    <cfRule type="cellIs" dxfId="3300" priority="44" operator="equal">
      <formula>"SL"</formula>
    </cfRule>
    <cfRule type="cellIs" dxfId="3299" priority="45" operator="equal">
      <formula>"AL"</formula>
    </cfRule>
  </conditionalFormatting>
  <conditionalFormatting sqref="O15:O17 O7:O13 O21:O23 O26:O27 O3:O5">
    <cfRule type="cellIs" dxfId="3298" priority="42" operator="equal">
      <formula>"WC"</formula>
    </cfRule>
    <cfRule type="cellIs" dxfId="3297" priority="43" operator="equal">
      <formula>"TR"</formula>
    </cfRule>
  </conditionalFormatting>
  <conditionalFormatting sqref="O7">
    <cfRule type="cellIs" dxfId="3296" priority="37" operator="equal">
      <formula>"SL"</formula>
    </cfRule>
    <cfRule type="cellIs" dxfId="3295" priority="38" operator="equal">
      <formula>"AL"</formula>
    </cfRule>
  </conditionalFormatting>
  <conditionalFormatting sqref="O7">
    <cfRule type="cellIs" dxfId="3294" priority="39" operator="equal">
      <formula>"Prep"</formula>
    </cfRule>
    <cfRule type="cellIs" dxfId="3293" priority="40" operator="equal">
      <formula>"SL"</formula>
    </cfRule>
    <cfRule type="cellIs" dxfId="3292" priority="41" operator="equal">
      <formula>"AL"</formula>
    </cfRule>
  </conditionalFormatting>
  <conditionalFormatting sqref="O7">
    <cfRule type="cellIs" dxfId="3291" priority="35" operator="equal">
      <formula>"SL"</formula>
    </cfRule>
    <cfRule type="cellIs" dxfId="3290" priority="36" operator="equal">
      <formula>"AL"</formula>
    </cfRule>
  </conditionalFormatting>
  <conditionalFormatting sqref="O18">
    <cfRule type="cellIs" dxfId="3289" priority="33" operator="equal">
      <formula>"SL"</formula>
    </cfRule>
    <cfRule type="cellIs" dxfId="3288" priority="34" operator="equal">
      <formula>"AL"</formula>
    </cfRule>
  </conditionalFormatting>
  <conditionalFormatting sqref="O18">
    <cfRule type="cellIs" dxfId="3287" priority="29" operator="equal">
      <formula>"SL"</formula>
    </cfRule>
    <cfRule type="cellIs" dxfId="3286" priority="30" operator="equal">
      <formula>"AL"</formula>
    </cfRule>
    <cfRule type="cellIs" dxfId="3285" priority="31" operator="equal">
      <formula>"WC"</formula>
    </cfRule>
    <cfRule type="cellIs" dxfId="3284" priority="32" operator="equal">
      <formula>"TR"</formula>
    </cfRule>
  </conditionalFormatting>
  <conditionalFormatting sqref="E15:E17">
    <cfRule type="cellIs" dxfId="3283" priority="24" operator="equal">
      <formula>"SL"</formula>
    </cfRule>
    <cfRule type="cellIs" dxfId="3282" priority="25" operator="equal">
      <formula>"AL"</formula>
    </cfRule>
  </conditionalFormatting>
  <conditionalFormatting sqref="E5 E3 E22:E23 E10:E12 E14:E17 E39:E41 E32:E35">
    <cfRule type="cellIs" dxfId="3281" priority="26" operator="equal">
      <formula>"Prep"</formula>
    </cfRule>
    <cfRule type="cellIs" dxfId="3280" priority="27" operator="equal">
      <formula>"SL"</formula>
    </cfRule>
    <cfRule type="cellIs" dxfId="3279" priority="28" operator="equal">
      <formula>"AL"</formula>
    </cfRule>
  </conditionalFormatting>
  <conditionalFormatting sqref="E5">
    <cfRule type="cellIs" dxfId="3278" priority="21" operator="equal">
      <formula>"Prep"</formula>
    </cfRule>
    <cfRule type="cellIs" dxfId="3277" priority="22" operator="equal">
      <formula>"SL"</formula>
    </cfRule>
    <cfRule type="cellIs" dxfId="3276" priority="23" operator="equal">
      <formula>"AL"</formula>
    </cfRule>
  </conditionalFormatting>
  <conditionalFormatting sqref="E3">
    <cfRule type="cellIs" dxfId="3275" priority="19" operator="equal">
      <formula>"SL"</formula>
    </cfRule>
    <cfRule type="cellIs" dxfId="3274" priority="20" operator="equal">
      <formula>"AL"</formula>
    </cfRule>
  </conditionalFormatting>
  <conditionalFormatting sqref="E3">
    <cfRule type="cellIs" dxfId="3273" priority="17" operator="equal">
      <formula>"SL"</formula>
    </cfRule>
    <cfRule type="cellIs" dxfId="3272" priority="18" operator="equal">
      <formula>"AL"</formula>
    </cfRule>
  </conditionalFormatting>
  <conditionalFormatting sqref="E3:E6 E10:E12 E14:E18 E38:E42 E32:E35 E25 E21:E23">
    <cfRule type="cellIs" dxfId="3271" priority="15" operator="equal">
      <formula>"WC"</formula>
    </cfRule>
    <cfRule type="cellIs" dxfId="3270" priority="16" operator="equal">
      <formula>"TR"</formula>
    </cfRule>
  </conditionalFormatting>
  <conditionalFormatting sqref="E14">
    <cfRule type="expression" dxfId="3269" priority="14">
      <formula>ROW()=CELL("ROW")</formula>
    </cfRule>
  </conditionalFormatting>
  <conditionalFormatting sqref="E14">
    <cfRule type="expression" dxfId="3268" priority="13">
      <formula>ROW()=CELL("ROW")</formula>
    </cfRule>
  </conditionalFormatting>
  <conditionalFormatting sqref="E30:E31">
    <cfRule type="cellIs" dxfId="3267" priority="11" operator="equal">
      <formula>"WC"</formula>
    </cfRule>
    <cfRule type="cellIs" dxfId="3266" priority="12" operator="equal">
      <formula>"TR"</formula>
    </cfRule>
  </conditionalFormatting>
  <conditionalFormatting sqref="E26:E28">
    <cfRule type="cellIs" dxfId="3265" priority="7" operator="equal">
      <formula>"SL"</formula>
    </cfRule>
    <cfRule type="cellIs" dxfId="3264" priority="8" operator="equal">
      <formula>"AL"</formula>
    </cfRule>
    <cfRule type="cellIs" dxfId="3263" priority="9" operator="equal">
      <formula>"WC"</formula>
    </cfRule>
    <cfRule type="cellIs" dxfId="3262" priority="10" operator="equal">
      <formula>"TR"</formula>
    </cfRule>
  </conditionalFormatting>
  <conditionalFormatting sqref="E29">
    <cfRule type="cellIs" dxfId="3261" priority="5" operator="equal">
      <formula>"SL"</formula>
    </cfRule>
    <cfRule type="cellIs" dxfId="3260" priority="6" operator="equal">
      <formula>"AL"</formula>
    </cfRule>
  </conditionalFormatting>
  <conditionalFormatting sqref="E29">
    <cfRule type="expression" dxfId="3259" priority="3">
      <formula>ROW()=CELL("ROW")</formula>
    </cfRule>
    <cfRule type="expression" priority="4">
      <formula>ROW()=CELL("ROW")</formula>
    </cfRule>
  </conditionalFormatting>
  <conditionalFormatting sqref="E29">
    <cfRule type="cellIs" dxfId="3258" priority="1" operator="equal">
      <formula>"WC"</formula>
    </cfRule>
    <cfRule type="cellIs" dxfId="3257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eet5.ExecuteAllTasksFour">
                <anchor moveWithCells="1" sizeWithCells="1">
                  <from>
                    <xdr:col>7</xdr:col>
                    <xdr:colOff>1504950</xdr:colOff>
                    <xdr:row>0</xdr:row>
                    <xdr:rowOff>123825</xdr:rowOff>
                  </from>
                  <to>
                    <xdr:col>8</xdr:col>
                    <xdr:colOff>76200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Sheet5.ResetSheetFour">
                <anchor moveWithCells="1" sizeWithCells="1">
                  <from>
                    <xdr:col>8</xdr:col>
                    <xdr:colOff>161925</xdr:colOff>
                    <xdr:row>0</xdr:row>
                    <xdr:rowOff>114300</xdr:rowOff>
                  </from>
                  <to>
                    <xdr:col>8</xdr:col>
                    <xdr:colOff>1038225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FourCalculateTotalWorkHours">
                <anchor moveWithCells="1" sizeWithCells="1">
                  <from>
                    <xdr:col>6</xdr:col>
                    <xdr:colOff>247650</xdr:colOff>
                    <xdr:row>0</xdr:row>
                    <xdr:rowOff>161925</xdr:rowOff>
                  </from>
                  <to>
                    <xdr:col>7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98095-81E7-49FF-862E-A60D83CDBB49}">
  <sheetPr codeName="Sheet6"/>
  <dimension ref="A1:O63"/>
  <sheetViews>
    <sheetView showZeros="0" topLeftCell="B8" zoomScale="60" zoomScaleNormal="70" workbookViewId="0">
      <selection activeCell="J41" sqref="J41"/>
    </sheetView>
  </sheetViews>
  <sheetFormatPr defaultColWidth="9.140625" defaultRowHeight="20.25"/>
  <cols>
    <col min="1" max="1" width="1.28515625" style="374" customWidth="1"/>
    <col min="2" max="2" width="18.140625" style="376" customWidth="1"/>
    <col min="3" max="3" width="37.5703125" style="376" customWidth="1"/>
    <col min="4" max="4" width="21.42578125" style="376" customWidth="1"/>
    <col min="5" max="5" width="35" style="374" customWidth="1"/>
    <col min="6" max="6" width="1.5703125" style="377" customWidth="1"/>
    <col min="7" max="7" width="19.28515625" style="376" customWidth="1"/>
    <col min="8" max="8" width="46.42578125" style="376" customWidth="1"/>
    <col min="9" max="9" width="18.5703125" style="376" customWidth="1"/>
    <col min="10" max="10" width="22" style="374" customWidth="1"/>
    <col min="11" max="11" width="1" style="377" customWidth="1"/>
    <col min="12" max="12" width="20" style="376" customWidth="1"/>
    <col min="13" max="13" width="45.140625" style="376" customWidth="1"/>
    <col min="14" max="14" width="17.85546875" style="376" bestFit="1" customWidth="1"/>
    <col min="15" max="15" width="27.85546875" style="374" customWidth="1"/>
    <col min="16" max="16384" width="9.140625" style="374"/>
  </cols>
  <sheetData>
    <row r="1" spans="1:15" s="369" customFormat="1" ht="51.6" customHeight="1">
      <c r="A1" s="983" t="s">
        <v>378</v>
      </c>
      <c r="B1" s="983"/>
      <c r="C1" s="983"/>
      <c r="D1" s="983"/>
      <c r="E1" s="983"/>
      <c r="F1" s="983"/>
      <c r="G1" s="983"/>
      <c r="H1" s="983"/>
      <c r="I1" s="983"/>
      <c r="K1" s="379"/>
      <c r="L1" s="984">
        <f>Thursday!L1+1</f>
        <v>46115</v>
      </c>
      <c r="M1" s="985"/>
      <c r="N1" s="985"/>
      <c r="O1" s="986"/>
    </row>
    <row r="2" spans="1:15" s="373" customFormat="1" ht="21.6" customHeight="1">
      <c r="A2" s="979" t="s">
        <v>280</v>
      </c>
      <c r="B2" s="979"/>
      <c r="C2" s="979"/>
      <c r="D2" s="979"/>
      <c r="E2" s="979"/>
      <c r="F2" s="380"/>
      <c r="G2" s="980" t="s">
        <v>237</v>
      </c>
      <c r="H2" s="981"/>
      <c r="I2" s="981"/>
      <c r="J2" s="981"/>
      <c r="K2" s="381"/>
      <c r="L2" s="979" t="s">
        <v>49</v>
      </c>
      <c r="M2" s="979"/>
      <c r="N2" s="979"/>
      <c r="O2" s="979"/>
    </row>
    <row r="3" spans="1:15" s="492" customFormat="1" ht="21.6" customHeight="1">
      <c r="A3" s="716"/>
      <c r="B3" s="935"/>
      <c r="C3" s="641"/>
      <c r="D3" s="813"/>
      <c r="E3" s="496" t="s">
        <v>234</v>
      </c>
      <c r="F3" s="717"/>
      <c r="G3" s="814"/>
      <c r="H3" s="904"/>
      <c r="I3" s="816"/>
      <c r="J3" s="496" t="s">
        <v>655</v>
      </c>
      <c r="K3" s="717"/>
      <c r="L3" s="638"/>
      <c r="M3" s="599"/>
      <c r="N3" s="643"/>
      <c r="O3" s="502" t="s">
        <v>50</v>
      </c>
    </row>
    <row r="4" spans="1:15" s="492" customFormat="1" ht="21.6" customHeight="1">
      <c r="A4" s="716"/>
      <c r="B4" s="592"/>
      <c r="C4" s="593"/>
      <c r="D4" s="813"/>
      <c r="E4" s="505"/>
      <c r="F4" s="596"/>
      <c r="G4" s="937"/>
      <c r="H4" s="905"/>
      <c r="I4" s="639"/>
      <c r="J4" s="509" t="s">
        <v>218</v>
      </c>
      <c r="K4" s="644"/>
      <c r="L4" s="640"/>
      <c r="M4" s="909"/>
      <c r="N4" s="643"/>
      <c r="O4" s="512" t="s">
        <v>303</v>
      </c>
    </row>
    <row r="5" spans="1:15" s="492" customFormat="1" ht="21.6" customHeight="1">
      <c r="A5" s="716"/>
      <c r="B5" s="638"/>
      <c r="C5" s="600"/>
      <c r="D5" s="813"/>
      <c r="E5" s="511" t="s">
        <v>617</v>
      </c>
      <c r="F5" s="791"/>
      <c r="G5" s="640"/>
      <c r="H5" s="895"/>
      <c r="I5" s="813"/>
      <c r="J5" s="508" t="s">
        <v>218</v>
      </c>
      <c r="K5" s="644"/>
      <c r="L5" s="792"/>
      <c r="M5" s="792"/>
      <c r="N5" s="602"/>
      <c r="O5" s="512" t="s">
        <v>303</v>
      </c>
    </row>
    <row r="6" spans="1:15" s="492" customFormat="1" ht="21.6" customHeight="1">
      <c r="A6" s="716"/>
      <c r="B6" s="638"/>
      <c r="C6" s="593"/>
      <c r="D6" s="593"/>
      <c r="E6" s="511" t="s">
        <v>618</v>
      </c>
      <c r="F6" s="596"/>
      <c r="G6" s="640"/>
      <c r="H6" s="906"/>
      <c r="I6" s="813"/>
      <c r="J6" s="508" t="s">
        <v>217</v>
      </c>
      <c r="K6" s="644"/>
      <c r="L6" s="592"/>
      <c r="M6" s="592"/>
      <c r="N6" s="643"/>
      <c r="O6" s="515"/>
    </row>
    <row r="7" spans="1:15" s="492" customFormat="1" ht="21.6" customHeight="1">
      <c r="A7" s="716"/>
      <c r="B7" s="592"/>
      <c r="C7" s="593"/>
      <c r="D7" s="813"/>
      <c r="E7" s="515" t="s">
        <v>625</v>
      </c>
      <c r="F7" s="596"/>
      <c r="G7" s="638"/>
      <c r="H7" s="599"/>
      <c r="I7" s="647"/>
      <c r="J7" s="508" t="s">
        <v>217</v>
      </c>
      <c r="K7" s="644"/>
      <c r="L7" s="592"/>
      <c r="M7" s="592"/>
      <c r="N7" s="643"/>
      <c r="O7" s="502" t="s">
        <v>50</v>
      </c>
    </row>
    <row r="8" spans="1:15" s="492" customFormat="1" ht="21.6" customHeight="1">
      <c r="A8" s="716"/>
      <c r="B8" s="638"/>
      <c r="C8" s="600"/>
      <c r="D8" s="813"/>
      <c r="E8" s="515"/>
      <c r="F8" s="595"/>
      <c r="G8" s="592"/>
      <c r="H8" s="592"/>
      <c r="I8" s="813"/>
      <c r="J8" s="508"/>
      <c r="K8" s="644"/>
      <c r="L8" s="638"/>
      <c r="M8" s="599"/>
      <c r="N8" s="643"/>
      <c r="O8" s="509" t="s">
        <v>225</v>
      </c>
    </row>
    <row r="9" spans="1:15" s="492" customFormat="1" ht="21.6" customHeight="1">
      <c r="A9" s="716"/>
      <c r="B9" s="817"/>
      <c r="C9" s="670"/>
      <c r="D9" s="813"/>
      <c r="E9" s="515"/>
      <c r="F9" s="595"/>
      <c r="G9" s="638"/>
      <c r="H9" s="599"/>
      <c r="I9" s="813"/>
      <c r="J9" s="508" t="s">
        <v>219</v>
      </c>
      <c r="K9" s="644"/>
      <c r="L9" s="638"/>
      <c r="M9" s="883"/>
      <c r="N9" s="643"/>
      <c r="O9" s="509" t="s">
        <v>225</v>
      </c>
    </row>
    <row r="10" spans="1:15" s="492" customFormat="1" ht="21.6" customHeight="1">
      <c r="A10" s="716"/>
      <c r="B10" s="936"/>
      <c r="C10" s="686"/>
      <c r="D10" s="813"/>
      <c r="E10" s="516" t="s">
        <v>51</v>
      </c>
      <c r="F10" s="595"/>
      <c r="G10" s="935"/>
      <c r="H10" s="907"/>
      <c r="I10" s="813"/>
      <c r="J10" s="508" t="s">
        <v>219</v>
      </c>
      <c r="K10" s="644"/>
      <c r="L10" s="792"/>
      <c r="M10" s="792"/>
      <c r="N10" s="602"/>
      <c r="O10" s="509" t="s">
        <v>225</v>
      </c>
    </row>
    <row r="11" spans="1:15" s="492" customFormat="1" ht="21.6" customHeight="1">
      <c r="A11" s="685"/>
      <c r="B11" s="792"/>
      <c r="C11" s="602"/>
      <c r="D11" s="602"/>
      <c r="E11" s="516" t="s">
        <v>51</v>
      </c>
      <c r="F11" s="595"/>
      <c r="G11" s="640"/>
      <c r="H11" s="895"/>
      <c r="I11" s="813"/>
      <c r="J11" s="508" t="s">
        <v>219</v>
      </c>
      <c r="K11" s="644"/>
      <c r="L11" s="592"/>
      <c r="M11" s="592"/>
      <c r="N11" s="595"/>
      <c r="O11" s="509" t="s">
        <v>225</v>
      </c>
    </row>
    <row r="12" spans="1:15" s="492" customFormat="1" ht="21.6" customHeight="1">
      <c r="A12" s="716"/>
      <c r="B12" s="792"/>
      <c r="C12" s="602"/>
      <c r="D12" s="602"/>
      <c r="E12" s="516" t="s">
        <v>51</v>
      </c>
      <c r="F12" s="596"/>
      <c r="G12" s="938"/>
      <c r="H12" s="908"/>
      <c r="I12" s="639"/>
      <c r="J12" s="509" t="s">
        <v>219</v>
      </c>
      <c r="K12" s="644"/>
      <c r="L12" s="638"/>
      <c r="M12" s="910"/>
      <c r="N12" s="643"/>
      <c r="O12" s="509" t="s">
        <v>225</v>
      </c>
    </row>
    <row r="13" spans="1:15" s="492" customFormat="1" ht="21.6" customHeight="1">
      <c r="A13" s="716"/>
      <c r="B13" s="640"/>
      <c r="C13" s="646"/>
      <c r="D13" s="813"/>
      <c r="E13" s="504"/>
      <c r="F13" s="596"/>
      <c r="G13" s="792"/>
      <c r="H13" s="792"/>
      <c r="I13" s="602"/>
      <c r="J13" s="508" t="s">
        <v>219</v>
      </c>
      <c r="K13" s="644"/>
      <c r="L13" s="638"/>
      <c r="M13" s="910"/>
      <c r="N13" s="643"/>
      <c r="O13" s="509"/>
    </row>
    <row r="14" spans="1:15" s="492" customFormat="1" ht="21.6" customHeight="1">
      <c r="A14" s="716"/>
      <c r="B14" s="638"/>
      <c r="C14" s="600"/>
      <c r="D14" s="813"/>
      <c r="E14" s="435"/>
      <c r="F14" s="595"/>
      <c r="G14" s="640"/>
      <c r="H14" s="895"/>
      <c r="I14" s="642"/>
      <c r="J14" s="509"/>
      <c r="K14" s="644"/>
      <c r="L14" s="638"/>
      <c r="M14" s="910"/>
      <c r="N14" s="643"/>
      <c r="O14" s="515"/>
    </row>
    <row r="15" spans="1:15" s="492" customFormat="1" ht="21.6" customHeight="1">
      <c r="A15" s="716"/>
      <c r="B15" s="592"/>
      <c r="C15" s="593"/>
      <c r="D15" s="645"/>
      <c r="E15" s="509" t="s">
        <v>223</v>
      </c>
      <c r="F15" s="595"/>
      <c r="G15" s="638"/>
      <c r="H15" s="599"/>
      <c r="I15" s="639"/>
      <c r="J15" s="509"/>
      <c r="K15" s="596"/>
      <c r="L15" s="592"/>
      <c r="M15" s="592"/>
      <c r="N15" s="643"/>
      <c r="O15" s="519" t="s">
        <v>51</v>
      </c>
    </row>
    <row r="16" spans="1:15" s="492" customFormat="1" ht="21.6" customHeight="1">
      <c r="A16" s="716"/>
      <c r="B16" s="592"/>
      <c r="C16" s="593"/>
      <c r="D16" s="645"/>
      <c r="E16" s="509" t="s">
        <v>223</v>
      </c>
      <c r="F16" s="595"/>
      <c r="G16" s="640"/>
      <c r="H16" s="895"/>
      <c r="I16" s="813"/>
      <c r="J16" s="509" t="s">
        <v>220</v>
      </c>
      <c r="K16" s="596"/>
      <c r="L16" s="592"/>
      <c r="M16" s="592"/>
      <c r="N16" s="643"/>
      <c r="O16" s="519" t="s">
        <v>51</v>
      </c>
    </row>
    <row r="17" spans="1:15" s="492" customFormat="1" ht="21.6" customHeight="1">
      <c r="A17" s="716"/>
      <c r="B17" s="640"/>
      <c r="C17" s="641"/>
      <c r="D17" s="813"/>
      <c r="E17" s="509" t="s">
        <v>223</v>
      </c>
      <c r="F17" s="595"/>
      <c r="G17" s="640"/>
      <c r="H17" s="895"/>
      <c r="I17" s="813"/>
      <c r="J17" s="509" t="s">
        <v>221</v>
      </c>
      <c r="K17" s="718"/>
      <c r="L17" s="939"/>
      <c r="M17" s="911"/>
      <c r="N17" s="643"/>
      <c r="O17" s="519" t="s">
        <v>51</v>
      </c>
    </row>
    <row r="18" spans="1:15" s="492" customFormat="1" ht="21.6" customHeight="1">
      <c r="A18" s="716"/>
      <c r="B18" s="640"/>
      <c r="C18" s="641"/>
      <c r="D18" s="813"/>
      <c r="E18" s="515"/>
      <c r="F18" s="595"/>
      <c r="G18" s="792"/>
      <c r="H18" s="792"/>
      <c r="I18" s="602"/>
      <c r="J18" s="515" t="s">
        <v>222</v>
      </c>
      <c r="K18" s="644"/>
      <c r="L18" s="638"/>
      <c r="M18" s="599"/>
      <c r="N18" s="643"/>
      <c r="O18" s="626" t="s">
        <v>51</v>
      </c>
    </row>
    <row r="19" spans="1:15" s="492" customFormat="1" ht="21.6" customHeight="1">
      <c r="A19" s="716"/>
      <c r="B19" s="640"/>
      <c r="C19" s="670"/>
      <c r="D19" s="813"/>
      <c r="E19" s="515" t="s">
        <v>322</v>
      </c>
      <c r="F19" s="595"/>
      <c r="G19" s="792"/>
      <c r="H19" s="792"/>
      <c r="I19" s="602"/>
      <c r="J19" s="515"/>
      <c r="K19" s="644"/>
      <c r="L19" s="638"/>
      <c r="M19" s="883"/>
      <c r="N19" s="643"/>
      <c r="O19" s="515"/>
    </row>
    <row r="20" spans="1:15" s="492" customFormat="1" ht="21.6" customHeight="1">
      <c r="A20" s="716"/>
      <c r="B20" s="592"/>
      <c r="C20" s="593"/>
      <c r="D20" s="813"/>
      <c r="E20" s="515" t="s">
        <v>322</v>
      </c>
      <c r="F20" s="595"/>
      <c r="G20" s="792"/>
      <c r="H20" s="792"/>
      <c r="I20" s="602"/>
      <c r="J20" s="503"/>
      <c r="K20" s="596"/>
      <c r="L20" s="638"/>
      <c r="M20" s="599"/>
      <c r="N20" s="643"/>
      <c r="O20" s="515"/>
    </row>
    <row r="21" spans="1:15" s="492" customFormat="1" ht="21.6" customHeight="1">
      <c r="A21" s="716"/>
      <c r="B21" s="640"/>
      <c r="C21" s="641"/>
      <c r="D21" s="813"/>
      <c r="E21" s="515"/>
      <c r="F21" s="595"/>
      <c r="G21" s="638"/>
      <c r="H21" s="599"/>
      <c r="I21" s="597"/>
      <c r="J21" s="511" t="s">
        <v>52</v>
      </c>
      <c r="K21" s="596"/>
      <c r="L21" s="940"/>
      <c r="M21" s="912"/>
      <c r="N21" s="643"/>
      <c r="O21" s="522" t="s">
        <v>291</v>
      </c>
    </row>
    <row r="22" spans="1:15" s="492" customFormat="1" ht="21.6" customHeight="1">
      <c r="A22" s="716"/>
      <c r="B22" s="652"/>
      <c r="C22" s="653"/>
      <c r="D22" s="813"/>
      <c r="E22" s="511" t="s">
        <v>53</v>
      </c>
      <c r="F22" s="601"/>
      <c r="G22" s="640"/>
      <c r="H22" s="909"/>
      <c r="I22" s="813"/>
      <c r="J22" s="511" t="s">
        <v>52</v>
      </c>
      <c r="K22" s="601"/>
      <c r="L22" s="638"/>
      <c r="M22" s="913"/>
      <c r="N22" s="643"/>
      <c r="O22" s="934"/>
    </row>
    <row r="23" spans="1:15" s="492" customFormat="1" ht="21.6" customHeight="1">
      <c r="A23" s="716"/>
      <c r="B23" s="792"/>
      <c r="C23" s="602"/>
      <c r="D23" s="602"/>
      <c r="E23" s="511" t="s">
        <v>77</v>
      </c>
      <c r="F23" s="596"/>
      <c r="G23" s="638"/>
      <c r="H23" s="599"/>
      <c r="I23" s="818"/>
      <c r="J23" s="511" t="s">
        <v>52</v>
      </c>
      <c r="K23" s="601"/>
      <c r="L23" s="592"/>
      <c r="M23" s="592"/>
      <c r="N23" s="643"/>
      <c r="O23" s="501"/>
    </row>
    <row r="24" spans="1:15" s="492" customFormat="1" ht="21.6" customHeight="1">
      <c r="A24" s="716"/>
      <c r="B24" s="638"/>
      <c r="C24" s="593"/>
      <c r="D24" s="813"/>
      <c r="E24" s="504"/>
      <c r="F24" s="617"/>
      <c r="G24" s="792"/>
      <c r="H24" s="792"/>
      <c r="I24" s="602"/>
      <c r="J24" s="511" t="s">
        <v>52</v>
      </c>
      <c r="K24" s="601"/>
      <c r="L24" s="638"/>
      <c r="M24" s="912"/>
      <c r="N24" s="643"/>
      <c r="O24" s="472" t="s">
        <v>55</v>
      </c>
    </row>
    <row r="25" spans="1:15" s="492" customFormat="1" ht="21.6" customHeight="1">
      <c r="A25" s="716"/>
      <c r="B25" s="792"/>
      <c r="C25" s="602"/>
      <c r="D25" s="602"/>
      <c r="E25" s="515"/>
      <c r="F25" s="595"/>
      <c r="G25" s="792"/>
      <c r="H25" s="792"/>
      <c r="I25" s="602"/>
      <c r="J25" s="527"/>
      <c r="K25" s="601"/>
      <c r="L25" s="638"/>
      <c r="M25" s="912"/>
      <c r="N25" s="643"/>
      <c r="O25" s="472" t="s">
        <v>55</v>
      </c>
    </row>
    <row r="26" spans="1:15" s="492" customFormat="1" ht="21.6" customHeight="1">
      <c r="A26" s="716"/>
      <c r="B26" s="592"/>
      <c r="C26" s="515"/>
      <c r="D26" s="813"/>
      <c r="E26" s="602" t="s">
        <v>633</v>
      </c>
      <c r="F26" s="718"/>
      <c r="G26" s="656"/>
      <c r="H26" s="792"/>
      <c r="I26" s="602"/>
      <c r="J26" s="503"/>
      <c r="K26" s="601"/>
      <c r="L26" s="638"/>
      <c r="M26" s="599"/>
      <c r="N26" s="643"/>
      <c r="O26" s="882"/>
    </row>
    <row r="27" spans="1:15" s="492" customFormat="1" ht="21.6" customHeight="1">
      <c r="A27" s="716"/>
      <c r="B27" s="640"/>
      <c r="C27" s="641"/>
      <c r="D27" s="642"/>
      <c r="E27" s="593" t="s">
        <v>634</v>
      </c>
      <c r="F27" s="596"/>
      <c r="G27" s="607"/>
      <c r="H27" s="592"/>
      <c r="I27" s="593"/>
      <c r="J27" s="529" t="s">
        <v>254</v>
      </c>
      <c r="K27" s="596"/>
      <c r="L27" s="638"/>
      <c r="M27" s="599"/>
      <c r="N27" s="643"/>
      <c r="O27" s="882"/>
    </row>
    <row r="28" spans="1:15" s="492" customFormat="1" ht="21.6" customHeight="1">
      <c r="A28" s="716"/>
      <c r="B28" s="660"/>
      <c r="C28" s="648"/>
      <c r="D28" s="643"/>
      <c r="E28" s="602"/>
      <c r="F28" s="595"/>
      <c r="G28" s="792"/>
      <c r="H28" s="792"/>
      <c r="I28" s="602"/>
      <c r="J28" s="529" t="s">
        <v>254</v>
      </c>
      <c r="K28" s="596"/>
      <c r="L28" s="638"/>
      <c r="M28" s="599"/>
      <c r="N28" s="643"/>
      <c r="O28" s="515"/>
    </row>
    <row r="29" spans="1:15" s="492" customFormat="1" ht="21.6" customHeight="1">
      <c r="A29" s="596"/>
      <c r="B29" s="592"/>
      <c r="C29" s="593"/>
      <c r="D29" s="813"/>
      <c r="E29" s="515" t="s">
        <v>635</v>
      </c>
      <c r="F29" s="596"/>
      <c r="G29" s="792"/>
      <c r="H29" s="792"/>
      <c r="I29" s="602"/>
      <c r="J29" s="515"/>
      <c r="K29" s="596"/>
      <c r="L29" s="638"/>
      <c r="M29" s="599"/>
      <c r="N29" s="643"/>
      <c r="O29" s="515"/>
    </row>
    <row r="30" spans="1:15" s="492" customFormat="1" ht="21.6" customHeight="1">
      <c r="A30" s="595"/>
      <c r="B30" s="640"/>
      <c r="C30" s="641"/>
      <c r="D30" s="813"/>
      <c r="E30" s="515"/>
      <c r="F30" s="596"/>
      <c r="G30" s="792"/>
      <c r="H30" s="792"/>
      <c r="I30" s="602"/>
      <c r="J30" s="517"/>
      <c r="K30" s="596"/>
      <c r="L30" s="592"/>
      <c r="M30" s="592"/>
      <c r="N30" s="595"/>
      <c r="O30" s="515"/>
    </row>
    <row r="31" spans="1:15" s="492" customFormat="1" ht="21.6" customHeight="1">
      <c r="A31" s="595"/>
      <c r="B31" s="814"/>
      <c r="C31" s="815"/>
      <c r="D31" s="813"/>
      <c r="E31" s="515"/>
      <c r="F31" s="596"/>
      <c r="G31" s="792"/>
      <c r="H31" s="792"/>
      <c r="I31" s="602"/>
      <c r="J31" s="515"/>
      <c r="K31" s="596"/>
      <c r="L31" s="592"/>
      <c r="M31" s="592"/>
      <c r="N31" s="813"/>
      <c r="O31" s="515"/>
    </row>
    <row r="32" spans="1:15" s="492" customFormat="1" ht="21.6" customHeight="1">
      <c r="A32" s="596"/>
      <c r="B32" s="792"/>
      <c r="C32" s="602"/>
      <c r="D32" s="813"/>
      <c r="E32" s="472" t="s">
        <v>55</v>
      </c>
      <c r="F32" s="596"/>
      <c r="G32" s="792"/>
      <c r="H32" s="792"/>
      <c r="I32" s="602"/>
      <c r="J32" s="515"/>
      <c r="K32" s="596"/>
      <c r="L32" s="640"/>
      <c r="M32" s="895"/>
      <c r="N32" s="642"/>
      <c r="O32" s="515"/>
    </row>
    <row r="33" spans="1:15" s="492" customFormat="1" ht="21.6" customHeight="1">
      <c r="A33" s="596"/>
      <c r="B33" s="592"/>
      <c r="C33" s="593"/>
      <c r="D33" s="813"/>
      <c r="E33" s="472" t="s">
        <v>55</v>
      </c>
      <c r="F33" s="596"/>
      <c r="G33" s="592"/>
      <c r="H33" s="592"/>
      <c r="I33" s="593"/>
      <c r="J33" s="515"/>
      <c r="K33" s="596"/>
      <c r="L33" s="638"/>
      <c r="M33" s="599"/>
      <c r="N33" s="819"/>
      <c r="O33" s="515"/>
    </row>
    <row r="34" spans="1:15" s="492" customFormat="1" ht="21.6" customHeight="1">
      <c r="A34" s="596"/>
      <c r="B34" s="638"/>
      <c r="C34" s="654"/>
      <c r="D34" s="813"/>
      <c r="E34" s="472"/>
      <c r="F34" s="595"/>
      <c r="G34" s="592"/>
      <c r="H34" s="592"/>
      <c r="I34" s="593"/>
      <c r="J34" s="515"/>
      <c r="K34" s="596"/>
      <c r="L34" s="638"/>
      <c r="M34" s="599"/>
      <c r="N34" s="643"/>
      <c r="O34" s="515"/>
    </row>
    <row r="35" spans="1:15" s="492" customFormat="1" ht="21.6" customHeight="1">
      <c r="A35" s="658"/>
      <c r="B35" s="592"/>
      <c r="C35" s="593"/>
      <c r="D35" s="645"/>
      <c r="E35" s="472"/>
      <c r="F35" s="595"/>
      <c r="G35" s="638"/>
      <c r="H35" s="599"/>
      <c r="I35" s="813"/>
      <c r="J35" s="515"/>
      <c r="K35" s="596"/>
      <c r="L35" s="638"/>
      <c r="M35" s="914"/>
      <c r="N35" s="818"/>
      <c r="O35" s="515"/>
    </row>
    <row r="36" spans="1:15" s="492" customFormat="1" ht="21.6" customHeight="1">
      <c r="A36" s="602"/>
      <c r="B36" s="638"/>
      <c r="C36" s="597"/>
      <c r="D36" s="813"/>
      <c r="E36" s="503"/>
      <c r="F36" s="595"/>
      <c r="G36" s="638"/>
      <c r="H36" s="599"/>
      <c r="I36" s="813"/>
      <c r="J36" s="515"/>
      <c r="K36" s="650"/>
      <c r="L36" s="638"/>
      <c r="M36" s="912"/>
      <c r="N36" s="813"/>
      <c r="O36" s="515"/>
    </row>
    <row r="37" spans="1:15" s="492" customFormat="1" ht="21.6" customHeight="1">
      <c r="A37" s="602"/>
      <c r="B37" s="592"/>
      <c r="C37" s="593"/>
      <c r="D37" s="651"/>
      <c r="E37" s="515"/>
      <c r="F37" s="595"/>
      <c r="G37" s="592"/>
      <c r="H37" s="592"/>
      <c r="I37" s="820"/>
      <c r="J37" s="515"/>
      <c r="K37" s="650"/>
      <c r="L37" s="638"/>
      <c r="M37" s="592"/>
      <c r="N37" s="643"/>
      <c r="O37" s="515"/>
    </row>
    <row r="38" spans="1:15" s="492" customFormat="1" ht="21.6" customHeight="1" thickBot="1">
      <c r="A38" s="821"/>
      <c r="B38" s="592"/>
      <c r="C38" s="593"/>
      <c r="D38" s="813"/>
      <c r="E38" s="505"/>
      <c r="F38" s="595"/>
      <c r="G38" s="592"/>
      <c r="H38" s="592"/>
      <c r="I38" s="820"/>
      <c r="J38" s="515"/>
      <c r="K38" s="596"/>
      <c r="L38" s="638"/>
      <c r="M38" s="592"/>
      <c r="N38" s="643"/>
      <c r="O38" s="515"/>
    </row>
    <row r="39" spans="1:15" s="492" customFormat="1" ht="21.6" customHeight="1" thickTop="1">
      <c r="A39" s="822"/>
      <c r="B39" s="640"/>
      <c r="C39" s="646"/>
      <c r="D39" s="813"/>
      <c r="E39" s="505"/>
      <c r="F39" s="719"/>
      <c r="G39" s="592"/>
      <c r="H39" s="592"/>
      <c r="I39" s="820"/>
      <c r="J39" s="515"/>
      <c r="K39" s="596"/>
      <c r="L39" s="638"/>
      <c r="M39" s="592"/>
      <c r="N39" s="643"/>
      <c r="O39" s="515"/>
    </row>
    <row r="40" spans="1:15" s="492" customFormat="1" ht="21.6" customHeight="1">
      <c r="A40" s="822"/>
      <c r="B40" s="640"/>
      <c r="C40" s="641"/>
      <c r="D40" s="813"/>
      <c r="E40" s="505"/>
      <c r="F40" s="719"/>
      <c r="G40" s="592"/>
      <c r="H40" s="592"/>
      <c r="I40" s="820"/>
      <c r="J40" s="515"/>
      <c r="K40" s="596"/>
      <c r="L40" s="592"/>
      <c r="M40" s="592"/>
      <c r="N40" s="643"/>
      <c r="O40" s="515"/>
    </row>
    <row r="41" spans="1:15" s="492" customFormat="1" ht="21.6" customHeight="1">
      <c r="A41" s="822"/>
      <c r="B41" s="792"/>
      <c r="C41" s="602"/>
      <c r="D41" s="823"/>
      <c r="E41" s="505"/>
      <c r="F41" s="719"/>
      <c r="G41" s="592"/>
      <c r="H41" s="592"/>
      <c r="I41" s="820"/>
      <c r="J41" s="515"/>
      <c r="K41" s="596"/>
      <c r="L41" s="592"/>
      <c r="M41" s="592"/>
      <c r="N41" s="643"/>
      <c r="O41" s="515"/>
    </row>
    <row r="42" spans="1:15" s="492" customFormat="1" ht="21.6" customHeight="1" thickBot="1">
      <c r="A42" s="822"/>
      <c r="B42" s="661"/>
      <c r="C42" s="662"/>
      <c r="D42" s="824"/>
      <c r="E42" s="543"/>
      <c r="F42" s="719"/>
      <c r="G42" s="613"/>
      <c r="H42" s="613"/>
      <c r="I42" s="825"/>
      <c r="J42" s="547"/>
      <c r="K42" s="596"/>
      <c r="L42" s="613"/>
      <c r="M42" s="613"/>
      <c r="N42" s="663"/>
      <c r="O42" s="547"/>
    </row>
    <row r="43" spans="1:15" s="492" customFormat="1" ht="21.6" customHeight="1">
      <c r="A43" s="822"/>
      <c r="B43" s="615" t="s">
        <v>336</v>
      </c>
      <c r="C43" s="664" t="s">
        <v>349</v>
      </c>
      <c r="D43" s="665"/>
      <c r="E43" s="666"/>
      <c r="F43" s="658"/>
      <c r="G43" s="950"/>
      <c r="H43" s="915"/>
      <c r="I43" s="667"/>
      <c r="J43" s="793"/>
      <c r="K43" s="650"/>
      <c r="L43" s="720"/>
      <c r="M43" s="915"/>
      <c r="N43" s="941"/>
      <c r="O43" s="619"/>
    </row>
    <row r="44" spans="1:15" s="492" customFormat="1" ht="21.6" customHeight="1">
      <c r="A44" s="822"/>
      <c r="B44" s="620"/>
      <c r="C44" s="670" t="s">
        <v>350</v>
      </c>
      <c r="D44" s="671"/>
      <c r="E44" s="672"/>
      <c r="F44" s="658"/>
      <c r="G44" s="949"/>
      <c r="H44" s="916"/>
      <c r="I44" s="673"/>
      <c r="J44" s="722"/>
      <c r="K44" s="650"/>
      <c r="L44" s="721"/>
      <c r="M44" s="916"/>
      <c r="N44" s="673"/>
      <c r="O44" s="622"/>
    </row>
    <row r="45" spans="1:15" s="492" customFormat="1" ht="21.6" customHeight="1">
      <c r="A45" s="822"/>
      <c r="B45" s="593"/>
      <c r="C45" s="670" t="s">
        <v>351</v>
      </c>
      <c r="D45" s="645"/>
      <c r="E45" s="602"/>
      <c r="F45" s="596"/>
      <c r="G45" s="949"/>
      <c r="H45" s="917"/>
      <c r="I45" s="673"/>
      <c r="J45" s="622"/>
      <c r="K45" s="596"/>
      <c r="L45" s="723"/>
      <c r="M45" s="916"/>
      <c r="N45" s="727"/>
      <c r="O45" s="622"/>
    </row>
    <row r="46" spans="1:15" s="492" customFormat="1" ht="21.6" customHeight="1">
      <c r="A46" s="822"/>
      <c r="B46" s="593"/>
      <c r="C46" s="670" t="s">
        <v>352</v>
      </c>
      <c r="D46" s="645"/>
      <c r="E46" s="602"/>
      <c r="F46" s="596"/>
      <c r="G46" s="962"/>
      <c r="H46" s="621"/>
      <c r="I46" s="621"/>
      <c r="J46" s="722"/>
      <c r="K46" s="650"/>
      <c r="L46" s="624"/>
      <c r="M46" s="621"/>
      <c r="N46" s="621"/>
      <c r="O46" s="722"/>
    </row>
    <row r="47" spans="1:15" s="492" customFormat="1" ht="21.6" customHeight="1">
      <c r="A47" s="822"/>
      <c r="B47" s="593"/>
      <c r="C47" s="670" t="s">
        <v>358</v>
      </c>
      <c r="D47" s="645"/>
      <c r="E47" s="602"/>
      <c r="F47" s="596"/>
      <c r="G47" s="962"/>
      <c r="H47" s="621"/>
      <c r="I47" s="621"/>
      <c r="J47" s="722"/>
      <c r="K47" s="650"/>
      <c r="L47" s="624"/>
      <c r="M47" s="621"/>
      <c r="N47" s="621"/>
      <c r="O47" s="722"/>
    </row>
    <row r="48" spans="1:15" s="492" customFormat="1" ht="25.5">
      <c r="A48" s="602"/>
      <c r="B48" s="620"/>
      <c r="C48" s="670" t="s">
        <v>353</v>
      </c>
      <c r="D48" s="671"/>
      <c r="E48" s="672"/>
      <c r="F48" s="658"/>
      <c r="G48" s="721"/>
      <c r="H48" s="916"/>
      <c r="I48" s="724"/>
      <c r="J48" s="723"/>
      <c r="K48" s="716"/>
      <c r="L48" s="624"/>
      <c r="M48" s="621"/>
      <c r="N48" s="621"/>
      <c r="O48" s="725"/>
    </row>
    <row r="49" spans="1:15" s="492" customFormat="1" ht="25.5">
      <c r="A49" s="602"/>
      <c r="B49" s="620"/>
      <c r="C49" s="670" t="s">
        <v>347</v>
      </c>
      <c r="D49" s="678"/>
      <c r="E49" s="679"/>
      <c r="F49" s="726"/>
      <c r="G49" s="721"/>
      <c r="H49" s="917"/>
      <c r="I49" s="724"/>
      <c r="J49" s="723"/>
      <c r="K49" s="716"/>
      <c r="L49" s="624"/>
      <c r="M49" s="621"/>
      <c r="N49" s="621"/>
      <c r="O49" s="725"/>
    </row>
    <row r="50" spans="1:15" s="492" customFormat="1" ht="25.5">
      <c r="A50" s="602"/>
      <c r="B50" s="620"/>
      <c r="C50" s="670" t="s">
        <v>348</v>
      </c>
      <c r="D50" s="671"/>
      <c r="E50" s="672"/>
      <c r="F50" s="658"/>
      <c r="G50" s="624"/>
      <c r="H50" s="621"/>
      <c r="I50" s="621"/>
      <c r="J50" s="723"/>
      <c r="K50" s="716"/>
      <c r="L50" s="624"/>
      <c r="M50" s="621"/>
      <c r="N50" s="621"/>
      <c r="O50" s="725"/>
    </row>
    <row r="51" spans="1:15" s="492" customFormat="1" ht="25.5">
      <c r="A51" s="602"/>
      <c r="B51" s="620"/>
      <c r="C51" s="670" t="s">
        <v>354</v>
      </c>
      <c r="D51" s="671"/>
      <c r="E51" s="672"/>
      <c r="F51" s="658"/>
      <c r="G51" s="624"/>
      <c r="H51" s="621"/>
      <c r="I51" s="621"/>
      <c r="J51" s="723"/>
      <c r="K51" s="716"/>
      <c r="L51" s="624"/>
      <c r="M51" s="621"/>
      <c r="N51" s="621"/>
      <c r="O51" s="725"/>
    </row>
    <row r="52" spans="1:15" s="492" customFormat="1" ht="25.5">
      <c r="A52" s="602"/>
      <c r="B52" s="620"/>
      <c r="C52" s="670" t="s">
        <v>283</v>
      </c>
      <c r="D52" s="671"/>
      <c r="E52" s="672"/>
      <c r="F52" s="658"/>
      <c r="G52" s="624"/>
      <c r="H52" s="621"/>
      <c r="I52" s="724"/>
      <c r="J52" s="723"/>
      <c r="K52" s="716"/>
      <c r="L52" s="624"/>
      <c r="M52" s="621"/>
      <c r="N52" s="621"/>
      <c r="O52" s="622"/>
    </row>
    <row r="53" spans="1:15" s="492" customFormat="1" ht="25.5">
      <c r="A53" s="602"/>
      <c r="B53" s="620"/>
      <c r="C53" s="670" t="s">
        <v>284</v>
      </c>
      <c r="D53" s="671"/>
      <c r="E53" s="672"/>
      <c r="F53" s="658"/>
      <c r="G53" s="624"/>
      <c r="H53" s="621"/>
      <c r="I53" s="673"/>
      <c r="J53" s="723"/>
      <c r="K53" s="716"/>
      <c r="L53" s="624"/>
      <c r="M53" s="621"/>
      <c r="N53" s="621"/>
      <c r="O53" s="622"/>
    </row>
    <row r="54" spans="1:15" s="492" customFormat="1" ht="25.5">
      <c r="A54" s="602"/>
      <c r="B54" s="595"/>
      <c r="C54" s="670" t="s">
        <v>285</v>
      </c>
      <c r="D54" s="651"/>
      <c r="E54" s="658"/>
      <c r="F54" s="658"/>
      <c r="G54" s="723"/>
      <c r="H54" s="917"/>
      <c r="I54" s="721"/>
      <c r="J54" s="622"/>
      <c r="K54" s="596"/>
      <c r="L54" s="624"/>
      <c r="M54" s="621"/>
      <c r="N54" s="621"/>
      <c r="O54" s="722"/>
    </row>
    <row r="55" spans="1:15" s="492" customFormat="1" ht="25.5">
      <c r="A55" s="602"/>
      <c r="B55" s="595"/>
      <c r="C55" s="670" t="s">
        <v>286</v>
      </c>
      <c r="D55" s="651"/>
      <c r="E55" s="658"/>
      <c r="F55" s="658"/>
      <c r="G55" s="723"/>
      <c r="H55" s="916"/>
      <c r="I55" s="727"/>
      <c r="J55" s="622"/>
      <c r="K55" s="596"/>
      <c r="L55" s="624"/>
      <c r="M55" s="621"/>
      <c r="N55" s="621"/>
      <c r="O55" s="728"/>
    </row>
    <row r="56" spans="1:15" s="492" customFormat="1" ht="25.5">
      <c r="A56" s="602"/>
      <c r="B56" s="620"/>
      <c r="C56" s="670" t="s">
        <v>287</v>
      </c>
      <c r="D56" s="681"/>
      <c r="E56" s="682"/>
      <c r="F56" s="729"/>
      <c r="G56" s="723"/>
      <c r="H56" s="641"/>
      <c r="I56" s="727"/>
      <c r="J56" s="622"/>
      <c r="K56" s="596"/>
      <c r="L56" s="624"/>
      <c r="M56" s="593"/>
      <c r="N56" s="621"/>
      <c r="O56" s="728"/>
    </row>
    <row r="57" spans="1:15" s="492" customFormat="1" ht="25.5">
      <c r="A57" s="602"/>
      <c r="B57" s="620"/>
      <c r="C57" s="670" t="s">
        <v>288</v>
      </c>
      <c r="D57" s="681"/>
      <c r="E57" s="682"/>
      <c r="F57" s="729"/>
      <c r="G57" s="723"/>
      <c r="H57" s="641"/>
      <c r="I57" s="727"/>
      <c r="J57" s="622"/>
      <c r="K57" s="596"/>
      <c r="L57" s="624"/>
      <c r="M57" s="593"/>
      <c r="N57" s="621"/>
      <c r="O57" s="728"/>
    </row>
    <row r="58" spans="1:15" s="492" customFormat="1" ht="25.5">
      <c r="A58" s="602"/>
      <c r="B58" s="620"/>
      <c r="C58" s="670" t="s">
        <v>342</v>
      </c>
      <c r="D58" s="681"/>
      <c r="E58" s="682"/>
      <c r="F58" s="729"/>
      <c r="G58" s="595"/>
      <c r="H58" s="593"/>
      <c r="I58" s="595" t="s">
        <v>56</v>
      </c>
      <c r="J58" s="730">
        <f>7.6*COUNTA(I43:I56)</f>
        <v>0</v>
      </c>
      <c r="K58" s="731"/>
      <c r="L58" s="595"/>
      <c r="M58" s="641"/>
      <c r="N58" s="650" t="s">
        <v>57</v>
      </c>
      <c r="O58" s="826">
        <f>7.5*COUNTA(N43:N56)</f>
        <v>0</v>
      </c>
    </row>
    <row r="59" spans="1:15" s="492" customFormat="1" ht="25.5">
      <c r="A59" s="602"/>
      <c r="B59" s="732" t="s">
        <v>355</v>
      </c>
      <c r="C59" s="625"/>
      <c r="D59" s="625"/>
      <c r="F59" s="657"/>
      <c r="G59" s="625"/>
      <c r="H59" s="625"/>
      <c r="I59" s="625"/>
      <c r="K59" s="657"/>
      <c r="L59" s="625"/>
      <c r="M59" s="625"/>
      <c r="N59" s="625"/>
    </row>
    <row r="60" spans="1:15">
      <c r="A60" s="375"/>
    </row>
    <row r="61" spans="1:15">
      <c r="A61" s="375"/>
    </row>
    <row r="63" spans="1:15" ht="21" customHeight="1"/>
  </sheetData>
  <mergeCells count="5">
    <mergeCell ref="A1:I1"/>
    <mergeCell ref="A2:E2"/>
    <mergeCell ref="L2:O2"/>
    <mergeCell ref="G2:J2"/>
    <mergeCell ref="L1:O1"/>
  </mergeCells>
  <phoneticPr fontId="6" type="noConversion"/>
  <conditionalFormatting sqref="A3:A47 L44:M44 G48:I48 G17:H17 K9:K14 L43:N43 K18:K19 K22:K26 K28:K35 I37:I43 G14:I14 N32 B10:C10 B38:B40 B34 K38 B36 L37:M37 M38 L36:L39 B22:C22 G6:H6 P3:XFD32 Q33:XFD33 L33 P34:XFD34 P36:XFD47 Q35:XFD35 L34:M35 F8:F11 F14:F22 F34:F42 F28 C24">
    <cfRule type="cellIs" dxfId="3256" priority="667" operator="equal">
      <formula>"Prep"</formula>
    </cfRule>
    <cfRule type="cellIs" dxfId="3255" priority="668" operator="equal">
      <formula>"SL"</formula>
    </cfRule>
    <cfRule type="cellIs" dxfId="3254" priority="669" operator="equal">
      <formula>"AL"</formula>
    </cfRule>
  </conditionalFormatting>
  <conditionalFormatting sqref="L4:M4 G17:H17 G44:H44 B3:C3 G48:I48 B18:C19 B40:C40 G12 K9:K14 L24:L25 L43:N43 K18:L19 I37:I42 G14:I14 L32:N32 B13:C13 L34 L26:M29 L36:L39 L8:L9 L11 B36:B37 G15:H15 B21:C22 B9:C10 L35:M35 B27:C27 G11:H11 G5:H6">
    <cfRule type="cellIs" dxfId="3253" priority="665" operator="equal">
      <formula>"SL"</formula>
    </cfRule>
    <cfRule type="cellIs" dxfId="3252" priority="666" operator="equal">
      <formula>"AL"</formula>
    </cfRule>
  </conditionalFormatting>
  <conditionalFormatting sqref="N3:N4 N31:N32 D13:D14 N6:N9 N11:N29 D3:D10 I35:I49 D24 I22:I23 N34:N44 D26:D27 D17:D22 I14:I17 I4:I12 D29:D42">
    <cfRule type="cellIs" dxfId="3251" priority="661" operator="equal">
      <formula>"SL"</formula>
    </cfRule>
    <cfRule type="cellIs" dxfId="3250" priority="662" operator="equal">
      <formula>"SL"</formula>
    </cfRule>
    <cfRule type="cellIs" dxfId="3249" priority="663" operator="equal">
      <formula>"SL"</formula>
    </cfRule>
    <cfRule type="cellIs" dxfId="3248" priority="664" operator="equal">
      <formula>"AL"</formula>
    </cfRule>
  </conditionalFormatting>
  <conditionalFormatting sqref="I52:I53">
    <cfRule type="cellIs" dxfId="3247" priority="659" operator="equal">
      <formula>"NA"</formula>
    </cfRule>
    <cfRule type="cellIs" dxfId="3246" priority="660" operator="equal">
      <formula>"AL"</formula>
    </cfRule>
  </conditionalFormatting>
  <conditionalFormatting sqref="L44:M44">
    <cfRule type="cellIs" dxfId="3245" priority="654" operator="equal">
      <formula>"Prep"</formula>
    </cfRule>
    <cfRule type="cellIs" dxfId="3244" priority="655" operator="equal">
      <formula>"SL"</formula>
    </cfRule>
    <cfRule type="cellIs" dxfId="3243" priority="656" operator="equal">
      <formula>"AL"</formula>
    </cfRule>
  </conditionalFormatting>
  <conditionalFormatting sqref="L44:M44">
    <cfRule type="cellIs" dxfId="3242" priority="652" operator="equal">
      <formula>"SL"</formula>
    </cfRule>
    <cfRule type="cellIs" dxfId="3241" priority="653" operator="equal">
      <formula>"AL"</formula>
    </cfRule>
  </conditionalFormatting>
  <conditionalFormatting sqref="B30:C30">
    <cfRule type="cellIs" dxfId="3240" priority="636" operator="equal">
      <formula>"SL"</formula>
    </cfRule>
    <cfRule type="cellIs" dxfId="3239" priority="637" operator="equal">
      <formula>"AL"</formula>
    </cfRule>
  </conditionalFormatting>
  <conditionalFormatting sqref="B3">
    <cfRule type="cellIs" dxfId="3238" priority="616" operator="equal">
      <formula>"SL"</formula>
    </cfRule>
    <cfRule type="cellIs" dxfId="3237" priority="617" operator="equal">
      <formula>"AL"</formula>
    </cfRule>
  </conditionalFormatting>
  <conditionalFormatting sqref="B3">
    <cfRule type="cellIs" dxfId="3236" priority="618" operator="equal">
      <formula>"Prep"</formula>
    </cfRule>
    <cfRule type="cellIs" dxfId="3235" priority="619" operator="equal">
      <formula>"SL"</formula>
    </cfRule>
    <cfRule type="cellIs" dxfId="3234" priority="620" operator="equal">
      <formula>"AL"</formula>
    </cfRule>
  </conditionalFormatting>
  <conditionalFormatting sqref="G6:H6">
    <cfRule type="cellIs" dxfId="3233" priority="532" operator="equal">
      <formula>"SL"</formula>
    </cfRule>
    <cfRule type="cellIs" dxfId="3232" priority="533" operator="equal">
      <formula>"AL"</formula>
    </cfRule>
  </conditionalFormatting>
  <conditionalFormatting sqref="A11">
    <cfRule type="cellIs" dxfId="3231" priority="528" operator="equal">
      <formula>"SL"</formula>
    </cfRule>
    <cfRule type="cellIs" dxfId="3230" priority="529" operator="equal">
      <formula>"AL"</formula>
    </cfRule>
  </conditionalFormatting>
  <conditionalFormatting sqref="B39:C39">
    <cfRule type="cellIs" dxfId="3229" priority="501" operator="equal">
      <formula>"SL"</formula>
    </cfRule>
    <cfRule type="cellIs" dxfId="3228" priority="502" operator="equal">
      <formula>"AL"</formula>
    </cfRule>
  </conditionalFormatting>
  <conditionalFormatting sqref="G16:H16">
    <cfRule type="cellIs" dxfId="3227" priority="485" operator="equal">
      <formula>"SL"</formula>
    </cfRule>
    <cfRule type="cellIs" dxfId="3226" priority="486" operator="equal">
      <formula>"AL"</formula>
    </cfRule>
  </conditionalFormatting>
  <conditionalFormatting sqref="K4 K7">
    <cfRule type="cellIs" dxfId="3225" priority="473" operator="equal">
      <formula>"SL"</formula>
    </cfRule>
    <cfRule type="cellIs" dxfId="3224" priority="474" operator="equal">
      <formula>"AL"</formula>
    </cfRule>
  </conditionalFormatting>
  <conditionalFormatting sqref="K7">
    <cfRule type="cellIs" dxfId="3223" priority="475" operator="equal">
      <formula>"Prep"</formula>
    </cfRule>
    <cfRule type="cellIs" dxfId="3222" priority="476" operator="equal">
      <formula>"SL"</formula>
    </cfRule>
    <cfRule type="cellIs" dxfId="3221" priority="477" operator="equal">
      <formula>"AL"</formula>
    </cfRule>
  </conditionalFormatting>
  <conditionalFormatting sqref="K8 K4:K6">
    <cfRule type="cellIs" dxfId="3220" priority="466" operator="equal">
      <formula>"SL"</formula>
    </cfRule>
    <cfRule type="cellIs" dxfId="3219" priority="467" operator="equal">
      <formula>"AL"</formula>
    </cfRule>
  </conditionalFormatting>
  <conditionalFormatting sqref="K8 K4:K6">
    <cfRule type="cellIs" dxfId="3218" priority="470" operator="equal">
      <formula>"Prep"</formula>
    </cfRule>
    <cfRule type="cellIs" dxfId="3217" priority="471" operator="equal">
      <formula>"SL"</formula>
    </cfRule>
    <cfRule type="cellIs" dxfId="3216" priority="472" operator="equal">
      <formula>"AL"</formula>
    </cfRule>
  </conditionalFormatting>
  <conditionalFormatting sqref="K3">
    <cfRule type="cellIs" dxfId="3215" priority="463" operator="equal">
      <formula>"Prep"</formula>
    </cfRule>
    <cfRule type="cellIs" dxfId="3214" priority="464" operator="equal">
      <formula>"SL"</formula>
    </cfRule>
    <cfRule type="cellIs" dxfId="3213" priority="465" operator="equal">
      <formula>"AL"</formula>
    </cfRule>
  </conditionalFormatting>
  <conditionalFormatting sqref="K3">
    <cfRule type="cellIs" dxfId="3212" priority="461" operator="equal">
      <formula>"SL"</formula>
    </cfRule>
    <cfRule type="cellIs" dxfId="3211" priority="462" operator="equal">
      <formula>"AL"</formula>
    </cfRule>
  </conditionalFormatting>
  <conditionalFormatting sqref="K3">
    <cfRule type="cellIs" dxfId="3210" priority="459" operator="equal">
      <formula>"SL"</formula>
    </cfRule>
    <cfRule type="cellIs" dxfId="3209" priority="460" operator="equal">
      <formula>"AL"</formula>
    </cfRule>
  </conditionalFormatting>
  <conditionalFormatting sqref="F3">
    <cfRule type="cellIs" dxfId="3208" priority="456" operator="equal">
      <formula>"Prep"</formula>
    </cfRule>
    <cfRule type="cellIs" dxfId="3207" priority="457" operator="equal">
      <formula>"SL"</formula>
    </cfRule>
    <cfRule type="cellIs" dxfId="3206" priority="458" operator="equal">
      <formula>"AL"</formula>
    </cfRule>
  </conditionalFormatting>
  <conditionalFormatting sqref="F3">
    <cfRule type="cellIs" dxfId="3205" priority="454" operator="equal">
      <formula>"SL"</formula>
    </cfRule>
    <cfRule type="cellIs" dxfId="3204" priority="455" operator="equal">
      <formula>"AL"</formula>
    </cfRule>
  </conditionalFormatting>
  <conditionalFormatting sqref="F3">
    <cfRule type="cellIs" dxfId="3203" priority="452" operator="equal">
      <formula>"SL"</formula>
    </cfRule>
    <cfRule type="cellIs" dxfId="3202" priority="453" operator="equal">
      <formula>"AL"</formula>
    </cfRule>
  </conditionalFormatting>
  <conditionalFormatting sqref="F5">
    <cfRule type="cellIs" dxfId="3201" priority="429" operator="equal">
      <formula>"Prep"</formula>
    </cfRule>
    <cfRule type="cellIs" dxfId="3200" priority="430" operator="equal">
      <formula>"SL"</formula>
    </cfRule>
    <cfRule type="cellIs" dxfId="3199" priority="431" operator="equal">
      <formula>"AL"</formula>
    </cfRule>
  </conditionalFormatting>
  <conditionalFormatting sqref="F5">
    <cfRule type="cellIs" dxfId="3198" priority="426" operator="equal">
      <formula>"Prep"</formula>
    </cfRule>
    <cfRule type="cellIs" dxfId="3197" priority="427" operator="equal">
      <formula>"SL"</formula>
    </cfRule>
    <cfRule type="cellIs" dxfId="3196" priority="428" operator="equal">
      <formula>"AL"</formula>
    </cfRule>
  </conditionalFormatting>
  <conditionalFormatting sqref="F31">
    <cfRule type="cellIs" dxfId="3195" priority="423" operator="equal">
      <formula>"Prep"</formula>
    </cfRule>
    <cfRule type="cellIs" dxfId="3194" priority="424" operator="equal">
      <formula>"SL"</formula>
    </cfRule>
    <cfRule type="cellIs" dxfId="3193" priority="425" operator="equal">
      <formula>"AL"</formula>
    </cfRule>
  </conditionalFormatting>
  <conditionalFormatting sqref="B43:B44 B48:B58 D43:F44 D48:F58">
    <cfRule type="cellIs" dxfId="3192" priority="408" operator="equal">
      <formula>"Prep"</formula>
    </cfRule>
    <cfRule type="cellIs" dxfId="3191" priority="409" operator="equal">
      <formula>"SL"</formula>
    </cfRule>
    <cfRule type="cellIs" dxfId="3190" priority="410" operator="equal">
      <formula>"AL"</formula>
    </cfRule>
  </conditionalFormatting>
  <conditionalFormatting sqref="L15:M16 L20:M20 A8:A1048576 K19:K23 K24:M26 B59:F1048576 A7:C7 A2:F2 B29:D30 D13 B10:D10 B38:C40 B34:C34 N36 L36 B36:C36 K28:K39 G9:I9 N3:N4 B43:B58 L31:N32 L27:M29 N12:N29 L37:N39 B14:D14 B37:D37 K3 B17:D22 B24:D24 B8:C9 D7:D9 Q33:XFD33 L33 P34:XFD34 P36:XFD1048576 Q35:XFD35 L34:N35 G27 B26:D27 G12:I12 I10 G43:O1048576 D31:D36 A1:I1 K1:L1 P1:XFD32 G22:I22 K18:M18 F14:I17 F11:I11 K2:O2 F4:I8 F8:F10 D43:F58 K11:N11 G35:I42 K4:M4 K10 K5 K6:N9 K12:M14 K40:N42 F23:F31 C23:C26 D38:D42 F34:F42 A3:D6 F3">
    <cfRule type="cellIs" dxfId="3189" priority="404" operator="equal">
      <formula>"WC"</formula>
    </cfRule>
  </conditionalFormatting>
  <conditionalFormatting sqref="B13:C13 B10:C10 L35:M35 F18:F22">
    <cfRule type="cellIs" dxfId="3188" priority="398" operator="equal">
      <formula>"WC"</formula>
    </cfRule>
    <cfRule type="cellIs" dxfId="3187" priority="399" operator="equal">
      <formula>"TR"</formula>
    </cfRule>
  </conditionalFormatting>
  <conditionalFormatting sqref="G10:H10">
    <cfRule type="cellIs" dxfId="3186" priority="393" operator="equal">
      <formula>"SL"</formula>
    </cfRule>
    <cfRule type="cellIs" dxfId="3185" priority="394" operator="equal">
      <formula>"AL"</formula>
    </cfRule>
  </conditionalFormatting>
  <conditionalFormatting sqref="G10:H10">
    <cfRule type="cellIs" dxfId="3184" priority="395" operator="equal">
      <formula>"Prep"</formula>
    </cfRule>
    <cfRule type="cellIs" dxfId="3183" priority="396" operator="equal">
      <formula>"SL"</formula>
    </cfRule>
    <cfRule type="cellIs" dxfId="3182" priority="397" operator="equal">
      <formula>"AL"</formula>
    </cfRule>
  </conditionalFormatting>
  <conditionalFormatting sqref="G10">
    <cfRule type="cellIs" dxfId="3181" priority="391" operator="equal">
      <formula>"SL"</formula>
    </cfRule>
    <cfRule type="cellIs" dxfId="3180" priority="392" operator="equal">
      <formula>"AL"</formula>
    </cfRule>
  </conditionalFormatting>
  <conditionalFormatting sqref="G10:H10">
    <cfRule type="cellIs" dxfId="3179" priority="389" operator="equal">
      <formula>"WC"</formula>
    </cfRule>
    <cfRule type="cellIs" dxfId="3178" priority="390" operator="equal">
      <formula>"TR"</formula>
    </cfRule>
  </conditionalFormatting>
  <conditionalFormatting sqref="B17:C17">
    <cfRule type="cellIs" dxfId="3177" priority="358" operator="equal">
      <formula>"SL"</formula>
    </cfRule>
    <cfRule type="cellIs" dxfId="3176" priority="359" operator="equal">
      <formula>"AL"</formula>
    </cfRule>
  </conditionalFormatting>
  <conditionalFormatting sqref="B17:C17">
    <cfRule type="cellIs" dxfId="3175" priority="347" operator="equal">
      <formula>"SL"</formula>
    </cfRule>
    <cfRule type="cellIs" dxfId="3174" priority="348" operator="equal">
      <formula>"AL"</formula>
    </cfRule>
    <cfRule type="cellIs" dxfId="3173" priority="349" operator="equal">
      <formula>"WC"</formula>
    </cfRule>
    <cfRule type="cellIs" dxfId="3172" priority="350" operator="equal">
      <formula>"TR"</formula>
    </cfRule>
  </conditionalFormatting>
  <conditionalFormatting sqref="G15">
    <cfRule type="cellIs" dxfId="3171" priority="315" operator="equal">
      <formula>"SL"</formula>
    </cfRule>
    <cfRule type="cellIs" dxfId="3170" priority="316" operator="equal">
      <formula>"AL"</formula>
    </cfRule>
  </conditionalFormatting>
  <conditionalFormatting sqref="G15:I15 G7:I7 L22:M22 B8:C8 L18:M20 L24:M25 B5:C5 B14:C14 G9:H9 B24:C24 B34:C34 L36:L39 L8:M9 L11:M14 B36:C37 L34:M35 G4:I4 G12:I12">
    <cfRule type="expression" dxfId="3169" priority="308">
      <formula>ROW()=CELL("ROW")</formula>
    </cfRule>
  </conditionalFormatting>
  <conditionalFormatting sqref="G15:I15 G7:I7 L22:M22 B8:C8 L18:M20 L24:M25 B5:C5 B14:C14 G9:H9 B24:C24 B34:C34 L36:L39 L8:M9 L11:M14 B36:C37 L34:M35 G4:I4 G12:I12">
    <cfRule type="expression" dxfId="3168" priority="307">
      <formula>ROW()=CELL("ROW")</formula>
    </cfRule>
  </conditionalFormatting>
  <conditionalFormatting sqref="L3:M3">
    <cfRule type="expression" dxfId="3167" priority="294">
      <formula>ROW()=CELL("ROW")</formula>
    </cfRule>
  </conditionalFormatting>
  <conditionalFormatting sqref="L3:M3">
    <cfRule type="expression" dxfId="3166" priority="293">
      <formula>ROW()=CELL("ROW")</formula>
    </cfRule>
  </conditionalFormatting>
  <conditionalFormatting sqref="D28">
    <cfRule type="cellIs" dxfId="3165" priority="289" operator="equal">
      <formula>"SL"</formula>
    </cfRule>
    <cfRule type="cellIs" dxfId="3164" priority="290" operator="equal">
      <formula>"SL"</formula>
    </cfRule>
    <cfRule type="cellIs" dxfId="3163" priority="291" operator="equal">
      <formula>"SL"</formula>
    </cfRule>
    <cfRule type="cellIs" dxfId="3162" priority="292" operator="equal">
      <formula>"AL"</formula>
    </cfRule>
  </conditionalFormatting>
  <conditionalFormatting sqref="B28:D28">
    <cfRule type="expression" dxfId="3161" priority="287">
      <formula>ROW()=CELL("ROW")</formula>
    </cfRule>
    <cfRule type="expression" priority="288">
      <formula>ROW()=CELL("ROW")</formula>
    </cfRule>
  </conditionalFormatting>
  <conditionalFormatting sqref="B42">
    <cfRule type="cellIs" dxfId="3160" priority="285" operator="equal">
      <formula>"SL"</formula>
    </cfRule>
    <cfRule type="cellIs" dxfId="3159" priority="286" operator="equal">
      <formula>"AL"</formula>
    </cfRule>
  </conditionalFormatting>
  <conditionalFormatting sqref="B42:C42">
    <cfRule type="expression" dxfId="3158" priority="284">
      <formula>ROW()=CELL("ROW")</formula>
    </cfRule>
  </conditionalFormatting>
  <conditionalFormatting sqref="B42:C42">
    <cfRule type="expression" dxfId="3157" priority="283">
      <formula>ROW()=CELL("ROW")</formula>
    </cfRule>
  </conditionalFormatting>
  <conditionalFormatting sqref="L21">
    <cfRule type="cellIs" dxfId="3156" priority="279" operator="equal">
      <formula>"SL"</formula>
    </cfRule>
    <cfRule type="cellIs" dxfId="3155" priority="280" operator="equal">
      <formula>"AL"</formula>
    </cfRule>
  </conditionalFormatting>
  <conditionalFormatting sqref="L21:M21">
    <cfRule type="expression" dxfId="3154" priority="278">
      <formula>ROW()=CELL("ROW")</formula>
    </cfRule>
  </conditionalFormatting>
  <conditionalFormatting sqref="L21:M21">
    <cfRule type="expression" dxfId="3153" priority="277">
      <formula>ROW()=CELL("ROW")</formula>
    </cfRule>
  </conditionalFormatting>
  <conditionalFormatting sqref="L17">
    <cfRule type="cellIs" dxfId="3152" priority="267" operator="equal">
      <formula>"SL"</formula>
    </cfRule>
    <cfRule type="cellIs" dxfId="3151" priority="268" operator="equal">
      <formula>"AL"</formula>
    </cfRule>
  </conditionalFormatting>
  <conditionalFormatting sqref="L17:M17">
    <cfRule type="expression" dxfId="3150" priority="266">
      <formula>ROW()=CELL("ROW")</formula>
    </cfRule>
  </conditionalFormatting>
  <conditionalFormatting sqref="L17:M17">
    <cfRule type="expression" dxfId="3149" priority="265">
      <formula>ROW()=CELL("ROW")</formula>
    </cfRule>
  </conditionalFormatting>
  <conditionalFormatting sqref="G23:H23">
    <cfRule type="cellIs" dxfId="3148" priority="224" operator="equal">
      <formula>"Prep"</formula>
    </cfRule>
    <cfRule type="cellIs" dxfId="3147" priority="225" operator="equal">
      <formula>"SL"</formula>
    </cfRule>
    <cfRule type="cellIs" dxfId="3146" priority="226" operator="equal">
      <formula>"AL"</formula>
    </cfRule>
  </conditionalFormatting>
  <conditionalFormatting sqref="G23:H23">
    <cfRule type="cellIs" dxfId="3145" priority="222" operator="equal">
      <formula>"SL"</formula>
    </cfRule>
    <cfRule type="cellIs" dxfId="3144" priority="223" operator="equal">
      <formula>"AL"</formula>
    </cfRule>
  </conditionalFormatting>
  <conditionalFormatting sqref="G23:I23">
    <cfRule type="cellIs" dxfId="3143" priority="221" operator="equal">
      <formula>"WC"</formula>
    </cfRule>
  </conditionalFormatting>
  <conditionalFormatting sqref="G23:H23">
    <cfRule type="expression" dxfId="3142" priority="220">
      <formula>ROW()=CELL("ROW")</formula>
    </cfRule>
  </conditionalFormatting>
  <conditionalFormatting sqref="G23:H23">
    <cfRule type="expression" dxfId="3141" priority="219">
      <formula>ROW()=CELL("ROW")</formula>
    </cfRule>
  </conditionalFormatting>
  <conditionalFormatting sqref="B31:C31">
    <cfRule type="cellIs" dxfId="3140" priority="213" operator="equal">
      <formula>"SL"</formula>
    </cfRule>
    <cfRule type="cellIs" dxfId="3139" priority="214" operator="equal">
      <formula>"AL"</formula>
    </cfRule>
  </conditionalFormatting>
  <conditionalFormatting sqref="B31:C31">
    <cfRule type="expression" dxfId="3138" priority="207">
      <formula>ROW()=CELL("ROW")</formula>
    </cfRule>
    <cfRule type="expression" priority="208">
      <formula>ROW()=CELL("ROW")</formula>
    </cfRule>
  </conditionalFormatting>
  <conditionalFormatting sqref="G21">
    <cfRule type="cellIs" dxfId="3137" priority="205" operator="equal">
      <formula>"SL"</formula>
    </cfRule>
    <cfRule type="cellIs" dxfId="3136" priority="206" operator="equal">
      <formula>"AL"</formula>
    </cfRule>
  </conditionalFormatting>
  <conditionalFormatting sqref="G21:H21">
    <cfRule type="expression" dxfId="3135" priority="204">
      <formula>ROW()=CELL("ROW")</formula>
    </cfRule>
  </conditionalFormatting>
  <conditionalFormatting sqref="G21:H21">
    <cfRule type="expression" dxfId="3134" priority="203">
      <formula>ROW()=CELL("ROW")</formula>
    </cfRule>
  </conditionalFormatting>
  <conditionalFormatting sqref="M36">
    <cfRule type="cellIs" dxfId="3133" priority="198" operator="equal">
      <formula>"Prep"</formula>
    </cfRule>
    <cfRule type="cellIs" dxfId="3132" priority="199" operator="equal">
      <formula>"SL"</formula>
    </cfRule>
    <cfRule type="cellIs" dxfId="3131" priority="200" operator="equal">
      <formula>"AL"</formula>
    </cfRule>
  </conditionalFormatting>
  <conditionalFormatting sqref="M36">
    <cfRule type="cellIs" dxfId="3130" priority="194" operator="equal">
      <formula>"SL"</formula>
    </cfRule>
    <cfRule type="cellIs" dxfId="3129" priority="195" operator="equal">
      <formula>"AL"</formula>
    </cfRule>
    <cfRule type="cellIs" dxfId="3128" priority="196" operator="equal">
      <formula>"WC"</formula>
    </cfRule>
    <cfRule type="cellIs" dxfId="3127" priority="197" operator="equal">
      <formula>"TR"</formula>
    </cfRule>
  </conditionalFormatting>
  <conditionalFormatting sqref="M36">
    <cfRule type="expression" dxfId="3126" priority="191">
      <formula>ROW()=CELL("ROW")</formula>
    </cfRule>
  </conditionalFormatting>
  <conditionalFormatting sqref="M36">
    <cfRule type="expression" dxfId="3125" priority="190">
      <formula>ROW()=CELL("ROW")</formula>
    </cfRule>
  </conditionalFormatting>
  <conditionalFormatting sqref="C43:C44 C48:C58">
    <cfRule type="cellIs" dxfId="3124" priority="172" operator="equal">
      <formula>"Prep"</formula>
    </cfRule>
    <cfRule type="cellIs" dxfId="3123" priority="173" operator="equal">
      <formula>"SL"</formula>
    </cfRule>
    <cfRule type="cellIs" dxfId="3122" priority="174" operator="equal">
      <formula>"AL"</formula>
    </cfRule>
  </conditionalFormatting>
  <conditionalFormatting sqref="C43:C46 C48:C58">
    <cfRule type="cellIs" dxfId="3121" priority="170" operator="equal">
      <formula>"WC"</formula>
    </cfRule>
    <cfRule type="cellIs" dxfId="3120" priority="171" operator="equal">
      <formula>"TR"</formula>
    </cfRule>
  </conditionalFormatting>
  <conditionalFormatting sqref="M33">
    <cfRule type="cellIs" dxfId="3119" priority="167" operator="equal">
      <formula>"Prep"</formula>
    </cfRule>
    <cfRule type="cellIs" dxfId="3118" priority="168" operator="equal">
      <formula>"SL"</formula>
    </cfRule>
    <cfRule type="cellIs" dxfId="3117" priority="169" operator="equal">
      <formula>"AL"</formula>
    </cfRule>
  </conditionalFormatting>
  <conditionalFormatting sqref="M33">
    <cfRule type="cellIs" dxfId="3116" priority="165" operator="equal">
      <formula>"SL"</formula>
    </cfRule>
    <cfRule type="cellIs" dxfId="3115" priority="166" operator="equal">
      <formula>"AL"</formula>
    </cfRule>
  </conditionalFormatting>
  <conditionalFormatting sqref="M33">
    <cfRule type="cellIs" dxfId="3114" priority="164" operator="equal">
      <formula>"WC"</formula>
    </cfRule>
  </conditionalFormatting>
  <conditionalFormatting sqref="M33">
    <cfRule type="expression" dxfId="3113" priority="163">
      <formula>ROW()=CELL("ROW")</formula>
    </cfRule>
  </conditionalFormatting>
  <conditionalFormatting sqref="M33">
    <cfRule type="expression" dxfId="3112" priority="162">
      <formula>ROW()=CELL("ROW")</formula>
    </cfRule>
  </conditionalFormatting>
  <conditionalFormatting sqref="G3:H3">
    <cfRule type="cellIs" dxfId="3111" priority="160" operator="equal">
      <formula>"SL"</formula>
    </cfRule>
    <cfRule type="cellIs" dxfId="3110" priority="161" operator="equal">
      <formula>"AL"</formula>
    </cfRule>
  </conditionalFormatting>
  <conditionalFormatting sqref="I3">
    <cfRule type="cellIs" dxfId="3109" priority="156" operator="equal">
      <formula>"SL"</formula>
    </cfRule>
    <cfRule type="cellIs" dxfId="3108" priority="157" operator="equal">
      <formula>"SL"</formula>
    </cfRule>
    <cfRule type="cellIs" dxfId="3107" priority="158" operator="equal">
      <formula>"SL"</formula>
    </cfRule>
    <cfRule type="cellIs" dxfId="3106" priority="159" operator="equal">
      <formula>"AL"</formula>
    </cfRule>
  </conditionalFormatting>
  <conditionalFormatting sqref="G3:I3">
    <cfRule type="expression" dxfId="3105" priority="154">
      <formula>ROW()=CELL("ROW")</formula>
    </cfRule>
    <cfRule type="expression" priority="155">
      <formula>ROW()=CELL("ROW")</formula>
    </cfRule>
  </conditionalFormatting>
  <conditionalFormatting sqref="L33">
    <cfRule type="cellIs" dxfId="3104" priority="149" operator="equal">
      <formula>"Prep"</formula>
    </cfRule>
    <cfRule type="cellIs" dxfId="3103" priority="150" operator="equal">
      <formula>"SL"</formula>
    </cfRule>
    <cfRule type="cellIs" dxfId="3102" priority="151" operator="equal">
      <formula>"AL"</formula>
    </cfRule>
  </conditionalFormatting>
  <conditionalFormatting sqref="L33">
    <cfRule type="cellIs" dxfId="3101" priority="147" operator="equal">
      <formula>"SL"</formula>
    </cfRule>
    <cfRule type="cellIs" dxfId="3100" priority="148" operator="equal">
      <formula>"AL"</formula>
    </cfRule>
  </conditionalFormatting>
  <conditionalFormatting sqref="L33">
    <cfRule type="cellIs" dxfId="3099" priority="146" operator="equal">
      <formula>"WC"</formula>
    </cfRule>
  </conditionalFormatting>
  <conditionalFormatting sqref="L33">
    <cfRule type="expression" dxfId="3098" priority="145">
      <formula>ROW()=CELL("ROW")</formula>
    </cfRule>
  </conditionalFormatting>
  <conditionalFormatting sqref="L33">
    <cfRule type="expression" dxfId="3097" priority="144">
      <formula>ROW()=CELL("ROW")</formula>
    </cfRule>
  </conditionalFormatting>
  <conditionalFormatting sqref="C47">
    <cfRule type="cellIs" dxfId="3096" priority="133" operator="equal">
      <formula>"WC"</formula>
    </cfRule>
    <cfRule type="cellIs" dxfId="3095" priority="134" operator="equal">
      <formula>"TR"</formula>
    </cfRule>
  </conditionalFormatting>
  <conditionalFormatting sqref="G2:J2">
    <cfRule type="cellIs" dxfId="3094" priority="123" operator="equal">
      <formula>"WC"</formula>
    </cfRule>
    <cfRule type="cellIs" dxfId="3093" priority="124" operator="equal">
      <formula>"TR"</formula>
    </cfRule>
  </conditionalFormatting>
  <conditionalFormatting sqref="C26">
    <cfRule type="cellIs" dxfId="3092" priority="107" operator="equal">
      <formula>"WC"</formula>
    </cfRule>
    <cfRule type="cellIs" dxfId="3091" priority="108" operator="equal">
      <formula>"TR"</formula>
    </cfRule>
  </conditionalFormatting>
  <conditionalFormatting sqref="J7 J9:J17">
    <cfRule type="cellIs" dxfId="3090" priority="96" operator="equal">
      <formula>"SL"</formula>
    </cfRule>
    <cfRule type="cellIs" dxfId="3089" priority="97" operator="equal">
      <formula>"AL"</formula>
    </cfRule>
  </conditionalFormatting>
  <conditionalFormatting sqref="J30">
    <cfRule type="cellIs" dxfId="3088" priority="92" operator="equal">
      <formula>"SL"</formula>
    </cfRule>
    <cfRule type="cellIs" dxfId="3087" priority="93" operator="equal">
      <formula>"SL"</formula>
    </cfRule>
    <cfRule type="cellIs" dxfId="3086" priority="94" operator="equal">
      <formula>"SL"</formula>
    </cfRule>
    <cfRule type="cellIs" dxfId="3085" priority="95" operator="equal">
      <formula>"AL"</formula>
    </cfRule>
  </conditionalFormatting>
  <conditionalFormatting sqref="J7 J3 J30 J9:J17 J21:J25">
    <cfRule type="cellIs" dxfId="3084" priority="98" operator="equal">
      <formula>"Prep"</formula>
    </cfRule>
    <cfRule type="cellIs" dxfId="3083" priority="99" operator="equal">
      <formula>"SL"</formula>
    </cfRule>
    <cfRule type="cellIs" dxfId="3082" priority="100" operator="equal">
      <formula>"AL"</formula>
    </cfRule>
  </conditionalFormatting>
  <conditionalFormatting sqref="J8 J5:J6">
    <cfRule type="cellIs" dxfId="3081" priority="85" operator="equal">
      <formula>"SL"</formula>
    </cfRule>
    <cfRule type="cellIs" dxfId="3080" priority="86" operator="equal">
      <formula>"AL"</formula>
    </cfRule>
  </conditionalFormatting>
  <conditionalFormatting sqref="J8 J5:J6">
    <cfRule type="cellIs" dxfId="3079" priority="89" operator="equal">
      <formula>"Prep"</formula>
    </cfRule>
    <cfRule type="cellIs" dxfId="3078" priority="90" operator="equal">
      <formula>"SL"</formula>
    </cfRule>
    <cfRule type="cellIs" dxfId="3077" priority="91" operator="equal">
      <formula>"AL"</formula>
    </cfRule>
  </conditionalFormatting>
  <conditionalFormatting sqref="J3">
    <cfRule type="cellIs" dxfId="3076" priority="87" operator="equal">
      <formula>"SL"</formula>
    </cfRule>
    <cfRule type="cellIs" dxfId="3075" priority="88" operator="equal">
      <formula>"AL"</formula>
    </cfRule>
  </conditionalFormatting>
  <conditionalFormatting sqref="J3 J37:J42 J30 J27:J28 J5:J19 J21:J25">
    <cfRule type="cellIs" dxfId="3074" priority="83" operator="equal">
      <formula>"WC"</formula>
    </cfRule>
    <cfRule type="cellIs" dxfId="3073" priority="84" operator="equal">
      <formula>"TR"</formula>
    </cfRule>
  </conditionalFormatting>
  <conditionalFormatting sqref="J30">
    <cfRule type="expression" dxfId="3072" priority="82">
      <formula>ROW()=CELL("ROW")</formula>
    </cfRule>
  </conditionalFormatting>
  <conditionalFormatting sqref="J30">
    <cfRule type="expression" dxfId="3071" priority="81">
      <formula>ROW()=CELL("ROW")</formula>
    </cfRule>
  </conditionalFormatting>
  <conditionalFormatting sqref="J4">
    <cfRule type="cellIs" dxfId="3070" priority="79" operator="equal">
      <formula>"SL"</formula>
    </cfRule>
    <cfRule type="cellIs" dxfId="3069" priority="80" operator="equal">
      <formula>"AL"</formula>
    </cfRule>
  </conditionalFormatting>
  <conditionalFormatting sqref="J4">
    <cfRule type="cellIs" dxfId="3068" priority="74" operator="equal">
      <formula>"SL"</formula>
    </cfRule>
    <cfRule type="cellIs" dxfId="3067" priority="75" operator="equal">
      <formula>"AL"</formula>
    </cfRule>
  </conditionalFormatting>
  <conditionalFormatting sqref="J4">
    <cfRule type="cellIs" dxfId="3066" priority="76" operator="equal">
      <formula>"Prep"</formula>
    </cfRule>
    <cfRule type="cellIs" dxfId="3065" priority="77" operator="equal">
      <formula>"SL"</formula>
    </cfRule>
    <cfRule type="cellIs" dxfId="3064" priority="78" operator="equal">
      <formula>"AL"</formula>
    </cfRule>
  </conditionalFormatting>
  <conditionalFormatting sqref="J4">
    <cfRule type="cellIs" dxfId="3063" priority="70" operator="equal">
      <formula>"SL"</formula>
    </cfRule>
    <cfRule type="cellIs" dxfId="3062" priority="71" operator="equal">
      <formula>"AL"</formula>
    </cfRule>
    <cfRule type="cellIs" dxfId="3061" priority="72" operator="equal">
      <formula>"WC"</formula>
    </cfRule>
    <cfRule type="cellIs" dxfId="3060" priority="73" operator="equal">
      <formula>"TR"</formula>
    </cfRule>
  </conditionalFormatting>
  <conditionalFormatting sqref="O23">
    <cfRule type="cellIs" dxfId="3059" priority="61" operator="equal">
      <formula>"SL"</formula>
    </cfRule>
    <cfRule type="cellIs" dxfId="3058" priority="62" operator="equal">
      <formula>"SL"</formula>
    </cfRule>
    <cfRule type="cellIs" dxfId="3057" priority="63" operator="equal">
      <formula>"SL"</formula>
    </cfRule>
    <cfRule type="cellIs" dxfId="3056" priority="64" operator="equal">
      <formula>"AL"</formula>
    </cfRule>
  </conditionalFormatting>
  <conditionalFormatting sqref="O15:O17">
    <cfRule type="cellIs" dxfId="3055" priority="67" operator="equal">
      <formula>"Prep"</formula>
    </cfRule>
    <cfRule type="cellIs" dxfId="3054" priority="68" operator="equal">
      <formula>"SL"</formula>
    </cfRule>
    <cfRule type="cellIs" dxfId="3053" priority="69" operator="equal">
      <formula>"AL"</formula>
    </cfRule>
  </conditionalFormatting>
  <conditionalFormatting sqref="O15:O17">
    <cfRule type="cellIs" dxfId="3052" priority="65" operator="equal">
      <formula>"SL"</formula>
    </cfRule>
    <cfRule type="cellIs" dxfId="3051" priority="66" operator="equal">
      <formula>"AL"</formula>
    </cfRule>
  </conditionalFormatting>
  <conditionalFormatting sqref="O3">
    <cfRule type="cellIs" dxfId="3050" priority="56" operator="equal">
      <formula>"SL"</formula>
    </cfRule>
    <cfRule type="cellIs" dxfId="3049" priority="57" operator="equal">
      <formula>"AL"</formula>
    </cfRule>
  </conditionalFormatting>
  <conditionalFormatting sqref="O3">
    <cfRule type="cellIs" dxfId="3048" priority="58" operator="equal">
      <formula>"Prep"</formula>
    </cfRule>
    <cfRule type="cellIs" dxfId="3047" priority="59" operator="equal">
      <formula>"SL"</formula>
    </cfRule>
    <cfRule type="cellIs" dxfId="3046" priority="60" operator="equal">
      <formula>"AL"</formula>
    </cfRule>
  </conditionalFormatting>
  <conditionalFormatting sqref="O3">
    <cfRule type="cellIs" dxfId="3045" priority="54" operator="equal">
      <formula>"SL"</formula>
    </cfRule>
    <cfRule type="cellIs" dxfId="3044" priority="55" operator="equal">
      <formula>"AL"</formula>
    </cfRule>
  </conditionalFormatting>
  <conditionalFormatting sqref="O7">
    <cfRule type="cellIs" dxfId="3043" priority="49" operator="equal">
      <formula>"SL"</formula>
    </cfRule>
    <cfRule type="cellIs" dxfId="3042" priority="50" operator="equal">
      <formula>"AL"</formula>
    </cfRule>
  </conditionalFormatting>
  <conditionalFormatting sqref="O7">
    <cfRule type="cellIs" dxfId="3041" priority="51" operator="equal">
      <formula>"Prep"</formula>
    </cfRule>
    <cfRule type="cellIs" dxfId="3040" priority="52" operator="equal">
      <formula>"SL"</formula>
    </cfRule>
    <cfRule type="cellIs" dxfId="3039" priority="53" operator="equal">
      <formula>"AL"</formula>
    </cfRule>
  </conditionalFormatting>
  <conditionalFormatting sqref="O7">
    <cfRule type="cellIs" dxfId="3038" priority="47" operator="equal">
      <formula>"SL"</formula>
    </cfRule>
    <cfRule type="cellIs" dxfId="3037" priority="48" operator="equal">
      <formula>"AL"</formula>
    </cfRule>
  </conditionalFormatting>
  <conditionalFormatting sqref="O15:O17 O7:O13 O21:O23 O26:O27 O3:O5">
    <cfRule type="cellIs" dxfId="3036" priority="45" operator="equal">
      <formula>"WC"</formula>
    </cfRule>
    <cfRule type="cellIs" dxfId="3035" priority="46" operator="equal">
      <formula>"TR"</formula>
    </cfRule>
  </conditionalFormatting>
  <conditionalFormatting sqref="O7">
    <cfRule type="cellIs" dxfId="3034" priority="40" operator="equal">
      <formula>"SL"</formula>
    </cfRule>
    <cfRule type="cellIs" dxfId="3033" priority="41" operator="equal">
      <formula>"AL"</formula>
    </cfRule>
  </conditionalFormatting>
  <conditionalFormatting sqref="O7">
    <cfRule type="cellIs" dxfId="3032" priority="42" operator="equal">
      <formula>"Prep"</formula>
    </cfRule>
    <cfRule type="cellIs" dxfId="3031" priority="43" operator="equal">
      <formula>"SL"</formula>
    </cfRule>
    <cfRule type="cellIs" dxfId="3030" priority="44" operator="equal">
      <formula>"AL"</formula>
    </cfRule>
  </conditionalFormatting>
  <conditionalFormatting sqref="O7">
    <cfRule type="cellIs" dxfId="3029" priority="38" operator="equal">
      <formula>"SL"</formula>
    </cfRule>
    <cfRule type="cellIs" dxfId="3028" priority="39" operator="equal">
      <formula>"AL"</formula>
    </cfRule>
  </conditionalFormatting>
  <conditionalFormatting sqref="O18">
    <cfRule type="cellIs" dxfId="3027" priority="36" operator="equal">
      <formula>"SL"</formula>
    </cfRule>
    <cfRule type="cellIs" dxfId="3026" priority="37" operator="equal">
      <formula>"AL"</formula>
    </cfRule>
  </conditionalFormatting>
  <conditionalFormatting sqref="O18">
    <cfRule type="cellIs" dxfId="3025" priority="32" operator="equal">
      <formula>"SL"</formula>
    </cfRule>
    <cfRule type="cellIs" dxfId="3024" priority="33" operator="equal">
      <formula>"AL"</formula>
    </cfRule>
    <cfRule type="cellIs" dxfId="3023" priority="34" operator="equal">
      <formula>"WC"</formula>
    </cfRule>
    <cfRule type="cellIs" dxfId="3022" priority="35" operator="equal">
      <formula>"TR"</formula>
    </cfRule>
  </conditionalFormatting>
  <conditionalFormatting sqref="E15:E17">
    <cfRule type="cellIs" dxfId="3021" priority="27" operator="equal">
      <formula>"SL"</formula>
    </cfRule>
    <cfRule type="cellIs" dxfId="3020" priority="28" operator="equal">
      <formula>"AL"</formula>
    </cfRule>
  </conditionalFormatting>
  <conditionalFormatting sqref="E5 E3 E22:E23 E10:E12 E14:E17 E39:E41 E32:E35">
    <cfRule type="cellIs" dxfId="3019" priority="29" operator="equal">
      <formula>"Prep"</formula>
    </cfRule>
    <cfRule type="cellIs" dxfId="3018" priority="30" operator="equal">
      <formula>"SL"</formula>
    </cfRule>
    <cfRule type="cellIs" dxfId="3017" priority="31" operator="equal">
      <formula>"AL"</formula>
    </cfRule>
  </conditionalFormatting>
  <conditionalFormatting sqref="E5">
    <cfRule type="cellIs" dxfId="3016" priority="24" operator="equal">
      <formula>"Prep"</formula>
    </cfRule>
    <cfRule type="cellIs" dxfId="3015" priority="25" operator="equal">
      <formula>"SL"</formula>
    </cfRule>
    <cfRule type="cellIs" dxfId="3014" priority="26" operator="equal">
      <formula>"AL"</formula>
    </cfRule>
  </conditionalFormatting>
  <conditionalFormatting sqref="E3">
    <cfRule type="cellIs" dxfId="3013" priority="22" operator="equal">
      <formula>"SL"</formula>
    </cfRule>
    <cfRule type="cellIs" dxfId="3012" priority="23" operator="equal">
      <formula>"AL"</formula>
    </cfRule>
  </conditionalFormatting>
  <conditionalFormatting sqref="E3">
    <cfRule type="cellIs" dxfId="3011" priority="20" operator="equal">
      <formula>"SL"</formula>
    </cfRule>
    <cfRule type="cellIs" dxfId="3010" priority="21" operator="equal">
      <formula>"AL"</formula>
    </cfRule>
  </conditionalFormatting>
  <conditionalFormatting sqref="E3:E6 E10:E12 E14:E18 E38:E42 E32:E35 E25 E21:E23">
    <cfRule type="cellIs" dxfId="3009" priority="18" operator="equal">
      <formula>"WC"</formula>
    </cfRule>
    <cfRule type="cellIs" dxfId="3008" priority="19" operator="equal">
      <formula>"TR"</formula>
    </cfRule>
  </conditionalFormatting>
  <conditionalFormatting sqref="E14">
    <cfRule type="expression" dxfId="3007" priority="17">
      <formula>ROW()=CELL("ROW")</formula>
    </cfRule>
  </conditionalFormatting>
  <conditionalFormatting sqref="E14">
    <cfRule type="expression" dxfId="3006" priority="16">
      <formula>ROW()=CELL("ROW")</formula>
    </cfRule>
  </conditionalFormatting>
  <conditionalFormatting sqref="E30:E31">
    <cfRule type="cellIs" dxfId="3005" priority="14" operator="equal">
      <formula>"WC"</formula>
    </cfRule>
    <cfRule type="cellIs" dxfId="3004" priority="15" operator="equal">
      <formula>"TR"</formula>
    </cfRule>
  </conditionalFormatting>
  <conditionalFormatting sqref="E27">
    <cfRule type="cellIs" dxfId="3003" priority="11" operator="equal">
      <formula>"Prep"</formula>
    </cfRule>
    <cfRule type="cellIs" dxfId="3002" priority="12" operator="equal">
      <formula>"SL"</formula>
    </cfRule>
    <cfRule type="cellIs" dxfId="3001" priority="13" operator="equal">
      <formula>"AL"</formula>
    </cfRule>
  </conditionalFormatting>
  <conditionalFormatting sqref="E26:E29">
    <cfRule type="cellIs" dxfId="3000" priority="10" operator="equal">
      <formula>"WC"</formula>
    </cfRule>
  </conditionalFormatting>
  <conditionalFormatting sqref="E27">
    <cfRule type="expression" dxfId="2999" priority="9">
      <formula>ROW()=CELL("ROW")</formula>
    </cfRule>
  </conditionalFormatting>
  <conditionalFormatting sqref="E27">
    <cfRule type="expression" dxfId="2998" priority="8">
      <formula>ROW()=CELL("ROW")</formula>
    </cfRule>
  </conditionalFormatting>
  <conditionalFormatting sqref="E29">
    <cfRule type="cellIs" dxfId="2997" priority="6" operator="equal">
      <formula>"WC"</formula>
    </cfRule>
    <cfRule type="cellIs" dxfId="2996" priority="7" operator="equal">
      <formula>"TR"</formula>
    </cfRule>
  </conditionalFormatting>
  <conditionalFormatting sqref="O24:O25">
    <cfRule type="cellIs" dxfId="2995" priority="3" operator="equal">
      <formula>"Prep"</formula>
    </cfRule>
    <cfRule type="cellIs" dxfId="2994" priority="4" operator="equal">
      <formula>"SL"</formula>
    </cfRule>
    <cfRule type="cellIs" dxfId="2993" priority="5" operator="equal">
      <formula>"AL"</formula>
    </cfRule>
  </conditionalFormatting>
  <conditionalFormatting sqref="O24:O25">
    <cfRule type="cellIs" dxfId="2992" priority="1" operator="equal">
      <formula>"WC"</formula>
    </cfRule>
    <cfRule type="cellIs" dxfId="2991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Sheet6.ExecuteAllTasksFive">
                <anchor moveWithCells="1" sizeWithCells="1">
                  <from>
                    <xdr:col>7</xdr:col>
                    <xdr:colOff>1933575</xdr:colOff>
                    <xdr:row>0</xdr:row>
                    <xdr:rowOff>247650</xdr:rowOff>
                  </from>
                  <to>
                    <xdr:col>8</xdr:col>
                    <xdr:colOff>209550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Sheet6.ResetSheetFive">
                <anchor moveWithCells="1" sizeWithCells="1">
                  <from>
                    <xdr:col>8</xdr:col>
                    <xdr:colOff>285750</xdr:colOff>
                    <xdr:row>0</xdr:row>
                    <xdr:rowOff>247650</xdr:rowOff>
                  </from>
                  <to>
                    <xdr:col>8</xdr:col>
                    <xdr:colOff>1162050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FiveCalculateTotalWorkHours">
                <anchor moveWithCells="1" sizeWithCells="1">
                  <from>
                    <xdr:col>4</xdr:col>
                    <xdr:colOff>2190750</xdr:colOff>
                    <xdr:row>0</xdr:row>
                    <xdr:rowOff>161925</xdr:rowOff>
                  </from>
                  <to>
                    <xdr:col>6</xdr:col>
                    <xdr:colOff>1085850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D5CE4-0D82-44F8-A53E-32C5A5BB864D}">
  <sheetPr codeName="Sheet7"/>
  <dimension ref="A1:O61"/>
  <sheetViews>
    <sheetView showZeros="0" topLeftCell="A11" zoomScale="70" zoomScaleNormal="70" workbookViewId="0">
      <selection activeCell="H27" sqref="H27"/>
    </sheetView>
  </sheetViews>
  <sheetFormatPr defaultColWidth="9.140625" defaultRowHeight="20.25"/>
  <cols>
    <col min="1" max="1" width="1.42578125" style="374" customWidth="1"/>
    <col min="2" max="2" width="17.85546875" style="376" customWidth="1"/>
    <col min="3" max="3" width="45.28515625" style="376" customWidth="1"/>
    <col min="4" max="4" width="17.85546875" style="376" customWidth="1"/>
    <col min="5" max="5" width="32" style="374" customWidth="1"/>
    <col min="6" max="6" width="1.140625" style="377" customWidth="1"/>
    <col min="7" max="7" width="17" style="376" customWidth="1"/>
    <col min="8" max="8" width="41.5703125" style="376" customWidth="1"/>
    <col min="9" max="9" width="18.140625" style="376" customWidth="1"/>
    <col min="10" max="10" width="22.5703125" style="374" customWidth="1"/>
    <col min="11" max="11" width="1.28515625" style="377" customWidth="1"/>
    <col min="12" max="12" width="16.5703125" style="376" customWidth="1"/>
    <col min="13" max="13" width="45.5703125" style="376" customWidth="1"/>
    <col min="14" max="14" width="19.42578125" style="376" customWidth="1"/>
    <col min="15" max="15" width="29" style="374" customWidth="1"/>
    <col min="16" max="16384" width="9.140625" style="374"/>
  </cols>
  <sheetData>
    <row r="1" spans="1:15" s="389" customFormat="1" ht="46.15" customHeight="1">
      <c r="A1" s="987" t="s">
        <v>379</v>
      </c>
      <c r="B1" s="988"/>
      <c r="C1" s="988"/>
      <c r="D1" s="988"/>
      <c r="E1" s="988"/>
      <c r="F1" s="988"/>
      <c r="G1" s="988"/>
      <c r="H1" s="988"/>
      <c r="I1" s="988"/>
      <c r="J1" s="989"/>
      <c r="K1" s="388"/>
      <c r="L1" s="990">
        <f>Friday!L1+1</f>
        <v>46116</v>
      </c>
      <c r="M1" s="990"/>
      <c r="N1" s="990"/>
      <c r="O1" s="991"/>
    </row>
    <row r="2" spans="1:15" s="373" customFormat="1" ht="21.6" customHeight="1">
      <c r="A2" s="979" t="s">
        <v>613</v>
      </c>
      <c r="B2" s="979"/>
      <c r="C2" s="979"/>
      <c r="D2" s="979"/>
      <c r="E2" s="979"/>
      <c r="F2" s="380"/>
      <c r="G2" s="980" t="s">
        <v>237</v>
      </c>
      <c r="H2" s="981"/>
      <c r="I2" s="981"/>
      <c r="J2" s="981"/>
      <c r="K2" s="381"/>
      <c r="L2" s="979" t="s">
        <v>49</v>
      </c>
      <c r="M2" s="979"/>
      <c r="N2" s="979"/>
      <c r="O2" s="979"/>
    </row>
    <row r="3" spans="1:15" s="503" customFormat="1" ht="21.6" customHeight="1">
      <c r="A3" s="827"/>
      <c r="B3" s="733"/>
      <c r="C3" s="628"/>
      <c r="D3" s="734"/>
      <c r="E3" s="496" t="s">
        <v>234</v>
      </c>
      <c r="F3" s="735"/>
      <c r="G3" s="765"/>
      <c r="H3" s="918"/>
      <c r="I3" s="63"/>
      <c r="J3" s="496" t="s">
        <v>655</v>
      </c>
      <c r="K3" s="735"/>
      <c r="L3" s="733"/>
      <c r="M3" s="897"/>
      <c r="N3" s="736"/>
      <c r="O3" s="502" t="s">
        <v>50</v>
      </c>
    </row>
    <row r="4" spans="1:15" s="503" customFormat="1" ht="21.6" customHeight="1">
      <c r="A4" s="827"/>
      <c r="B4" s="498"/>
      <c r="C4" s="472"/>
      <c r="D4" s="734"/>
      <c r="E4" s="505"/>
      <c r="F4" s="506"/>
      <c r="G4" s="477"/>
      <c r="H4" s="510"/>
      <c r="I4" s="440"/>
      <c r="J4" s="509" t="s">
        <v>218</v>
      </c>
      <c r="K4" s="737"/>
      <c r="L4" s="733"/>
      <c r="M4" s="922"/>
      <c r="N4" s="736"/>
      <c r="O4" s="512" t="s">
        <v>303</v>
      </c>
    </row>
    <row r="5" spans="1:15" s="503" customFormat="1" ht="21.6" customHeight="1">
      <c r="A5" s="827"/>
      <c r="B5" s="477"/>
      <c r="C5" s="511"/>
      <c r="D5" s="437"/>
      <c r="E5" s="511" t="s">
        <v>617</v>
      </c>
      <c r="F5" s="435"/>
      <c r="G5" s="733"/>
      <c r="H5" s="897"/>
      <c r="I5" s="734"/>
      <c r="J5" s="508" t="s">
        <v>218</v>
      </c>
      <c r="K5" s="737"/>
      <c r="L5" s="498"/>
      <c r="M5" s="498"/>
      <c r="N5" s="472"/>
      <c r="O5" s="512" t="s">
        <v>303</v>
      </c>
    </row>
    <row r="6" spans="1:15" s="503" customFormat="1" ht="21.6" customHeight="1">
      <c r="A6" s="827"/>
      <c r="B6" s="477"/>
      <c r="C6" s="511"/>
      <c r="D6" s="437"/>
      <c r="E6" s="511" t="s">
        <v>618</v>
      </c>
      <c r="F6" s="506"/>
      <c r="G6" s="477"/>
      <c r="H6" s="510"/>
      <c r="I6" s="437"/>
      <c r="J6" s="508" t="s">
        <v>217</v>
      </c>
      <c r="K6" s="737"/>
      <c r="L6" s="498"/>
      <c r="M6" s="498"/>
      <c r="N6" s="736"/>
      <c r="O6" s="515"/>
    </row>
    <row r="7" spans="1:15" s="503" customFormat="1" ht="21.6" customHeight="1">
      <c r="A7" s="827"/>
      <c r="B7" s="498"/>
      <c r="C7" s="472"/>
      <c r="D7" s="734"/>
      <c r="E7" s="515" t="s">
        <v>625</v>
      </c>
      <c r="F7" s="506"/>
      <c r="G7" s="477"/>
      <c r="H7" s="510"/>
      <c r="I7" s="440"/>
      <c r="J7" s="508" t="s">
        <v>217</v>
      </c>
      <c r="K7" s="737"/>
      <c r="L7" s="733"/>
      <c r="M7" s="897"/>
      <c r="N7" s="736"/>
      <c r="O7" s="502" t="s">
        <v>50</v>
      </c>
    </row>
    <row r="8" spans="1:15" s="503" customFormat="1" ht="21.6" customHeight="1">
      <c r="A8" s="827"/>
      <c r="B8" s="477"/>
      <c r="C8" s="443"/>
      <c r="D8" s="440"/>
      <c r="E8" s="515"/>
      <c r="F8" s="504"/>
      <c r="G8" s="498"/>
      <c r="H8" s="498"/>
      <c r="I8" s="504"/>
      <c r="J8" s="508"/>
      <c r="K8" s="737"/>
      <c r="L8" s="477"/>
      <c r="M8" s="510"/>
      <c r="N8" s="736"/>
      <c r="O8" s="509" t="s">
        <v>225</v>
      </c>
    </row>
    <row r="9" spans="1:15" s="503" customFormat="1" ht="21.6" customHeight="1">
      <c r="A9" s="827"/>
      <c r="B9" s="828"/>
      <c r="C9" s="627"/>
      <c r="D9" s="734"/>
      <c r="E9" s="515"/>
      <c r="F9" s="504"/>
      <c r="G9" s="741"/>
      <c r="H9" s="919"/>
      <c r="I9" s="485"/>
      <c r="J9" s="508" t="s">
        <v>219</v>
      </c>
      <c r="K9" s="737"/>
      <c r="L9" s="477"/>
      <c r="M9" s="874"/>
      <c r="N9" s="736"/>
      <c r="O9" s="509" t="s">
        <v>225</v>
      </c>
    </row>
    <row r="10" spans="1:15" s="503" customFormat="1" ht="21.6" customHeight="1">
      <c r="A10" s="827"/>
      <c r="B10" s="477"/>
      <c r="C10" s="511"/>
      <c r="D10" s="437"/>
      <c r="E10" s="516" t="s">
        <v>51</v>
      </c>
      <c r="F10" s="504"/>
      <c r="G10" s="733"/>
      <c r="H10" s="920"/>
      <c r="I10" s="734"/>
      <c r="J10" s="508" t="s">
        <v>219</v>
      </c>
      <c r="K10" s="737"/>
      <c r="L10" s="742"/>
      <c r="M10" s="922"/>
      <c r="N10" s="736"/>
      <c r="O10" s="509" t="s">
        <v>225</v>
      </c>
    </row>
    <row r="11" spans="1:15" s="503" customFormat="1" ht="21.6" customHeight="1">
      <c r="A11" s="827"/>
      <c r="B11" s="796"/>
      <c r="C11" s="515"/>
      <c r="D11" s="515"/>
      <c r="E11" s="516" t="s">
        <v>51</v>
      </c>
      <c r="F11" s="504"/>
      <c r="G11" s="477"/>
      <c r="H11" s="510"/>
      <c r="I11" s="437"/>
      <c r="J11" s="508" t="s">
        <v>219</v>
      </c>
      <c r="K11" s="737"/>
      <c r="L11" s="477"/>
      <c r="M11" s="446"/>
      <c r="N11" s="736"/>
      <c r="O11" s="509" t="s">
        <v>225</v>
      </c>
    </row>
    <row r="12" spans="1:15" s="503" customFormat="1" ht="21.6" customHeight="1">
      <c r="A12" s="827"/>
      <c r="B12" s="498"/>
      <c r="C12" s="472"/>
      <c r="D12" s="472"/>
      <c r="E12" s="516" t="s">
        <v>51</v>
      </c>
      <c r="F12" s="504"/>
      <c r="G12" s="477"/>
      <c r="H12" s="510"/>
      <c r="I12" s="437"/>
      <c r="J12" s="509" t="s">
        <v>219</v>
      </c>
      <c r="K12" s="737"/>
      <c r="L12" s="747"/>
      <c r="M12" s="446"/>
      <c r="N12" s="443"/>
      <c r="O12" s="509" t="s">
        <v>225</v>
      </c>
    </row>
    <row r="13" spans="1:15" s="503" customFormat="1" ht="21.6" customHeight="1">
      <c r="A13" s="827"/>
      <c r="B13" s="498"/>
      <c r="C13" s="472"/>
      <c r="D13" s="734"/>
      <c r="E13" s="504"/>
      <c r="F13" s="506"/>
      <c r="G13" s="477"/>
      <c r="H13" s="510"/>
      <c r="I13" s="440"/>
      <c r="J13" s="508" t="s">
        <v>219</v>
      </c>
      <c r="K13" s="737"/>
      <c r="L13" s="477"/>
      <c r="M13" s="874"/>
      <c r="N13" s="736"/>
      <c r="O13" s="509"/>
    </row>
    <row r="14" spans="1:15" s="503" customFormat="1" ht="21.6" customHeight="1">
      <c r="A14" s="827"/>
      <c r="B14" s="498"/>
      <c r="C14" s="472"/>
      <c r="D14" s="472"/>
      <c r="E14" s="435"/>
      <c r="F14" s="740"/>
      <c r="G14" s="796"/>
      <c r="H14" s="796"/>
      <c r="I14" s="440"/>
      <c r="J14" s="509"/>
      <c r="K14" s="506"/>
      <c r="L14" s="477"/>
      <c r="M14" s="510"/>
      <c r="N14" s="736"/>
      <c r="O14" s="515"/>
    </row>
    <row r="15" spans="1:15" s="503" customFormat="1" ht="21.6" customHeight="1">
      <c r="A15" s="827"/>
      <c r="B15" s="733"/>
      <c r="C15" s="629"/>
      <c r="D15" s="734"/>
      <c r="E15" s="509" t="s">
        <v>223</v>
      </c>
      <c r="F15" s="740"/>
      <c r="G15" s="477"/>
      <c r="H15" s="510"/>
      <c r="I15" s="440"/>
      <c r="J15" s="509"/>
      <c r="K15" s="506"/>
      <c r="L15" s="477"/>
      <c r="M15" s="510"/>
      <c r="N15" s="736"/>
      <c r="O15" s="519" t="s">
        <v>51</v>
      </c>
    </row>
    <row r="16" spans="1:15" s="503" customFormat="1" ht="21.6" customHeight="1">
      <c r="A16" s="827"/>
      <c r="B16" s="796"/>
      <c r="C16" s="515"/>
      <c r="D16" s="515"/>
      <c r="E16" s="509" t="s">
        <v>223</v>
      </c>
      <c r="F16" s="740"/>
      <c r="G16" s="477"/>
      <c r="H16" s="510"/>
      <c r="I16" s="440"/>
      <c r="J16" s="509" t="s">
        <v>220</v>
      </c>
      <c r="K16" s="506"/>
      <c r="L16" s="498"/>
      <c r="M16" s="498"/>
      <c r="N16" s="736"/>
      <c r="O16" s="519" t="s">
        <v>51</v>
      </c>
    </row>
    <row r="17" spans="1:15" s="503" customFormat="1" ht="21.6" customHeight="1">
      <c r="A17" s="827"/>
      <c r="B17" s="498"/>
      <c r="C17" s="472"/>
      <c r="D17" s="734"/>
      <c r="E17" s="509" t="s">
        <v>223</v>
      </c>
      <c r="F17" s="506"/>
      <c r="G17" s="498"/>
      <c r="H17" s="498"/>
      <c r="I17" s="472"/>
      <c r="J17" s="509" t="s">
        <v>221</v>
      </c>
      <c r="K17" s="794"/>
      <c r="L17" s="797"/>
      <c r="M17" s="445"/>
      <c r="N17" s="736"/>
      <c r="O17" s="519" t="s">
        <v>51</v>
      </c>
    </row>
    <row r="18" spans="1:15" s="503" customFormat="1" ht="21.6" customHeight="1">
      <c r="A18" s="827"/>
      <c r="B18" s="733"/>
      <c r="C18" s="628"/>
      <c r="D18" s="734"/>
      <c r="E18" s="515"/>
      <c r="F18" s="504"/>
      <c r="G18" s="733"/>
      <c r="H18" s="920"/>
      <c r="I18" s="734"/>
      <c r="J18" s="515" t="s">
        <v>222</v>
      </c>
      <c r="K18" s="737"/>
      <c r="L18" s="733"/>
      <c r="M18" s="920"/>
      <c r="N18" s="736"/>
      <c r="O18" s="626" t="s">
        <v>51</v>
      </c>
    </row>
    <row r="19" spans="1:15" s="503" customFormat="1" ht="21.6" customHeight="1">
      <c r="A19" s="827"/>
      <c r="B19" s="733"/>
      <c r="C19" s="628"/>
      <c r="D19" s="734"/>
      <c r="E19" s="515" t="s">
        <v>322</v>
      </c>
      <c r="F19" s="435"/>
      <c r="G19" s="733"/>
      <c r="H19" s="897"/>
      <c r="I19" s="734"/>
      <c r="J19" s="515"/>
      <c r="K19" s="506"/>
      <c r="L19" s="477"/>
      <c r="M19" s="510"/>
      <c r="N19" s="736"/>
      <c r="O19" s="515"/>
    </row>
    <row r="20" spans="1:15" s="503" customFormat="1" ht="21.6" customHeight="1">
      <c r="A20" s="827"/>
      <c r="B20" s="733"/>
      <c r="C20" s="628"/>
      <c r="D20" s="734"/>
      <c r="E20" s="515" t="s">
        <v>322</v>
      </c>
      <c r="F20" s="504"/>
      <c r="G20" s="498"/>
      <c r="H20" s="498"/>
      <c r="I20" s="504"/>
      <c r="K20" s="506"/>
      <c r="L20" s="498"/>
      <c r="M20" s="498"/>
      <c r="N20" s="736"/>
      <c r="O20" s="515"/>
    </row>
    <row r="21" spans="1:15" s="503" customFormat="1" ht="21.6" customHeight="1">
      <c r="A21" s="827"/>
      <c r="B21" s="733"/>
      <c r="C21" s="628"/>
      <c r="D21" s="734"/>
      <c r="E21" s="515"/>
      <c r="F21" s="504"/>
      <c r="G21" s="477"/>
      <c r="H21" s="510"/>
      <c r="I21" s="437"/>
      <c r="J21" s="511" t="s">
        <v>52</v>
      </c>
      <c r="K21" s="435"/>
      <c r="L21" s="829"/>
      <c r="M21" s="498"/>
      <c r="N21" s="589"/>
      <c r="O21" s="522" t="s">
        <v>291</v>
      </c>
    </row>
    <row r="22" spans="1:15" s="503" customFormat="1" ht="21.6" customHeight="1">
      <c r="A22" s="827"/>
      <c r="B22" s="733"/>
      <c r="C22" s="628"/>
      <c r="D22" s="734"/>
      <c r="E22" s="511" t="s">
        <v>53</v>
      </c>
      <c r="F22" s="504"/>
      <c r="G22" s="733"/>
      <c r="H22" s="897"/>
      <c r="I22" s="734"/>
      <c r="J22" s="511" t="s">
        <v>52</v>
      </c>
      <c r="K22" s="435"/>
      <c r="L22" s="800"/>
      <c r="M22" s="446"/>
      <c r="N22" s="736"/>
      <c r="O22" s="934"/>
    </row>
    <row r="23" spans="1:15" s="503" customFormat="1" ht="21.6" customHeight="1">
      <c r="A23" s="532"/>
      <c r="B23" s="498"/>
      <c r="C23" s="472"/>
      <c r="D23" s="734"/>
      <c r="E23" s="511" t="s">
        <v>77</v>
      </c>
      <c r="F23" s="739"/>
      <c r="G23" s="742"/>
      <c r="H23" s="921"/>
      <c r="I23" s="440"/>
      <c r="J23" s="511" t="s">
        <v>52</v>
      </c>
      <c r="K23" s="435"/>
      <c r="L23" s="498"/>
      <c r="M23" s="498"/>
      <c r="N23" s="736"/>
      <c r="O23" s="501"/>
    </row>
    <row r="24" spans="1:15" s="503" customFormat="1" ht="21.6" customHeight="1">
      <c r="A24" s="827"/>
      <c r="B24" s="498"/>
      <c r="C24" s="472"/>
      <c r="D24" s="472"/>
      <c r="E24" s="504"/>
      <c r="F24" s="504"/>
      <c r="G24" s="498"/>
      <c r="H24" s="498"/>
      <c r="I24" s="472"/>
      <c r="J24" s="511" t="s">
        <v>52</v>
      </c>
      <c r="K24" s="435"/>
      <c r="L24" s="742"/>
      <c r="M24" s="921"/>
      <c r="N24" s="736"/>
      <c r="O24" s="515"/>
    </row>
    <row r="25" spans="1:15" s="503" customFormat="1" ht="21.6" customHeight="1">
      <c r="A25" s="827"/>
      <c r="B25" s="477"/>
      <c r="C25" s="738"/>
      <c r="D25" s="440"/>
      <c r="E25" s="515"/>
      <c r="F25" s="504"/>
      <c r="G25" s="498"/>
      <c r="H25" s="498"/>
      <c r="I25" s="504"/>
      <c r="J25" s="527"/>
      <c r="K25" s="435"/>
      <c r="L25" s="796"/>
      <c r="M25" s="796"/>
      <c r="N25" s="515"/>
      <c r="O25" s="515"/>
    </row>
    <row r="26" spans="1:15" s="503" customFormat="1" ht="21.6" customHeight="1">
      <c r="A26" s="827"/>
      <c r="B26" s="498"/>
      <c r="C26" s="472"/>
      <c r="D26" s="734"/>
      <c r="E26" s="472" t="s">
        <v>654</v>
      </c>
      <c r="F26" s="506"/>
      <c r="G26" s="498"/>
      <c r="H26" s="498"/>
      <c r="I26" s="504"/>
      <c r="K26" s="506"/>
      <c r="L26" s="498"/>
      <c r="M26" s="498"/>
      <c r="N26" s="736"/>
      <c r="O26" s="882"/>
    </row>
    <row r="27" spans="1:15" s="503" customFormat="1" ht="21.6" customHeight="1">
      <c r="A27" s="827"/>
      <c r="B27" s="733"/>
      <c r="C27" s="472"/>
      <c r="D27" s="734"/>
      <c r="E27" s="515" t="s">
        <v>636</v>
      </c>
      <c r="F27" s="504"/>
      <c r="G27" s="745"/>
      <c r="H27" s="498"/>
      <c r="I27" s="504"/>
      <c r="J27" s="529" t="s">
        <v>254</v>
      </c>
      <c r="K27" s="830"/>
      <c r="L27" s="498"/>
      <c r="M27" s="498"/>
      <c r="N27" s="736"/>
      <c r="O27" s="882"/>
    </row>
    <row r="28" spans="1:15" s="503" customFormat="1" ht="21.6" customHeight="1">
      <c r="A28" s="532"/>
      <c r="B28" s="742"/>
      <c r="C28" s="515"/>
      <c r="D28" s="440"/>
      <c r="E28" s="506"/>
      <c r="F28" s="506"/>
      <c r="G28" s="498"/>
      <c r="H28" s="498"/>
      <c r="I28" s="504"/>
      <c r="J28" s="529" t="s">
        <v>254</v>
      </c>
      <c r="K28" s="830"/>
      <c r="L28" s="498"/>
      <c r="M28" s="498"/>
      <c r="N28" s="736"/>
      <c r="O28" s="515"/>
    </row>
    <row r="29" spans="1:15" s="503" customFormat="1" ht="21.6" customHeight="1">
      <c r="A29" s="799"/>
      <c r="B29" s="498"/>
      <c r="C29" s="506"/>
      <c r="D29" s="734"/>
      <c r="E29" s="515" t="s">
        <v>628</v>
      </c>
      <c r="F29" s="506"/>
      <c r="G29" s="498"/>
      <c r="H29" s="498"/>
      <c r="I29" s="504"/>
      <c r="J29" s="515"/>
      <c r="K29" s="830"/>
      <c r="L29" s="498"/>
      <c r="M29" s="498"/>
      <c r="N29" s="736"/>
      <c r="O29" s="515"/>
    </row>
    <row r="30" spans="1:15" s="503" customFormat="1" ht="21.6" customHeight="1">
      <c r="A30" s="799"/>
      <c r="B30" s="733"/>
      <c r="C30" s="515"/>
      <c r="D30" s="734"/>
      <c r="E30" s="515"/>
      <c r="F30" s="506"/>
      <c r="G30" s="498"/>
      <c r="H30" s="498"/>
      <c r="I30" s="504"/>
      <c r="J30" s="517"/>
      <c r="K30" s="830"/>
      <c r="L30" s="498"/>
      <c r="M30" s="498"/>
      <c r="N30" s="736"/>
      <c r="O30" s="515"/>
    </row>
    <row r="31" spans="1:15" s="503" customFormat="1" ht="21.6" customHeight="1">
      <c r="A31" s="532"/>
      <c r="B31" s="733"/>
      <c r="C31" s="628"/>
      <c r="D31" s="734"/>
      <c r="E31" s="515"/>
      <c r="F31" s="506"/>
      <c r="G31" s="498"/>
      <c r="H31" s="498"/>
      <c r="I31" s="504"/>
      <c r="J31" s="515"/>
      <c r="K31" s="830"/>
      <c r="L31" s="498"/>
      <c r="M31" s="498"/>
      <c r="N31" s="736"/>
      <c r="O31" s="515"/>
    </row>
    <row r="32" spans="1:15" s="503" customFormat="1" ht="21.6" customHeight="1">
      <c r="A32" s="532"/>
      <c r="B32" s="498"/>
      <c r="C32" s="472"/>
      <c r="D32" s="472"/>
      <c r="E32" s="472" t="s">
        <v>55</v>
      </c>
      <c r="F32" s="506"/>
      <c r="G32" s="498"/>
      <c r="H32" s="498"/>
      <c r="I32" s="757"/>
      <c r="J32" s="515"/>
      <c r="K32" s="830"/>
      <c r="L32" s="498"/>
      <c r="M32" s="498"/>
      <c r="N32" s="736"/>
      <c r="O32" s="515"/>
    </row>
    <row r="33" spans="1:15" s="503" customFormat="1" ht="21.6" customHeight="1">
      <c r="A33" s="831"/>
      <c r="B33" s="498"/>
      <c r="C33" s="472"/>
      <c r="D33" s="734"/>
      <c r="E33" s="472" t="s">
        <v>55</v>
      </c>
      <c r="F33" s="506"/>
      <c r="G33" s="498"/>
      <c r="H33" s="498"/>
      <c r="I33" s="757"/>
      <c r="J33" s="515"/>
      <c r="K33" s="830"/>
      <c r="L33" s="498"/>
      <c r="M33" s="498"/>
      <c r="N33" s="736"/>
      <c r="O33" s="515"/>
    </row>
    <row r="34" spans="1:15" s="503" customFormat="1" ht="21.6" customHeight="1">
      <c r="A34" s="532"/>
      <c r="B34" s="477"/>
      <c r="C34" s="511"/>
      <c r="D34" s="832"/>
      <c r="E34" s="472" t="s">
        <v>55</v>
      </c>
      <c r="F34" s="504"/>
      <c r="G34" s="498"/>
      <c r="H34" s="498"/>
      <c r="I34" s="472"/>
      <c r="J34" s="515"/>
      <c r="K34" s="506"/>
      <c r="L34" s="498"/>
      <c r="M34" s="498"/>
      <c r="N34" s="504"/>
      <c r="O34" s="515"/>
    </row>
    <row r="35" spans="1:15" s="503" customFormat="1" ht="21.6" customHeight="1">
      <c r="A35" s="532"/>
      <c r="B35" s="742"/>
      <c r="C35" s="738"/>
      <c r="D35" s="440"/>
      <c r="E35" s="472" t="s">
        <v>55</v>
      </c>
      <c r="F35" s="504"/>
      <c r="G35" s="498"/>
      <c r="H35" s="498"/>
      <c r="I35" s="757"/>
      <c r="J35" s="515"/>
      <c r="K35" s="506"/>
      <c r="L35" s="498"/>
      <c r="M35" s="498"/>
      <c r="N35" s="504"/>
      <c r="O35" s="515"/>
    </row>
    <row r="36" spans="1:15" s="503" customFormat="1" ht="21.6" customHeight="1">
      <c r="A36" s="532"/>
      <c r="B36" s="477"/>
      <c r="C36" s="443"/>
      <c r="D36" s="440"/>
      <c r="F36" s="504"/>
      <c r="G36" s="498"/>
      <c r="H36" s="498"/>
      <c r="I36" s="472"/>
      <c r="J36" s="515"/>
      <c r="K36" s="506"/>
      <c r="L36" s="498"/>
      <c r="M36" s="498"/>
      <c r="N36" s="504"/>
      <c r="O36" s="515"/>
    </row>
    <row r="37" spans="1:15" s="503" customFormat="1" ht="21.6" customHeight="1">
      <c r="A37" s="532"/>
      <c r="B37" s="477"/>
      <c r="C37" s="443"/>
      <c r="D37" s="440"/>
      <c r="E37" s="515"/>
      <c r="F37" s="504"/>
      <c r="G37" s="498"/>
      <c r="H37" s="498"/>
      <c r="I37" s="472"/>
      <c r="J37" s="515"/>
      <c r="K37" s="506"/>
      <c r="L37" s="498"/>
      <c r="M37" s="498"/>
      <c r="N37" s="504"/>
      <c r="O37" s="515"/>
    </row>
    <row r="38" spans="1:15" s="503" customFormat="1" ht="21.6" customHeight="1">
      <c r="A38" s="532"/>
      <c r="B38" s="498"/>
      <c r="C38" s="472"/>
      <c r="D38" s="504"/>
      <c r="E38" s="505"/>
      <c r="F38" s="504"/>
      <c r="G38" s="498"/>
      <c r="H38" s="498"/>
      <c r="I38" s="439"/>
      <c r="J38" s="515"/>
      <c r="K38" s="506"/>
      <c r="L38" s="498"/>
      <c r="M38" s="498"/>
      <c r="N38" s="504"/>
      <c r="O38" s="515"/>
    </row>
    <row r="39" spans="1:15" s="503" customFormat="1" ht="21.6" customHeight="1">
      <c r="A39" s="532"/>
      <c r="B39" s="498"/>
      <c r="C39" s="472"/>
      <c r="D39" s="472"/>
      <c r="E39" s="505"/>
      <c r="F39" s="748"/>
      <c r="G39" s="498"/>
      <c r="H39" s="498"/>
      <c r="I39" s="439"/>
      <c r="J39" s="515"/>
      <c r="K39" s="506"/>
      <c r="L39" s="498"/>
      <c r="M39" s="498"/>
      <c r="N39" s="504"/>
      <c r="O39" s="515"/>
    </row>
    <row r="40" spans="1:15" s="503" customFormat="1" ht="21.6" customHeight="1">
      <c r="A40" s="532"/>
      <c r="B40" s="746"/>
      <c r="C40" s="511"/>
      <c r="D40" s="440"/>
      <c r="E40" s="505"/>
      <c r="F40" s="748"/>
      <c r="G40" s="498"/>
      <c r="H40" s="498"/>
      <c r="I40" s="439"/>
      <c r="J40" s="515"/>
      <c r="K40" s="506"/>
      <c r="L40" s="498"/>
      <c r="M40" s="498"/>
      <c r="N40" s="504"/>
      <c r="O40" s="515"/>
    </row>
    <row r="41" spans="1:15" s="503" customFormat="1" ht="21.6" customHeight="1">
      <c r="A41" s="532"/>
      <c r="B41" s="498"/>
      <c r="C41" s="472"/>
      <c r="D41" s="736"/>
      <c r="E41" s="505"/>
      <c r="F41" s="748"/>
      <c r="G41" s="498"/>
      <c r="H41" s="498"/>
      <c r="I41" s="439"/>
      <c r="J41" s="515"/>
      <c r="K41" s="506"/>
      <c r="L41" s="498"/>
      <c r="M41" s="498"/>
      <c r="N41" s="504"/>
      <c r="O41" s="515"/>
    </row>
    <row r="42" spans="1:15" s="503" customFormat="1" ht="21.6" customHeight="1" thickBot="1">
      <c r="A42" s="532"/>
      <c r="B42" s="630"/>
      <c r="C42" s="631"/>
      <c r="D42" s="749"/>
      <c r="E42" s="543"/>
      <c r="F42" s="748"/>
      <c r="G42" s="548"/>
      <c r="H42" s="548"/>
      <c r="I42" s="833"/>
      <c r="J42" s="547"/>
      <c r="K42" s="506"/>
      <c r="L42" s="834"/>
      <c r="M42" s="923"/>
      <c r="N42" s="749"/>
      <c r="O42" s="547"/>
    </row>
    <row r="43" spans="1:15" s="503" customFormat="1" ht="21.6" customHeight="1">
      <c r="A43" s="532"/>
      <c r="B43" s="550" t="s">
        <v>336</v>
      </c>
      <c r="C43" s="632" t="s">
        <v>349</v>
      </c>
      <c r="D43" s="750"/>
      <c r="E43" s="751"/>
      <c r="F43" s="835"/>
      <c r="G43" s="951"/>
      <c r="H43" s="924"/>
      <c r="I43" s="929"/>
      <c r="J43" s="668"/>
      <c r="K43" s="680"/>
      <c r="L43" s="896"/>
      <c r="M43" s="925"/>
      <c r="N43" s="930"/>
      <c r="O43" s="836"/>
    </row>
    <row r="44" spans="1:15" s="503" customFormat="1" ht="23.25">
      <c r="A44" s="532"/>
      <c r="B44" s="559"/>
      <c r="C44" s="627" t="s">
        <v>350</v>
      </c>
      <c r="D44" s="753"/>
      <c r="E44" s="754"/>
      <c r="F44" s="752"/>
      <c r="G44" s="674"/>
      <c r="H44" s="925"/>
      <c r="I44" s="930"/>
      <c r="J44" s="674"/>
      <c r="K44" s="680"/>
      <c r="L44" s="896"/>
      <c r="M44" s="925"/>
      <c r="N44" s="930"/>
      <c r="O44" s="680"/>
    </row>
    <row r="45" spans="1:15" s="503" customFormat="1" ht="23.25">
      <c r="A45" s="532"/>
      <c r="B45" s="504"/>
      <c r="C45" s="627" t="s">
        <v>351</v>
      </c>
      <c r="D45" s="757"/>
      <c r="E45" s="752"/>
      <c r="F45" s="752"/>
      <c r="G45" s="674"/>
      <c r="H45" s="925"/>
      <c r="I45" s="930"/>
      <c r="J45" s="674"/>
      <c r="K45" s="674"/>
      <c r="L45" s="677"/>
      <c r="M45" s="927"/>
      <c r="N45" s="933"/>
      <c r="O45" s="680"/>
    </row>
    <row r="46" spans="1:15" s="503" customFormat="1" ht="23.25">
      <c r="A46" s="532"/>
      <c r="B46" s="504"/>
      <c r="C46" s="627" t="s">
        <v>352</v>
      </c>
      <c r="D46" s="684"/>
      <c r="E46" s="756"/>
      <c r="F46" s="752"/>
      <c r="G46" s="674"/>
      <c r="H46" s="925"/>
      <c r="I46" s="930"/>
      <c r="J46" s="674"/>
      <c r="K46" s="674"/>
      <c r="L46" s="677"/>
      <c r="M46" s="927"/>
      <c r="N46" s="933"/>
      <c r="O46" s="838"/>
    </row>
    <row r="47" spans="1:15" s="503" customFormat="1" ht="23.25">
      <c r="A47" s="532"/>
      <c r="B47" s="504"/>
      <c r="C47" s="627" t="s">
        <v>358</v>
      </c>
      <c r="D47" s="684"/>
      <c r="E47" s="756"/>
      <c r="F47" s="752"/>
      <c r="G47" s="674"/>
      <c r="H47" s="925"/>
      <c r="I47" s="930"/>
      <c r="J47" s="674"/>
      <c r="K47" s="674"/>
      <c r="L47" s="677"/>
      <c r="M47" s="927"/>
      <c r="N47" s="933"/>
      <c r="O47" s="838"/>
    </row>
    <row r="48" spans="1:15" s="503" customFormat="1" ht="23.25">
      <c r="A48" s="532"/>
      <c r="B48" s="559"/>
      <c r="C48" s="627" t="s">
        <v>353</v>
      </c>
      <c r="D48" s="753"/>
      <c r="E48" s="754"/>
      <c r="F48" s="756"/>
      <c r="G48" s="837"/>
      <c r="H48" s="926"/>
      <c r="I48" s="931"/>
      <c r="J48" s="674"/>
      <c r="K48" s="674"/>
      <c r="L48" s="677"/>
      <c r="M48" s="927"/>
      <c r="N48" s="933"/>
      <c r="O48" s="838"/>
    </row>
    <row r="49" spans="1:15" s="503" customFormat="1" ht="23.25">
      <c r="A49" s="532"/>
      <c r="B49" s="559"/>
      <c r="C49" s="627" t="s">
        <v>347</v>
      </c>
      <c r="D49" s="755"/>
      <c r="E49" s="754"/>
      <c r="F49" s="752"/>
      <c r="G49" s="674"/>
      <c r="H49" s="927"/>
      <c r="I49" s="930"/>
      <c r="J49" s="674"/>
      <c r="K49" s="674"/>
      <c r="L49" s="677"/>
      <c r="M49" s="927"/>
      <c r="N49" s="933"/>
      <c r="O49" s="838"/>
    </row>
    <row r="50" spans="1:15" s="503" customFormat="1" ht="23.25">
      <c r="A50" s="532"/>
      <c r="B50" s="559"/>
      <c r="C50" s="627" t="s">
        <v>348</v>
      </c>
      <c r="D50" s="753"/>
      <c r="E50" s="754"/>
      <c r="F50" s="752"/>
      <c r="G50" s="839"/>
      <c r="H50" s="928"/>
      <c r="I50" s="930"/>
      <c r="J50" s="674"/>
      <c r="K50" s="674"/>
      <c r="L50" s="677"/>
      <c r="M50" s="927"/>
      <c r="N50" s="933"/>
      <c r="O50" s="838"/>
    </row>
    <row r="51" spans="1:15" s="503" customFormat="1" ht="23.25">
      <c r="A51" s="532"/>
      <c r="B51" s="559"/>
      <c r="C51" s="627" t="s">
        <v>354</v>
      </c>
      <c r="D51" s="753"/>
      <c r="E51" s="754"/>
      <c r="F51" s="752"/>
      <c r="G51" s="677"/>
      <c r="H51" s="563"/>
      <c r="I51" s="563"/>
      <c r="J51" s="674"/>
      <c r="K51" s="674"/>
      <c r="L51" s="677"/>
      <c r="M51" s="927"/>
      <c r="N51" s="933"/>
      <c r="O51" s="838"/>
    </row>
    <row r="52" spans="1:15" s="503" customFormat="1" ht="23.25">
      <c r="A52" s="532"/>
      <c r="B52" s="559"/>
      <c r="C52" s="627" t="s">
        <v>283</v>
      </c>
      <c r="D52" s="753"/>
      <c r="E52" s="754"/>
      <c r="F52" s="752"/>
      <c r="G52" s="674"/>
      <c r="H52" s="925"/>
      <c r="I52" s="932"/>
      <c r="J52" s="674"/>
      <c r="K52" s="674"/>
      <c r="L52" s="677"/>
      <c r="M52" s="927"/>
      <c r="N52" s="933"/>
      <c r="O52" s="680"/>
    </row>
    <row r="53" spans="1:15" s="503" customFormat="1" ht="23.25">
      <c r="A53" s="532"/>
      <c r="B53" s="559"/>
      <c r="C53" s="627" t="s">
        <v>284</v>
      </c>
      <c r="D53" s="753"/>
      <c r="E53" s="754"/>
      <c r="F53" s="752"/>
      <c r="G53" s="677"/>
      <c r="H53" s="925"/>
      <c r="I53" s="932"/>
      <c r="J53" s="674"/>
      <c r="K53" s="674"/>
      <c r="L53" s="677"/>
      <c r="M53" s="927"/>
      <c r="N53" s="933"/>
      <c r="O53" s="680"/>
    </row>
    <row r="54" spans="1:15" s="503" customFormat="1" ht="23.25">
      <c r="A54" s="532"/>
      <c r="B54" s="504"/>
      <c r="C54" s="627" t="s">
        <v>285</v>
      </c>
      <c r="D54" s="757"/>
      <c r="E54" s="752"/>
      <c r="F54" s="752"/>
      <c r="G54" s="674"/>
      <c r="H54" s="927"/>
      <c r="I54" s="896"/>
      <c r="J54" s="680"/>
      <c r="K54" s="674"/>
      <c r="L54" s="677"/>
      <c r="M54" s="927"/>
      <c r="N54" s="933"/>
      <c r="O54" s="683"/>
    </row>
    <row r="55" spans="1:15" s="503" customFormat="1" ht="23.25">
      <c r="A55" s="532"/>
      <c r="B55" s="504"/>
      <c r="C55" s="627" t="s">
        <v>286</v>
      </c>
      <c r="D55" s="757"/>
      <c r="E55" s="752"/>
      <c r="F55" s="752"/>
      <c r="G55" s="674"/>
      <c r="H55" s="925"/>
      <c r="I55" s="932"/>
      <c r="J55" s="680"/>
      <c r="K55" s="674"/>
      <c r="L55" s="677"/>
      <c r="M55" s="925"/>
      <c r="N55" s="896"/>
      <c r="O55" s="676"/>
    </row>
    <row r="56" spans="1:15" s="503" customFormat="1" ht="23.25">
      <c r="A56" s="532"/>
      <c r="B56" s="559"/>
      <c r="C56" s="627" t="s">
        <v>287</v>
      </c>
      <c r="D56" s="758"/>
      <c r="E56" s="759"/>
      <c r="F56" s="752"/>
      <c r="G56" s="674"/>
      <c r="H56" s="628"/>
      <c r="I56" s="683"/>
      <c r="J56" s="680"/>
      <c r="K56" s="680"/>
      <c r="L56" s="677"/>
      <c r="M56" s="628"/>
      <c r="N56" s="674"/>
      <c r="O56" s="676"/>
    </row>
    <row r="57" spans="1:15" s="503" customFormat="1" ht="23.25">
      <c r="A57" s="532"/>
      <c r="B57" s="559"/>
      <c r="C57" s="627" t="s">
        <v>288</v>
      </c>
      <c r="D57" s="840"/>
      <c r="E57" s="759"/>
      <c r="F57" s="752"/>
      <c r="G57" s="674"/>
      <c r="H57" s="628"/>
      <c r="I57" s="683"/>
      <c r="J57" s="680"/>
      <c r="K57" s="680"/>
      <c r="L57" s="677"/>
      <c r="M57" s="628"/>
      <c r="N57" s="674"/>
      <c r="O57" s="676"/>
    </row>
    <row r="58" spans="1:15" s="503" customFormat="1" ht="23.25">
      <c r="A58" s="532"/>
      <c r="B58" s="841"/>
      <c r="C58" s="627" t="s">
        <v>342</v>
      </c>
      <c r="D58" s="840"/>
      <c r="E58" s="759"/>
      <c r="F58" s="669"/>
      <c r="G58" s="504"/>
      <c r="H58" s="472"/>
      <c r="I58" s="504" t="s">
        <v>56</v>
      </c>
      <c r="J58" s="760">
        <f>7.6*COUNTA(I43:I56)</f>
        <v>0</v>
      </c>
      <c r="K58" s="506"/>
      <c r="L58" s="504"/>
      <c r="M58" s="628"/>
      <c r="N58" s="675" t="s">
        <v>57</v>
      </c>
      <c r="O58" s="842">
        <f>7.5*COUNTA(N43:N56)</f>
        <v>0</v>
      </c>
    </row>
    <row r="59" spans="1:15" s="503" customFormat="1" ht="23.25">
      <c r="A59" s="506"/>
      <c r="B59" s="633" t="s">
        <v>355</v>
      </c>
      <c r="C59" s="589"/>
      <c r="D59" s="589"/>
      <c r="G59" s="589"/>
      <c r="H59" s="589"/>
      <c r="I59" s="589"/>
      <c r="L59" s="589"/>
      <c r="M59" s="589"/>
      <c r="N59" s="589"/>
    </row>
    <row r="60" spans="1:15" s="503" customFormat="1" ht="23.25">
      <c r="B60" s="589"/>
      <c r="C60" s="589"/>
      <c r="D60" s="589"/>
      <c r="G60" s="589"/>
      <c r="H60" s="589"/>
      <c r="I60" s="589"/>
      <c r="L60" s="589"/>
      <c r="M60" s="589"/>
      <c r="N60" s="589"/>
    </row>
    <row r="61" spans="1:15">
      <c r="F61" s="374"/>
      <c r="K61" s="374"/>
    </row>
  </sheetData>
  <mergeCells count="5">
    <mergeCell ref="A2:E2"/>
    <mergeCell ref="G2:J2"/>
    <mergeCell ref="L2:O2"/>
    <mergeCell ref="A1:J1"/>
    <mergeCell ref="L1:O1"/>
  </mergeCells>
  <phoneticPr fontId="42" type="noConversion"/>
  <conditionalFormatting sqref="G52:I52 H53:I53 A3:A22 A24:A43 G19:H19 F20:F22 J43:K44 G55:I58 B42:B57 B42:C42 K9:K13 L3:N3 G22:H22 G45:H47 B36:D36 P3:XFD43 B36:B39 B6 K18 L19:M19 E43:E57 F44:F59 D58:E58 K60 J58 B15:C15 N4 N13:N20 N22:N24 N26:N33 N6:N11 G3:H3 L43:N54 D41 F14:F16 F8:F12 K27:K33 K35:K42 F27 B27:C27 D37:D38 F34:F42">
    <cfRule type="cellIs" dxfId="2990" priority="528" operator="equal">
      <formula>"Prep"</formula>
    </cfRule>
    <cfRule type="cellIs" dxfId="2989" priority="529" operator="equal">
      <formula>"SL"</formula>
    </cfRule>
    <cfRule type="cellIs" dxfId="2988" priority="530" operator="equal">
      <formula>"AL"</formula>
    </cfRule>
  </conditionalFormatting>
  <conditionalFormatting sqref="G52:I52 H53:I53 B3:C3 G5:H5 G54:I58 B42:C42 K18 K9:K13 L3:M4 G22:H22 B18:C18 B20:C21 G44:H48 B6 B37 L14:L15 K60 J58 K45:K55 J43:J53 K27:K33 L43:M44 B30:C31 B34 B28 G4 G18:H19 L24 L8:L11 B9:C9 B15:C15 F14:F16 F34:F39">
    <cfRule type="cellIs" dxfId="2987" priority="526" operator="equal">
      <formula>"SL"</formula>
    </cfRule>
    <cfRule type="cellIs" dxfId="2986" priority="527" operator="equal">
      <formula>"AL"</formula>
    </cfRule>
  </conditionalFormatting>
  <conditionalFormatting sqref="I22 I7 I43:I50 F43 D33 I18:I19 D36 D29:D31 I5 D13 N3:N4 N13:N20 D40:D42 N22:N24 N26:N33 N6:N11 N42:N44 D26:D27 D17:D23 I10:I11 D3:D9 D15">
    <cfRule type="cellIs" dxfId="2985" priority="522" operator="equal">
      <formula>"SL"</formula>
    </cfRule>
    <cfRule type="cellIs" dxfId="2984" priority="523" operator="equal">
      <formula>"SL"</formula>
    </cfRule>
    <cfRule type="cellIs" dxfId="2983" priority="524" operator="equal">
      <formula>"SL"</formula>
    </cfRule>
    <cfRule type="cellIs" dxfId="2982" priority="525" operator="equal">
      <formula>"AL"</formula>
    </cfRule>
  </conditionalFormatting>
  <conditionalFormatting sqref="B19:C19">
    <cfRule type="cellIs" dxfId="2981" priority="494" operator="equal">
      <formula>"SL"</formula>
    </cfRule>
    <cfRule type="cellIs" dxfId="2980" priority="495" operator="equal">
      <formula>"AL"</formula>
    </cfRule>
  </conditionalFormatting>
  <conditionalFormatting sqref="F19">
    <cfRule type="cellIs" dxfId="2979" priority="491" operator="equal">
      <formula>"Prep"</formula>
    </cfRule>
    <cfRule type="cellIs" dxfId="2978" priority="492" operator="equal">
      <formula>"SL"</formula>
    </cfRule>
    <cfRule type="cellIs" dxfId="2977" priority="493" operator="equal">
      <formula>"AL"</formula>
    </cfRule>
  </conditionalFormatting>
  <conditionalFormatting sqref="B15:C15">
    <cfRule type="cellIs" dxfId="2976" priority="414" operator="equal">
      <formula>"SL"</formula>
    </cfRule>
    <cfRule type="cellIs" dxfId="2975" priority="415" operator="equal">
      <formula>"AL"</formula>
    </cfRule>
  </conditionalFormatting>
  <conditionalFormatting sqref="B22:C22">
    <cfRule type="cellIs" dxfId="2974" priority="412" operator="equal">
      <formula>"SL"</formula>
    </cfRule>
    <cfRule type="cellIs" dxfId="2973" priority="413" operator="equal">
      <formula>"AL"</formula>
    </cfRule>
  </conditionalFormatting>
  <conditionalFormatting sqref="L7:M7">
    <cfRule type="cellIs" dxfId="2972" priority="410" operator="equal">
      <formula>"SL"</formula>
    </cfRule>
    <cfRule type="cellIs" dxfId="2971" priority="411" operator="equal">
      <formula>"AL"</formula>
    </cfRule>
  </conditionalFormatting>
  <conditionalFormatting sqref="B9:C9">
    <cfRule type="cellIs" dxfId="2970" priority="408" operator="equal">
      <formula>"SL"</formula>
    </cfRule>
    <cfRule type="cellIs" dxfId="2969" priority="409" operator="equal">
      <formula>"AL"</formula>
    </cfRule>
  </conditionalFormatting>
  <conditionalFormatting sqref="K4 K7">
    <cfRule type="cellIs" dxfId="2968" priority="360" operator="equal">
      <formula>"SL"</formula>
    </cfRule>
    <cfRule type="cellIs" dxfId="2967" priority="361" operator="equal">
      <formula>"AL"</formula>
    </cfRule>
  </conditionalFormatting>
  <conditionalFormatting sqref="K3 K7 K21:K25">
    <cfRule type="cellIs" dxfId="2966" priority="362" operator="equal">
      <formula>"Prep"</formula>
    </cfRule>
    <cfRule type="cellIs" dxfId="2965" priority="363" operator="equal">
      <formula>"SL"</formula>
    </cfRule>
    <cfRule type="cellIs" dxfId="2964" priority="364" operator="equal">
      <formula>"AL"</formula>
    </cfRule>
  </conditionalFormatting>
  <conditionalFormatting sqref="K8 K4:K6">
    <cfRule type="cellIs" dxfId="2963" priority="353" operator="equal">
      <formula>"SL"</formula>
    </cfRule>
    <cfRule type="cellIs" dxfId="2962" priority="354" operator="equal">
      <formula>"AL"</formula>
    </cfRule>
  </conditionalFormatting>
  <conditionalFormatting sqref="K8 K4:K6">
    <cfRule type="cellIs" dxfId="2961" priority="357" operator="equal">
      <formula>"Prep"</formula>
    </cfRule>
    <cfRule type="cellIs" dxfId="2960" priority="358" operator="equal">
      <formula>"SL"</formula>
    </cfRule>
    <cfRule type="cellIs" dxfId="2959" priority="359" operator="equal">
      <formula>"AL"</formula>
    </cfRule>
  </conditionalFormatting>
  <conditionalFormatting sqref="K3">
    <cfRule type="cellIs" dxfId="2958" priority="355" operator="equal">
      <formula>"SL"</formula>
    </cfRule>
    <cfRule type="cellIs" dxfId="2957" priority="356" operator="equal">
      <formula>"AL"</formula>
    </cfRule>
  </conditionalFormatting>
  <conditionalFormatting sqref="F3">
    <cfRule type="cellIs" dxfId="2956" priority="350" operator="equal">
      <formula>"Prep"</formula>
    </cfRule>
    <cfRule type="cellIs" dxfId="2955" priority="351" operator="equal">
      <formula>"SL"</formula>
    </cfRule>
    <cfRule type="cellIs" dxfId="2954" priority="352" operator="equal">
      <formula>"AL"</formula>
    </cfRule>
  </conditionalFormatting>
  <conditionalFormatting sqref="F3">
    <cfRule type="cellIs" dxfId="2953" priority="348" operator="equal">
      <formula>"SL"</formula>
    </cfRule>
    <cfRule type="cellIs" dxfId="2952" priority="349" operator="equal">
      <formula>"AL"</formula>
    </cfRule>
  </conditionalFormatting>
  <conditionalFormatting sqref="F3">
    <cfRule type="cellIs" dxfId="2951" priority="346" operator="equal">
      <formula>"SL"</formula>
    </cfRule>
    <cfRule type="cellIs" dxfId="2950" priority="347" operator="equal">
      <formula>"AL"</formula>
    </cfRule>
  </conditionalFormatting>
  <conditionalFormatting sqref="F5">
    <cfRule type="cellIs" dxfId="2949" priority="325" operator="equal">
      <formula>"Prep"</formula>
    </cfRule>
    <cfRule type="cellIs" dxfId="2948" priority="326" operator="equal">
      <formula>"SL"</formula>
    </cfRule>
    <cfRule type="cellIs" dxfId="2947" priority="327" operator="equal">
      <formula>"AL"</formula>
    </cfRule>
  </conditionalFormatting>
  <conditionalFormatting sqref="F5">
    <cfRule type="cellIs" dxfId="2946" priority="322" operator="equal">
      <formula>"Prep"</formula>
    </cfRule>
    <cfRule type="cellIs" dxfId="2945" priority="323" operator="equal">
      <formula>"SL"</formula>
    </cfRule>
    <cfRule type="cellIs" dxfId="2944" priority="324" operator="equal">
      <formula>"AL"</formula>
    </cfRule>
  </conditionalFormatting>
  <conditionalFormatting sqref="F31:F32">
    <cfRule type="cellIs" dxfId="2943" priority="319" operator="equal">
      <formula>"Prep"</formula>
    </cfRule>
    <cfRule type="cellIs" dxfId="2942" priority="320" operator="equal">
      <formula>"SL"</formula>
    </cfRule>
    <cfRule type="cellIs" dxfId="2941" priority="321" operator="equal">
      <formula>"AL"</formula>
    </cfRule>
  </conditionalFormatting>
  <conditionalFormatting sqref="D43:D56">
    <cfRule type="cellIs" dxfId="2940" priority="316" operator="equal">
      <formula>"Prep"</formula>
    </cfRule>
    <cfRule type="cellIs" dxfId="2939" priority="317" operator="equal">
      <formula>"SL"</formula>
    </cfRule>
    <cfRule type="cellIs" dxfId="2938" priority="318" operator="equal">
      <formula>"AL"</formula>
    </cfRule>
  </conditionalFormatting>
  <conditionalFormatting sqref="B58">
    <cfRule type="cellIs" dxfId="2937" priority="313" operator="equal">
      <formula>"Prep"</formula>
    </cfRule>
    <cfRule type="cellIs" dxfId="2936" priority="314" operator="equal">
      <formula>"SL"</formula>
    </cfRule>
    <cfRule type="cellIs" dxfId="2935" priority="315" operator="equal">
      <formula>"AL"</formula>
    </cfRule>
  </conditionalFormatting>
  <conditionalFormatting sqref="P1:XFD1048576 A8:A12 A24:A25 E59:L61 A32 K13:M13 L18:M19 N13:N19 A34:C34 A35 A33:D33 A59:F1048576 A43:B58 H27:I27 N6:N8 A1:O1 G17:I23 K11:K12 K9:N10 K25 N22:N24 L11:N11 A3:D7 G43:O1048576 A26:D28 A17:D23 A16 G10:I11 B8:D10 A13:D15 D43:F58 A30:D31 K24:M24 A2:F2 L20:N20 F26:I26 F6 F7:I8 F9:F25 A36:D42 K7:M8 G38:I42 K2:O2 K5:K6 K26:N42 K18:K23 K3:N4 A29:B29 D29 F27:F31 C27:C29 F34:F42 F3:H3 F4:I5 F32:I33 E26:E29">
    <cfRule type="cellIs" dxfId="2934" priority="303" operator="equal">
      <formula>"AL"</formula>
    </cfRule>
    <cfRule type="cellIs" dxfId="2933" priority="304" operator="equal">
      <formula>"TR"</formula>
    </cfRule>
    <cfRule type="cellIs" dxfId="2932" priority="305" operator="equal">
      <formula>"WC"</formula>
    </cfRule>
  </conditionalFormatting>
  <conditionalFormatting sqref="G50:H50">
    <cfRule type="cellIs" dxfId="2931" priority="292" operator="equal">
      <formula>"SL"</formula>
    </cfRule>
    <cfRule type="cellIs" dxfId="2930" priority="293" operator="equal">
      <formula>"AL"</formula>
    </cfRule>
  </conditionalFormatting>
  <conditionalFormatting sqref="G50:H50">
    <cfRule type="cellIs" dxfId="2929" priority="294" operator="equal">
      <formula>"Prep"</formula>
    </cfRule>
    <cfRule type="cellIs" dxfId="2928" priority="295" operator="equal">
      <formula>"SL"</formula>
    </cfRule>
    <cfRule type="cellIs" dxfId="2927" priority="296" operator="equal">
      <formula>"AL"</formula>
    </cfRule>
  </conditionalFormatting>
  <conditionalFormatting sqref="G50">
    <cfRule type="cellIs" dxfId="2926" priority="290" operator="equal">
      <formula>"SL"</formula>
    </cfRule>
    <cfRule type="cellIs" dxfId="2925" priority="291" operator="equal">
      <formula>"AL"</formula>
    </cfRule>
  </conditionalFormatting>
  <conditionalFormatting sqref="G50:H50">
    <cfRule type="cellIs" dxfId="2924" priority="288" operator="equal">
      <formula>"WC"</formula>
    </cfRule>
    <cfRule type="cellIs" dxfId="2923" priority="289" operator="equal">
      <formula>"TR"</formula>
    </cfRule>
  </conditionalFormatting>
  <conditionalFormatting sqref="K17">
    <cfRule type="cellIs" dxfId="2922" priority="269" operator="equal">
      <formula>"Prep"</formula>
    </cfRule>
    <cfRule type="cellIs" dxfId="2921" priority="270" operator="equal">
      <formula>"SL"</formula>
    </cfRule>
    <cfRule type="cellIs" dxfId="2920" priority="271" operator="equal">
      <formula>"AL"</formula>
    </cfRule>
  </conditionalFormatting>
  <conditionalFormatting sqref="K17">
    <cfRule type="cellIs" dxfId="2919" priority="267" operator="equal">
      <formula>"SL"</formula>
    </cfRule>
    <cfRule type="cellIs" dxfId="2918" priority="268" operator="equal">
      <formula>"AL"</formula>
    </cfRule>
  </conditionalFormatting>
  <conditionalFormatting sqref="K17">
    <cfRule type="cellIs" dxfId="2917" priority="266" operator="equal">
      <formula>"WC"</formula>
    </cfRule>
  </conditionalFormatting>
  <conditionalFormatting sqref="B8 G7">
    <cfRule type="cellIs" dxfId="2916" priority="242" operator="equal">
      <formula>"SL"</formula>
    </cfRule>
    <cfRule type="cellIs" dxfId="2915" priority="243" operator="equal">
      <formula>"AL"</formula>
    </cfRule>
  </conditionalFormatting>
  <conditionalFormatting sqref="G21:I21 B8:D8 B36:D37 G23:I23 B40:D41 B10:D10 L13:M15 L19:M19 B34:C34 B28:D28 G6:I7 B5:D6 G48:I48 G4:I4 L24:M24 L8:M11 G11:I13 G15:I18 I14 G3:H3">
    <cfRule type="expression" dxfId="2914" priority="235">
      <formula>ROW()=CELL("ROW")</formula>
    </cfRule>
  </conditionalFormatting>
  <conditionalFormatting sqref="G21:I21 B8:D8 B36:D37 G23:I23 B40:D41 B10:D10 L13:M15 L19:M19 B34:C34 B28:D28 G6:I7 B5:D6 G48:I48 G4:I4 L24:M24 L8:M11 G11:I13 G15:I18 I14 G3:H3">
    <cfRule type="expression" dxfId="2913" priority="234">
      <formula>ROW()=CELL("ROW")</formula>
    </cfRule>
  </conditionalFormatting>
  <conditionalFormatting sqref="C25:D25">
    <cfRule type="cellIs" dxfId="2912" priority="219" operator="equal">
      <formula>"Prep"</formula>
    </cfRule>
    <cfRule type="cellIs" dxfId="2911" priority="220" operator="equal">
      <formula>"SL"</formula>
    </cfRule>
    <cfRule type="cellIs" dxfId="2910" priority="221" operator="equal">
      <formula>"AL"</formula>
    </cfRule>
  </conditionalFormatting>
  <conditionalFormatting sqref="B25:D25">
    <cfRule type="cellIs" dxfId="2909" priority="217" operator="equal">
      <formula>"SL"</formula>
    </cfRule>
    <cfRule type="cellIs" dxfId="2908" priority="218" operator="equal">
      <formula>"AL"</formula>
    </cfRule>
  </conditionalFormatting>
  <conditionalFormatting sqref="D25">
    <cfRule type="cellIs" dxfId="2907" priority="215" operator="equal">
      <formula>"NA"</formula>
    </cfRule>
    <cfRule type="cellIs" dxfId="2906" priority="216" operator="equal">
      <formula>"AL"</formula>
    </cfRule>
  </conditionalFormatting>
  <conditionalFormatting sqref="B25:D25">
    <cfRule type="cellIs" dxfId="2905" priority="213" operator="equal">
      <formula>"WC"</formula>
    </cfRule>
    <cfRule type="cellIs" dxfId="2904" priority="214" operator="equal">
      <formula>"TR"</formula>
    </cfRule>
  </conditionalFormatting>
  <conditionalFormatting sqref="B25:D25">
    <cfRule type="expression" dxfId="2903" priority="212">
      <formula>ROW()=CELL("ROW")</formula>
    </cfRule>
  </conditionalFormatting>
  <conditionalFormatting sqref="B25:D25">
    <cfRule type="expression" dxfId="2902" priority="211">
      <formula>ROW()=CELL("ROW")</formula>
    </cfRule>
  </conditionalFormatting>
  <conditionalFormatting sqref="B40">
    <cfRule type="cellIs" dxfId="2901" priority="203" operator="equal">
      <formula>"SL"</formula>
    </cfRule>
    <cfRule type="cellIs" dxfId="2900" priority="204" operator="equal">
      <formula>"AL"</formula>
    </cfRule>
  </conditionalFormatting>
  <conditionalFormatting sqref="B40:D40">
    <cfRule type="expression" dxfId="2899" priority="202">
      <formula>ROW()=CELL("ROW")</formula>
    </cfRule>
  </conditionalFormatting>
  <conditionalFormatting sqref="B40:D40">
    <cfRule type="expression" dxfId="2898" priority="201">
      <formula>ROW()=CELL("ROW")</formula>
    </cfRule>
  </conditionalFormatting>
  <conditionalFormatting sqref="L22">
    <cfRule type="cellIs" dxfId="2897" priority="199" operator="equal">
      <formula>"SL"</formula>
    </cfRule>
    <cfRule type="cellIs" dxfId="2896" priority="200" operator="equal">
      <formula>"AL"</formula>
    </cfRule>
  </conditionalFormatting>
  <conditionalFormatting sqref="L22:M22">
    <cfRule type="expression" dxfId="2895" priority="198">
      <formula>ROW()=CELL("ROW")</formula>
    </cfRule>
  </conditionalFormatting>
  <conditionalFormatting sqref="L22:M22">
    <cfRule type="expression" dxfId="2894" priority="197">
      <formula>ROW()=CELL("ROW")</formula>
    </cfRule>
  </conditionalFormatting>
  <conditionalFormatting sqref="L17">
    <cfRule type="cellIs" dxfId="2893" priority="185" operator="equal">
      <formula>"SL"</formula>
    </cfRule>
    <cfRule type="cellIs" dxfId="2892" priority="186" operator="equal">
      <formula>"AL"</formula>
    </cfRule>
  </conditionalFormatting>
  <conditionalFormatting sqref="L17:M17">
    <cfRule type="expression" dxfId="2891" priority="184">
      <formula>ROW()=CELL("ROW")</formula>
    </cfRule>
  </conditionalFormatting>
  <conditionalFormatting sqref="L17:M17">
    <cfRule type="expression" dxfId="2890" priority="183">
      <formula>ROW()=CELL("ROW")</formula>
    </cfRule>
  </conditionalFormatting>
  <conditionalFormatting sqref="G35:I35">
    <cfRule type="cellIs" dxfId="2889" priority="172" operator="equal">
      <formula>"AL"</formula>
    </cfRule>
    <cfRule type="cellIs" dxfId="2888" priority="173" operator="equal">
      <formula>"TR"</formula>
    </cfRule>
    <cfRule type="cellIs" dxfId="2887" priority="174" operator="equal">
      <formula>"WC"</formula>
    </cfRule>
  </conditionalFormatting>
  <conditionalFormatting sqref="D34">
    <cfRule type="cellIs" dxfId="2886" priority="166" operator="equal">
      <formula>"SL"</formula>
    </cfRule>
    <cfRule type="cellIs" dxfId="2885" priority="167" operator="equal">
      <formula>"SL"</formula>
    </cfRule>
    <cfRule type="cellIs" dxfId="2884" priority="168" operator="equal">
      <formula>"SL"</formula>
    </cfRule>
    <cfRule type="cellIs" dxfId="2883" priority="169" operator="equal">
      <formula>"AL"</formula>
    </cfRule>
  </conditionalFormatting>
  <conditionalFormatting sqref="D34">
    <cfRule type="cellIs" dxfId="2882" priority="165" operator="equal">
      <formula>"WC"</formula>
    </cfRule>
  </conditionalFormatting>
  <conditionalFormatting sqref="L12">
    <cfRule type="cellIs" dxfId="2881" priority="163" operator="equal">
      <formula>"SL"</formula>
    </cfRule>
    <cfRule type="cellIs" dxfId="2880" priority="164" operator="equal">
      <formula>"AL"</formula>
    </cfRule>
  </conditionalFormatting>
  <conditionalFormatting sqref="L12:M12">
    <cfRule type="expression" dxfId="2879" priority="162">
      <formula>ROW()=CELL("ROW")</formula>
    </cfRule>
  </conditionalFormatting>
  <conditionalFormatting sqref="L12:M12">
    <cfRule type="expression" dxfId="2878" priority="161">
      <formula>ROW()=CELL("ROW")</formula>
    </cfRule>
  </conditionalFormatting>
  <conditionalFormatting sqref="B35:D35">
    <cfRule type="cellIs" dxfId="2877" priority="159" operator="equal">
      <formula>"SL"</formula>
    </cfRule>
    <cfRule type="cellIs" dxfId="2876" priority="160" operator="equal">
      <formula>"AL"</formula>
    </cfRule>
  </conditionalFormatting>
  <conditionalFormatting sqref="B35:D35">
    <cfRule type="cellIs" dxfId="2875" priority="156" operator="equal">
      <formula>"Prep"</formula>
    </cfRule>
    <cfRule type="cellIs" dxfId="2874" priority="157" operator="equal">
      <formula>"SL"</formula>
    </cfRule>
    <cfRule type="cellIs" dxfId="2873" priority="158" operator="equal">
      <formula>"AL"</formula>
    </cfRule>
  </conditionalFormatting>
  <conditionalFormatting sqref="D35">
    <cfRule type="cellIs" dxfId="2872" priority="152" operator="equal">
      <formula>"SL"</formula>
    </cfRule>
    <cfRule type="cellIs" dxfId="2871" priority="153" operator="equal">
      <formula>"SL"</formula>
    </cfRule>
    <cfRule type="cellIs" dxfId="2870" priority="154" operator="equal">
      <formula>"SL"</formula>
    </cfRule>
    <cfRule type="cellIs" dxfId="2869" priority="155" operator="equal">
      <formula>"AL"</formula>
    </cfRule>
  </conditionalFormatting>
  <conditionalFormatting sqref="D35">
    <cfRule type="cellIs" dxfId="2868" priority="150" operator="equal">
      <formula>"NA"</formula>
    </cfRule>
    <cfRule type="cellIs" dxfId="2867" priority="151" operator="equal">
      <formula>"AL"</formula>
    </cfRule>
  </conditionalFormatting>
  <conditionalFormatting sqref="B35:D35">
    <cfRule type="cellIs" dxfId="2866" priority="146" operator="equal">
      <formula>"SL"</formula>
    </cfRule>
    <cfRule type="cellIs" dxfId="2865" priority="147" operator="equal">
      <formula>"AL"</formula>
    </cfRule>
    <cfRule type="cellIs" dxfId="2864" priority="148" operator="equal">
      <formula>"WC"</formula>
    </cfRule>
    <cfRule type="cellIs" dxfId="2863" priority="149" operator="equal">
      <formula>"TR"</formula>
    </cfRule>
  </conditionalFormatting>
  <conditionalFormatting sqref="B35:D35">
    <cfRule type="expression" dxfId="2862" priority="145">
      <formula>ROW()=CELL("ROW")</formula>
    </cfRule>
  </conditionalFormatting>
  <conditionalFormatting sqref="B35:D35">
    <cfRule type="expression" dxfId="2861" priority="144">
      <formula>ROW()=CELL("ROW")</formula>
    </cfRule>
  </conditionalFormatting>
  <conditionalFormatting sqref="G9">
    <cfRule type="cellIs" dxfId="2860" priority="142" operator="equal">
      <formula>"SL"</formula>
    </cfRule>
    <cfRule type="cellIs" dxfId="2859" priority="143" operator="equal">
      <formula>"AL"</formula>
    </cfRule>
  </conditionalFormatting>
  <conditionalFormatting sqref="G9:I9">
    <cfRule type="expression" dxfId="2858" priority="141">
      <formula>ROW()=CELL("ROW")</formula>
    </cfRule>
  </conditionalFormatting>
  <conditionalFormatting sqref="G9:I9">
    <cfRule type="expression" dxfId="2857" priority="140">
      <formula>ROW()=CELL("ROW")</formula>
    </cfRule>
  </conditionalFormatting>
  <conditionalFormatting sqref="C43:C44 C48:C58">
    <cfRule type="cellIs" dxfId="2856" priority="137" operator="equal">
      <formula>"Prep"</formula>
    </cfRule>
    <cfRule type="cellIs" dxfId="2855" priority="138" operator="equal">
      <formula>"SL"</formula>
    </cfRule>
    <cfRule type="cellIs" dxfId="2854" priority="139" operator="equal">
      <formula>"AL"</formula>
    </cfRule>
  </conditionalFormatting>
  <conditionalFormatting sqref="C43:C46 C48:C58">
    <cfRule type="cellIs" dxfId="2853" priority="135" operator="equal">
      <formula>"WC"</formula>
    </cfRule>
    <cfRule type="cellIs" dxfId="2852" priority="136" operator="equal">
      <formula>"TR"</formula>
    </cfRule>
  </conditionalFormatting>
  <conditionalFormatting sqref="D57">
    <cfRule type="cellIs" dxfId="2851" priority="125" operator="equal">
      <formula>"Prep"</formula>
    </cfRule>
    <cfRule type="cellIs" dxfId="2850" priority="126" operator="equal">
      <formula>"SL"</formula>
    </cfRule>
    <cfRule type="cellIs" dxfId="2849" priority="127" operator="equal">
      <formula>"AL"</formula>
    </cfRule>
  </conditionalFormatting>
  <conditionalFormatting sqref="C47">
    <cfRule type="cellIs" dxfId="2848" priority="123" operator="equal">
      <formula>"WC"</formula>
    </cfRule>
    <cfRule type="cellIs" dxfId="2847" priority="124" operator="equal">
      <formula>"TR"</formula>
    </cfRule>
  </conditionalFormatting>
  <conditionalFormatting sqref="G2:J2">
    <cfRule type="cellIs" dxfId="2846" priority="119" operator="equal">
      <formula>"WC"</formula>
    </cfRule>
    <cfRule type="cellIs" dxfId="2845" priority="120" operator="equal">
      <formula>"TR"</formula>
    </cfRule>
  </conditionalFormatting>
  <conditionalFormatting sqref="C30">
    <cfRule type="cellIs" dxfId="2844" priority="103" operator="equal">
      <formula>"WC"</formula>
    </cfRule>
    <cfRule type="cellIs" dxfId="2843" priority="104" operator="equal">
      <formula>"TR"</formula>
    </cfRule>
  </conditionalFormatting>
  <conditionalFormatting sqref="J7 J9:J17">
    <cfRule type="cellIs" dxfId="2842" priority="92" operator="equal">
      <formula>"SL"</formula>
    </cfRule>
    <cfRule type="cellIs" dxfId="2841" priority="93" operator="equal">
      <formula>"AL"</formula>
    </cfRule>
  </conditionalFormatting>
  <conditionalFormatting sqref="J30">
    <cfRule type="cellIs" dxfId="2840" priority="88" operator="equal">
      <formula>"SL"</formula>
    </cfRule>
    <cfRule type="cellIs" dxfId="2839" priority="89" operator="equal">
      <formula>"SL"</formula>
    </cfRule>
    <cfRule type="cellIs" dxfId="2838" priority="90" operator="equal">
      <formula>"SL"</formula>
    </cfRule>
    <cfRule type="cellIs" dxfId="2837" priority="91" operator="equal">
      <formula>"AL"</formula>
    </cfRule>
  </conditionalFormatting>
  <conditionalFormatting sqref="J7 J3 J30 J9:J17 J21:J25">
    <cfRule type="cellIs" dxfId="2836" priority="94" operator="equal">
      <formula>"Prep"</formula>
    </cfRule>
    <cfRule type="cellIs" dxfId="2835" priority="95" operator="equal">
      <formula>"SL"</formula>
    </cfRule>
    <cfRule type="cellIs" dxfId="2834" priority="96" operator="equal">
      <formula>"AL"</formula>
    </cfRule>
  </conditionalFormatting>
  <conditionalFormatting sqref="J8 J5:J6">
    <cfRule type="cellIs" dxfId="2833" priority="81" operator="equal">
      <formula>"SL"</formula>
    </cfRule>
    <cfRule type="cellIs" dxfId="2832" priority="82" operator="equal">
      <formula>"AL"</formula>
    </cfRule>
  </conditionalFormatting>
  <conditionalFormatting sqref="J8 J5:J6">
    <cfRule type="cellIs" dxfId="2831" priority="85" operator="equal">
      <formula>"Prep"</formula>
    </cfRule>
    <cfRule type="cellIs" dxfId="2830" priority="86" operator="equal">
      <formula>"SL"</formula>
    </cfRule>
    <cfRule type="cellIs" dxfId="2829" priority="87" operator="equal">
      <formula>"AL"</formula>
    </cfRule>
  </conditionalFormatting>
  <conditionalFormatting sqref="J3">
    <cfRule type="cellIs" dxfId="2828" priority="83" operator="equal">
      <formula>"SL"</formula>
    </cfRule>
    <cfRule type="cellIs" dxfId="2827" priority="84" operator="equal">
      <formula>"AL"</formula>
    </cfRule>
  </conditionalFormatting>
  <conditionalFormatting sqref="J3 J37:J42 J30 J27:J28 J5:J19 J21:J25">
    <cfRule type="cellIs" dxfId="2826" priority="79" operator="equal">
      <formula>"WC"</formula>
    </cfRule>
    <cfRule type="cellIs" dxfId="2825" priority="80" operator="equal">
      <formula>"TR"</formula>
    </cfRule>
  </conditionalFormatting>
  <conditionalFormatting sqref="J30">
    <cfRule type="expression" dxfId="2824" priority="78">
      <formula>ROW()=CELL("ROW")</formula>
    </cfRule>
  </conditionalFormatting>
  <conditionalFormatting sqref="J30">
    <cfRule type="expression" dxfId="2823" priority="77">
      <formula>ROW()=CELL("ROW")</formula>
    </cfRule>
  </conditionalFormatting>
  <conditionalFormatting sqref="J4">
    <cfRule type="cellIs" dxfId="2822" priority="75" operator="equal">
      <formula>"SL"</formula>
    </cfRule>
    <cfRule type="cellIs" dxfId="2821" priority="76" operator="equal">
      <formula>"AL"</formula>
    </cfRule>
  </conditionalFormatting>
  <conditionalFormatting sqref="J4">
    <cfRule type="cellIs" dxfId="2820" priority="70" operator="equal">
      <formula>"SL"</formula>
    </cfRule>
    <cfRule type="cellIs" dxfId="2819" priority="71" operator="equal">
      <formula>"AL"</formula>
    </cfRule>
  </conditionalFormatting>
  <conditionalFormatting sqref="J4">
    <cfRule type="cellIs" dxfId="2818" priority="72" operator="equal">
      <formula>"Prep"</formula>
    </cfRule>
    <cfRule type="cellIs" dxfId="2817" priority="73" operator="equal">
      <formula>"SL"</formula>
    </cfRule>
    <cfRule type="cellIs" dxfId="2816" priority="74" operator="equal">
      <formula>"AL"</formula>
    </cfRule>
  </conditionalFormatting>
  <conditionalFormatting sqref="J4">
    <cfRule type="cellIs" dxfId="2815" priority="66" operator="equal">
      <formula>"SL"</formula>
    </cfRule>
    <cfRule type="cellIs" dxfId="2814" priority="67" operator="equal">
      <formula>"AL"</formula>
    </cfRule>
    <cfRule type="cellIs" dxfId="2813" priority="68" operator="equal">
      <formula>"WC"</formula>
    </cfRule>
    <cfRule type="cellIs" dxfId="2812" priority="69" operator="equal">
      <formula>"TR"</formula>
    </cfRule>
  </conditionalFormatting>
  <conditionalFormatting sqref="O23">
    <cfRule type="cellIs" dxfId="2811" priority="57" operator="equal">
      <formula>"SL"</formula>
    </cfRule>
    <cfRule type="cellIs" dxfId="2810" priority="58" operator="equal">
      <formula>"SL"</formula>
    </cfRule>
    <cfRule type="cellIs" dxfId="2809" priority="59" operator="equal">
      <formula>"SL"</formula>
    </cfRule>
    <cfRule type="cellIs" dxfId="2808" priority="60" operator="equal">
      <formula>"AL"</formula>
    </cfRule>
  </conditionalFormatting>
  <conditionalFormatting sqref="O15:O17">
    <cfRule type="cellIs" dxfId="2807" priority="63" operator="equal">
      <formula>"Prep"</formula>
    </cfRule>
    <cfRule type="cellIs" dxfId="2806" priority="64" operator="equal">
      <formula>"SL"</formula>
    </cfRule>
    <cfRule type="cellIs" dxfId="2805" priority="65" operator="equal">
      <formula>"AL"</formula>
    </cfRule>
  </conditionalFormatting>
  <conditionalFormatting sqref="O15:O17">
    <cfRule type="cellIs" dxfId="2804" priority="61" operator="equal">
      <formula>"SL"</formula>
    </cfRule>
    <cfRule type="cellIs" dxfId="2803" priority="62" operator="equal">
      <formula>"AL"</formula>
    </cfRule>
  </conditionalFormatting>
  <conditionalFormatting sqref="O3">
    <cfRule type="cellIs" dxfId="2802" priority="52" operator="equal">
      <formula>"SL"</formula>
    </cfRule>
    <cfRule type="cellIs" dxfId="2801" priority="53" operator="equal">
      <formula>"AL"</formula>
    </cfRule>
  </conditionalFormatting>
  <conditionalFormatting sqref="O3">
    <cfRule type="cellIs" dxfId="2800" priority="54" operator="equal">
      <formula>"Prep"</formula>
    </cfRule>
    <cfRule type="cellIs" dxfId="2799" priority="55" operator="equal">
      <formula>"SL"</formula>
    </cfRule>
    <cfRule type="cellIs" dxfId="2798" priority="56" operator="equal">
      <formula>"AL"</formula>
    </cfRule>
  </conditionalFormatting>
  <conditionalFormatting sqref="O3">
    <cfRule type="cellIs" dxfId="2797" priority="50" operator="equal">
      <formula>"SL"</formula>
    </cfRule>
    <cfRule type="cellIs" dxfId="2796" priority="51" operator="equal">
      <formula>"AL"</formula>
    </cfRule>
  </conditionalFormatting>
  <conditionalFormatting sqref="O7">
    <cfRule type="cellIs" dxfId="2795" priority="45" operator="equal">
      <formula>"SL"</formula>
    </cfRule>
    <cfRule type="cellIs" dxfId="2794" priority="46" operator="equal">
      <formula>"AL"</formula>
    </cfRule>
  </conditionalFormatting>
  <conditionalFormatting sqref="O7">
    <cfRule type="cellIs" dxfId="2793" priority="47" operator="equal">
      <formula>"Prep"</formula>
    </cfRule>
    <cfRule type="cellIs" dxfId="2792" priority="48" operator="equal">
      <formula>"SL"</formula>
    </cfRule>
    <cfRule type="cellIs" dxfId="2791" priority="49" operator="equal">
      <formula>"AL"</formula>
    </cfRule>
  </conditionalFormatting>
  <conditionalFormatting sqref="O7">
    <cfRule type="cellIs" dxfId="2790" priority="43" operator="equal">
      <formula>"SL"</formula>
    </cfRule>
    <cfRule type="cellIs" dxfId="2789" priority="44" operator="equal">
      <formula>"AL"</formula>
    </cfRule>
  </conditionalFormatting>
  <conditionalFormatting sqref="O15:O17 O7:O13 O21:O23 O26:O27 O3:O5">
    <cfRule type="cellIs" dxfId="2788" priority="41" operator="equal">
      <formula>"WC"</formula>
    </cfRule>
    <cfRule type="cellIs" dxfId="2787" priority="42" operator="equal">
      <formula>"TR"</formula>
    </cfRule>
  </conditionalFormatting>
  <conditionalFormatting sqref="O7">
    <cfRule type="cellIs" dxfId="2786" priority="36" operator="equal">
      <formula>"SL"</formula>
    </cfRule>
    <cfRule type="cellIs" dxfId="2785" priority="37" operator="equal">
      <formula>"AL"</formula>
    </cfRule>
  </conditionalFormatting>
  <conditionalFormatting sqref="O7">
    <cfRule type="cellIs" dxfId="2784" priority="38" operator="equal">
      <formula>"Prep"</formula>
    </cfRule>
    <cfRule type="cellIs" dxfId="2783" priority="39" operator="equal">
      <formula>"SL"</formula>
    </cfRule>
    <cfRule type="cellIs" dxfId="2782" priority="40" operator="equal">
      <formula>"AL"</formula>
    </cfRule>
  </conditionalFormatting>
  <conditionalFormatting sqref="O7">
    <cfRule type="cellIs" dxfId="2781" priority="34" operator="equal">
      <formula>"SL"</formula>
    </cfRule>
    <cfRule type="cellIs" dxfId="2780" priority="35" operator="equal">
      <formula>"AL"</formula>
    </cfRule>
  </conditionalFormatting>
  <conditionalFormatting sqref="O18">
    <cfRule type="cellIs" dxfId="2779" priority="32" operator="equal">
      <formula>"SL"</formula>
    </cfRule>
    <cfRule type="cellIs" dxfId="2778" priority="33" operator="equal">
      <formula>"AL"</formula>
    </cfRule>
  </conditionalFormatting>
  <conditionalFormatting sqref="O18">
    <cfRule type="cellIs" dxfId="2777" priority="28" operator="equal">
      <formula>"SL"</formula>
    </cfRule>
    <cfRule type="cellIs" dxfId="2776" priority="29" operator="equal">
      <formula>"AL"</formula>
    </cfRule>
    <cfRule type="cellIs" dxfId="2775" priority="30" operator="equal">
      <formula>"WC"</formula>
    </cfRule>
    <cfRule type="cellIs" dxfId="2774" priority="31" operator="equal">
      <formula>"TR"</formula>
    </cfRule>
  </conditionalFormatting>
  <conditionalFormatting sqref="E15:E17">
    <cfRule type="cellIs" dxfId="2773" priority="23" operator="equal">
      <formula>"SL"</formula>
    </cfRule>
    <cfRule type="cellIs" dxfId="2772" priority="24" operator="equal">
      <formula>"AL"</formula>
    </cfRule>
  </conditionalFormatting>
  <conditionalFormatting sqref="E5 E3 E22:E23 E10:E12 E14:E17 E39:E41 E32:E35">
    <cfRule type="cellIs" dxfId="2771" priority="25" operator="equal">
      <formula>"Prep"</formula>
    </cfRule>
    <cfRule type="cellIs" dxfId="2770" priority="26" operator="equal">
      <formula>"SL"</formula>
    </cfRule>
    <cfRule type="cellIs" dxfId="2769" priority="27" operator="equal">
      <formula>"AL"</formula>
    </cfRule>
  </conditionalFormatting>
  <conditionalFormatting sqref="E5">
    <cfRule type="cellIs" dxfId="2768" priority="20" operator="equal">
      <formula>"Prep"</formula>
    </cfRule>
    <cfRule type="cellIs" dxfId="2767" priority="21" operator="equal">
      <formula>"SL"</formula>
    </cfRule>
    <cfRule type="cellIs" dxfId="2766" priority="22" operator="equal">
      <formula>"AL"</formula>
    </cfRule>
  </conditionalFormatting>
  <conditionalFormatting sqref="E3">
    <cfRule type="cellIs" dxfId="2765" priority="18" operator="equal">
      <formula>"SL"</formula>
    </cfRule>
    <cfRule type="cellIs" dxfId="2764" priority="19" operator="equal">
      <formula>"AL"</formula>
    </cfRule>
  </conditionalFormatting>
  <conditionalFormatting sqref="E3">
    <cfRule type="cellIs" dxfId="2763" priority="16" operator="equal">
      <formula>"SL"</formula>
    </cfRule>
    <cfRule type="cellIs" dxfId="2762" priority="17" operator="equal">
      <formula>"AL"</formula>
    </cfRule>
  </conditionalFormatting>
  <conditionalFormatting sqref="E3:E6 E10:E12 E14:E18 E38:E42 E32:E35 E25 E21:E23">
    <cfRule type="cellIs" dxfId="2761" priority="14" operator="equal">
      <formula>"WC"</formula>
    </cfRule>
    <cfRule type="cellIs" dxfId="2760" priority="15" operator="equal">
      <formula>"TR"</formula>
    </cfRule>
  </conditionalFormatting>
  <conditionalFormatting sqref="E14">
    <cfRule type="expression" dxfId="2759" priority="13">
      <formula>ROW()=CELL("ROW")</formula>
    </cfRule>
  </conditionalFormatting>
  <conditionalFormatting sqref="E14">
    <cfRule type="expression" dxfId="2758" priority="12">
      <formula>ROW()=CELL("ROW")</formula>
    </cfRule>
  </conditionalFormatting>
  <conditionalFormatting sqref="E30:E31">
    <cfRule type="cellIs" dxfId="2757" priority="10" operator="equal">
      <formula>"WC"</formula>
    </cfRule>
    <cfRule type="cellIs" dxfId="2756" priority="11" operator="equal">
      <formula>"TR"</formula>
    </cfRule>
  </conditionalFormatting>
  <conditionalFormatting sqref="E26">
    <cfRule type="cellIs" dxfId="2755" priority="7" operator="equal">
      <formula>"Prep"</formula>
    </cfRule>
    <cfRule type="cellIs" dxfId="2754" priority="8" operator="equal">
      <formula>"SL"</formula>
    </cfRule>
    <cfRule type="cellIs" dxfId="2753" priority="9" operator="equal">
      <formula>"AL"</formula>
    </cfRule>
  </conditionalFormatting>
  <conditionalFormatting sqref="E29">
    <cfRule type="cellIs" dxfId="2752" priority="5" operator="equal">
      <formula>"SL"</formula>
    </cfRule>
    <cfRule type="cellIs" dxfId="2751" priority="6" operator="equal">
      <formula>"AL"</formula>
    </cfRule>
  </conditionalFormatting>
  <conditionalFormatting sqref="E27">
    <cfRule type="expression" dxfId="2750" priority="4">
      <formula>ROW()=CELL("ROW")</formula>
    </cfRule>
  </conditionalFormatting>
  <conditionalFormatting sqref="E27">
    <cfRule type="expression" dxfId="2749" priority="3">
      <formula>ROW()=CELL("ROW")</formula>
    </cfRule>
  </conditionalFormatting>
  <conditionalFormatting sqref="E29">
    <cfRule type="cellIs" dxfId="2748" priority="1" operator="equal">
      <formula>"WC"</formula>
    </cfRule>
    <cfRule type="cellIs" dxfId="2747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7.ExecuteAllTasksSix">
                <anchor moveWithCells="1" sizeWithCells="1">
                  <from>
                    <xdr:col>8</xdr:col>
                    <xdr:colOff>685800</xdr:colOff>
                    <xdr:row>0</xdr:row>
                    <xdr:rowOff>171450</xdr:rowOff>
                  </from>
                  <to>
                    <xdr:col>9</xdr:col>
                    <xdr:colOff>400050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Sheet7.ResetSheetSix">
                <anchor moveWithCells="1" sizeWithCells="1">
                  <from>
                    <xdr:col>9</xdr:col>
                    <xdr:colOff>504825</xdr:colOff>
                    <xdr:row>0</xdr:row>
                    <xdr:rowOff>171450</xdr:rowOff>
                  </from>
                  <to>
                    <xdr:col>9</xdr:col>
                    <xdr:colOff>1381125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SixCalculateTotalWorkHours">
                <anchor moveWithCells="1" sizeWithCells="1">
                  <from>
                    <xdr:col>6</xdr:col>
                    <xdr:colOff>847725</xdr:colOff>
                    <xdr:row>0</xdr:row>
                    <xdr:rowOff>180975</xdr:rowOff>
                  </from>
                  <to>
                    <xdr:col>7</xdr:col>
                    <xdr:colOff>628650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C59F8-D952-409C-85C0-829D5918A612}">
  <sheetPr codeName="Sheet8"/>
  <dimension ref="A1:O65"/>
  <sheetViews>
    <sheetView showZeros="0" zoomScale="70" zoomScaleNormal="70" workbookViewId="0">
      <selection sqref="A1:I1"/>
    </sheetView>
  </sheetViews>
  <sheetFormatPr defaultColWidth="9.140625" defaultRowHeight="20.25"/>
  <cols>
    <col min="1" max="1" width="1.85546875" style="374" customWidth="1"/>
    <col min="2" max="2" width="14.140625" style="376" customWidth="1"/>
    <col min="3" max="3" width="40.5703125" style="376" customWidth="1"/>
    <col min="4" max="4" width="17.42578125" style="376" customWidth="1"/>
    <col min="5" max="5" width="34.7109375" style="374" customWidth="1"/>
    <col min="6" max="6" width="1.28515625" style="377" customWidth="1"/>
    <col min="7" max="7" width="18.7109375" style="376" customWidth="1"/>
    <col min="8" max="8" width="41.7109375" style="376" customWidth="1"/>
    <col min="9" max="9" width="16.85546875" style="376" bestFit="1" customWidth="1"/>
    <col min="10" max="10" width="22.140625" style="391" customWidth="1"/>
    <col min="11" max="11" width="1.28515625" style="392" customWidth="1"/>
    <col min="12" max="12" width="15.140625" style="378" customWidth="1"/>
    <col min="13" max="13" width="39.42578125" style="376" customWidth="1"/>
    <col min="14" max="14" width="18.140625" style="376" bestFit="1" customWidth="1"/>
    <col min="15" max="15" width="25.28515625" style="374" customWidth="1"/>
    <col min="16" max="16384" width="9.140625" style="374"/>
  </cols>
  <sheetData>
    <row r="1" spans="1:15" s="369" customFormat="1" ht="48" customHeight="1">
      <c r="A1" s="983" t="s">
        <v>380</v>
      </c>
      <c r="B1" s="983"/>
      <c r="C1" s="983"/>
      <c r="D1" s="983"/>
      <c r="E1" s="983"/>
      <c r="F1" s="983"/>
      <c r="G1" s="983"/>
      <c r="H1" s="983"/>
      <c r="I1" s="983"/>
      <c r="K1" s="390"/>
      <c r="L1" s="992">
        <f>Saturday!L1+1</f>
        <v>46117</v>
      </c>
      <c r="M1" s="993"/>
      <c r="N1" s="993"/>
      <c r="O1" s="994"/>
    </row>
    <row r="2" spans="1:15" s="373" customFormat="1" ht="21.6" customHeight="1">
      <c r="A2" s="979" t="s">
        <v>280</v>
      </c>
      <c r="B2" s="979"/>
      <c r="C2" s="979"/>
      <c r="D2" s="979"/>
      <c r="E2" s="979"/>
      <c r="F2" s="380"/>
      <c r="G2" s="980" t="s">
        <v>237</v>
      </c>
      <c r="H2" s="981"/>
      <c r="I2" s="981"/>
      <c r="J2" s="981"/>
      <c r="K2" s="381"/>
      <c r="L2" s="979" t="s">
        <v>49</v>
      </c>
      <c r="M2" s="979"/>
      <c r="N2" s="979"/>
      <c r="O2" s="979"/>
    </row>
    <row r="3" spans="1:15" s="503" customFormat="1" ht="21.6" customHeight="1">
      <c r="A3" s="568"/>
      <c r="B3" s="493"/>
      <c r="C3" s="500"/>
      <c r="D3" s="524"/>
      <c r="E3" s="496" t="s">
        <v>234</v>
      </c>
      <c r="F3" s="497"/>
      <c r="G3" s="498"/>
      <c r="H3" s="498"/>
      <c r="I3" s="472"/>
      <c r="J3" s="496" t="s">
        <v>655</v>
      </c>
      <c r="K3" s="497"/>
      <c r="L3" s="493"/>
      <c r="M3" s="493"/>
      <c r="N3" s="523"/>
      <c r="O3" s="502" t="s">
        <v>50</v>
      </c>
    </row>
    <row r="4" spans="1:15" s="503" customFormat="1" ht="21.6" customHeight="1">
      <c r="A4" s="764"/>
      <c r="B4" s="510"/>
      <c r="C4" s="511"/>
      <c r="D4" s="524"/>
      <c r="E4" s="505"/>
      <c r="F4" s="506"/>
      <c r="G4" s="510"/>
      <c r="H4" s="510"/>
      <c r="I4" s="524"/>
      <c r="J4" s="509" t="s">
        <v>218</v>
      </c>
      <c r="K4" s="509"/>
      <c r="L4" s="493"/>
      <c r="M4" s="498"/>
      <c r="N4" s="523"/>
      <c r="O4" s="512" t="s">
        <v>303</v>
      </c>
    </row>
    <row r="5" spans="1:15" s="503" customFormat="1" ht="21.6" customHeight="1">
      <c r="A5" s="568"/>
      <c r="B5" s="537"/>
      <c r="C5" s="845"/>
      <c r="D5" s="507"/>
      <c r="E5" s="511" t="s">
        <v>617</v>
      </c>
      <c r="F5" s="551"/>
      <c r="G5" s="498"/>
      <c r="H5" s="498"/>
      <c r="I5" s="524"/>
      <c r="J5" s="508" t="s">
        <v>218</v>
      </c>
      <c r="K5" s="509"/>
      <c r="L5" s="796"/>
      <c r="M5" s="796"/>
      <c r="N5" s="515"/>
      <c r="O5" s="512" t="s">
        <v>303</v>
      </c>
    </row>
    <row r="6" spans="1:15" s="503" customFormat="1" ht="21.6" customHeight="1">
      <c r="A6" s="568"/>
      <c r="B6" s="510"/>
      <c r="C6" s="511"/>
      <c r="D6" s="435"/>
      <c r="E6" s="511" t="s">
        <v>618</v>
      </c>
      <c r="F6" s="441"/>
      <c r="G6" s="510"/>
      <c r="H6" s="510"/>
      <c r="I6" s="507"/>
      <c r="J6" s="508" t="s">
        <v>217</v>
      </c>
      <c r="K6" s="509"/>
      <c r="L6" s="796"/>
      <c r="M6" s="796"/>
      <c r="N6" s="515"/>
      <c r="O6" s="515"/>
    </row>
    <row r="7" spans="1:15" s="503" customFormat="1" ht="21.6" customHeight="1">
      <c r="A7" s="568"/>
      <c r="B7" s="829"/>
      <c r="C7" s="472"/>
      <c r="D7" s="589"/>
      <c r="E7" s="515" t="s">
        <v>625</v>
      </c>
      <c r="F7" s="506"/>
      <c r="G7" s="537"/>
      <c r="H7" s="537"/>
      <c r="I7" s="507"/>
      <c r="J7" s="508" t="s">
        <v>217</v>
      </c>
      <c r="K7" s="509"/>
      <c r="L7" s="498"/>
      <c r="M7" s="498"/>
      <c r="N7" s="504"/>
      <c r="O7" s="502" t="s">
        <v>50</v>
      </c>
    </row>
    <row r="8" spans="1:15" s="503" customFormat="1" ht="21.6" customHeight="1">
      <c r="A8" s="568"/>
      <c r="B8" s="493"/>
      <c r="C8" s="500"/>
      <c r="D8" s="524"/>
      <c r="E8" s="515"/>
      <c r="F8" s="506"/>
      <c r="G8" s="493"/>
      <c r="H8" s="498"/>
      <c r="I8" s="524"/>
      <c r="J8" s="508"/>
      <c r="K8" s="509"/>
      <c r="L8" s="493"/>
      <c r="M8" s="493"/>
      <c r="N8" s="523"/>
      <c r="O8" s="509" t="s">
        <v>225</v>
      </c>
    </row>
    <row r="9" spans="1:15" s="503" customFormat="1" ht="21.6" customHeight="1">
      <c r="A9" s="568"/>
      <c r="B9" s="510"/>
      <c r="C9" s="511"/>
      <c r="D9" s="507"/>
      <c r="E9" s="515"/>
      <c r="F9" s="504"/>
      <c r="G9" s="537"/>
      <c r="H9" s="892"/>
      <c r="I9" s="507"/>
      <c r="J9" s="508" t="s">
        <v>219</v>
      </c>
      <c r="K9" s="803"/>
      <c r="L9" s="765"/>
      <c r="M9" s="510"/>
      <c r="N9" s="523"/>
      <c r="O9" s="509" t="s">
        <v>225</v>
      </c>
    </row>
    <row r="10" spans="1:15" s="503" customFormat="1" ht="21.6" customHeight="1">
      <c r="A10" s="568"/>
      <c r="B10" s="510"/>
      <c r="C10" s="511"/>
      <c r="D10" s="435"/>
      <c r="E10" s="516" t="s">
        <v>51</v>
      </c>
      <c r="F10" s="504"/>
      <c r="G10" s="493"/>
      <c r="H10" s="510"/>
      <c r="I10" s="524"/>
      <c r="J10" s="508" t="s">
        <v>219</v>
      </c>
      <c r="K10" s="803"/>
      <c r="L10" s="498"/>
      <c r="M10" s="498"/>
      <c r="N10" s="523"/>
      <c r="O10" s="509" t="s">
        <v>225</v>
      </c>
    </row>
    <row r="11" spans="1:15" s="503" customFormat="1" ht="21.6" customHeight="1">
      <c r="A11" s="568"/>
      <c r="B11" s="796"/>
      <c r="C11" s="515"/>
      <c r="D11" s="515"/>
      <c r="E11" s="516" t="s">
        <v>51</v>
      </c>
      <c r="F11" s="504"/>
      <c r="G11" s="493"/>
      <c r="H11" s="493"/>
      <c r="I11" s="524"/>
      <c r="J11" s="508" t="s">
        <v>219</v>
      </c>
      <c r="K11" s="803"/>
      <c r="L11" s="498"/>
      <c r="M11" s="498"/>
      <c r="N11" s="472"/>
      <c r="O11" s="509" t="s">
        <v>225</v>
      </c>
    </row>
    <row r="12" spans="1:15" s="503" customFormat="1" ht="21.6" customHeight="1">
      <c r="A12" s="568"/>
      <c r="B12" s="498"/>
      <c r="C12" s="472"/>
      <c r="D12" s="472"/>
      <c r="E12" s="516" t="s">
        <v>51</v>
      </c>
      <c r="F12" s="504"/>
      <c r="G12" s="510"/>
      <c r="H12" s="510"/>
      <c r="I12" s="524"/>
      <c r="J12" s="509" t="s">
        <v>219</v>
      </c>
      <c r="K12" s="803"/>
      <c r="L12" s="510"/>
      <c r="M12" s="874"/>
      <c r="N12" s="523"/>
      <c r="O12" s="509" t="s">
        <v>225</v>
      </c>
    </row>
    <row r="13" spans="1:15" s="503" customFormat="1" ht="21.6" customHeight="1">
      <c r="A13" s="568"/>
      <c r="B13" s="498"/>
      <c r="C13" s="472"/>
      <c r="D13" s="504"/>
      <c r="E13" s="504"/>
      <c r="F13" s="504"/>
      <c r="G13" s="796"/>
      <c r="H13" s="796"/>
      <c r="I13" s="515"/>
      <c r="J13" s="508" t="s">
        <v>219</v>
      </c>
      <c r="K13" s="509"/>
      <c r="L13" s="510"/>
      <c r="M13" s="874"/>
      <c r="N13" s="523"/>
      <c r="O13" s="509"/>
    </row>
    <row r="14" spans="1:15" s="503" customFormat="1" ht="21.6" customHeight="1">
      <c r="A14" s="568"/>
      <c r="B14" s="493"/>
      <c r="C14" s="500"/>
      <c r="D14" s="524"/>
      <c r="E14" s="435"/>
      <c r="F14" s="506"/>
      <c r="G14" s="510"/>
      <c r="H14" s="510"/>
      <c r="I14" s="524"/>
      <c r="J14" s="509"/>
      <c r="K14" s="509"/>
      <c r="L14" s="510"/>
      <c r="M14" s="874"/>
      <c r="N14" s="523"/>
      <c r="O14" s="515"/>
    </row>
    <row r="15" spans="1:15" s="503" customFormat="1" ht="21.6" customHeight="1">
      <c r="A15" s="568"/>
      <c r="B15" s="493"/>
      <c r="C15" s="511"/>
      <c r="D15" s="523"/>
      <c r="E15" s="509" t="s">
        <v>223</v>
      </c>
      <c r="F15" s="506"/>
      <c r="G15" s="510"/>
      <c r="H15" s="510"/>
      <c r="I15" s="524"/>
      <c r="J15" s="509"/>
      <c r="K15" s="846"/>
      <c r="L15" s="510"/>
      <c r="M15" s="498"/>
      <c r="N15" s="523"/>
      <c r="O15" s="519" t="s">
        <v>51</v>
      </c>
    </row>
    <row r="16" spans="1:15" s="503" customFormat="1" ht="21.6" customHeight="1">
      <c r="A16" s="568"/>
      <c r="B16" s="493"/>
      <c r="C16" s="500"/>
      <c r="D16" s="523"/>
      <c r="E16" s="509" t="s">
        <v>223</v>
      </c>
      <c r="F16" s="506"/>
      <c r="G16" s="498"/>
      <c r="H16" s="498"/>
      <c r="I16" s="524"/>
      <c r="J16" s="509" t="s">
        <v>220</v>
      </c>
      <c r="K16" s="509"/>
      <c r="L16" s="537"/>
      <c r="M16" s="537"/>
      <c r="N16" s="523"/>
      <c r="O16" s="519" t="s">
        <v>51</v>
      </c>
    </row>
    <row r="17" spans="1:15" s="503" customFormat="1" ht="21.6" customHeight="1">
      <c r="A17" s="568"/>
      <c r="B17" s="498"/>
      <c r="C17" s="472"/>
      <c r="D17" s="504"/>
      <c r="E17" s="509" t="s">
        <v>223</v>
      </c>
      <c r="F17" s="506"/>
      <c r="G17" s="498"/>
      <c r="H17" s="498"/>
      <c r="I17" s="524"/>
      <c r="J17" s="509" t="s">
        <v>221</v>
      </c>
      <c r="K17" s="803"/>
      <c r="L17" s="537"/>
      <c r="M17" s="510"/>
      <c r="N17" s="523"/>
      <c r="O17" s="519" t="s">
        <v>51</v>
      </c>
    </row>
    <row r="18" spans="1:15" s="503" customFormat="1" ht="21.6" customHeight="1">
      <c r="A18" s="568"/>
      <c r="B18" s="493"/>
      <c r="C18" s="500"/>
      <c r="D18" s="524"/>
      <c r="E18" s="515"/>
      <c r="F18" s="506"/>
      <c r="G18" s="510"/>
      <c r="H18" s="537"/>
      <c r="I18" s="524"/>
      <c r="J18" s="515" t="s">
        <v>222</v>
      </c>
      <c r="K18" s="506"/>
      <c r="L18" s="765"/>
      <c r="M18" s="892"/>
      <c r="N18" s="518"/>
      <c r="O18" s="626" t="s">
        <v>51</v>
      </c>
    </row>
    <row r="19" spans="1:15" s="503" customFormat="1" ht="21.6" customHeight="1">
      <c r="A19" s="568"/>
      <c r="B19" s="493"/>
      <c r="C19" s="500"/>
      <c r="D19" s="524"/>
      <c r="E19" s="515" t="s">
        <v>322</v>
      </c>
      <c r="F19" s="506"/>
      <c r="G19" s="493"/>
      <c r="H19" s="493"/>
      <c r="I19" s="524"/>
      <c r="J19" s="515"/>
      <c r="K19" s="506"/>
      <c r="L19" s="796"/>
      <c r="M19" s="796"/>
      <c r="N19" s="515"/>
      <c r="O19" s="515"/>
    </row>
    <row r="20" spans="1:15" s="503" customFormat="1" ht="21.6" customHeight="1">
      <c r="A20" s="568"/>
      <c r="B20" s="498"/>
      <c r="C20" s="472"/>
      <c r="D20" s="472"/>
      <c r="E20" s="515" t="s">
        <v>322</v>
      </c>
      <c r="F20" s="504"/>
      <c r="G20" s="498"/>
      <c r="H20" s="498"/>
      <c r="I20" s="524"/>
      <c r="K20" s="504"/>
      <c r="L20" s="796"/>
      <c r="M20" s="796"/>
      <c r="N20" s="515"/>
      <c r="O20" s="515"/>
    </row>
    <row r="21" spans="1:15" s="503" customFormat="1" ht="21.6" customHeight="1">
      <c r="A21" s="568"/>
      <c r="B21" s="493"/>
      <c r="C21" s="500"/>
      <c r="D21" s="524"/>
      <c r="E21" s="515"/>
      <c r="F21" s="435"/>
      <c r="G21" s="510"/>
      <c r="H21" s="510"/>
      <c r="I21" s="524"/>
      <c r="J21" s="511" t="s">
        <v>52</v>
      </c>
      <c r="K21" s="504"/>
      <c r="L21" s="808"/>
      <c r="M21" s="510"/>
      <c r="N21" s="523"/>
      <c r="O21" s="522" t="s">
        <v>291</v>
      </c>
    </row>
    <row r="22" spans="1:15" s="503" customFormat="1" ht="21.6" customHeight="1">
      <c r="A22" s="568"/>
      <c r="B22" s="493"/>
      <c r="C22" s="500"/>
      <c r="D22" s="524"/>
      <c r="E22" s="511" t="s">
        <v>53</v>
      </c>
      <c r="F22" s="506"/>
      <c r="G22" s="493"/>
      <c r="H22" s="498"/>
      <c r="I22" s="524"/>
      <c r="J22" s="511" t="s">
        <v>52</v>
      </c>
      <c r="K22" s="551"/>
      <c r="L22" s="498"/>
      <c r="M22" s="498"/>
      <c r="N22" s="523"/>
      <c r="O22" s="522" t="s">
        <v>291</v>
      </c>
    </row>
    <row r="23" spans="1:15" s="503" customFormat="1" ht="21.6" customHeight="1">
      <c r="A23" s="568"/>
      <c r="B23" s="498"/>
      <c r="C23" s="472"/>
      <c r="D23" s="504"/>
      <c r="E23" s="511" t="s">
        <v>77</v>
      </c>
      <c r="F23" s="506"/>
      <c r="G23" s="493"/>
      <c r="H23" s="493"/>
      <c r="I23" s="524"/>
      <c r="J23" s="511" t="s">
        <v>52</v>
      </c>
      <c r="K23" s="551"/>
      <c r="L23" s="498"/>
      <c r="M23" s="498"/>
      <c r="N23" s="504"/>
      <c r="O23" s="501"/>
    </row>
    <row r="24" spans="1:15" s="503" customFormat="1" ht="21.6" customHeight="1">
      <c r="A24" s="568"/>
      <c r="B24" s="510"/>
      <c r="C24" s="515"/>
      <c r="D24" s="524"/>
      <c r="E24" s="504"/>
      <c r="F24" s="504"/>
      <c r="G24" s="498"/>
      <c r="H24" s="498"/>
      <c r="I24" s="472"/>
      <c r="J24" s="511" t="s">
        <v>52</v>
      </c>
      <c r="K24" s="504"/>
      <c r="L24" s="796"/>
      <c r="M24" s="796"/>
      <c r="N24" s="515"/>
      <c r="O24" s="515"/>
    </row>
    <row r="25" spans="1:15" s="503" customFormat="1" ht="21.6" customHeight="1">
      <c r="A25" s="568"/>
      <c r="B25" s="510"/>
      <c r="C25" s="515"/>
      <c r="D25" s="507"/>
      <c r="E25" s="515"/>
      <c r="F25" s="504"/>
      <c r="G25" s="498"/>
      <c r="H25" s="892"/>
      <c r="I25" s="524"/>
      <c r="J25" s="527"/>
      <c r="K25" s="847"/>
      <c r="L25" s="796"/>
      <c r="M25" s="796"/>
      <c r="N25" s="515"/>
      <c r="O25" s="515"/>
    </row>
    <row r="26" spans="1:15" s="503" customFormat="1" ht="21.6" customHeight="1">
      <c r="A26" s="568"/>
      <c r="B26" s="498"/>
      <c r="C26" s="515"/>
      <c r="D26" s="504"/>
      <c r="E26" s="515" t="s">
        <v>665</v>
      </c>
      <c r="F26" s="504"/>
      <c r="G26" s="498"/>
      <c r="H26" s="892"/>
      <c r="I26" s="524"/>
      <c r="K26" s="847"/>
      <c r="L26" s="498"/>
      <c r="M26" s="498"/>
      <c r="N26" s="523"/>
      <c r="O26" s="882" t="s">
        <v>342</v>
      </c>
    </row>
    <row r="27" spans="1:15" s="503" customFormat="1" ht="21.6" customHeight="1">
      <c r="A27" s="568"/>
      <c r="B27" s="493"/>
      <c r="C27" s="515"/>
      <c r="D27" s="524"/>
      <c r="E27" s="515" t="s">
        <v>666</v>
      </c>
      <c r="F27" s="504"/>
      <c r="G27" s="829"/>
      <c r="H27" s="892"/>
      <c r="I27" s="524"/>
      <c r="J27" s="529" t="s">
        <v>254</v>
      </c>
      <c r="K27" s="847"/>
      <c r="L27" s="796"/>
      <c r="M27" s="796"/>
      <c r="N27" s="515"/>
      <c r="O27" s="882" t="s">
        <v>342</v>
      </c>
    </row>
    <row r="28" spans="1:15" s="503" customFormat="1" ht="21.6" customHeight="1">
      <c r="A28" s="515"/>
      <c r="B28" s="493"/>
      <c r="C28" s="500"/>
      <c r="D28" s="524"/>
      <c r="E28" s="515"/>
      <c r="F28" s="504"/>
      <c r="G28" s="498"/>
      <c r="H28" s="892"/>
      <c r="I28" s="524"/>
      <c r="J28" s="529" t="s">
        <v>254</v>
      </c>
      <c r="K28" s="847"/>
      <c r="L28" s="498"/>
      <c r="M28" s="498"/>
      <c r="N28" s="472"/>
      <c r="O28" s="515"/>
    </row>
    <row r="29" spans="1:15" s="503" customFormat="1" ht="21.6" customHeight="1">
      <c r="A29" s="472"/>
      <c r="B29" s="498"/>
      <c r="C29" s="472"/>
      <c r="D29" s="504"/>
      <c r="E29" s="515" t="s">
        <v>635</v>
      </c>
      <c r="F29" s="506"/>
      <c r="G29" s="498"/>
      <c r="H29" s="892"/>
      <c r="I29" s="524"/>
      <c r="J29" s="515"/>
      <c r="K29" s="847"/>
      <c r="L29" s="498"/>
      <c r="M29" s="498"/>
      <c r="N29" s="523"/>
      <c r="O29" s="515"/>
    </row>
    <row r="30" spans="1:15" s="503" customFormat="1" ht="21.6" customHeight="1">
      <c r="A30" s="472"/>
      <c r="B30" s="493"/>
      <c r="C30" s="511"/>
      <c r="D30" s="524"/>
      <c r="E30" s="515"/>
      <c r="F30" s="506"/>
      <c r="G30" s="498"/>
      <c r="H30" s="892"/>
      <c r="I30" s="524"/>
      <c r="J30" s="517"/>
      <c r="K30" s="847"/>
      <c r="L30" s="796"/>
      <c r="M30" s="796"/>
      <c r="N30" s="515"/>
      <c r="O30" s="515"/>
    </row>
    <row r="31" spans="1:15" s="503" customFormat="1" ht="21.6" customHeight="1">
      <c r="A31" s="515"/>
      <c r="B31" s="493"/>
      <c r="C31" s="472"/>
      <c r="D31" s="524"/>
      <c r="E31" s="515"/>
      <c r="F31" s="506"/>
      <c r="G31" s="829"/>
      <c r="H31" s="892"/>
      <c r="I31" s="524"/>
      <c r="J31" s="515"/>
      <c r="K31" s="847"/>
      <c r="L31" s="796"/>
      <c r="M31" s="796"/>
      <c r="N31" s="515"/>
      <c r="O31" s="515"/>
    </row>
    <row r="32" spans="1:15" s="503" customFormat="1" ht="21.6" customHeight="1">
      <c r="A32" s="515"/>
      <c r="B32" s="829"/>
      <c r="C32" s="472"/>
      <c r="D32" s="589"/>
      <c r="E32" s="472" t="s">
        <v>55</v>
      </c>
      <c r="F32" s="506"/>
      <c r="G32" s="498"/>
      <c r="H32" s="892"/>
      <c r="I32" s="524"/>
      <c r="J32" s="515"/>
      <c r="K32" s="504"/>
      <c r="L32" s="498"/>
      <c r="M32" s="498"/>
      <c r="N32" s="472"/>
      <c r="O32" s="515"/>
    </row>
    <row r="33" spans="1:15" s="503" customFormat="1" ht="21.6" customHeight="1">
      <c r="A33" s="515"/>
      <c r="B33" s="498"/>
      <c r="C33" s="472"/>
      <c r="D33" s="524"/>
      <c r="E33" s="472" t="s">
        <v>55</v>
      </c>
      <c r="F33" s="506"/>
      <c r="G33" s="531"/>
      <c r="H33" s="892"/>
      <c r="I33" s="524"/>
      <c r="J33" s="515"/>
      <c r="K33" s="504"/>
      <c r="L33" s="498"/>
      <c r="M33" s="498"/>
      <c r="N33" s="472"/>
      <c r="O33" s="515"/>
    </row>
    <row r="34" spans="1:15" s="503" customFormat="1" ht="21.6" customHeight="1">
      <c r="A34" s="843"/>
      <c r="B34" s="510"/>
      <c r="C34" s="443"/>
      <c r="D34" s="507"/>
      <c r="E34" s="472" t="s">
        <v>55</v>
      </c>
      <c r="F34" s="506"/>
      <c r="G34" s="498"/>
      <c r="H34" s="892"/>
      <c r="I34" s="524"/>
      <c r="J34" s="515"/>
      <c r="K34" s="504"/>
      <c r="L34" s="498"/>
      <c r="M34" s="892"/>
      <c r="N34" s="524"/>
      <c r="O34" s="515"/>
    </row>
    <row r="35" spans="1:15" s="503" customFormat="1" ht="21.6" customHeight="1">
      <c r="A35" s="843"/>
      <c r="B35" s="498"/>
      <c r="C35" s="472"/>
      <c r="D35" s="472"/>
      <c r="E35" s="472" t="s">
        <v>55</v>
      </c>
      <c r="F35" s="506"/>
      <c r="G35" s="498"/>
      <c r="H35" s="892"/>
      <c r="I35" s="524"/>
      <c r="J35" s="515"/>
      <c r="K35" s="504"/>
      <c r="L35" s="498"/>
      <c r="M35" s="498"/>
      <c r="N35" s="523"/>
      <c r="O35" s="515"/>
    </row>
    <row r="36" spans="1:15" s="503" customFormat="1" ht="21.6" customHeight="1">
      <c r="A36" s="515"/>
      <c r="B36" s="493"/>
      <c r="C36" s="472"/>
      <c r="D36" s="524"/>
      <c r="F36" s="506"/>
      <c r="G36" s="498"/>
      <c r="H36" s="898"/>
      <c r="I36" s="524"/>
      <c r="J36" s="515"/>
      <c r="K36" s="504"/>
      <c r="L36" s="498"/>
      <c r="M36" s="498"/>
      <c r="N36" s="523"/>
      <c r="O36" s="515"/>
    </row>
    <row r="37" spans="1:15" s="503" customFormat="1" ht="21.6" customHeight="1">
      <c r="A37" s="515"/>
      <c r="B37" s="510"/>
      <c r="C37" s="443"/>
      <c r="D37" s="507"/>
      <c r="E37" s="515"/>
      <c r="F37" s="506"/>
      <c r="G37" s="498"/>
      <c r="H37" s="498"/>
      <c r="I37" s="524"/>
      <c r="J37" s="515"/>
      <c r="K37" s="504"/>
      <c r="L37" s="493"/>
      <c r="M37" s="498"/>
      <c r="N37" s="523"/>
      <c r="O37" s="515"/>
    </row>
    <row r="38" spans="1:15" s="503" customFormat="1" ht="21.6" customHeight="1">
      <c r="A38" s="515"/>
      <c r="B38" s="498"/>
      <c r="C38" s="472"/>
      <c r="D38" s="504"/>
      <c r="E38" s="505"/>
      <c r="F38" s="504"/>
      <c r="G38" s="498"/>
      <c r="H38" s="498"/>
      <c r="I38" s="524"/>
      <c r="J38" s="515"/>
      <c r="K38" s="504"/>
      <c r="L38" s="493"/>
      <c r="M38" s="498"/>
      <c r="N38" s="523"/>
      <c r="O38" s="515"/>
    </row>
    <row r="39" spans="1:15" s="503" customFormat="1" ht="21.6" customHeight="1">
      <c r="A39" s="515"/>
      <c r="B39" s="510"/>
      <c r="C39" s="511"/>
      <c r="D39" s="435"/>
      <c r="E39" s="505"/>
      <c r="F39" s="504"/>
      <c r="G39" s="498"/>
      <c r="H39" s="498"/>
      <c r="I39" s="524"/>
      <c r="J39" s="515"/>
      <c r="K39" s="504"/>
      <c r="L39" s="493"/>
      <c r="M39" s="498"/>
      <c r="N39" s="523"/>
      <c r="O39" s="515"/>
    </row>
    <row r="40" spans="1:15" s="503" customFormat="1" ht="21.6" customHeight="1">
      <c r="A40" s="515"/>
      <c r="B40" s="493"/>
      <c r="C40" s="500"/>
      <c r="D40" s="524"/>
      <c r="E40" s="505"/>
      <c r="F40" s="504"/>
      <c r="G40" s="498"/>
      <c r="H40" s="498"/>
      <c r="I40" s="523"/>
      <c r="J40" s="515"/>
      <c r="K40" s="504"/>
      <c r="L40" s="493"/>
      <c r="M40" s="493"/>
      <c r="N40" s="523"/>
      <c r="O40" s="515"/>
    </row>
    <row r="41" spans="1:15" s="503" customFormat="1" ht="21.6" customHeight="1">
      <c r="A41" s="515"/>
      <c r="B41" s="808"/>
      <c r="C41" s="511"/>
      <c r="D41" s="524"/>
      <c r="E41" s="505"/>
      <c r="F41" s="504"/>
      <c r="G41" s="498"/>
      <c r="H41" s="498"/>
      <c r="I41" s="523"/>
      <c r="J41" s="515"/>
      <c r="K41" s="504"/>
      <c r="L41" s="848"/>
      <c r="M41" s="848"/>
      <c r="N41" s="849"/>
      <c r="O41" s="515"/>
    </row>
    <row r="42" spans="1:15" s="503" customFormat="1" ht="21.6" customHeight="1" thickBot="1">
      <c r="A42" s="515"/>
      <c r="B42" s="544"/>
      <c r="C42" s="545"/>
      <c r="D42" s="850"/>
      <c r="E42" s="543"/>
      <c r="F42" s="761"/>
      <c r="G42" s="548"/>
      <c r="H42" s="548"/>
      <c r="I42" s="809"/>
      <c r="J42" s="547"/>
      <c r="K42" s="504"/>
      <c r="L42" s="851"/>
      <c r="M42" s="548"/>
      <c r="N42" s="809"/>
      <c r="O42" s="547"/>
    </row>
    <row r="43" spans="1:15" s="503" customFormat="1" ht="21" customHeight="1">
      <c r="A43" s="515"/>
      <c r="B43" s="844" t="s">
        <v>336</v>
      </c>
      <c r="C43" s="458" t="s">
        <v>349</v>
      </c>
      <c r="D43" s="778">
        <v>0</v>
      </c>
      <c r="E43" s="779"/>
      <c r="F43" s="540"/>
      <c r="G43" s="948"/>
      <c r="H43" s="704"/>
      <c r="I43" s="810"/>
      <c r="J43" s="852"/>
      <c r="K43" s="677"/>
      <c r="L43" s="563"/>
      <c r="M43" s="563"/>
      <c r="N43" s="563"/>
      <c r="O43" s="836"/>
    </row>
    <row r="44" spans="1:15" s="503" customFormat="1" ht="21" customHeight="1">
      <c r="A44" s="515"/>
      <c r="B44" s="559"/>
      <c r="C44" s="472" t="s">
        <v>350</v>
      </c>
      <c r="D44" s="559">
        <v>0</v>
      </c>
      <c r="E44" s="782"/>
      <c r="F44" s="540"/>
      <c r="G44" s="947"/>
      <c r="H44" s="579"/>
      <c r="I44" s="786"/>
      <c r="J44" s="714"/>
      <c r="K44" s="677"/>
      <c r="L44" s="579"/>
      <c r="M44" s="579"/>
      <c r="N44" s="786"/>
      <c r="O44" s="680"/>
    </row>
    <row r="45" spans="1:15" s="503" customFormat="1" ht="21" customHeight="1">
      <c r="A45" s="515"/>
      <c r="B45" s="504"/>
      <c r="C45" s="472" t="s">
        <v>351</v>
      </c>
      <c r="D45" s="504">
        <v>0</v>
      </c>
      <c r="E45" s="506"/>
      <c r="F45" s="540"/>
      <c r="G45" s="709"/>
      <c r="H45" s="579"/>
      <c r="I45" s="783"/>
      <c r="J45" s="680"/>
      <c r="K45" s="677"/>
      <c r="L45" s="563"/>
      <c r="M45" s="563"/>
      <c r="N45" s="563"/>
      <c r="O45" s="680"/>
    </row>
    <row r="46" spans="1:15" s="503" customFormat="1" ht="21" customHeight="1">
      <c r="A46" s="515"/>
      <c r="B46" s="504"/>
      <c r="C46" s="472" t="s">
        <v>352</v>
      </c>
      <c r="D46" s="574">
        <v>0</v>
      </c>
      <c r="E46" s="576"/>
      <c r="F46" s="853"/>
      <c r="G46" s="709"/>
      <c r="H46" s="579"/>
      <c r="I46" s="783"/>
      <c r="J46" s="714"/>
      <c r="K46" s="854"/>
      <c r="L46" s="677"/>
      <c r="M46" s="563"/>
      <c r="N46" s="563"/>
      <c r="O46" s="714"/>
    </row>
    <row r="47" spans="1:15" s="503" customFormat="1" ht="21" customHeight="1">
      <c r="A47" s="515"/>
      <c r="B47" s="504"/>
      <c r="C47" s="472" t="s">
        <v>358</v>
      </c>
      <c r="D47" s="574">
        <v>0</v>
      </c>
      <c r="E47" s="576"/>
      <c r="F47" s="853"/>
      <c r="G47" s="709"/>
      <c r="H47" s="704"/>
      <c r="I47" s="783"/>
      <c r="J47" s="714"/>
      <c r="K47" s="854"/>
      <c r="L47" s="677"/>
      <c r="M47" s="563"/>
      <c r="N47" s="563"/>
      <c r="O47" s="714"/>
    </row>
    <row r="48" spans="1:15" s="503" customFormat="1" ht="21.6" customHeight="1" thickBot="1">
      <c r="A48" s="515"/>
      <c r="B48" s="559"/>
      <c r="C48" s="472" t="s">
        <v>353</v>
      </c>
      <c r="D48" s="559"/>
      <c r="E48" s="782"/>
      <c r="F48" s="802"/>
      <c r="G48" s="677"/>
      <c r="H48" s="879"/>
      <c r="I48" s="783"/>
      <c r="J48" s="709"/>
      <c r="K48" s="855"/>
      <c r="L48" s="677"/>
      <c r="M48" s="563"/>
      <c r="N48" s="563"/>
      <c r="O48" s="856"/>
    </row>
    <row r="49" spans="1:15" s="503" customFormat="1" ht="23.25">
      <c r="A49" s="515"/>
      <c r="B49" s="559"/>
      <c r="C49" s="472" t="s">
        <v>347</v>
      </c>
      <c r="D49" s="787"/>
      <c r="E49" s="782"/>
      <c r="F49" s="739"/>
      <c r="G49" s="709"/>
      <c r="H49" s="579"/>
      <c r="I49" s="783"/>
      <c r="J49" s="709"/>
      <c r="K49" s="714"/>
      <c r="L49" s="677"/>
      <c r="M49" s="563"/>
      <c r="N49" s="563"/>
      <c r="O49" s="680"/>
    </row>
    <row r="50" spans="1:15" s="503" customFormat="1" ht="23.25">
      <c r="A50" s="506"/>
      <c r="B50" s="559"/>
      <c r="C50" s="472" t="s">
        <v>348</v>
      </c>
      <c r="D50" s="559"/>
      <c r="E50" s="782"/>
      <c r="F50" s="506"/>
      <c r="G50" s="709"/>
      <c r="H50" s="563"/>
      <c r="I50" s="786"/>
      <c r="J50" s="709"/>
      <c r="K50" s="714"/>
      <c r="L50" s="677"/>
      <c r="M50" s="563"/>
      <c r="N50" s="563"/>
      <c r="O50" s="680"/>
    </row>
    <row r="51" spans="1:15" s="503" customFormat="1" ht="23.25">
      <c r="A51" s="506"/>
      <c r="B51" s="559"/>
      <c r="C51" s="472" t="s">
        <v>354</v>
      </c>
      <c r="D51" s="559"/>
      <c r="E51" s="782"/>
      <c r="F51" s="506"/>
      <c r="G51" s="709"/>
      <c r="H51" s="579"/>
      <c r="I51" s="578"/>
      <c r="J51" s="709"/>
      <c r="K51" s="680"/>
      <c r="L51" s="677"/>
      <c r="M51" s="563"/>
      <c r="N51" s="563"/>
      <c r="O51" s="680"/>
    </row>
    <row r="52" spans="1:15" s="503" customFormat="1" ht="23.25">
      <c r="A52" s="515"/>
      <c r="B52" s="559"/>
      <c r="C52" s="472" t="s">
        <v>283</v>
      </c>
      <c r="D52" s="559">
        <v>0</v>
      </c>
      <c r="E52" s="782"/>
      <c r="F52" s="576"/>
      <c r="G52" s="709"/>
      <c r="H52" s="579"/>
      <c r="I52" s="578"/>
      <c r="J52" s="709"/>
      <c r="K52" s="714"/>
      <c r="L52" s="677"/>
      <c r="M52" s="563"/>
      <c r="N52" s="563"/>
      <c r="O52" s="680"/>
    </row>
    <row r="53" spans="1:15" s="503" customFormat="1" ht="23.25">
      <c r="A53" s="515"/>
      <c r="B53" s="559"/>
      <c r="C53" s="472" t="s">
        <v>284</v>
      </c>
      <c r="D53" s="559"/>
      <c r="E53" s="782"/>
      <c r="F53" s="506"/>
      <c r="G53" s="677"/>
      <c r="H53" s="579"/>
      <c r="I53" s="578"/>
      <c r="J53" s="709"/>
      <c r="K53" s="709"/>
      <c r="L53" s="677"/>
      <c r="M53" s="579"/>
      <c r="N53" s="579"/>
      <c r="O53" s="680"/>
    </row>
    <row r="54" spans="1:15" s="503" customFormat="1" ht="23.25">
      <c r="A54" s="515"/>
      <c r="B54" s="504"/>
      <c r="C54" s="472" t="s">
        <v>285</v>
      </c>
      <c r="D54" s="504">
        <v>0</v>
      </c>
      <c r="E54" s="506"/>
      <c r="F54" s="506"/>
      <c r="G54" s="709"/>
      <c r="H54" s="563"/>
      <c r="I54" s="579"/>
      <c r="J54" s="680"/>
      <c r="K54" s="709"/>
      <c r="L54" s="677"/>
      <c r="M54" s="579"/>
      <c r="N54" s="578"/>
      <c r="O54" s="714"/>
    </row>
    <row r="55" spans="1:15" s="503" customFormat="1" ht="23.25">
      <c r="A55" s="515"/>
      <c r="B55" s="504"/>
      <c r="C55" s="472" t="s">
        <v>286</v>
      </c>
      <c r="D55" s="504">
        <v>0</v>
      </c>
      <c r="E55" s="506"/>
      <c r="F55" s="506"/>
      <c r="G55" s="709"/>
      <c r="H55" s="579"/>
      <c r="I55" s="578"/>
      <c r="J55" s="680"/>
      <c r="K55" s="709"/>
      <c r="L55" s="677"/>
      <c r="M55" s="579"/>
      <c r="N55" s="579"/>
      <c r="O55" s="677"/>
    </row>
    <row r="56" spans="1:15" s="503" customFormat="1" ht="23.25">
      <c r="A56" s="515"/>
      <c r="B56" s="559"/>
      <c r="C56" s="472" t="s">
        <v>287</v>
      </c>
      <c r="D56" s="789">
        <v>0</v>
      </c>
      <c r="E56" s="790"/>
      <c r="F56" s="506"/>
      <c r="G56" s="709"/>
      <c r="H56" s="500"/>
      <c r="I56" s="714"/>
      <c r="J56" s="680"/>
      <c r="K56" s="709"/>
      <c r="L56" s="677"/>
      <c r="M56" s="500"/>
      <c r="N56" s="709"/>
      <c r="O56" s="677"/>
    </row>
    <row r="57" spans="1:15" s="503" customFormat="1" ht="23.25">
      <c r="A57" s="515"/>
      <c r="B57" s="559"/>
      <c r="C57" s="472" t="s">
        <v>288</v>
      </c>
      <c r="D57" s="857">
        <v>0</v>
      </c>
      <c r="E57" s="790"/>
      <c r="F57" s="506"/>
      <c r="G57" s="709"/>
      <c r="H57" s="500"/>
      <c r="I57" s="714"/>
      <c r="J57" s="680"/>
      <c r="K57" s="709"/>
      <c r="L57" s="677"/>
      <c r="M57" s="500"/>
      <c r="N57" s="709"/>
      <c r="O57" s="677"/>
    </row>
    <row r="58" spans="1:15" s="503" customFormat="1" ht="23.25">
      <c r="A58" s="515"/>
      <c r="B58" s="858"/>
      <c r="C58" s="472" t="s">
        <v>342</v>
      </c>
      <c r="D58" s="857">
        <v>0</v>
      </c>
      <c r="E58" s="790"/>
      <c r="F58" s="506"/>
      <c r="G58" s="504"/>
      <c r="H58" s="472"/>
      <c r="I58" s="504" t="s">
        <v>56</v>
      </c>
      <c r="J58" s="715">
        <f>7.6*COUNTA(I51:I58)</f>
        <v>7.6</v>
      </c>
      <c r="K58" s="568"/>
      <c r="L58" s="504"/>
      <c r="M58" s="500"/>
      <c r="N58" s="555" t="s">
        <v>57</v>
      </c>
      <c r="O58" s="472">
        <f>7.5*COUNTA(N45:N58)</f>
        <v>7.5</v>
      </c>
    </row>
    <row r="59" spans="1:15" s="503" customFormat="1" ht="23.25">
      <c r="B59" s="633" t="s">
        <v>355</v>
      </c>
      <c r="C59" s="589"/>
      <c r="D59" s="589"/>
      <c r="G59" s="589"/>
      <c r="H59" s="589"/>
      <c r="I59" s="589"/>
      <c r="L59" s="589"/>
      <c r="M59" s="589"/>
      <c r="N59" s="589"/>
    </row>
    <row r="60" spans="1:15" s="503" customFormat="1" ht="23.25">
      <c r="B60" s="589"/>
      <c r="C60" s="589"/>
      <c r="D60" s="589"/>
      <c r="G60" s="589"/>
      <c r="H60" s="589"/>
      <c r="I60" s="589"/>
      <c r="L60" s="589"/>
      <c r="M60" s="589"/>
      <c r="N60" s="589"/>
    </row>
    <row r="61" spans="1:15">
      <c r="F61" s="374"/>
      <c r="J61" s="374"/>
      <c r="K61" s="374"/>
    </row>
    <row r="62" spans="1:15">
      <c r="F62" s="374"/>
      <c r="J62" s="374"/>
      <c r="K62" s="374"/>
    </row>
    <row r="63" spans="1:15" s="386" customFormat="1" ht="18">
      <c r="B63" s="383"/>
      <c r="C63" s="383"/>
      <c r="D63" s="383"/>
      <c r="G63" s="383"/>
      <c r="H63" s="383"/>
      <c r="I63" s="383"/>
      <c r="L63" s="387"/>
      <c r="M63" s="383"/>
      <c r="N63" s="383"/>
    </row>
    <row r="64" spans="1:15">
      <c r="F64" s="374"/>
      <c r="J64" s="374"/>
      <c r="K64" s="374"/>
    </row>
    <row r="65" spans="6:11">
      <c r="F65" s="374"/>
      <c r="J65" s="374"/>
      <c r="K65" s="374"/>
    </row>
  </sheetData>
  <mergeCells count="5">
    <mergeCell ref="A1:I1"/>
    <mergeCell ref="A2:E2"/>
    <mergeCell ref="G2:J2"/>
    <mergeCell ref="L2:O2"/>
    <mergeCell ref="L1:O1"/>
  </mergeCells>
  <phoneticPr fontId="42" type="noConversion"/>
  <conditionalFormatting sqref="L44:N44 D14 D18 G44:H44 B14:C16 G43:I43 D21:D22 C38 B35:D36 B38:B41 A3:D3 K3 A5:A32 P3:XFD48 F24:F28 F9:F14 D4 F38:F41 F21 B19:D19 F35:F36 F43:F63 B58 K20:K24 K16:K17 N13:N14 L37:M42 D30:D31 D33 D24 I4:I5 N34 M34:M36 D58:E58 D38:D41 I7:I8 I10:I12 D27:D28 J43:K48 I14:I49 K9:K14 D8:D9 D6 E43:E57 K31:K42 F5:F6">
    <cfRule type="cellIs" dxfId="2746" priority="492" operator="equal">
      <formula>"Prep"</formula>
    </cfRule>
    <cfRule type="cellIs" dxfId="2745" priority="493" operator="equal">
      <formula>"SL"</formula>
    </cfRule>
    <cfRule type="cellIs" dxfId="2744" priority="494" operator="equal">
      <formula>"AL"</formula>
    </cfRule>
  </conditionalFormatting>
  <conditionalFormatting sqref="G49:H49 G23:H23 B8:C8 D33 B14:D16 G46:H47 D35:D36 G43:I45 A3:D4 A5 B18:D19 B37 B40:D40 L8:M8 G3:I3 L4:N4 A23 B21:D22 L37:N42 L9 N8:N9 B30:D31 B24:D24 D8:D10 D6 I4:I5 M34:N36 N26 N21:N23 N29 B41 D38:D41 G25:G26 L44:N44 G10:H10 G7:I8 I10:I12 B27:D28 N15:N17 G28:G30 G32:G35 L15:M15 K16:L17 L10:N10 I14:I50 L13:L14 K9:K14 K3:N3">
    <cfRule type="cellIs" dxfId="2743" priority="490" operator="equal">
      <formula>"SL"</formula>
    </cfRule>
    <cfRule type="cellIs" dxfId="2742" priority="491" operator="equal">
      <formula>"AL"</formula>
    </cfRule>
  </conditionalFormatting>
  <conditionalFormatting sqref="D21:D22 D14:D16 D35:D36 D3:D4 D18:D19 D30:D31 D33 N8:N10 D24 D8:D10 D6 I3:I5 N34:N42 N26 N21:N23 N3:N4 N29 D38:D41 N44 I7:I8 I10:I12 D27:D28 N13:N17 I14:I50">
    <cfRule type="cellIs" dxfId="2741" priority="486" operator="equal">
      <formula>"SL"</formula>
    </cfRule>
    <cfRule type="cellIs" dxfId="2740" priority="487" operator="equal">
      <formula>"SL"</formula>
    </cfRule>
    <cfRule type="cellIs" dxfId="2739" priority="488" operator="equal">
      <formula>"SL"</formula>
    </cfRule>
    <cfRule type="cellIs" dxfId="2738" priority="489" operator="equal">
      <formula>"AL"</formula>
    </cfRule>
  </conditionalFormatting>
  <conditionalFormatting sqref="D24 N8:N10 N26 N21:N23 N3:N4 N29 N15:N17">
    <cfRule type="cellIs" dxfId="2737" priority="484" operator="equal">
      <formula>"NA"</formula>
    </cfRule>
    <cfRule type="cellIs" dxfId="2736" priority="485" operator="equal">
      <formula>"AL"</formula>
    </cfRule>
  </conditionalFormatting>
  <conditionalFormatting sqref="B15:C15">
    <cfRule type="cellIs" dxfId="2735" priority="380" operator="equal">
      <formula>"SL"</formula>
    </cfRule>
    <cfRule type="cellIs" dxfId="2734" priority="381" operator="equal">
      <formula>"AL"</formula>
    </cfRule>
  </conditionalFormatting>
  <conditionalFormatting sqref="G11:H11">
    <cfRule type="cellIs" dxfId="2733" priority="378" operator="equal">
      <formula>"SL"</formula>
    </cfRule>
    <cfRule type="cellIs" dxfId="2732" priority="379" operator="equal">
      <formula>"AL"</formula>
    </cfRule>
  </conditionalFormatting>
  <conditionalFormatting sqref="L8:M8">
    <cfRule type="cellIs" dxfId="2731" priority="374" operator="equal">
      <formula>"SL"</formula>
    </cfRule>
    <cfRule type="cellIs" dxfId="2730" priority="375" operator="equal">
      <formula>"AL"</formula>
    </cfRule>
  </conditionalFormatting>
  <conditionalFormatting sqref="G19:H19">
    <cfRule type="cellIs" dxfId="2729" priority="347" operator="equal">
      <formula>"Prep"</formula>
    </cfRule>
    <cfRule type="cellIs" dxfId="2728" priority="348" operator="equal">
      <formula>"SL"</formula>
    </cfRule>
    <cfRule type="cellIs" dxfId="2727" priority="349" operator="equal">
      <formula>"AL"</formula>
    </cfRule>
  </conditionalFormatting>
  <conditionalFormatting sqref="G19:H19">
    <cfRule type="cellIs" dxfId="2726" priority="345" operator="equal">
      <formula>"SL"</formula>
    </cfRule>
    <cfRule type="cellIs" dxfId="2725" priority="346" operator="equal">
      <formula>"AL"</formula>
    </cfRule>
  </conditionalFormatting>
  <conditionalFormatting sqref="K4 K7">
    <cfRule type="cellIs" dxfId="2724" priority="329" operator="equal">
      <formula>"SL"</formula>
    </cfRule>
    <cfRule type="cellIs" dxfId="2723" priority="330" operator="equal">
      <formula>"AL"</formula>
    </cfRule>
  </conditionalFormatting>
  <conditionalFormatting sqref="K7">
    <cfRule type="cellIs" dxfId="2722" priority="331" operator="equal">
      <formula>"Prep"</formula>
    </cfRule>
    <cfRule type="cellIs" dxfId="2721" priority="332" operator="equal">
      <formula>"SL"</formula>
    </cfRule>
    <cfRule type="cellIs" dxfId="2720" priority="333" operator="equal">
      <formula>"AL"</formula>
    </cfRule>
  </conditionalFormatting>
  <conditionalFormatting sqref="K8 K4:K6">
    <cfRule type="cellIs" dxfId="2719" priority="322" operator="equal">
      <formula>"SL"</formula>
    </cfRule>
    <cfRule type="cellIs" dxfId="2718" priority="323" operator="equal">
      <formula>"AL"</formula>
    </cfRule>
  </conditionalFormatting>
  <conditionalFormatting sqref="K8 K4:K6">
    <cfRule type="cellIs" dxfId="2717" priority="326" operator="equal">
      <formula>"Prep"</formula>
    </cfRule>
    <cfRule type="cellIs" dxfId="2716" priority="327" operator="equal">
      <formula>"SL"</formula>
    </cfRule>
    <cfRule type="cellIs" dxfId="2715" priority="328" operator="equal">
      <formula>"AL"</formula>
    </cfRule>
  </conditionalFormatting>
  <conditionalFormatting sqref="K3">
    <cfRule type="cellIs" dxfId="2714" priority="324" operator="equal">
      <formula>"SL"</formula>
    </cfRule>
    <cfRule type="cellIs" dxfId="2713" priority="325" operator="equal">
      <formula>"AL"</formula>
    </cfRule>
  </conditionalFormatting>
  <conditionalFormatting sqref="F3">
    <cfRule type="cellIs" dxfId="2712" priority="319" operator="equal">
      <formula>"Prep"</formula>
    </cfRule>
    <cfRule type="cellIs" dxfId="2711" priority="320" operator="equal">
      <formula>"SL"</formula>
    </cfRule>
    <cfRule type="cellIs" dxfId="2710" priority="321" operator="equal">
      <formula>"AL"</formula>
    </cfRule>
  </conditionalFormatting>
  <conditionalFormatting sqref="F3">
    <cfRule type="cellIs" dxfId="2709" priority="317" operator="equal">
      <formula>"SL"</formula>
    </cfRule>
    <cfRule type="cellIs" dxfId="2708" priority="318" operator="equal">
      <formula>"AL"</formula>
    </cfRule>
  </conditionalFormatting>
  <conditionalFormatting sqref="F3">
    <cfRule type="cellIs" dxfId="2707" priority="315" operator="equal">
      <formula>"SL"</formula>
    </cfRule>
    <cfRule type="cellIs" dxfId="2706" priority="316" operator="equal">
      <formula>"AL"</formula>
    </cfRule>
  </conditionalFormatting>
  <conditionalFormatting sqref="B43:B57">
    <cfRule type="cellIs" dxfId="2705" priority="289" operator="equal">
      <formula>"Prep"</formula>
    </cfRule>
    <cfRule type="cellIs" dxfId="2704" priority="290" operator="equal">
      <formula>"SL"</formula>
    </cfRule>
    <cfRule type="cellIs" dxfId="2703" priority="291" operator="equal">
      <formula>"AL"</formula>
    </cfRule>
  </conditionalFormatting>
  <conditionalFormatting sqref="D43:D56">
    <cfRule type="cellIs" dxfId="2702" priority="284" operator="equal">
      <formula>"Prep"</formula>
    </cfRule>
    <cfRule type="cellIs" dxfId="2701" priority="285" operator="equal">
      <formula>"SL"</formula>
    </cfRule>
    <cfRule type="cellIs" dxfId="2700" priority="286" operator="equal">
      <formula>"AL"</formula>
    </cfRule>
  </conditionalFormatting>
  <conditionalFormatting sqref="G10:H11 G22:H23 P1:XFD1048576 B43:B58 A60:F1048576 L15:N16 K16:K32 A13:D16 B17:D24 A5:A7 I4 F5:I5 L34:N42 A17:A59 C59:F59 G14:I15 L26:N26 L32:N32 N9 L8:N8 L22:M23 N21:N23 L23:N23 L28:N29 G19:H20 I16 G17:I17 G43:J1048576 G36 I36 G25:H26 I18:I29 L43:O1048576 F9:F41 F7:I8 I10:I12 A11:A12 G9:I9 N15:N17 D43:F58 G28:H29 H27 B38:D41 A3:D4 A1:I1 K1:L1 K34:K1048576 G30:I30 H31:I31 G32:I35 A2:F2 A8:D10 B6:D6 B33:D36 B26:D31 C24:C26 K5:K14 L10:N10 K33:N33 K2:O2 G37:I42 K3:N4 F6 F3:I3 F4">
    <cfRule type="cellIs" dxfId="2699" priority="277" operator="equal">
      <formula>"SL"</formula>
    </cfRule>
    <cfRule type="cellIs" dxfId="2698" priority="278" operator="equal">
      <formula>"AL"</formula>
    </cfRule>
    <cfRule type="cellIs" dxfId="2697" priority="279" operator="equal">
      <formula>"WC"</formula>
    </cfRule>
    <cfRule type="cellIs" dxfId="2696" priority="280" operator="equal">
      <formula>"TR"</formula>
    </cfRule>
  </conditionalFormatting>
  <conditionalFormatting sqref="B10">
    <cfRule type="cellIs" dxfId="2695" priority="236" operator="equal">
      <formula>"SL"</formula>
    </cfRule>
    <cfRule type="cellIs" dxfId="2694" priority="237" operator="equal">
      <formula>"AL"</formula>
    </cfRule>
  </conditionalFormatting>
  <conditionalFormatting sqref="G21:H21 G48:H48 B34:D35 B37:D37 B39:D39 L13:M14 B24:C24 L16:M17 L9:M9 B25:D25 G6:I7 B5:D6 G4:H4 M34 G12:H12 G14:H15 G18:H18 L29:M29 B41:C41 G24:H26 B9:D10 G9:I9 H27 G28:H30 H31 G32:H35">
    <cfRule type="expression" dxfId="2693" priority="229">
      <formula>ROW()=CELL("ROW")</formula>
    </cfRule>
  </conditionalFormatting>
  <conditionalFormatting sqref="G21:H21 G48:H48 B34:D35 B37:D37 B39:D39 L13:M14 B24:C24 L16:M17 L9:M9 B25:D25 G6:I7 B5:D6 G4:H4 M34 G12:H12 G14:H15 G18:H18 L29:M29 B41:C41 G24:H26 B9:D10 G9:I9 H27 G28:H30 H31 G32:H35">
    <cfRule type="expression" dxfId="2692" priority="228">
      <formula>ROW()=CELL("ROW")</formula>
    </cfRule>
  </conditionalFormatting>
  <conditionalFormatting sqref="B42">
    <cfRule type="cellIs" dxfId="2691" priority="214" operator="equal">
      <formula>"SL"</formula>
    </cfRule>
    <cfRule type="cellIs" dxfId="2690" priority="215" operator="equal">
      <formula>"AL"</formula>
    </cfRule>
  </conditionalFormatting>
  <conditionalFormatting sqref="B42:C42">
    <cfRule type="expression" dxfId="2689" priority="213">
      <formula>ROW()=CELL("ROW")</formula>
    </cfRule>
  </conditionalFormatting>
  <conditionalFormatting sqref="B42:C42">
    <cfRule type="expression" dxfId="2688" priority="212">
      <formula>ROW()=CELL("ROW")</formula>
    </cfRule>
  </conditionalFormatting>
  <conditionalFormatting sqref="D42">
    <cfRule type="expression" dxfId="2687" priority="211">
      <formula>ROW()=CELL("ROW")</formula>
    </cfRule>
  </conditionalFormatting>
  <conditionalFormatting sqref="D42">
    <cfRule type="expression" dxfId="2686" priority="210">
      <formula>ROW()=CELL("ROW")</formula>
    </cfRule>
  </conditionalFormatting>
  <conditionalFormatting sqref="L21">
    <cfRule type="cellIs" dxfId="2685" priority="208" operator="equal">
      <formula>"SL"</formula>
    </cfRule>
    <cfRule type="cellIs" dxfId="2684" priority="209" operator="equal">
      <formula>"AL"</formula>
    </cfRule>
  </conditionalFormatting>
  <conditionalFormatting sqref="L21:M21">
    <cfRule type="expression" dxfId="2683" priority="207">
      <formula>ROW()=CELL("ROW")</formula>
    </cfRule>
  </conditionalFormatting>
  <conditionalFormatting sqref="L21:M21">
    <cfRule type="expression" dxfId="2682" priority="206">
      <formula>ROW()=CELL("ROW")</formula>
    </cfRule>
  </conditionalFormatting>
  <conditionalFormatting sqref="B41">
    <cfRule type="cellIs" dxfId="2681" priority="204" operator="equal">
      <formula>"SL"</formula>
    </cfRule>
    <cfRule type="cellIs" dxfId="2680" priority="205" operator="equal">
      <formula>"AL"</formula>
    </cfRule>
  </conditionalFormatting>
  <conditionalFormatting sqref="B41:C41">
    <cfRule type="expression" dxfId="2679" priority="203">
      <formula>ROW()=CELL("ROW")</formula>
    </cfRule>
  </conditionalFormatting>
  <conditionalFormatting sqref="B41:C41">
    <cfRule type="expression" dxfId="2678" priority="202">
      <formula>ROW()=CELL("ROW")</formula>
    </cfRule>
  </conditionalFormatting>
  <conditionalFormatting sqref="N12">
    <cfRule type="cellIs" dxfId="2677" priority="179" operator="equal">
      <formula>"Prep"</formula>
    </cfRule>
    <cfRule type="cellIs" dxfId="2676" priority="180" operator="equal">
      <formula>"SL"</formula>
    </cfRule>
    <cfRule type="cellIs" dxfId="2675" priority="181" operator="equal">
      <formula>"AL"</formula>
    </cfRule>
  </conditionalFormatting>
  <conditionalFormatting sqref="L12">
    <cfRule type="cellIs" dxfId="2674" priority="177" operator="equal">
      <formula>"SL"</formula>
    </cfRule>
    <cfRule type="cellIs" dxfId="2673" priority="178" operator="equal">
      <formula>"AL"</formula>
    </cfRule>
  </conditionalFormatting>
  <conditionalFormatting sqref="N12">
    <cfRule type="cellIs" dxfId="2672" priority="173" operator="equal">
      <formula>"SL"</formula>
    </cfRule>
    <cfRule type="cellIs" dxfId="2671" priority="174" operator="equal">
      <formula>"SL"</formula>
    </cfRule>
    <cfRule type="cellIs" dxfId="2670" priority="175" operator="equal">
      <formula>"SL"</formula>
    </cfRule>
    <cfRule type="cellIs" dxfId="2669" priority="176" operator="equal">
      <formula>"AL"</formula>
    </cfRule>
  </conditionalFormatting>
  <conditionalFormatting sqref="L12:N14">
    <cfRule type="cellIs" dxfId="2668" priority="170" operator="equal">
      <formula>"AL"</formula>
    </cfRule>
    <cfRule type="cellIs" dxfId="2667" priority="171" operator="equal">
      <formula>"TR"</formula>
    </cfRule>
    <cfRule type="cellIs" dxfId="2666" priority="172" operator="equal">
      <formula>"WC"</formula>
    </cfRule>
  </conditionalFormatting>
  <conditionalFormatting sqref="L12:M12">
    <cfRule type="expression" dxfId="2665" priority="169">
      <formula>ROW()=CELL("ROW")</formula>
    </cfRule>
  </conditionalFormatting>
  <conditionalFormatting sqref="L12:M12">
    <cfRule type="expression" dxfId="2664" priority="168">
      <formula>ROW()=CELL("ROW")</formula>
    </cfRule>
  </conditionalFormatting>
  <conditionalFormatting sqref="L18">
    <cfRule type="cellIs" dxfId="2663" priority="138" operator="equal">
      <formula>"SL"</formula>
    </cfRule>
    <cfRule type="cellIs" dxfId="2662" priority="139" operator="equal">
      <formula>"AL"</formula>
    </cfRule>
  </conditionalFormatting>
  <conditionalFormatting sqref="L18:N18">
    <cfRule type="expression" dxfId="2661" priority="137">
      <formula>ROW()=CELL("ROW")</formula>
    </cfRule>
  </conditionalFormatting>
  <conditionalFormatting sqref="L18:N18">
    <cfRule type="expression" dxfId="2660" priority="136">
      <formula>ROW()=CELL("ROW")</formula>
    </cfRule>
  </conditionalFormatting>
  <conditionalFormatting sqref="B59">
    <cfRule type="cellIs" dxfId="2659" priority="133" operator="equal">
      <formula>"AL"</formula>
    </cfRule>
    <cfRule type="cellIs" dxfId="2658" priority="134" operator="equal">
      <formula>"TR"</formula>
    </cfRule>
    <cfRule type="cellIs" dxfId="2657" priority="135" operator="equal">
      <formula>"WC"</formula>
    </cfRule>
  </conditionalFormatting>
  <conditionalFormatting sqref="C43:C44 C48:C58">
    <cfRule type="cellIs" dxfId="2656" priority="130" operator="equal">
      <formula>"Prep"</formula>
    </cfRule>
    <cfRule type="cellIs" dxfId="2655" priority="131" operator="equal">
      <formula>"SL"</formula>
    </cfRule>
    <cfRule type="cellIs" dxfId="2654" priority="132" operator="equal">
      <formula>"AL"</formula>
    </cfRule>
  </conditionalFormatting>
  <conditionalFormatting sqref="C43:C46 C48:C58">
    <cfRule type="cellIs" dxfId="2653" priority="128" operator="equal">
      <formula>"WC"</formula>
    </cfRule>
    <cfRule type="cellIs" dxfId="2652" priority="129" operator="equal">
      <formula>"TR"</formula>
    </cfRule>
  </conditionalFormatting>
  <conditionalFormatting sqref="D57">
    <cfRule type="cellIs" dxfId="2651" priority="113" operator="equal">
      <formula>"Prep"</formula>
    </cfRule>
    <cfRule type="cellIs" dxfId="2650" priority="114" operator="equal">
      <formula>"SL"</formula>
    </cfRule>
    <cfRule type="cellIs" dxfId="2649" priority="115" operator="equal">
      <formula>"AL"</formula>
    </cfRule>
  </conditionalFormatting>
  <conditionalFormatting sqref="C47">
    <cfRule type="cellIs" dxfId="2648" priority="111" operator="equal">
      <formula>"WC"</formula>
    </cfRule>
    <cfRule type="cellIs" dxfId="2647" priority="112" operator="equal">
      <formula>"TR"</formula>
    </cfRule>
  </conditionalFormatting>
  <conditionalFormatting sqref="G2:J2">
    <cfRule type="cellIs" dxfId="2646" priority="107" operator="equal">
      <formula>"WC"</formula>
    </cfRule>
    <cfRule type="cellIs" dxfId="2645" priority="108" operator="equal">
      <formula>"TR"</formula>
    </cfRule>
  </conditionalFormatting>
  <conditionalFormatting sqref="C27">
    <cfRule type="cellIs" dxfId="2644" priority="98" operator="equal">
      <formula>"WC"</formula>
    </cfRule>
    <cfRule type="cellIs" dxfId="2643" priority="99" operator="equal">
      <formula>"TR"</formula>
    </cfRule>
  </conditionalFormatting>
  <conditionalFormatting sqref="J7 J9:J17">
    <cfRule type="cellIs" dxfId="2642" priority="93" operator="equal">
      <formula>"SL"</formula>
    </cfRule>
    <cfRule type="cellIs" dxfId="2641" priority="94" operator="equal">
      <formula>"AL"</formula>
    </cfRule>
  </conditionalFormatting>
  <conditionalFormatting sqref="J30">
    <cfRule type="cellIs" dxfId="2640" priority="89" operator="equal">
      <formula>"SL"</formula>
    </cfRule>
    <cfRule type="cellIs" dxfId="2639" priority="90" operator="equal">
      <formula>"SL"</formula>
    </cfRule>
    <cfRule type="cellIs" dxfId="2638" priority="91" operator="equal">
      <formula>"SL"</formula>
    </cfRule>
    <cfRule type="cellIs" dxfId="2637" priority="92" operator="equal">
      <formula>"AL"</formula>
    </cfRule>
  </conditionalFormatting>
  <conditionalFormatting sqref="J7 J3 J30 J9:J17 J21:J25">
    <cfRule type="cellIs" dxfId="2636" priority="95" operator="equal">
      <formula>"Prep"</formula>
    </cfRule>
    <cfRule type="cellIs" dxfId="2635" priority="96" operator="equal">
      <formula>"SL"</formula>
    </cfRule>
    <cfRule type="cellIs" dxfId="2634" priority="97" operator="equal">
      <formula>"AL"</formula>
    </cfRule>
  </conditionalFormatting>
  <conditionalFormatting sqref="J8 J5:J6">
    <cfRule type="cellIs" dxfId="2633" priority="82" operator="equal">
      <formula>"SL"</formula>
    </cfRule>
    <cfRule type="cellIs" dxfId="2632" priority="83" operator="equal">
      <formula>"AL"</formula>
    </cfRule>
  </conditionalFormatting>
  <conditionalFormatting sqref="J8 J5:J6">
    <cfRule type="cellIs" dxfId="2631" priority="86" operator="equal">
      <formula>"Prep"</formula>
    </cfRule>
    <cfRule type="cellIs" dxfId="2630" priority="87" operator="equal">
      <formula>"SL"</formula>
    </cfRule>
    <cfRule type="cellIs" dxfId="2629" priority="88" operator="equal">
      <formula>"AL"</formula>
    </cfRule>
  </conditionalFormatting>
  <conditionalFormatting sqref="J3">
    <cfRule type="cellIs" dxfId="2628" priority="84" operator="equal">
      <formula>"SL"</formula>
    </cfRule>
    <cfRule type="cellIs" dxfId="2627" priority="85" operator="equal">
      <formula>"AL"</formula>
    </cfRule>
  </conditionalFormatting>
  <conditionalFormatting sqref="J3 J37:J42 J30 J27:J28 J5:J19 J21:J25">
    <cfRule type="cellIs" dxfId="2626" priority="80" operator="equal">
      <formula>"WC"</formula>
    </cfRule>
    <cfRule type="cellIs" dxfId="2625" priority="81" operator="equal">
      <formula>"TR"</formula>
    </cfRule>
  </conditionalFormatting>
  <conditionalFormatting sqref="J30">
    <cfRule type="expression" dxfId="2624" priority="79">
      <formula>ROW()=CELL("ROW")</formula>
    </cfRule>
  </conditionalFormatting>
  <conditionalFormatting sqref="J30">
    <cfRule type="expression" dxfId="2623" priority="78">
      <formula>ROW()=CELL("ROW")</formula>
    </cfRule>
  </conditionalFormatting>
  <conditionalFormatting sqref="J4">
    <cfRule type="cellIs" dxfId="2622" priority="76" operator="equal">
      <formula>"SL"</formula>
    </cfRule>
    <cfRule type="cellIs" dxfId="2621" priority="77" operator="equal">
      <formula>"AL"</formula>
    </cfRule>
  </conditionalFormatting>
  <conditionalFormatting sqref="J4">
    <cfRule type="cellIs" dxfId="2620" priority="71" operator="equal">
      <formula>"SL"</formula>
    </cfRule>
    <cfRule type="cellIs" dxfId="2619" priority="72" operator="equal">
      <formula>"AL"</formula>
    </cfRule>
  </conditionalFormatting>
  <conditionalFormatting sqref="J4">
    <cfRule type="cellIs" dxfId="2618" priority="73" operator="equal">
      <formula>"Prep"</formula>
    </cfRule>
    <cfRule type="cellIs" dxfId="2617" priority="74" operator="equal">
      <formula>"SL"</formula>
    </cfRule>
    <cfRule type="cellIs" dxfId="2616" priority="75" operator="equal">
      <formula>"AL"</formula>
    </cfRule>
  </conditionalFormatting>
  <conditionalFormatting sqref="J4">
    <cfRule type="cellIs" dxfId="2615" priority="67" operator="equal">
      <formula>"SL"</formula>
    </cfRule>
    <cfRule type="cellIs" dxfId="2614" priority="68" operator="equal">
      <formula>"AL"</formula>
    </cfRule>
    <cfRule type="cellIs" dxfId="2613" priority="69" operator="equal">
      <formula>"WC"</formula>
    </cfRule>
    <cfRule type="cellIs" dxfId="2612" priority="70" operator="equal">
      <formula>"TR"</formula>
    </cfRule>
  </conditionalFormatting>
  <conditionalFormatting sqref="O23">
    <cfRule type="cellIs" dxfId="2611" priority="58" operator="equal">
      <formula>"SL"</formula>
    </cfRule>
    <cfRule type="cellIs" dxfId="2610" priority="59" operator="equal">
      <formula>"SL"</formula>
    </cfRule>
    <cfRule type="cellIs" dxfId="2609" priority="60" operator="equal">
      <formula>"SL"</formula>
    </cfRule>
    <cfRule type="cellIs" dxfId="2608" priority="61" operator="equal">
      <formula>"AL"</formula>
    </cfRule>
  </conditionalFormatting>
  <conditionalFormatting sqref="O15:O17">
    <cfRule type="cellIs" dxfId="2607" priority="64" operator="equal">
      <formula>"Prep"</formula>
    </cfRule>
    <cfRule type="cellIs" dxfId="2606" priority="65" operator="equal">
      <formula>"SL"</formula>
    </cfRule>
    <cfRule type="cellIs" dxfId="2605" priority="66" operator="equal">
      <formula>"AL"</formula>
    </cfRule>
  </conditionalFormatting>
  <conditionalFormatting sqref="O15:O17">
    <cfRule type="cellIs" dxfId="2604" priority="62" operator="equal">
      <formula>"SL"</formula>
    </cfRule>
    <cfRule type="cellIs" dxfId="2603" priority="63" operator="equal">
      <formula>"AL"</formula>
    </cfRule>
  </conditionalFormatting>
  <conditionalFormatting sqref="O3">
    <cfRule type="cellIs" dxfId="2602" priority="53" operator="equal">
      <formula>"SL"</formula>
    </cfRule>
    <cfRule type="cellIs" dxfId="2601" priority="54" operator="equal">
      <formula>"AL"</formula>
    </cfRule>
  </conditionalFormatting>
  <conditionalFormatting sqref="O3">
    <cfRule type="cellIs" dxfId="2600" priority="55" operator="equal">
      <formula>"Prep"</formula>
    </cfRule>
    <cfRule type="cellIs" dxfId="2599" priority="56" operator="equal">
      <formula>"SL"</formula>
    </cfRule>
    <cfRule type="cellIs" dxfId="2598" priority="57" operator="equal">
      <formula>"AL"</formula>
    </cfRule>
  </conditionalFormatting>
  <conditionalFormatting sqref="O3">
    <cfRule type="cellIs" dxfId="2597" priority="51" operator="equal">
      <formula>"SL"</formula>
    </cfRule>
    <cfRule type="cellIs" dxfId="2596" priority="52" operator="equal">
      <formula>"AL"</formula>
    </cfRule>
  </conditionalFormatting>
  <conditionalFormatting sqref="O7">
    <cfRule type="cellIs" dxfId="2595" priority="46" operator="equal">
      <formula>"SL"</formula>
    </cfRule>
    <cfRule type="cellIs" dxfId="2594" priority="47" operator="equal">
      <formula>"AL"</formula>
    </cfRule>
  </conditionalFormatting>
  <conditionalFormatting sqref="O7">
    <cfRule type="cellIs" dxfId="2593" priority="48" operator="equal">
      <formula>"Prep"</formula>
    </cfRule>
    <cfRule type="cellIs" dxfId="2592" priority="49" operator="equal">
      <formula>"SL"</formula>
    </cfRule>
    <cfRule type="cellIs" dxfId="2591" priority="50" operator="equal">
      <formula>"AL"</formula>
    </cfRule>
  </conditionalFormatting>
  <conditionalFormatting sqref="O7">
    <cfRule type="cellIs" dxfId="2590" priority="44" operator="equal">
      <formula>"SL"</formula>
    </cfRule>
    <cfRule type="cellIs" dxfId="2589" priority="45" operator="equal">
      <formula>"AL"</formula>
    </cfRule>
  </conditionalFormatting>
  <conditionalFormatting sqref="O15:O17 O7:O13 O21:O23 O26:O27 O3:O5">
    <cfRule type="cellIs" dxfId="2588" priority="42" operator="equal">
      <formula>"WC"</formula>
    </cfRule>
    <cfRule type="cellIs" dxfId="2587" priority="43" operator="equal">
      <formula>"TR"</formula>
    </cfRule>
  </conditionalFormatting>
  <conditionalFormatting sqref="O7">
    <cfRule type="cellIs" dxfId="2586" priority="37" operator="equal">
      <formula>"SL"</formula>
    </cfRule>
    <cfRule type="cellIs" dxfId="2585" priority="38" operator="equal">
      <formula>"AL"</formula>
    </cfRule>
  </conditionalFormatting>
  <conditionalFormatting sqref="O7">
    <cfRule type="cellIs" dxfId="2584" priority="39" operator="equal">
      <formula>"Prep"</formula>
    </cfRule>
    <cfRule type="cellIs" dxfId="2583" priority="40" operator="equal">
      <formula>"SL"</formula>
    </cfRule>
    <cfRule type="cellIs" dxfId="2582" priority="41" operator="equal">
      <formula>"AL"</formula>
    </cfRule>
  </conditionalFormatting>
  <conditionalFormatting sqref="O7">
    <cfRule type="cellIs" dxfId="2581" priority="35" operator="equal">
      <formula>"SL"</formula>
    </cfRule>
    <cfRule type="cellIs" dxfId="2580" priority="36" operator="equal">
      <formula>"AL"</formula>
    </cfRule>
  </conditionalFormatting>
  <conditionalFormatting sqref="O18">
    <cfRule type="cellIs" dxfId="2579" priority="33" operator="equal">
      <formula>"SL"</formula>
    </cfRule>
    <cfRule type="cellIs" dxfId="2578" priority="34" operator="equal">
      <formula>"AL"</formula>
    </cfRule>
  </conditionalFormatting>
  <conditionalFormatting sqref="O18">
    <cfRule type="cellIs" dxfId="2577" priority="29" operator="equal">
      <formula>"SL"</formula>
    </cfRule>
    <cfRule type="cellIs" dxfId="2576" priority="30" operator="equal">
      <formula>"AL"</formula>
    </cfRule>
    <cfRule type="cellIs" dxfId="2575" priority="31" operator="equal">
      <formula>"WC"</formula>
    </cfRule>
    <cfRule type="cellIs" dxfId="2574" priority="32" operator="equal">
      <formula>"TR"</formula>
    </cfRule>
  </conditionalFormatting>
  <conditionalFormatting sqref="E15:E17">
    <cfRule type="cellIs" dxfId="2573" priority="24" operator="equal">
      <formula>"SL"</formula>
    </cfRule>
    <cfRule type="cellIs" dxfId="2572" priority="25" operator="equal">
      <formula>"AL"</formula>
    </cfRule>
  </conditionalFormatting>
  <conditionalFormatting sqref="E5 E3 E22:E23 E10:E12 E14:E17 E39:E41 E32:E35">
    <cfRule type="cellIs" dxfId="2571" priority="26" operator="equal">
      <formula>"Prep"</formula>
    </cfRule>
    <cfRule type="cellIs" dxfId="2570" priority="27" operator="equal">
      <formula>"SL"</formula>
    </cfRule>
    <cfRule type="cellIs" dxfId="2569" priority="28" operator="equal">
      <formula>"AL"</formula>
    </cfRule>
  </conditionalFormatting>
  <conditionalFormatting sqref="E5">
    <cfRule type="cellIs" dxfId="2568" priority="21" operator="equal">
      <formula>"Prep"</formula>
    </cfRule>
    <cfRule type="cellIs" dxfId="2567" priority="22" operator="equal">
      <formula>"SL"</formula>
    </cfRule>
    <cfRule type="cellIs" dxfId="2566" priority="23" operator="equal">
      <formula>"AL"</formula>
    </cfRule>
  </conditionalFormatting>
  <conditionalFormatting sqref="E3">
    <cfRule type="cellIs" dxfId="2565" priority="19" operator="equal">
      <formula>"SL"</formula>
    </cfRule>
    <cfRule type="cellIs" dxfId="2564" priority="20" operator="equal">
      <formula>"AL"</formula>
    </cfRule>
  </conditionalFormatting>
  <conditionalFormatting sqref="E3">
    <cfRule type="cellIs" dxfId="2563" priority="17" operator="equal">
      <formula>"SL"</formula>
    </cfRule>
    <cfRule type="cellIs" dxfId="2562" priority="18" operator="equal">
      <formula>"AL"</formula>
    </cfRule>
  </conditionalFormatting>
  <conditionalFormatting sqref="E3:E6 E10:E12 E14:E18 E38:E42 E32:E35 E25 E21:E23">
    <cfRule type="cellIs" dxfId="2561" priority="15" operator="equal">
      <formula>"WC"</formula>
    </cfRule>
    <cfRule type="cellIs" dxfId="2560" priority="16" operator="equal">
      <formula>"TR"</formula>
    </cfRule>
  </conditionalFormatting>
  <conditionalFormatting sqref="E14">
    <cfRule type="expression" dxfId="2559" priority="14">
      <formula>ROW()=CELL("ROW")</formula>
    </cfRule>
  </conditionalFormatting>
  <conditionalFormatting sqref="E14">
    <cfRule type="expression" dxfId="2558" priority="13">
      <formula>ROW()=CELL("ROW")</formula>
    </cfRule>
  </conditionalFormatting>
  <conditionalFormatting sqref="E30:E31">
    <cfRule type="cellIs" dxfId="2557" priority="11" operator="equal">
      <formula>"WC"</formula>
    </cfRule>
    <cfRule type="cellIs" dxfId="2556" priority="12" operator="equal">
      <formula>"TR"</formula>
    </cfRule>
  </conditionalFormatting>
  <conditionalFormatting sqref="E26 E29">
    <cfRule type="cellIs" dxfId="2555" priority="9" operator="equal">
      <formula>"SL"</formula>
    </cfRule>
    <cfRule type="cellIs" dxfId="2554" priority="10" operator="equal">
      <formula>"AL"</formula>
    </cfRule>
  </conditionalFormatting>
  <conditionalFormatting sqref="E26:E29">
    <cfRule type="cellIs" dxfId="2553" priority="5" operator="equal">
      <formula>"SL"</formula>
    </cfRule>
    <cfRule type="cellIs" dxfId="2552" priority="6" operator="equal">
      <formula>"AL"</formula>
    </cfRule>
    <cfRule type="cellIs" dxfId="2551" priority="7" operator="equal">
      <formula>"WC"</formula>
    </cfRule>
    <cfRule type="cellIs" dxfId="2550" priority="8" operator="equal">
      <formula>"TR"</formula>
    </cfRule>
  </conditionalFormatting>
  <conditionalFormatting sqref="E26:E27">
    <cfRule type="expression" dxfId="2549" priority="4">
      <formula>ROW()=CELL("ROW")</formula>
    </cfRule>
  </conditionalFormatting>
  <conditionalFormatting sqref="E26:E27">
    <cfRule type="expression" dxfId="2548" priority="3">
      <formula>ROW()=CELL("ROW")</formula>
    </cfRule>
  </conditionalFormatting>
  <conditionalFormatting sqref="E29">
    <cfRule type="cellIs" dxfId="2547" priority="1" operator="equal">
      <formula>"WC"</formula>
    </cfRule>
    <cfRule type="cellIs" dxfId="2546" priority="2" operator="equal">
      <formula>"TR"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eet8.ExecuteAllTasksSeven">
                <anchor moveWithCells="1" sizeWithCells="1">
                  <from>
                    <xdr:col>7</xdr:col>
                    <xdr:colOff>1933575</xdr:colOff>
                    <xdr:row>0</xdr:row>
                    <xdr:rowOff>180975</xdr:rowOff>
                  </from>
                  <to>
                    <xdr:col>7</xdr:col>
                    <xdr:colOff>2876550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eet8.ResetSheetSeven">
                <anchor moveWithCells="1" sizeWithCells="1">
                  <from>
                    <xdr:col>8</xdr:col>
                    <xdr:colOff>28575</xdr:colOff>
                    <xdr:row>0</xdr:row>
                    <xdr:rowOff>171450</xdr:rowOff>
                  </from>
                  <to>
                    <xdr:col>8</xdr:col>
                    <xdr:colOff>904875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evenCalculateTotalWorkHours">
                <anchor moveWithCells="1" sizeWithCells="1">
                  <from>
                    <xdr:col>5</xdr:col>
                    <xdr:colOff>123825</xdr:colOff>
                    <xdr:row>0</xdr:row>
                    <xdr:rowOff>152400</xdr:rowOff>
                  </from>
                  <to>
                    <xdr:col>6</xdr:col>
                    <xdr:colOff>1333500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1EA5E-F204-4BE8-956F-916C02AF610A}">
  <sheetPr codeName="Sheet9"/>
  <dimension ref="A1:S97"/>
  <sheetViews>
    <sheetView showZeros="0" tabSelected="1" zoomScale="80" zoomScaleNormal="80" workbookViewId="0">
      <selection activeCell="M11" sqref="M11"/>
    </sheetView>
  </sheetViews>
  <sheetFormatPr defaultColWidth="9.1406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0" width="4.85546875" style="404" customWidth="1"/>
    <col min="11" max="11" width="34.7109375" style="396" customWidth="1"/>
    <col min="12" max="40" width="10.85546875" style="396" bestFit="1" customWidth="1"/>
    <col min="41" max="41" width="11.28515625" style="396" bestFit="1" customWidth="1"/>
    <col min="42" max="16384" width="9.140625" style="396"/>
  </cols>
  <sheetData>
    <row r="1" spans="1:12">
      <c r="A1" s="393" t="s">
        <v>296</v>
      </c>
      <c r="B1" s="393" t="s">
        <v>200</v>
      </c>
      <c r="C1" s="394">
        <f>roster!C1</f>
        <v>46111</v>
      </c>
      <c r="D1" s="394">
        <f t="shared" ref="D1:I1" si="0">C1+1</f>
        <v>46112</v>
      </c>
      <c r="E1" s="394">
        <f t="shared" si="0"/>
        <v>46113</v>
      </c>
      <c r="F1" s="394">
        <f t="shared" si="0"/>
        <v>46114</v>
      </c>
      <c r="G1" s="394">
        <f t="shared" si="0"/>
        <v>46115</v>
      </c>
      <c r="H1" s="394">
        <f t="shared" si="0"/>
        <v>46116</v>
      </c>
      <c r="I1" s="394">
        <f t="shared" si="0"/>
        <v>46117</v>
      </c>
      <c r="J1" s="395"/>
    </row>
    <row r="2" spans="1:12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  <c r="J2" s="395"/>
    </row>
    <row r="3" spans="1:12" s="62" customFormat="1" ht="21.75" customHeight="1">
      <c r="A3" s="56">
        <v>19196</v>
      </c>
      <c r="B3" s="435" t="s">
        <v>80</v>
      </c>
      <c r="C3" s="436"/>
      <c r="D3" s="436" t="s">
        <v>47</v>
      </c>
      <c r="E3" s="437" t="s">
        <v>47</v>
      </c>
      <c r="F3" s="437" t="s">
        <v>47</v>
      </c>
      <c r="G3" s="437" t="s">
        <v>47</v>
      </c>
      <c r="H3" s="437"/>
      <c r="I3" s="437" t="s">
        <v>47</v>
      </c>
      <c r="J3" s="859">
        <f>COUNTA(C3:I3)</f>
        <v>5</v>
      </c>
      <c r="K3" s="473"/>
    </row>
    <row r="4" spans="1:12" s="62" customFormat="1" ht="21.75" customHeight="1">
      <c r="A4" s="57">
        <v>19891</v>
      </c>
      <c r="B4" s="435" t="s">
        <v>128</v>
      </c>
      <c r="C4" s="437" t="s">
        <v>47</v>
      </c>
      <c r="D4" s="437" t="s">
        <v>47</v>
      </c>
      <c r="E4" s="436"/>
      <c r="F4" s="437" t="s">
        <v>47</v>
      </c>
      <c r="G4" s="437" t="s">
        <v>47</v>
      </c>
      <c r="H4" s="437"/>
      <c r="I4" s="437" t="s">
        <v>47</v>
      </c>
      <c r="J4" s="859">
        <f t="shared" ref="J4:J57" si="1">COUNTA(C4:I4)</f>
        <v>5</v>
      </c>
      <c r="K4" s="473"/>
    </row>
    <row r="5" spans="1:12" s="62" customFormat="1" ht="21.75" customHeight="1">
      <c r="A5" s="945">
        <v>17710</v>
      </c>
      <c r="B5" s="435" t="s">
        <v>66</v>
      </c>
      <c r="C5" s="437" t="s">
        <v>47</v>
      </c>
      <c r="D5" s="438"/>
      <c r="E5" s="438"/>
      <c r="F5" s="438"/>
      <c r="G5" s="437" t="s">
        <v>47</v>
      </c>
      <c r="I5" s="437" t="s">
        <v>47</v>
      </c>
      <c r="J5" s="859">
        <f t="shared" si="1"/>
        <v>3</v>
      </c>
      <c r="K5" s="473" t="str">
        <f>_xlfn.IFNA(VLOOKUP(A5,$A$81:$F$92,6,FALSE),"")</f>
        <v/>
      </c>
    </row>
    <row r="6" spans="1:12" s="62" customFormat="1" ht="21.75" customHeight="1">
      <c r="A6" s="945">
        <v>18140</v>
      </c>
      <c r="B6" s="435" t="s">
        <v>203</v>
      </c>
      <c r="C6" s="437" t="s">
        <v>47</v>
      </c>
      <c r="D6" s="437" t="s">
        <v>47</v>
      </c>
      <c r="E6" s="437" t="s">
        <v>47</v>
      </c>
      <c r="F6" s="437" t="s">
        <v>47</v>
      </c>
      <c r="G6" s="437" t="s">
        <v>47</v>
      </c>
      <c r="H6" s="437"/>
      <c r="I6" s="437"/>
      <c r="J6" s="859">
        <f t="shared" si="1"/>
        <v>5</v>
      </c>
      <c r="K6" s="473" t="str">
        <f>_xlfn.IFNA(VLOOKUP(A6,$A$81:$F$92,6,FALSE),"")</f>
        <v/>
      </c>
    </row>
    <row r="7" spans="1:12" s="62" customFormat="1" ht="21.75" customHeight="1">
      <c r="A7" s="57">
        <v>18446</v>
      </c>
      <c r="B7" s="435" t="s">
        <v>387</v>
      </c>
      <c r="C7" s="437"/>
      <c r="D7" s="437" t="s">
        <v>47</v>
      </c>
      <c r="E7" s="439"/>
      <c r="F7" s="439"/>
      <c r="G7" s="437" t="s">
        <v>47</v>
      </c>
      <c r="H7" s="439"/>
      <c r="I7" s="437" t="s">
        <v>47</v>
      </c>
      <c r="J7" s="859">
        <f t="shared" si="1"/>
        <v>3</v>
      </c>
      <c r="K7" s="473"/>
    </row>
    <row r="8" spans="1:12" s="62" customFormat="1" ht="21.75" customHeight="1">
      <c r="A8" s="57">
        <v>16107</v>
      </c>
      <c r="B8" s="435" t="s">
        <v>82</v>
      </c>
      <c r="C8" s="437" t="s">
        <v>47</v>
      </c>
      <c r="D8" s="437"/>
      <c r="E8" s="437"/>
      <c r="F8" s="437"/>
      <c r="G8" s="437"/>
      <c r="H8" s="437"/>
      <c r="I8" s="437"/>
      <c r="J8" s="859">
        <f t="shared" si="1"/>
        <v>1</v>
      </c>
      <c r="K8" s="473" t="str">
        <f>_xlfn.IFNA(VLOOKUP(A8,$A$81:$F$92,6,FALSE),"")</f>
        <v/>
      </c>
    </row>
    <row r="9" spans="1:12" s="62" customFormat="1" ht="21.75" customHeight="1">
      <c r="A9" s="57">
        <v>16286</v>
      </c>
      <c r="B9" s="435" t="s">
        <v>84</v>
      </c>
      <c r="C9" s="443"/>
      <c r="D9" s="437" t="s">
        <v>47</v>
      </c>
      <c r="E9" s="437" t="s">
        <v>47</v>
      </c>
      <c r="F9" s="437" t="s">
        <v>47</v>
      </c>
      <c r="G9" s="437" t="s">
        <v>47</v>
      </c>
      <c r="H9" s="437" t="s">
        <v>47</v>
      </c>
      <c r="I9" s="440"/>
      <c r="J9" s="859">
        <f t="shared" si="1"/>
        <v>5</v>
      </c>
      <c r="K9" s="473" t="str">
        <f>_xlfn.IFNA(VLOOKUP(A9,$A$81:$F$92,6,FALSE),"")</f>
        <v/>
      </c>
    </row>
    <row r="10" spans="1:12" s="62" customFormat="1" ht="21.75" customHeight="1">
      <c r="A10" s="56">
        <v>18521</v>
      </c>
      <c r="B10" s="441" t="s">
        <v>206</v>
      </c>
      <c r="C10" s="443"/>
      <c r="D10" s="437" t="s">
        <v>47</v>
      </c>
      <c r="E10" s="437" t="s">
        <v>47</v>
      </c>
      <c r="F10" s="437"/>
      <c r="G10" s="437" t="s">
        <v>47</v>
      </c>
      <c r="H10" s="437" t="s">
        <v>47</v>
      </c>
      <c r="I10" s="437" t="s">
        <v>47</v>
      </c>
      <c r="J10" s="859">
        <f>COUNTA(D10:I10)</f>
        <v>5</v>
      </c>
      <c r="K10" s="473" t="str">
        <f>_xlfn.IFNA(VLOOKUP(A10,$A$81:$F$92,6,FALSE),"")</f>
        <v/>
      </c>
    </row>
    <row r="11" spans="1:12" s="62" customFormat="1" ht="21.75" customHeight="1">
      <c r="A11" s="57">
        <v>19900</v>
      </c>
      <c r="B11" s="441" t="s">
        <v>130</v>
      </c>
      <c r="C11" s="961" t="s">
        <v>47</v>
      </c>
      <c r="D11" s="442" t="s">
        <v>47</v>
      </c>
      <c r="E11" s="442" t="s">
        <v>47</v>
      </c>
      <c r="F11" s="442" t="s">
        <v>47</v>
      </c>
      <c r="G11" s="443"/>
      <c r="H11" s="442" t="s">
        <v>47</v>
      </c>
      <c r="I11" s="444" t="s">
        <v>47</v>
      </c>
      <c r="J11" s="859">
        <f t="shared" si="1"/>
        <v>6</v>
      </c>
      <c r="K11" s="473" t="str">
        <f>_xlfn.IFNA(VLOOKUP(A11,$A$81:$F$92,6,FALSE),"")</f>
        <v/>
      </c>
    </row>
    <row r="12" spans="1:12" s="62" customFormat="1" ht="21.75" customHeight="1">
      <c r="A12" s="116">
        <v>22570</v>
      </c>
      <c r="B12" s="453" t="s">
        <v>320</v>
      </c>
      <c r="C12" s="440"/>
      <c r="D12" s="440" t="s">
        <v>47</v>
      </c>
      <c r="E12" s="440" t="s">
        <v>47</v>
      </c>
      <c r="F12" s="440" t="s">
        <v>47</v>
      </c>
      <c r="G12" s="440" t="s">
        <v>47</v>
      </c>
      <c r="H12" s="440" t="s">
        <v>47</v>
      </c>
      <c r="I12" s="443"/>
      <c r="J12" s="859">
        <f t="shared" si="1"/>
        <v>5</v>
      </c>
      <c r="K12" s="473"/>
    </row>
    <row r="13" spans="1:12" s="62" customFormat="1" ht="21.75" customHeight="1">
      <c r="A13" s="64">
        <v>22569</v>
      </c>
      <c r="B13" s="450" t="s">
        <v>319</v>
      </c>
      <c r="C13" s="440" t="s">
        <v>47</v>
      </c>
      <c r="D13" s="440" t="s">
        <v>47</v>
      </c>
      <c r="E13" s="440" t="s">
        <v>47</v>
      </c>
      <c r="F13" s="437" t="s">
        <v>47</v>
      </c>
      <c r="G13" s="443"/>
      <c r="I13" s="437" t="s">
        <v>47</v>
      </c>
      <c r="J13" s="859">
        <f t="shared" si="1"/>
        <v>5</v>
      </c>
      <c r="K13" s="473"/>
    </row>
    <row r="14" spans="1:12" s="62" customFormat="1" ht="21.75" customHeight="1">
      <c r="A14" s="57">
        <v>19659</v>
      </c>
      <c r="B14" s="447" t="s">
        <v>294</v>
      </c>
      <c r="C14" s="440"/>
      <c r="D14" s="440" t="s">
        <v>47</v>
      </c>
      <c r="E14" s="440"/>
      <c r="F14" s="440"/>
      <c r="G14" s="440" t="s">
        <v>47</v>
      </c>
      <c r="H14" s="443"/>
      <c r="I14" s="440" t="s">
        <v>47</v>
      </c>
      <c r="J14" s="859">
        <f t="shared" si="1"/>
        <v>3</v>
      </c>
      <c r="K14" s="860"/>
      <c r="L14" s="861"/>
    </row>
    <row r="15" spans="1:12" s="62" customFormat="1" ht="21.75" customHeight="1">
      <c r="A15" s="56">
        <v>22161</v>
      </c>
      <c r="B15" s="448" t="s">
        <v>304</v>
      </c>
      <c r="C15" s="443"/>
      <c r="D15" s="443"/>
      <c r="E15" s="440" t="s">
        <v>47</v>
      </c>
      <c r="F15" s="440" t="s">
        <v>47</v>
      </c>
      <c r="G15" s="440" t="s">
        <v>47</v>
      </c>
      <c r="H15" s="440" t="s">
        <v>47</v>
      </c>
      <c r="I15" s="440" t="s">
        <v>47</v>
      </c>
      <c r="J15" s="859">
        <f t="shared" si="1"/>
        <v>5</v>
      </c>
      <c r="K15" s="860" t="str">
        <f>_xlfn.IFNA(VLOOKUP(A15,$A$81:$F$92,6,FALSE),"")</f>
        <v/>
      </c>
      <c r="L15" s="861"/>
    </row>
    <row r="16" spans="1:12" s="62" customFormat="1" ht="21.75" customHeight="1">
      <c r="A16" s="946">
        <v>22170</v>
      </c>
      <c r="B16" s="449" t="s">
        <v>305</v>
      </c>
      <c r="C16" s="440" t="s">
        <v>47</v>
      </c>
      <c r="E16" s="440"/>
      <c r="F16" s="440"/>
      <c r="G16" s="440"/>
      <c r="H16" s="440" t="s">
        <v>47</v>
      </c>
      <c r="I16" s="440" t="s">
        <v>47</v>
      </c>
      <c r="J16" s="859">
        <f t="shared" si="1"/>
        <v>3</v>
      </c>
      <c r="K16" s="860"/>
      <c r="L16" s="861"/>
    </row>
    <row r="17" spans="1:12" s="62" customFormat="1" ht="21.75" customHeight="1">
      <c r="A17" s="64">
        <v>18039</v>
      </c>
      <c r="B17" s="450" t="s">
        <v>68</v>
      </c>
      <c r="C17" s="440"/>
      <c r="D17" s="440" t="s">
        <v>47</v>
      </c>
      <c r="E17" s="440" t="s">
        <v>47</v>
      </c>
      <c r="F17" s="440" t="s">
        <v>47</v>
      </c>
      <c r="G17" s="440" t="s">
        <v>47</v>
      </c>
      <c r="H17" s="440" t="s">
        <v>47</v>
      </c>
      <c r="I17" s="440"/>
      <c r="J17" s="859">
        <f t="shared" si="1"/>
        <v>5</v>
      </c>
      <c r="K17" s="860" t="s">
        <v>616</v>
      </c>
      <c r="L17" s="861"/>
    </row>
    <row r="18" spans="1:12" s="62" customFormat="1" ht="21.75" customHeight="1">
      <c r="A18" s="56">
        <v>17721</v>
      </c>
      <c r="B18" s="441" t="s">
        <v>557</v>
      </c>
      <c r="C18" s="452" t="s">
        <v>47</v>
      </c>
      <c r="D18" s="452" t="s">
        <v>47</v>
      </c>
      <c r="E18" s="960"/>
      <c r="F18" s="960"/>
      <c r="G18" s="440" t="s">
        <v>47</v>
      </c>
      <c r="H18" s="440"/>
      <c r="I18" s="437"/>
      <c r="J18" s="859">
        <f t="shared" si="1"/>
        <v>3</v>
      </c>
      <c r="K18" s="473"/>
    </row>
    <row r="19" spans="1:12" s="62" customFormat="1" ht="21.75" customHeight="1">
      <c r="A19" s="116">
        <v>23074</v>
      </c>
      <c r="B19" s="453" t="s">
        <v>361</v>
      </c>
      <c r="C19" s="440" t="s">
        <v>47</v>
      </c>
      <c r="D19" s="440" t="s">
        <v>47</v>
      </c>
      <c r="E19" s="440" t="s">
        <v>47</v>
      </c>
      <c r="F19" s="440" t="s">
        <v>47</v>
      </c>
      <c r="G19" s="440" t="s">
        <v>47</v>
      </c>
      <c r="H19" s="440" t="s">
        <v>47</v>
      </c>
      <c r="I19" s="454"/>
      <c r="J19" s="859">
        <f t="shared" si="1"/>
        <v>6</v>
      </c>
      <c r="K19" s="473"/>
    </row>
    <row r="20" spans="1:12" s="62" customFormat="1" ht="21.75" customHeight="1">
      <c r="A20" s="116">
        <v>16701</v>
      </c>
      <c r="B20" s="455" t="s">
        <v>612</v>
      </c>
      <c r="C20" s="440" t="s">
        <v>47</v>
      </c>
      <c r="D20" s="456"/>
      <c r="E20" s="456"/>
      <c r="F20" s="440" t="s">
        <v>47</v>
      </c>
      <c r="G20" s="440" t="s">
        <v>47</v>
      </c>
      <c r="H20" s="440" t="s">
        <v>47</v>
      </c>
      <c r="I20" s="440" t="s">
        <v>47</v>
      </c>
      <c r="J20" s="859">
        <f t="shared" si="1"/>
        <v>5</v>
      </c>
      <c r="K20" s="473"/>
    </row>
    <row r="21" spans="1:12" s="62" customFormat="1" ht="21.75" customHeight="1">
      <c r="A21" s="946">
        <v>20226</v>
      </c>
      <c r="B21" s="453" t="s">
        <v>558</v>
      </c>
      <c r="C21" s="440" t="s">
        <v>47</v>
      </c>
      <c r="E21" s="456"/>
      <c r="F21" s="440" t="s">
        <v>47</v>
      </c>
      <c r="G21" s="440" t="s">
        <v>47</v>
      </c>
      <c r="H21" s="440" t="s">
        <v>47</v>
      </c>
      <c r="I21" s="440" t="s">
        <v>47</v>
      </c>
      <c r="J21" s="859">
        <f t="shared" si="1"/>
        <v>5</v>
      </c>
      <c r="K21" s="473" t="s">
        <v>661</v>
      </c>
    </row>
    <row r="22" spans="1:12" s="62" customFormat="1" ht="21.75" customHeight="1">
      <c r="A22" s="116">
        <v>19384</v>
      </c>
      <c r="B22" s="453" t="s">
        <v>277</v>
      </c>
      <c r="C22" s="440"/>
      <c r="D22" s="440"/>
      <c r="E22" s="440"/>
      <c r="F22" s="440"/>
      <c r="G22" s="440"/>
      <c r="H22" s="451"/>
      <c r="I22" s="440"/>
      <c r="J22" s="859">
        <f t="shared" si="1"/>
        <v>0</v>
      </c>
      <c r="K22" s="473"/>
    </row>
    <row r="23" spans="1:12" s="62" customFormat="1" ht="21.75" customHeight="1">
      <c r="A23" s="116">
        <v>21550</v>
      </c>
      <c r="B23" s="453" t="s">
        <v>621</v>
      </c>
      <c r="C23" s="440" t="s">
        <v>47</v>
      </c>
      <c r="D23" s="440" t="s">
        <v>47</v>
      </c>
      <c r="E23" s="440" t="s">
        <v>47</v>
      </c>
      <c r="F23" s="440"/>
      <c r="G23" s="440"/>
      <c r="H23" s="451" t="s">
        <v>47</v>
      </c>
      <c r="I23" s="440" t="s">
        <v>47</v>
      </c>
      <c r="J23" s="859">
        <f t="shared" si="1"/>
        <v>5</v>
      </c>
      <c r="K23" s="473"/>
    </row>
    <row r="24" spans="1:12" s="55" customFormat="1" ht="21.75" customHeight="1">
      <c r="A24" s="457">
        <v>23224</v>
      </c>
      <c r="B24" s="551" t="s">
        <v>605</v>
      </c>
      <c r="C24" s="440" t="s">
        <v>47</v>
      </c>
      <c r="D24" s="440" t="s">
        <v>47</v>
      </c>
      <c r="E24" s="440" t="s">
        <v>47</v>
      </c>
      <c r="F24" s="459"/>
      <c r="G24" s="440" t="s">
        <v>47</v>
      </c>
      <c r="H24" s="440" t="s">
        <v>47</v>
      </c>
      <c r="I24" s="440"/>
      <c r="J24" s="859">
        <f t="shared" si="1"/>
        <v>5</v>
      </c>
      <c r="K24" s="473"/>
    </row>
    <row r="25" spans="1:12" s="62" customFormat="1" ht="21.75" customHeight="1">
      <c r="A25" s="460">
        <v>23836</v>
      </c>
      <c r="B25" s="447" t="s">
        <v>627</v>
      </c>
      <c r="C25" s="461" t="s">
        <v>624</v>
      </c>
      <c r="D25" s="443"/>
      <c r="E25" s="443"/>
      <c r="F25" s="461" t="s">
        <v>624</v>
      </c>
      <c r="G25" s="461" t="s">
        <v>624</v>
      </c>
      <c r="H25" s="461" t="s">
        <v>624</v>
      </c>
      <c r="I25" s="461" t="s">
        <v>624</v>
      </c>
      <c r="J25" s="859">
        <f>COUNTA(C25:I25)</f>
        <v>5</v>
      </c>
      <c r="K25" s="473"/>
    </row>
    <row r="26" spans="1:12" s="62" customFormat="1" ht="21.75" customHeight="1">
      <c r="A26" s="462">
        <v>23838</v>
      </c>
      <c r="B26" s="463" t="s">
        <v>638</v>
      </c>
      <c r="C26" s="464" t="s">
        <v>642</v>
      </c>
      <c r="D26" s="464" t="s">
        <v>642</v>
      </c>
      <c r="E26" s="464" t="s">
        <v>642</v>
      </c>
      <c r="F26" s="464" t="s">
        <v>642</v>
      </c>
      <c r="G26" s="464" t="s">
        <v>642</v>
      </c>
      <c r="H26" s="465"/>
      <c r="I26" s="464"/>
      <c r="J26" s="859">
        <f t="shared" si="1"/>
        <v>5</v>
      </c>
      <c r="K26" s="473"/>
    </row>
    <row r="27" spans="1:12" s="62" customFormat="1" ht="21.75" customHeight="1">
      <c r="A27" s="462">
        <v>23839</v>
      </c>
      <c r="B27" s="463" t="s">
        <v>639</v>
      </c>
      <c r="C27" s="464" t="s">
        <v>624</v>
      </c>
      <c r="D27" s="464" t="s">
        <v>624</v>
      </c>
      <c r="E27" s="464" t="s">
        <v>624</v>
      </c>
      <c r="F27" s="464" t="s">
        <v>624</v>
      </c>
      <c r="G27" s="464" t="s">
        <v>624</v>
      </c>
      <c r="H27" s="465"/>
      <c r="I27" s="464"/>
      <c r="J27" s="859">
        <f t="shared" si="1"/>
        <v>5</v>
      </c>
      <c r="K27" s="473"/>
    </row>
    <row r="28" spans="1:12" s="62" customFormat="1" ht="21.75" customHeight="1">
      <c r="A28" s="462">
        <v>23841</v>
      </c>
      <c r="B28" s="463" t="s">
        <v>640</v>
      </c>
      <c r="C28" s="464" t="s">
        <v>624</v>
      </c>
      <c r="D28" s="464" t="s">
        <v>624</v>
      </c>
      <c r="E28" s="464" t="s">
        <v>624</v>
      </c>
      <c r="F28" s="464"/>
      <c r="G28" s="464" t="s">
        <v>624</v>
      </c>
      <c r="H28" s="464" t="s">
        <v>624</v>
      </c>
      <c r="I28" s="464"/>
      <c r="J28" s="859">
        <f t="shared" si="1"/>
        <v>5</v>
      </c>
      <c r="K28" s="473"/>
    </row>
    <row r="29" spans="1:12" s="62" customFormat="1" ht="21.75" customHeight="1">
      <c r="A29" s="462">
        <v>23845</v>
      </c>
      <c r="B29" s="463" t="s">
        <v>657</v>
      </c>
      <c r="C29" s="464" t="s">
        <v>624</v>
      </c>
      <c r="D29" s="464" t="s">
        <v>624</v>
      </c>
      <c r="E29" s="464" t="s">
        <v>624</v>
      </c>
      <c r="F29" s="464" t="s">
        <v>624</v>
      </c>
      <c r="G29" s="464" t="s">
        <v>624</v>
      </c>
      <c r="H29" s="455"/>
      <c r="I29" s="455"/>
      <c r="J29" s="859">
        <f t="shared" si="1"/>
        <v>5</v>
      </c>
      <c r="K29" s="473"/>
    </row>
    <row r="30" spans="1:12" s="62" customFormat="1" ht="21.75" customHeight="1">
      <c r="A30" s="56">
        <v>21316</v>
      </c>
      <c r="B30" s="441" t="s">
        <v>253</v>
      </c>
      <c r="C30" s="466" t="s">
        <v>48</v>
      </c>
      <c r="D30" s="466" t="s">
        <v>48</v>
      </c>
      <c r="E30" s="436"/>
      <c r="F30" s="436"/>
      <c r="G30" s="466"/>
      <c r="H30" s="466"/>
      <c r="I30" s="466" t="s">
        <v>48</v>
      </c>
      <c r="J30" s="859">
        <f t="shared" si="1"/>
        <v>3</v>
      </c>
    </row>
    <row r="31" spans="1:12" s="62" customFormat="1" ht="21.75" customHeight="1">
      <c r="A31" s="56">
        <v>21716</v>
      </c>
      <c r="B31" s="441" t="s">
        <v>281</v>
      </c>
      <c r="C31" s="466" t="s">
        <v>48</v>
      </c>
      <c r="D31" s="466" t="s">
        <v>48</v>
      </c>
      <c r="E31" s="466" t="s">
        <v>48</v>
      </c>
      <c r="F31" s="466" t="s">
        <v>48</v>
      </c>
      <c r="G31" s="466"/>
      <c r="H31" s="466"/>
      <c r="I31" s="466" t="s">
        <v>48</v>
      </c>
      <c r="J31" s="859">
        <f>COUNTA(C31:I31)</f>
        <v>5</v>
      </c>
      <c r="K31" s="473"/>
    </row>
    <row r="32" spans="1:12" s="62" customFormat="1" ht="21.75" customHeight="1">
      <c r="A32" s="64">
        <v>19386</v>
      </c>
      <c r="B32" s="450" t="s">
        <v>341</v>
      </c>
      <c r="C32" s="466"/>
      <c r="D32" s="467"/>
      <c r="E32" s="467"/>
      <c r="F32" s="467" t="s">
        <v>48</v>
      </c>
      <c r="G32" s="467" t="s">
        <v>48</v>
      </c>
      <c r="H32" s="466"/>
      <c r="I32" s="467" t="s">
        <v>48</v>
      </c>
      <c r="J32" s="859">
        <f t="shared" si="1"/>
        <v>3</v>
      </c>
      <c r="K32" s="473" t="s">
        <v>667</v>
      </c>
    </row>
    <row r="33" spans="1:12" s="62" customFormat="1" ht="21.75" customHeight="1">
      <c r="A33" s="64">
        <v>16272</v>
      </c>
      <c r="B33" s="450" t="s">
        <v>321</v>
      </c>
      <c r="C33" s="468" t="s">
        <v>207</v>
      </c>
      <c r="D33" s="468" t="s">
        <v>207</v>
      </c>
      <c r="E33" s="469"/>
      <c r="F33" s="469"/>
      <c r="G33" s="468" t="s">
        <v>207</v>
      </c>
      <c r="H33" s="468" t="s">
        <v>207</v>
      </c>
      <c r="I33" s="468" t="s">
        <v>207</v>
      </c>
      <c r="J33" s="859">
        <f t="shared" si="1"/>
        <v>5</v>
      </c>
      <c r="K33" s="473"/>
    </row>
    <row r="34" spans="1:12" s="62" customFormat="1" ht="21.75" customHeight="1">
      <c r="A34" s="57">
        <v>21231</v>
      </c>
      <c r="B34" s="435" t="s">
        <v>239</v>
      </c>
      <c r="C34" s="470"/>
      <c r="D34" s="470" t="s">
        <v>207</v>
      </c>
      <c r="E34" s="470"/>
      <c r="F34" s="470"/>
      <c r="G34" s="470"/>
      <c r="H34" s="470" t="s">
        <v>207</v>
      </c>
      <c r="I34" s="470" t="s">
        <v>207</v>
      </c>
      <c r="J34" s="859">
        <f t="shared" si="1"/>
        <v>3</v>
      </c>
      <c r="K34" s="473"/>
    </row>
    <row r="35" spans="1:12" s="62" customFormat="1" ht="21.75" customHeight="1">
      <c r="A35" s="57">
        <v>21902</v>
      </c>
      <c r="B35" s="447" t="s">
        <v>295</v>
      </c>
      <c r="C35" s="469"/>
      <c r="D35" s="469"/>
      <c r="E35" s="469" t="s">
        <v>48</v>
      </c>
      <c r="F35" s="469" t="s">
        <v>48</v>
      </c>
      <c r="G35" s="469" t="s">
        <v>48</v>
      </c>
      <c r="H35" s="469" t="s">
        <v>48</v>
      </c>
      <c r="I35" s="469" t="s">
        <v>48</v>
      </c>
      <c r="J35" s="859">
        <f t="shared" si="1"/>
        <v>5</v>
      </c>
      <c r="K35" s="473" t="str">
        <f>_xlfn.IFNA(VLOOKUP(A35,$A$81:$F$92,6,FALSE),"")</f>
        <v/>
      </c>
    </row>
    <row r="36" spans="1:12" s="62" customFormat="1" ht="21.75" customHeight="1">
      <c r="A36" s="59">
        <v>20114</v>
      </c>
      <c r="B36" s="435" t="s">
        <v>131</v>
      </c>
      <c r="C36" s="469" t="s">
        <v>48</v>
      </c>
      <c r="D36" s="469" t="s">
        <v>48</v>
      </c>
      <c r="E36" s="469"/>
      <c r="F36" s="469" t="s">
        <v>48</v>
      </c>
      <c r="G36" s="469" t="s">
        <v>48</v>
      </c>
      <c r="H36" s="469" t="s">
        <v>48</v>
      </c>
      <c r="I36" s="469"/>
      <c r="J36" s="859">
        <f t="shared" si="1"/>
        <v>5</v>
      </c>
    </row>
    <row r="37" spans="1:12" s="62" customFormat="1" ht="21.75" customHeight="1">
      <c r="A37" s="57">
        <v>18729</v>
      </c>
      <c r="B37" s="435" t="s">
        <v>75</v>
      </c>
      <c r="C37" s="469" t="s">
        <v>48</v>
      </c>
      <c r="D37" s="469" t="s">
        <v>48</v>
      </c>
      <c r="E37" s="469" t="s">
        <v>48</v>
      </c>
      <c r="F37" s="469"/>
      <c r="G37" s="469"/>
      <c r="H37" s="469"/>
      <c r="I37" s="469"/>
      <c r="J37" s="859">
        <f t="shared" si="1"/>
        <v>3</v>
      </c>
      <c r="K37" s="473" t="str">
        <f>_xlfn.IFNA(VLOOKUP(A37,$A$81:$F$92,6,FALSE),"")</f>
        <v/>
      </c>
    </row>
    <row r="38" spans="1:12" s="62" customFormat="1" ht="21.75" customHeight="1">
      <c r="A38" s="61">
        <v>19821</v>
      </c>
      <c r="B38" s="435" t="s">
        <v>125</v>
      </c>
      <c r="C38" s="469" t="s">
        <v>207</v>
      </c>
      <c r="D38" s="469" t="s">
        <v>207</v>
      </c>
      <c r="E38" s="469" t="s">
        <v>207</v>
      </c>
      <c r="F38" s="469"/>
      <c r="G38" s="469"/>
      <c r="H38" s="469" t="s">
        <v>207</v>
      </c>
      <c r="I38" s="469" t="s">
        <v>207</v>
      </c>
      <c r="J38" s="859">
        <f t="shared" si="1"/>
        <v>5</v>
      </c>
      <c r="K38" s="473" t="str">
        <f>_xlfn.IFNA(VLOOKUP(A38,$A$81:$F$92,6,FALSE),"")</f>
        <v/>
      </c>
    </row>
    <row r="39" spans="1:12" s="62" customFormat="1" ht="21.75" customHeight="1">
      <c r="A39" s="116">
        <v>22950</v>
      </c>
      <c r="B39" s="450" t="s">
        <v>428</v>
      </c>
      <c r="C39" s="469" t="s">
        <v>48</v>
      </c>
      <c r="D39" s="469"/>
      <c r="E39" s="469" t="s">
        <v>48</v>
      </c>
      <c r="F39" s="469" t="s">
        <v>429</v>
      </c>
      <c r="G39" s="469" t="s">
        <v>48</v>
      </c>
      <c r="H39" s="469"/>
      <c r="I39" s="469"/>
      <c r="J39" s="859">
        <f>COUNTA(C39:H39)</f>
        <v>4</v>
      </c>
      <c r="K39" s="473" t="str">
        <f>_xlfn.IFNA(VLOOKUP(A39,$A$81:$F$92,6,FALSE),"")</f>
        <v/>
      </c>
    </row>
    <row r="40" spans="1:12" s="62" customFormat="1" ht="21.75" customHeight="1">
      <c r="A40" s="116">
        <v>21490</v>
      </c>
      <c r="B40" s="450" t="s">
        <v>391</v>
      </c>
      <c r="C40" s="469" t="s">
        <v>207</v>
      </c>
      <c r="E40" s="469" t="s">
        <v>207</v>
      </c>
      <c r="F40" s="469"/>
      <c r="G40" s="469"/>
      <c r="H40" s="469"/>
      <c r="I40" s="469" t="s">
        <v>207</v>
      </c>
      <c r="J40" s="859">
        <f>COUNTA(C40:I40)</f>
        <v>3</v>
      </c>
      <c r="K40" s="473" t="s">
        <v>675</v>
      </c>
    </row>
    <row r="41" spans="1:12" s="62" customFormat="1" ht="21.75" customHeight="1">
      <c r="A41" s="116">
        <v>23100</v>
      </c>
      <c r="B41" s="450" t="s">
        <v>373</v>
      </c>
      <c r="C41" s="469"/>
      <c r="D41" s="469" t="s">
        <v>48</v>
      </c>
      <c r="E41" s="469" t="s">
        <v>48</v>
      </c>
      <c r="F41" s="469"/>
      <c r="G41" s="469" t="s">
        <v>48</v>
      </c>
      <c r="H41" s="469"/>
      <c r="I41" s="469"/>
      <c r="J41" s="859">
        <f t="shared" si="1"/>
        <v>3</v>
      </c>
      <c r="K41" s="473" t="s">
        <v>653</v>
      </c>
      <c r="L41" s="62" t="s">
        <v>674</v>
      </c>
    </row>
    <row r="42" spans="1:12" s="62" customFormat="1" ht="21.75" customHeight="1">
      <c r="A42" s="116">
        <v>20971</v>
      </c>
      <c r="B42" s="450" t="s">
        <v>556</v>
      </c>
      <c r="C42" s="469"/>
      <c r="D42" s="469" t="s">
        <v>559</v>
      </c>
      <c r="E42" s="469"/>
      <c r="F42" s="469"/>
      <c r="G42" s="469" t="s">
        <v>559</v>
      </c>
      <c r="H42" s="469" t="s">
        <v>48</v>
      </c>
      <c r="I42" s="469"/>
      <c r="J42" s="859">
        <f t="shared" si="1"/>
        <v>3</v>
      </c>
      <c r="K42" s="473"/>
    </row>
    <row r="43" spans="1:12" s="55" customFormat="1" ht="21.75" customHeight="1">
      <c r="A43" s="471">
        <v>23606</v>
      </c>
      <c r="B43" s="504" t="s">
        <v>606</v>
      </c>
      <c r="C43" s="468" t="s">
        <v>48</v>
      </c>
      <c r="D43" s="468" t="s">
        <v>48</v>
      </c>
      <c r="E43" s="468" t="s">
        <v>48</v>
      </c>
      <c r="F43" s="468" t="s">
        <v>48</v>
      </c>
      <c r="G43" s="468"/>
      <c r="H43" s="468" t="s">
        <v>48</v>
      </c>
      <c r="I43" s="468"/>
      <c r="J43" s="859">
        <f t="shared" si="1"/>
        <v>5</v>
      </c>
      <c r="K43" s="473"/>
    </row>
    <row r="44" spans="1:12" s="62" customFormat="1" ht="21.75" customHeight="1">
      <c r="A44" s="116">
        <v>23597</v>
      </c>
      <c r="B44" s="455" t="s">
        <v>670</v>
      </c>
      <c r="C44" s="468" t="s">
        <v>48</v>
      </c>
      <c r="D44" s="468" t="s">
        <v>48</v>
      </c>
      <c r="E44" s="468" t="s">
        <v>48</v>
      </c>
      <c r="F44" s="468" t="s">
        <v>48</v>
      </c>
      <c r="G44" s="468" t="s">
        <v>48</v>
      </c>
      <c r="H44" s="468"/>
      <c r="I44" s="468"/>
      <c r="J44" s="859">
        <f t="shared" si="1"/>
        <v>5</v>
      </c>
      <c r="K44" s="473"/>
    </row>
    <row r="45" spans="1:12" s="62" customFormat="1" ht="21.75" customHeight="1">
      <c r="A45" s="474">
        <v>23835</v>
      </c>
      <c r="B45" s="475" t="s">
        <v>623</v>
      </c>
      <c r="C45" s="468"/>
      <c r="D45" s="468" t="s">
        <v>48</v>
      </c>
      <c r="E45" s="468" t="s">
        <v>48</v>
      </c>
      <c r="F45" s="468" t="s">
        <v>48</v>
      </c>
      <c r="G45" s="468" t="s">
        <v>48</v>
      </c>
      <c r="H45" s="468" t="s">
        <v>48</v>
      </c>
      <c r="I45" s="468"/>
      <c r="J45" s="859">
        <f t="shared" si="1"/>
        <v>5</v>
      </c>
      <c r="K45" s="473"/>
    </row>
    <row r="46" spans="1:12" s="62" customFormat="1" ht="21.75" customHeight="1">
      <c r="A46" s="462">
        <v>23837</v>
      </c>
      <c r="B46" s="463" t="s">
        <v>637</v>
      </c>
      <c r="C46" s="469" t="s">
        <v>48</v>
      </c>
      <c r="D46" s="469"/>
      <c r="E46" s="469"/>
      <c r="F46" s="469" t="s">
        <v>48</v>
      </c>
      <c r="G46" s="469" t="s">
        <v>48</v>
      </c>
      <c r="H46" s="469" t="s">
        <v>48</v>
      </c>
      <c r="I46" s="469" t="s">
        <v>48</v>
      </c>
      <c r="J46" s="859">
        <f t="shared" si="1"/>
        <v>5</v>
      </c>
      <c r="K46" s="473"/>
    </row>
    <row r="47" spans="1:12" s="62" customFormat="1" ht="21.75" customHeight="1">
      <c r="A47" s="462">
        <v>23842</v>
      </c>
      <c r="B47" s="463" t="s">
        <v>641</v>
      </c>
      <c r="C47" s="468"/>
      <c r="D47" s="468"/>
      <c r="E47" s="468" t="s">
        <v>48</v>
      </c>
      <c r="F47" s="468" t="s">
        <v>48</v>
      </c>
      <c r="G47" s="468" t="s">
        <v>48</v>
      </c>
      <c r="H47" s="468" t="s">
        <v>48</v>
      </c>
      <c r="I47" s="468" t="s">
        <v>48</v>
      </c>
      <c r="J47" s="859">
        <f t="shared" si="1"/>
        <v>5</v>
      </c>
      <c r="K47" s="473"/>
    </row>
    <row r="48" spans="1:12" s="62" customFormat="1" ht="21.75" customHeight="1">
      <c r="A48" s="462">
        <v>23843</v>
      </c>
      <c r="B48" s="463" t="s">
        <v>643</v>
      </c>
      <c r="C48" s="468"/>
      <c r="D48" s="468" t="s">
        <v>48</v>
      </c>
      <c r="E48" s="468" t="s">
        <v>48</v>
      </c>
      <c r="F48" s="468" t="s">
        <v>48</v>
      </c>
      <c r="G48" s="468" t="s">
        <v>48</v>
      </c>
      <c r="H48" s="465"/>
      <c r="I48" s="468" t="s">
        <v>48</v>
      </c>
      <c r="J48" s="859">
        <f t="shared" si="1"/>
        <v>5</v>
      </c>
      <c r="K48" s="473"/>
    </row>
    <row r="49" spans="1:17" s="62" customFormat="1" ht="21.75" customHeight="1">
      <c r="A49" s="116">
        <v>23479</v>
      </c>
      <c r="B49" s="450" t="s">
        <v>611</v>
      </c>
      <c r="C49" s="440" t="s">
        <v>47</v>
      </c>
      <c r="D49" s="440" t="s">
        <v>47</v>
      </c>
      <c r="E49" s="956"/>
      <c r="F49" s="440"/>
      <c r="G49" s="956"/>
      <c r="H49" s="440" t="s">
        <v>47</v>
      </c>
      <c r="I49" s="437"/>
      <c r="J49" s="859">
        <f t="shared" si="1"/>
        <v>3</v>
      </c>
      <c r="K49" s="957"/>
    </row>
    <row r="50" spans="1:17" s="62" customFormat="1" ht="21.75" customHeight="1">
      <c r="A50" s="60">
        <v>23018</v>
      </c>
      <c r="B50" s="447" t="s">
        <v>648</v>
      </c>
      <c r="C50" s="476"/>
      <c r="D50" s="476"/>
      <c r="E50" s="476"/>
      <c r="F50" s="476"/>
      <c r="G50" s="476"/>
      <c r="H50" s="478" t="s">
        <v>47</v>
      </c>
      <c r="I50" s="478"/>
      <c r="J50" s="859">
        <f t="shared" si="1"/>
        <v>1</v>
      </c>
      <c r="K50" s="473"/>
    </row>
    <row r="51" spans="1:17" s="62" customFormat="1" ht="21.75" customHeight="1">
      <c r="A51" s="61">
        <v>23591</v>
      </c>
      <c r="B51" s="447" t="s">
        <v>649</v>
      </c>
      <c r="C51" s="476"/>
      <c r="D51" s="476"/>
      <c r="E51" s="476"/>
      <c r="F51" s="476"/>
      <c r="G51" s="476"/>
      <c r="H51" s="956"/>
      <c r="I51" s="478" t="s">
        <v>47</v>
      </c>
      <c r="J51" s="859">
        <f t="shared" si="1"/>
        <v>1</v>
      </c>
      <c r="K51" s="473"/>
    </row>
    <row r="52" spans="1:17" s="55" customFormat="1" ht="21.75" customHeight="1">
      <c r="A52" s="116">
        <v>23080</v>
      </c>
      <c r="B52" s="455" t="s">
        <v>650</v>
      </c>
      <c r="C52" s="476"/>
      <c r="D52" s="476"/>
      <c r="E52" s="476"/>
      <c r="F52" s="476"/>
      <c r="G52" s="476"/>
      <c r="H52" s="477" t="s">
        <v>47</v>
      </c>
      <c r="I52" s="476"/>
      <c r="J52" s="859">
        <f t="shared" si="1"/>
        <v>1</v>
      </c>
    </row>
    <row r="53" spans="1:17" s="62" customFormat="1" ht="21.75" customHeight="1">
      <c r="A53" s="64">
        <v>23094</v>
      </c>
      <c r="B53" s="447" t="s">
        <v>651</v>
      </c>
      <c r="C53" s="440"/>
      <c r="D53" s="440"/>
      <c r="E53" s="440"/>
      <c r="F53" s="440"/>
      <c r="G53" s="440"/>
      <c r="H53" s="437" t="s">
        <v>47</v>
      </c>
      <c r="I53" s="437"/>
      <c r="J53" s="859">
        <f t="shared" si="1"/>
        <v>1</v>
      </c>
      <c r="K53" s="473"/>
    </row>
    <row r="54" spans="1:17" s="62" customFormat="1" ht="21.75" customHeight="1">
      <c r="A54" s="116">
        <v>23017</v>
      </c>
      <c r="B54" s="479" t="s">
        <v>652</v>
      </c>
      <c r="C54" s="440"/>
      <c r="D54" s="440"/>
      <c r="E54" s="440"/>
      <c r="F54" s="440"/>
      <c r="G54" s="440"/>
      <c r="I54" s="480" t="s">
        <v>47</v>
      </c>
      <c r="J54" s="859">
        <f>COUNTA(C54:I54)</f>
        <v>1</v>
      </c>
      <c r="K54" s="473"/>
    </row>
    <row r="55" spans="1:17" s="62" customFormat="1" ht="21.75" customHeight="1">
      <c r="A55" s="862">
        <v>22034</v>
      </c>
      <c r="B55" s="455" t="s">
        <v>656</v>
      </c>
      <c r="C55" s="455"/>
      <c r="D55" s="455"/>
      <c r="E55" s="455"/>
      <c r="F55" s="455"/>
      <c r="G55" s="480" t="s">
        <v>47</v>
      </c>
      <c r="H55" s="480" t="s">
        <v>47</v>
      </c>
      <c r="I55" s="480" t="s">
        <v>47</v>
      </c>
      <c r="J55" s="859">
        <f t="shared" si="1"/>
        <v>3</v>
      </c>
      <c r="K55" s="473"/>
    </row>
    <row r="56" spans="1:17" s="62" customFormat="1" ht="21.75" customHeight="1">
      <c r="A56" s="862">
        <v>23885</v>
      </c>
      <c r="B56" s="455" t="s">
        <v>668</v>
      </c>
      <c r="C56" s="455"/>
      <c r="D56" s="455" t="s">
        <v>48</v>
      </c>
      <c r="E56" s="455" t="s">
        <v>48</v>
      </c>
      <c r="F56" s="455" t="s">
        <v>48</v>
      </c>
      <c r="G56" s="455" t="s">
        <v>48</v>
      </c>
      <c r="H56" s="455"/>
      <c r="I56" s="455"/>
      <c r="J56" s="859">
        <f t="shared" si="1"/>
        <v>4</v>
      </c>
      <c r="K56" s="473"/>
    </row>
    <row r="57" spans="1:17" s="62" customFormat="1" ht="21.75" customHeight="1">
      <c r="A57" s="862" t="s">
        <v>671</v>
      </c>
      <c r="B57" s="472" t="s">
        <v>672</v>
      </c>
      <c r="C57" s="455" t="s">
        <v>45</v>
      </c>
      <c r="D57" s="455" t="s">
        <v>45</v>
      </c>
      <c r="E57" s="455" t="s">
        <v>45</v>
      </c>
      <c r="F57" s="455"/>
      <c r="G57" s="455" t="s">
        <v>45</v>
      </c>
      <c r="H57" s="455" t="s">
        <v>45</v>
      </c>
      <c r="I57" s="455"/>
      <c r="J57" s="859">
        <f t="shared" si="1"/>
        <v>5</v>
      </c>
      <c r="K57" s="473"/>
    </row>
    <row r="58" spans="1:17" s="62" customFormat="1" ht="21.75" customHeight="1">
      <c r="A58" s="1044">
        <v>23894</v>
      </c>
      <c r="B58" s="1045" t="s">
        <v>676</v>
      </c>
      <c r="D58" s="1039"/>
      <c r="E58" s="1039"/>
      <c r="F58" s="1039"/>
      <c r="G58" s="625" t="s">
        <v>677</v>
      </c>
      <c r="H58" s="1039"/>
      <c r="I58" s="1039"/>
      <c r="J58" s="1040">
        <f>COUNTA(#REF!)</f>
        <v>1</v>
      </c>
      <c r="K58" s="473"/>
      <c r="Q58" s="62">
        <v>6</v>
      </c>
    </row>
    <row r="59" spans="1:17" s="62" customFormat="1" ht="21.75" customHeight="1">
      <c r="A59" s="1044">
        <v>21280</v>
      </c>
      <c r="B59" s="510" t="s">
        <v>679</v>
      </c>
      <c r="C59" s="443"/>
      <c r="D59" s="443"/>
      <c r="E59" s="443"/>
      <c r="F59" s="443"/>
      <c r="G59" s="593"/>
      <c r="H59" s="443"/>
      <c r="I59" s="443"/>
      <c r="J59" s="1041"/>
      <c r="K59" s="473" t="s">
        <v>680</v>
      </c>
    </row>
    <row r="60" spans="1:17" s="62" customFormat="1" ht="21.75" customHeight="1">
      <c r="A60" s="1044">
        <v>20437</v>
      </c>
      <c r="B60" s="510" t="s">
        <v>681</v>
      </c>
      <c r="C60" s="443"/>
      <c r="D60" s="443"/>
      <c r="E60" s="443"/>
      <c r="F60" s="443"/>
      <c r="G60" s="593"/>
      <c r="H60" s="443"/>
      <c r="I60" s="443"/>
      <c r="J60" s="1041"/>
      <c r="K60" s="473" t="s">
        <v>682</v>
      </c>
    </row>
    <row r="61" spans="1:17" s="62" customFormat="1" ht="21.75" customHeight="1">
      <c r="A61" s="1044">
        <v>888888</v>
      </c>
      <c r="B61" s="443" t="s">
        <v>685</v>
      </c>
      <c r="C61" s="443"/>
      <c r="D61" s="443"/>
      <c r="E61" s="443"/>
      <c r="F61" s="443"/>
      <c r="G61" s="443"/>
      <c r="H61" s="443"/>
      <c r="I61" s="443"/>
      <c r="J61" s="1041">
        <f>COUNTA(D58:I58)</f>
        <v>1</v>
      </c>
      <c r="K61" s="473" t="s">
        <v>684</v>
      </c>
    </row>
    <row r="62" spans="1:17" s="868" customFormat="1" ht="21.75" customHeight="1">
      <c r="A62" s="864" t="s">
        <v>296</v>
      </c>
      <c r="B62" s="865" t="s">
        <v>297</v>
      </c>
      <c r="C62" s="866">
        <f>C1</f>
        <v>46111</v>
      </c>
      <c r="D62" s="866">
        <f t="shared" ref="D62:I62" si="2">C62+1</f>
        <v>46112</v>
      </c>
      <c r="E62" s="866">
        <f t="shared" si="2"/>
        <v>46113</v>
      </c>
      <c r="F62" s="866">
        <f t="shared" si="2"/>
        <v>46114</v>
      </c>
      <c r="G62" s="866">
        <f t="shared" si="2"/>
        <v>46115</v>
      </c>
      <c r="H62" s="866">
        <f t="shared" si="2"/>
        <v>46116</v>
      </c>
      <c r="I62" s="866">
        <f t="shared" si="2"/>
        <v>46117</v>
      </c>
      <c r="J62" s="866"/>
      <c r="K62" s="867"/>
    </row>
    <row r="63" spans="1:17" s="868" customFormat="1" ht="21.75" customHeight="1">
      <c r="A63" s="864" t="s">
        <v>79</v>
      </c>
      <c r="B63" s="865"/>
      <c r="C63" s="869" t="s">
        <v>37</v>
      </c>
      <c r="D63" s="869" t="s">
        <v>38</v>
      </c>
      <c r="E63" s="869" t="s">
        <v>39</v>
      </c>
      <c r="F63" s="869" t="s">
        <v>40</v>
      </c>
      <c r="G63" s="869" t="s">
        <v>41</v>
      </c>
      <c r="H63" s="869" t="s">
        <v>42</v>
      </c>
      <c r="I63" s="869" t="s">
        <v>43</v>
      </c>
      <c r="J63" s="869"/>
      <c r="K63" s="867"/>
    </row>
    <row r="64" spans="1:17" s="55" customFormat="1" ht="21.75" customHeight="1">
      <c r="A64" s="60">
        <v>20559</v>
      </c>
      <c r="B64" s="450" t="s">
        <v>388</v>
      </c>
      <c r="C64" s="440" t="s">
        <v>47</v>
      </c>
      <c r="D64" s="440" t="s">
        <v>47</v>
      </c>
      <c r="E64" s="440" t="s">
        <v>47</v>
      </c>
      <c r="F64" s="440" t="s">
        <v>47</v>
      </c>
      <c r="G64" s="440"/>
      <c r="H64" s="481"/>
      <c r="I64" s="440" t="s">
        <v>47</v>
      </c>
      <c r="J64" s="859">
        <f t="shared" ref="J64:J71" si="3">COUNTA(C64:I64)</f>
        <v>5</v>
      </c>
      <c r="K64" s="473" t="str">
        <f>_xlfn.IFNA(VLOOKUP(A64,$A$81:$F$92,6,FALSE),"")</f>
        <v/>
      </c>
    </row>
    <row r="65" spans="1:11" s="55" customFormat="1" ht="21.75" customHeight="1">
      <c r="A65" s="60">
        <v>214850</v>
      </c>
      <c r="B65" s="450" t="s">
        <v>686</v>
      </c>
      <c r="C65" s="440"/>
      <c r="D65" s="440" t="s">
        <v>47</v>
      </c>
      <c r="E65" s="440" t="s">
        <v>47</v>
      </c>
      <c r="F65" s="440" t="s">
        <v>47</v>
      </c>
      <c r="G65" s="440" t="s">
        <v>47</v>
      </c>
      <c r="H65" s="440" t="s">
        <v>47</v>
      </c>
      <c r="I65" s="440"/>
      <c r="J65" s="859">
        <f t="shared" si="3"/>
        <v>5</v>
      </c>
      <c r="K65" s="473" t="str">
        <f>_xlfn.IFNA(VLOOKUP(A65,$A$81:$F$92,6,FALSE),"")</f>
        <v/>
      </c>
    </row>
    <row r="66" spans="1:11" s="55" customFormat="1" ht="21.75" customHeight="1">
      <c r="A66" s="60">
        <v>20619</v>
      </c>
      <c r="B66" s="482" t="s">
        <v>279</v>
      </c>
      <c r="C66" s="440" t="s">
        <v>47</v>
      </c>
      <c r="D66" s="440" t="s">
        <v>47</v>
      </c>
      <c r="E66" s="440" t="s">
        <v>47</v>
      </c>
      <c r="F66" s="440" t="s">
        <v>47</v>
      </c>
      <c r="H66" s="483"/>
      <c r="I66" s="440" t="s">
        <v>47</v>
      </c>
      <c r="J66" s="859">
        <f t="shared" si="3"/>
        <v>5</v>
      </c>
      <c r="K66" s="473"/>
    </row>
    <row r="67" spans="1:11" s="55" customFormat="1" ht="21.75" customHeight="1">
      <c r="A67" s="60">
        <v>20740</v>
      </c>
      <c r="B67" s="482" t="s">
        <v>389</v>
      </c>
      <c r="C67" s="468" t="s">
        <v>207</v>
      </c>
      <c r="D67" s="468" t="s">
        <v>207</v>
      </c>
      <c r="E67" s="468" t="s">
        <v>207</v>
      </c>
      <c r="F67" s="468" t="s">
        <v>207</v>
      </c>
      <c r="G67" s="468"/>
      <c r="H67" s="468"/>
      <c r="I67" s="468" t="s">
        <v>207</v>
      </c>
      <c r="J67" s="859">
        <f t="shared" si="3"/>
        <v>5</v>
      </c>
      <c r="K67" s="473" t="str">
        <f>_xlfn.IFNA(VLOOKUP(A67,$A$81:$F$92,6,FALSE),"")</f>
        <v/>
      </c>
    </row>
    <row r="68" spans="1:11" s="62" customFormat="1" ht="21.75" customHeight="1">
      <c r="A68" s="60">
        <v>20873</v>
      </c>
      <c r="B68" s="484" t="s">
        <v>323</v>
      </c>
      <c r="C68" s="437" t="s">
        <v>347</v>
      </c>
      <c r="D68" s="437" t="s">
        <v>347</v>
      </c>
      <c r="E68" s="437" t="s">
        <v>347</v>
      </c>
      <c r="F68" s="437" t="s">
        <v>347</v>
      </c>
      <c r="G68" s="485"/>
      <c r="H68" s="485"/>
      <c r="I68" s="437" t="s">
        <v>347</v>
      </c>
      <c r="J68" s="859">
        <f t="shared" si="3"/>
        <v>5</v>
      </c>
      <c r="K68" s="473"/>
    </row>
    <row r="69" spans="1:11" s="55" customFormat="1" ht="21.75" customHeight="1">
      <c r="A69" s="60">
        <v>11379</v>
      </c>
      <c r="B69" s="443" t="s">
        <v>343</v>
      </c>
      <c r="C69" s="468" t="s">
        <v>48</v>
      </c>
      <c r="D69" s="468" t="s">
        <v>48</v>
      </c>
      <c r="E69" s="468" t="s">
        <v>48</v>
      </c>
      <c r="F69" s="468" t="s">
        <v>48</v>
      </c>
      <c r="G69" s="468"/>
      <c r="H69" s="468"/>
      <c r="I69" s="468" t="s">
        <v>48</v>
      </c>
      <c r="J69" s="859">
        <f t="shared" si="3"/>
        <v>5</v>
      </c>
      <c r="K69" s="473" t="str">
        <f>_xlfn.IFNA(VLOOKUP(A68,$A$81:$F$92,6,FALSE),"")</f>
        <v/>
      </c>
    </row>
    <row r="70" spans="1:11" s="55" customFormat="1" ht="21.75" customHeight="1">
      <c r="A70" s="61">
        <v>21163</v>
      </c>
      <c r="B70" s="486" t="s">
        <v>619</v>
      </c>
      <c r="C70" s="440" t="s">
        <v>47</v>
      </c>
      <c r="D70" s="440" t="s">
        <v>47</v>
      </c>
      <c r="E70" s="440" t="s">
        <v>47</v>
      </c>
      <c r="F70" s="440" t="s">
        <v>47</v>
      </c>
      <c r="G70" s="440" t="s">
        <v>47</v>
      </c>
      <c r="H70" s="481"/>
      <c r="I70" s="440" t="s">
        <v>47</v>
      </c>
      <c r="J70" s="859">
        <f t="shared" si="3"/>
        <v>6</v>
      </c>
      <c r="K70" s="473"/>
    </row>
    <row r="71" spans="1:11" s="55" customFormat="1" ht="21.75" customHeight="1">
      <c r="A71" s="61">
        <v>21177</v>
      </c>
      <c r="B71" s="486" t="s">
        <v>382</v>
      </c>
      <c r="C71" s="487"/>
      <c r="D71" s="487"/>
      <c r="E71" s="440"/>
      <c r="F71" s="440" t="s">
        <v>47</v>
      </c>
      <c r="G71" s="440" t="s">
        <v>47</v>
      </c>
      <c r="H71" s="440"/>
      <c r="I71" s="440"/>
      <c r="J71" s="859">
        <f t="shared" si="3"/>
        <v>2</v>
      </c>
      <c r="K71" s="473"/>
    </row>
    <row r="72" spans="1:11" s="55" customFormat="1" ht="21.75" customHeight="1">
      <c r="A72" s="61">
        <v>11280</v>
      </c>
      <c r="B72" s="486" t="s">
        <v>622</v>
      </c>
      <c r="C72" s="440" t="s">
        <v>47</v>
      </c>
      <c r="D72" s="440" t="s">
        <v>47</v>
      </c>
      <c r="E72" s="481"/>
      <c r="F72" s="487"/>
      <c r="G72" s="487"/>
      <c r="H72" s="487"/>
      <c r="I72" s="468"/>
      <c r="J72" s="859">
        <f>COUNTA(C72:H72)</f>
        <v>2</v>
      </c>
      <c r="K72" s="473"/>
    </row>
    <row r="73" spans="1:11" s="55" customFormat="1" ht="21.75" customHeight="1">
      <c r="A73" s="61">
        <v>2722</v>
      </c>
      <c r="B73" s="486" t="s">
        <v>658</v>
      </c>
      <c r="C73" s="440" t="s">
        <v>47</v>
      </c>
      <c r="D73" s="440" t="s">
        <v>47</v>
      </c>
      <c r="E73" s="440" t="s">
        <v>47</v>
      </c>
      <c r="F73" s="487"/>
      <c r="G73" s="487"/>
      <c r="H73" s="440" t="s">
        <v>47</v>
      </c>
      <c r="I73" s="440" t="s">
        <v>47</v>
      </c>
      <c r="J73" s="859"/>
      <c r="K73" s="473"/>
    </row>
    <row r="74" spans="1:11" s="55" customFormat="1" ht="21.75" customHeight="1">
      <c r="A74" s="60">
        <v>610220996</v>
      </c>
      <c r="B74" s="441" t="s">
        <v>381</v>
      </c>
      <c r="C74" s="465"/>
      <c r="D74" s="465"/>
      <c r="E74" s="465"/>
      <c r="F74" s="481"/>
      <c r="G74" s="440"/>
      <c r="H74" s="440"/>
      <c r="I74" s="943"/>
      <c r="J74" s="859"/>
      <c r="K74" s="473"/>
    </row>
    <row r="75" spans="1:11" s="55" customFormat="1" ht="21.75" customHeight="1">
      <c r="A75" s="61">
        <v>214355</v>
      </c>
      <c r="B75" s="441" t="s">
        <v>678</v>
      </c>
      <c r="C75" s="468"/>
      <c r="D75" s="468"/>
      <c r="E75" s="468" t="s">
        <v>48</v>
      </c>
      <c r="F75" s="468" t="s">
        <v>48</v>
      </c>
      <c r="G75" s="468" t="s">
        <v>48</v>
      </c>
      <c r="H75" s="468" t="s">
        <v>48</v>
      </c>
      <c r="I75" s="468" t="s">
        <v>48</v>
      </c>
      <c r="J75" s="859"/>
      <c r="K75" s="473"/>
    </row>
    <row r="76" spans="1:11" s="434" customFormat="1" ht="21.75" customHeight="1">
      <c r="A76" s="870" t="s">
        <v>296</v>
      </c>
      <c r="B76" s="871" t="s">
        <v>298</v>
      </c>
      <c r="C76" s="866">
        <f t="shared" ref="C76:I76" si="4">C62</f>
        <v>46111</v>
      </c>
      <c r="D76" s="866">
        <f t="shared" si="4"/>
        <v>46112</v>
      </c>
      <c r="E76" s="866">
        <f t="shared" si="4"/>
        <v>46113</v>
      </c>
      <c r="F76" s="866">
        <f t="shared" si="4"/>
        <v>46114</v>
      </c>
      <c r="G76" s="866">
        <f t="shared" si="4"/>
        <v>46115</v>
      </c>
      <c r="H76" s="866">
        <f t="shared" si="4"/>
        <v>46116</v>
      </c>
      <c r="I76" s="866">
        <f t="shared" si="4"/>
        <v>46117</v>
      </c>
      <c r="J76" s="866"/>
      <c r="K76" s="867"/>
    </row>
    <row r="77" spans="1:11" s="434" customFormat="1" ht="21.75" customHeight="1">
      <c r="A77" s="870" t="s">
        <v>79</v>
      </c>
      <c r="B77" s="871"/>
      <c r="C77" s="869" t="s">
        <v>37</v>
      </c>
      <c r="D77" s="869" t="s">
        <v>38</v>
      </c>
      <c r="E77" s="869" t="s">
        <v>39</v>
      </c>
      <c r="F77" s="869" t="s">
        <v>40</v>
      </c>
      <c r="G77" s="869" t="s">
        <v>41</v>
      </c>
      <c r="H77" s="869" t="s">
        <v>42</v>
      </c>
      <c r="I77" s="869" t="s">
        <v>43</v>
      </c>
      <c r="J77" s="869"/>
      <c r="K77" s="867" t="str">
        <f>_xlfn.IFNA(VLOOKUP(A77,$A$81:$F$92,6,FALSE),"")</f>
        <v/>
      </c>
    </row>
    <row r="78" spans="1:11" s="55" customFormat="1" ht="21.75" customHeight="1">
      <c r="A78" s="61">
        <v>55529</v>
      </c>
      <c r="B78" s="484" t="s">
        <v>383</v>
      </c>
      <c r="C78" s="440" t="s">
        <v>47</v>
      </c>
      <c r="D78" s="440" t="s">
        <v>47</v>
      </c>
      <c r="E78" s="440" t="s">
        <v>47</v>
      </c>
      <c r="F78" s="440" t="s">
        <v>47</v>
      </c>
      <c r="G78" s="488"/>
      <c r="H78" s="459"/>
      <c r="I78" s="440" t="s">
        <v>47</v>
      </c>
      <c r="J78" s="859">
        <f t="shared" ref="J78:J85" si="5">COUNTA(C78:I78)</f>
        <v>5</v>
      </c>
      <c r="K78" s="473" t="str">
        <f>_xlfn.IFNA(VLOOKUP(A78,$A$81:$F$92,6,FALSE),"")</f>
        <v/>
      </c>
    </row>
    <row r="79" spans="1:11" s="55" customFormat="1" ht="21.75" customHeight="1">
      <c r="A79" s="958">
        <v>31994</v>
      </c>
      <c r="B79" s="959" t="s">
        <v>646</v>
      </c>
      <c r="C79" s="440"/>
      <c r="D79" s="440"/>
      <c r="E79" s="440"/>
      <c r="F79" s="58"/>
      <c r="G79" s="440"/>
      <c r="H79" s="440"/>
      <c r="I79" s="488"/>
      <c r="J79" s="859">
        <f t="shared" si="5"/>
        <v>0</v>
      </c>
      <c r="K79" s="863"/>
    </row>
    <row r="80" spans="1:11" s="55" customFormat="1" ht="21.75" customHeight="1">
      <c r="A80" s="61">
        <v>99999</v>
      </c>
      <c r="B80" s="1042" t="s">
        <v>683</v>
      </c>
      <c r="D80" s="440" t="s">
        <v>47</v>
      </c>
      <c r="E80" s="440" t="s">
        <v>47</v>
      </c>
      <c r="F80" s="440" t="s">
        <v>47</v>
      </c>
      <c r="G80" s="440" t="s">
        <v>47</v>
      </c>
      <c r="H80" s="440" t="s">
        <v>47</v>
      </c>
      <c r="I80" s="443"/>
      <c r="J80" s="859">
        <f>COUNTA(D80:I80)</f>
        <v>5</v>
      </c>
    </row>
    <row r="81" spans="1:19" s="55" customFormat="1" ht="21.75" customHeight="1">
      <c r="A81" s="60">
        <v>67746</v>
      </c>
      <c r="B81" s="482" t="s">
        <v>386</v>
      </c>
      <c r="C81" s="440" t="s">
        <v>47</v>
      </c>
      <c r="D81" s="440" t="s">
        <v>47</v>
      </c>
      <c r="E81" s="440" t="s">
        <v>47</v>
      </c>
      <c r="F81" s="440" t="s">
        <v>47</v>
      </c>
      <c r="G81" s="487"/>
      <c r="H81" s="489"/>
      <c r="I81" s="440" t="s">
        <v>47</v>
      </c>
      <c r="J81" s="859">
        <f t="shared" si="5"/>
        <v>5</v>
      </c>
    </row>
    <row r="82" spans="1:19" s="55" customFormat="1" ht="21.75" customHeight="1">
      <c r="A82" s="60">
        <v>12550</v>
      </c>
      <c r="B82" s="472" t="s">
        <v>607</v>
      </c>
      <c r="C82" s="481"/>
      <c r="E82" s="485" t="s">
        <v>47</v>
      </c>
      <c r="F82" s="440" t="s">
        <v>47</v>
      </c>
      <c r="G82" s="443" t="s">
        <v>47</v>
      </c>
      <c r="H82" s="437" t="s">
        <v>47</v>
      </c>
      <c r="I82" s="481" t="s">
        <v>47</v>
      </c>
      <c r="J82" s="859">
        <f>COUNTA(C82:I82)</f>
        <v>5</v>
      </c>
    </row>
    <row r="83" spans="1:19" s="55" customFormat="1" ht="21.75" customHeight="1">
      <c r="A83" s="60">
        <v>71109</v>
      </c>
      <c r="B83" s="472" t="s">
        <v>614</v>
      </c>
      <c r="C83" s="481" t="s">
        <v>47</v>
      </c>
      <c r="D83" s="481" t="s">
        <v>47</v>
      </c>
      <c r="E83" s="481"/>
      <c r="F83" s="485" t="s">
        <v>47</v>
      </c>
      <c r="G83" s="443" t="s">
        <v>47</v>
      </c>
      <c r="H83" s="437" t="s">
        <v>47</v>
      </c>
      <c r="I83" s="485"/>
      <c r="J83" s="859">
        <f t="shared" si="5"/>
        <v>5</v>
      </c>
    </row>
    <row r="84" spans="1:19" s="55" customFormat="1" ht="21.75" customHeight="1">
      <c r="A84" s="60">
        <v>858614</v>
      </c>
      <c r="B84" s="472" t="s">
        <v>644</v>
      </c>
      <c r="C84" s="481" t="s">
        <v>659</v>
      </c>
      <c r="D84" s="481" t="s">
        <v>659</v>
      </c>
      <c r="E84" s="481" t="s">
        <v>659</v>
      </c>
      <c r="F84" s="481" t="s">
        <v>659</v>
      </c>
      <c r="G84" s="481" t="s">
        <v>659</v>
      </c>
      <c r="H84" s="437"/>
      <c r="J84" s="859">
        <f>COUNTA(C84:H84)</f>
        <v>5</v>
      </c>
    </row>
    <row r="85" spans="1:19" ht="29.25" customHeight="1">
      <c r="A85" s="60">
        <v>123456</v>
      </c>
      <c r="B85" s="472" t="s">
        <v>660</v>
      </c>
      <c r="C85" s="481" t="s">
        <v>47</v>
      </c>
      <c r="D85" s="481"/>
      <c r="E85" s="481" t="s">
        <v>47</v>
      </c>
      <c r="F85" s="1043"/>
      <c r="G85" s="481"/>
      <c r="H85" s="481" t="s">
        <v>47</v>
      </c>
      <c r="I85" s="481" t="s">
        <v>47</v>
      </c>
      <c r="J85" s="859">
        <f t="shared" si="5"/>
        <v>4</v>
      </c>
      <c r="L85" s="402"/>
      <c r="M85" s="402"/>
      <c r="N85" s="402"/>
      <c r="O85" s="402"/>
      <c r="P85" s="402"/>
      <c r="Q85" s="402"/>
      <c r="R85" s="402"/>
      <c r="S85" s="404"/>
    </row>
    <row r="86" spans="1:19" ht="37.5" customHeight="1">
      <c r="A86" s="952"/>
      <c r="B86" s="953"/>
      <c r="C86" s="954"/>
      <c r="D86" s="954"/>
      <c r="E86" s="954"/>
      <c r="F86" s="954"/>
      <c r="G86" s="954"/>
      <c r="H86" s="954"/>
      <c r="I86" s="954"/>
      <c r="K86" s="403"/>
      <c r="L86" s="402"/>
      <c r="M86" s="402"/>
      <c r="N86" s="402"/>
      <c r="O86" s="402"/>
      <c r="P86" s="402"/>
      <c r="Q86" s="402"/>
      <c r="R86" s="402"/>
      <c r="S86" s="404"/>
    </row>
    <row r="87" spans="1:19" ht="37.5" customHeight="1" thickBot="1">
      <c r="A87" s="403" t="s">
        <v>336</v>
      </c>
      <c r="B87" s="953"/>
      <c r="C87" s="954"/>
      <c r="D87" s="954"/>
      <c r="E87" s="954"/>
      <c r="F87" s="954"/>
      <c r="G87" s="954"/>
      <c r="H87" s="954"/>
      <c r="I87" s="954"/>
      <c r="K87" s="403"/>
      <c r="L87" s="402"/>
      <c r="M87" s="402"/>
      <c r="N87" s="402"/>
      <c r="O87" s="402"/>
      <c r="P87" s="402"/>
      <c r="Q87" s="402"/>
      <c r="R87" s="402"/>
      <c r="S87" s="404"/>
    </row>
    <row r="88" spans="1:19" ht="18.75" thickBot="1">
      <c r="A88" s="405"/>
      <c r="B88" s="406"/>
      <c r="C88" s="406"/>
      <c r="D88" s="406"/>
      <c r="E88" s="414"/>
      <c r="F88" s="407"/>
    </row>
    <row r="89" spans="1:19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19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19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19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19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19" ht="30" customHeight="1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19" ht="37.5" customHeight="1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19">
      <c r="E96" s="417"/>
    </row>
    <row r="97" spans="5:5">
      <c r="E97" s="417"/>
    </row>
  </sheetData>
  <autoFilter ref="A2:I78" xr:uid="{CA65F60A-862E-45EF-B08D-8B20EB1F89D8}">
    <sortState xmlns:xlrd2="http://schemas.microsoft.com/office/spreadsheetml/2017/richdata2" ref="A3:I37">
      <sortCondition ref="C2:C37"/>
    </sortState>
  </autoFilter>
  <sortState xmlns:xlrd2="http://schemas.microsoft.com/office/spreadsheetml/2017/richdata2" ref="A3:J37">
    <sortCondition sortBy="cellColor" ref="B3:B37" dxfId="5508"/>
  </sortState>
  <phoneticPr fontId="6" type="noConversion"/>
  <conditionalFormatting sqref="A81 C5:G5 I5 G14 B66:B68 H81 E15:I15 I11 C12:I12 I13:I14 C13:G13 H66 C66:F66 E82:F82 F83 H82:I83 C3:I4 A3:B17 C6:I6 A66:A72 A30:B38 E73 H84 C8:I8 I16:I17 C16 E16:H16 C40 D10:G10 E40:I40 C41:I47 A26:I28 A25:C25 F25:I25 C31:I31 H29:I30 C30:G30 C53:H53 C54:G54 C55:I56 I54 C33:I39 D49:I49 A22:I24 A21:C21 E21:I21 A18:I20 A50:A51 C50:I52 C79:E79 D80:F80 H73:I73 I72 D75">
    <cfRule type="expression" dxfId="2545" priority="282">
      <formula>ROW()=CELL("ROW")</formula>
    </cfRule>
  </conditionalFormatting>
  <conditionalFormatting sqref="A1:I2 A81 C5:G5 I5 G14 B66:B68 H81 E15:I15 I11 C12:I12 I13:I14 C13:G13 H66 C66:F66 E82:F82 F83 H82:I83 C3:I4 A3:B17 C6:I6 A66:A72 A30:B38 E73 H84 C8:I8 I16:I17 C16 E16:H16 C40 D10:G10 E40:I40 C41:I47 A26:I28 A25:C25 F25:I25 C31:I31 H29:I30 C30:G30 C53:H53 C54:G54 C55:I56 I54 C33:I39 D49:I49 A22:I24 A21:C21 E21:I21 A18:I20 A50:A51 C50:I52 C79:E79 D80:F80 H73:I73 I72 D75">
    <cfRule type="expression" dxfId="2544" priority="281">
      <formula>ROW()=CELL("ROW")</formula>
    </cfRule>
  </conditionalFormatting>
  <conditionalFormatting sqref="A35 A38 A76:A81 A62:A72 A30:A33 A11:A28 A50:A51">
    <cfRule type="cellIs" dxfId="2543" priority="279" operator="equal">
      <formula>"SL"</formula>
    </cfRule>
    <cfRule type="cellIs" dxfId="2542" priority="280" operator="equal">
      <formula>"AL"</formula>
    </cfRule>
  </conditionalFormatting>
  <conditionalFormatting sqref="A76:B77 A62:B63">
    <cfRule type="expression" dxfId="2541" priority="278">
      <formula>ROW()=CELL("ROW")</formula>
    </cfRule>
  </conditionalFormatting>
  <conditionalFormatting sqref="A76:B77 A62:B63">
    <cfRule type="expression" dxfId="2540" priority="277">
      <formula>ROW()=CELL("ROW")</formula>
    </cfRule>
  </conditionalFormatting>
  <conditionalFormatting sqref="I65 I9 C17 H78 G64 C62:J63 E7:F7 H7 G68:H68 C6:F6 C76:J77 C7:C8">
    <cfRule type="expression" dxfId="2539" priority="276">
      <formula>ROW()=CELL("ROW")</formula>
    </cfRule>
  </conditionalFormatting>
  <conditionalFormatting sqref="I65 I9 C17 H78 G64 C62:J63 E7:F7 H7 G68:H68 C6:F6 C76:J77 C7:C8">
    <cfRule type="expression" dxfId="2538" priority="275">
      <formula>ROW()=CELL("ROW")</formula>
    </cfRule>
  </conditionalFormatting>
  <conditionalFormatting sqref="B64:B65">
    <cfRule type="cellIs" dxfId="2537" priority="273" operator="equal">
      <formula>"SL"</formula>
    </cfRule>
    <cfRule type="cellIs" dxfId="2536" priority="274" operator="equal">
      <formula>"AL"</formula>
    </cfRule>
  </conditionalFormatting>
  <conditionalFormatting sqref="A64:B65">
    <cfRule type="expression" dxfId="2535" priority="272">
      <formula>ROW()=CELL("ROW")</formula>
    </cfRule>
  </conditionalFormatting>
  <conditionalFormatting sqref="A64:B65">
    <cfRule type="expression" dxfId="2534" priority="271">
      <formula>ROW()=CELL("ROW")</formula>
    </cfRule>
  </conditionalFormatting>
  <conditionalFormatting sqref="B81">
    <cfRule type="expression" dxfId="2533" priority="270">
      <formula>ROW()=CELL("ROW")</formula>
    </cfRule>
  </conditionalFormatting>
  <conditionalFormatting sqref="B81">
    <cfRule type="expression" dxfId="2532" priority="269">
      <formula>ROW()=CELL("ROW")</formula>
    </cfRule>
  </conditionalFormatting>
  <conditionalFormatting sqref="A78:B79">
    <cfRule type="expression" dxfId="2531" priority="268">
      <formula>ROW()=CELL("ROW")</formula>
    </cfRule>
  </conditionalFormatting>
  <conditionalFormatting sqref="A78:B79">
    <cfRule type="expression" dxfId="2530" priority="267">
      <formula>ROW()=CELL("ROW")</formula>
    </cfRule>
  </conditionalFormatting>
  <conditionalFormatting sqref="A80:B80">
    <cfRule type="expression" dxfId="2529" priority="266">
      <formula>ROW()=CELL("ROW")</formula>
    </cfRule>
  </conditionalFormatting>
  <conditionalFormatting sqref="A80:B80">
    <cfRule type="expression" dxfId="2528" priority="265">
      <formula>ROW()=CELL("ROW")</formula>
    </cfRule>
  </conditionalFormatting>
  <conditionalFormatting sqref="I21:I31">
    <cfRule type="expression" dxfId="2527" priority="264">
      <formula>ROW()=CELL("ROW")</formula>
    </cfRule>
  </conditionalFormatting>
  <conditionalFormatting sqref="I21:I31">
    <cfRule type="expression" dxfId="2526" priority="263">
      <formula>ROW()=CELL("ROW")</formula>
    </cfRule>
  </conditionalFormatting>
  <conditionalFormatting sqref="C11:F11">
    <cfRule type="cellIs" dxfId="2525" priority="259" operator="equal">
      <formula>"SL"</formula>
    </cfRule>
    <cfRule type="cellIs" dxfId="2524" priority="260" operator="equal">
      <formula>"SL"</formula>
    </cfRule>
    <cfRule type="cellIs" dxfId="2523" priority="261" operator="equal">
      <formula>"SL"</formula>
    </cfRule>
    <cfRule type="cellIs" dxfId="2522" priority="262" operator="equal">
      <formula>"AL"</formula>
    </cfRule>
  </conditionalFormatting>
  <conditionalFormatting sqref="C11:F11">
    <cfRule type="expression" dxfId="2521" priority="257">
      <formula>ROW()=CELL("ROW")</formula>
    </cfRule>
    <cfRule type="expression" priority="258">
      <formula>ROW()=CELL("ROW")</formula>
    </cfRule>
  </conditionalFormatting>
  <conditionalFormatting sqref="D7">
    <cfRule type="expression" dxfId="2520" priority="256">
      <formula>ROW()=CELL("ROW")</formula>
    </cfRule>
  </conditionalFormatting>
  <conditionalFormatting sqref="D7">
    <cfRule type="expression" dxfId="2519" priority="255">
      <formula>ROW()=CELL("ROW")</formula>
    </cfRule>
  </conditionalFormatting>
  <conditionalFormatting sqref="G7">
    <cfRule type="expression" dxfId="2518" priority="254">
      <formula>ROW()=CELL("ROW")</formula>
    </cfRule>
  </conditionalFormatting>
  <conditionalFormatting sqref="G7">
    <cfRule type="expression" dxfId="2517" priority="253">
      <formula>ROW()=CELL("ROW")</formula>
    </cfRule>
  </conditionalFormatting>
  <conditionalFormatting sqref="I7">
    <cfRule type="expression" dxfId="2516" priority="252">
      <formula>ROW()=CELL("ROW")</formula>
    </cfRule>
  </conditionalFormatting>
  <conditionalFormatting sqref="I7">
    <cfRule type="expression" dxfId="2515" priority="251">
      <formula>ROW()=CELL("ROW")</formula>
    </cfRule>
  </conditionalFormatting>
  <conditionalFormatting sqref="D9:H9">
    <cfRule type="expression" dxfId="2514" priority="250">
      <formula>ROW()=CELL("ROW")</formula>
    </cfRule>
  </conditionalFormatting>
  <conditionalFormatting sqref="D9:H9">
    <cfRule type="expression" dxfId="2513" priority="249">
      <formula>ROW()=CELL("ROW")</formula>
    </cfRule>
  </conditionalFormatting>
  <conditionalFormatting sqref="C14:F14">
    <cfRule type="expression" dxfId="2512" priority="248">
      <formula>ROW()=CELL("ROW")</formula>
    </cfRule>
  </conditionalFormatting>
  <conditionalFormatting sqref="C14:F14">
    <cfRule type="expression" dxfId="2511" priority="247">
      <formula>ROW()=CELL("ROW")</formula>
    </cfRule>
  </conditionalFormatting>
  <conditionalFormatting sqref="D17:F17">
    <cfRule type="expression" dxfId="2510" priority="246">
      <formula>ROW()=CELL("ROW")</formula>
    </cfRule>
  </conditionalFormatting>
  <conditionalFormatting sqref="D17:F17">
    <cfRule type="expression" dxfId="2509" priority="245">
      <formula>ROW()=CELL("ROW")</formula>
    </cfRule>
  </conditionalFormatting>
  <conditionalFormatting sqref="G17:H17">
    <cfRule type="expression" dxfId="2508" priority="244">
      <formula>ROW()=CELL("ROW")</formula>
    </cfRule>
  </conditionalFormatting>
  <conditionalFormatting sqref="G17:H17">
    <cfRule type="expression" dxfId="2507" priority="243">
      <formula>ROW()=CELL("ROW")</formula>
    </cfRule>
  </conditionalFormatting>
  <conditionalFormatting sqref="C64:F64">
    <cfRule type="expression" dxfId="2506" priority="242">
      <formula>ROW()=CELL("ROW")</formula>
    </cfRule>
  </conditionalFormatting>
  <conditionalFormatting sqref="C64:F64">
    <cfRule type="expression" dxfId="2505" priority="241">
      <formula>ROW()=CELL("ROW")</formula>
    </cfRule>
  </conditionalFormatting>
  <conditionalFormatting sqref="I64">
    <cfRule type="expression" dxfId="2504" priority="240">
      <formula>ROW()=CELL("ROW")</formula>
    </cfRule>
  </conditionalFormatting>
  <conditionalFormatting sqref="I64">
    <cfRule type="expression" dxfId="2503" priority="239">
      <formula>ROW()=CELL("ROW")</formula>
    </cfRule>
  </conditionalFormatting>
  <conditionalFormatting sqref="I66">
    <cfRule type="expression" dxfId="2502" priority="234">
      <formula>ROW()=CELL("ROW")</formula>
    </cfRule>
  </conditionalFormatting>
  <conditionalFormatting sqref="I66">
    <cfRule type="expression" dxfId="2501" priority="233">
      <formula>ROW()=CELL("ROW")</formula>
    </cfRule>
  </conditionalFormatting>
  <conditionalFormatting sqref="E71:I71">
    <cfRule type="expression" dxfId="2500" priority="232">
      <formula>ROW()=CELL("ROW")</formula>
    </cfRule>
  </conditionalFormatting>
  <conditionalFormatting sqref="E71:I71">
    <cfRule type="expression" dxfId="2499" priority="231">
      <formula>ROW()=CELL("ROW")</formula>
    </cfRule>
  </conditionalFormatting>
  <conditionalFormatting sqref="D73:E73">
    <cfRule type="expression" dxfId="2498" priority="230">
      <formula>ROW()=CELL("ROW")</formula>
    </cfRule>
  </conditionalFormatting>
  <conditionalFormatting sqref="D73:E73">
    <cfRule type="expression" dxfId="2497" priority="229">
      <formula>ROW()=CELL("ROW")</formula>
    </cfRule>
  </conditionalFormatting>
  <conditionalFormatting sqref="C78:F78">
    <cfRule type="expression" dxfId="2496" priority="226">
      <formula>ROW()=CELL("ROW")</formula>
    </cfRule>
  </conditionalFormatting>
  <conditionalFormatting sqref="C78:F78">
    <cfRule type="expression" dxfId="2495" priority="225">
      <formula>ROW()=CELL("ROW")</formula>
    </cfRule>
  </conditionalFormatting>
  <conditionalFormatting sqref="I78">
    <cfRule type="expression" dxfId="2494" priority="224">
      <formula>ROW()=CELL("ROW")</formula>
    </cfRule>
  </conditionalFormatting>
  <conditionalFormatting sqref="I78">
    <cfRule type="expression" dxfId="2493" priority="223">
      <formula>ROW()=CELL("ROW")</formula>
    </cfRule>
  </conditionalFormatting>
  <conditionalFormatting sqref="G79:H80">
    <cfRule type="expression" dxfId="2492" priority="220">
      <formula>ROW()=CELL("ROW")</formula>
    </cfRule>
  </conditionalFormatting>
  <conditionalFormatting sqref="G79:H80">
    <cfRule type="expression" dxfId="2491" priority="219">
      <formula>ROW()=CELL("ROW")</formula>
    </cfRule>
  </conditionalFormatting>
  <conditionalFormatting sqref="C81:F81">
    <cfRule type="expression" dxfId="2490" priority="218">
      <formula>ROW()=CELL("ROW")</formula>
    </cfRule>
  </conditionalFormatting>
  <conditionalFormatting sqref="C81:F81">
    <cfRule type="expression" dxfId="2489" priority="217">
      <formula>ROW()=CELL("ROW")</formula>
    </cfRule>
  </conditionalFormatting>
  <conditionalFormatting sqref="I81">
    <cfRule type="expression" dxfId="2488" priority="216">
      <formula>ROW()=CELL("ROW")</formula>
    </cfRule>
  </conditionalFormatting>
  <conditionalFormatting sqref="I81">
    <cfRule type="expression" dxfId="2487" priority="215">
      <formula>ROW()=CELL("ROW")</formula>
    </cfRule>
  </conditionalFormatting>
  <conditionalFormatting sqref="A82:A85">
    <cfRule type="expression" dxfId="2486" priority="214">
      <formula>ROW()=CELL("ROW")</formula>
    </cfRule>
  </conditionalFormatting>
  <conditionalFormatting sqref="A82:A85">
    <cfRule type="expression" dxfId="2485" priority="213">
      <formula>ROW()=CELL("ROW")</formula>
    </cfRule>
  </conditionalFormatting>
  <conditionalFormatting sqref="A82:A85">
    <cfRule type="cellIs" dxfId="2484" priority="211" operator="equal">
      <formula>"SL"</formula>
    </cfRule>
    <cfRule type="cellIs" dxfId="2483" priority="212" operator="equal">
      <formula>"AL"</formula>
    </cfRule>
  </conditionalFormatting>
  <conditionalFormatting sqref="C49">
    <cfRule type="expression" dxfId="2482" priority="210">
      <formula>ROW()=CELL("ROW")</formula>
    </cfRule>
  </conditionalFormatting>
  <conditionalFormatting sqref="C49">
    <cfRule type="expression" dxfId="2481" priority="209">
      <formula>ROW()=CELL("ROW")</formula>
    </cfRule>
  </conditionalFormatting>
  <conditionalFormatting sqref="A52:A53">
    <cfRule type="expression" dxfId="2480" priority="206">
      <formula>ROW()=CELL("ROW")</formula>
    </cfRule>
  </conditionalFormatting>
  <conditionalFormatting sqref="A52:A53">
    <cfRule type="expression" dxfId="2479" priority="205">
      <formula>ROW()=CELL("ROW")</formula>
    </cfRule>
  </conditionalFormatting>
  <conditionalFormatting sqref="A52:A53">
    <cfRule type="cellIs" dxfId="2478" priority="203" operator="equal">
      <formula>"SL"</formula>
    </cfRule>
    <cfRule type="cellIs" dxfId="2477" priority="204" operator="equal">
      <formula>"AL"</formula>
    </cfRule>
  </conditionalFormatting>
  <conditionalFormatting sqref="C53:C54">
    <cfRule type="expression" dxfId="2476" priority="202">
      <formula>ROW()=CELL("ROW")</formula>
    </cfRule>
  </conditionalFormatting>
  <conditionalFormatting sqref="C53:C54">
    <cfRule type="expression" dxfId="2475" priority="201">
      <formula>ROW()=CELL("ROW")</formula>
    </cfRule>
  </conditionalFormatting>
  <conditionalFormatting sqref="C70:E70">
    <cfRule type="expression" dxfId="2474" priority="198">
      <formula>ROW()=CELL("ROW")</formula>
    </cfRule>
  </conditionalFormatting>
  <conditionalFormatting sqref="C70:E70">
    <cfRule type="expression" dxfId="2473" priority="197">
      <formula>ROW()=CELL("ROW")</formula>
    </cfRule>
  </conditionalFormatting>
  <conditionalFormatting sqref="F70:G70">
    <cfRule type="expression" dxfId="2472" priority="196">
      <formula>ROW()=CELL("ROW")</formula>
    </cfRule>
  </conditionalFormatting>
  <conditionalFormatting sqref="F70:G70">
    <cfRule type="expression" dxfId="2471" priority="195">
      <formula>ROW()=CELL("ROW")</formula>
    </cfRule>
  </conditionalFormatting>
  <conditionalFormatting sqref="I70">
    <cfRule type="expression" dxfId="2470" priority="194">
      <formula>ROW()=CELL("ROW")</formula>
    </cfRule>
  </conditionalFormatting>
  <conditionalFormatting sqref="I70">
    <cfRule type="expression" dxfId="2469" priority="193">
      <formula>ROW()=CELL("ROW")</formula>
    </cfRule>
  </conditionalFormatting>
  <conditionalFormatting sqref="H26:H28">
    <cfRule type="expression" dxfId="2468" priority="188">
      <formula>ROW()=CELL("ROW")</formula>
    </cfRule>
  </conditionalFormatting>
  <conditionalFormatting sqref="H26:H28">
    <cfRule type="expression" dxfId="2467" priority="187">
      <formula>ROW()=CELL("ROW")</formula>
    </cfRule>
  </conditionalFormatting>
  <conditionalFormatting sqref="C69:F69">
    <cfRule type="expression" dxfId="2466" priority="186">
      <formula>ROW()=CELL("ROW")</formula>
    </cfRule>
  </conditionalFormatting>
  <conditionalFormatting sqref="C69:F69">
    <cfRule type="expression" dxfId="2465" priority="185">
      <formula>ROW()=CELL("ROW")</formula>
    </cfRule>
  </conditionalFormatting>
  <conditionalFormatting sqref="C69:F69">
    <cfRule type="expression" dxfId="2464" priority="184">
      <formula>ROW()=CELL("ROW")</formula>
    </cfRule>
  </conditionalFormatting>
  <conditionalFormatting sqref="C69:F69">
    <cfRule type="expression" dxfId="2463" priority="183">
      <formula>ROW()=CELL("ROW")</formula>
    </cfRule>
  </conditionalFormatting>
  <conditionalFormatting sqref="C69:F69">
    <cfRule type="expression" dxfId="2462" priority="182">
      <formula>ROW()=CELL("ROW")</formula>
    </cfRule>
  </conditionalFormatting>
  <conditionalFormatting sqref="C69:F69">
    <cfRule type="expression" dxfId="2461" priority="181">
      <formula>ROW()=CELL("ROW")</formula>
    </cfRule>
  </conditionalFormatting>
  <conditionalFormatting sqref="I69">
    <cfRule type="expression" dxfId="2460" priority="180">
      <formula>ROW()=CELL("ROW")</formula>
    </cfRule>
  </conditionalFormatting>
  <conditionalFormatting sqref="I69">
    <cfRule type="expression" dxfId="2459" priority="179">
      <formula>ROW()=CELL("ROW")</formula>
    </cfRule>
  </conditionalFormatting>
  <conditionalFormatting sqref="I69">
    <cfRule type="expression" dxfId="2458" priority="178">
      <formula>ROW()=CELL("ROW")</formula>
    </cfRule>
  </conditionalFormatting>
  <conditionalFormatting sqref="I69">
    <cfRule type="expression" dxfId="2457" priority="177">
      <formula>ROW()=CELL("ROW")</formula>
    </cfRule>
  </conditionalFormatting>
  <conditionalFormatting sqref="I69">
    <cfRule type="expression" dxfId="2456" priority="176">
      <formula>ROW()=CELL("ROW")</formula>
    </cfRule>
  </conditionalFormatting>
  <conditionalFormatting sqref="I69">
    <cfRule type="expression" dxfId="2455" priority="175">
      <formula>ROW()=CELL("ROW")</formula>
    </cfRule>
  </conditionalFormatting>
  <conditionalFormatting sqref="C67:I67">
    <cfRule type="expression" dxfId="2454" priority="162">
      <formula>ROW()=CELL("ROW")</formula>
    </cfRule>
  </conditionalFormatting>
  <conditionalFormatting sqref="C67:I67">
    <cfRule type="expression" dxfId="2453" priority="161">
      <formula>ROW()=CELL("ROW")</formula>
    </cfRule>
  </conditionalFormatting>
  <conditionalFormatting sqref="C67:I67">
    <cfRule type="expression" dxfId="2452" priority="160">
      <formula>ROW()=CELL("ROW")</formula>
    </cfRule>
  </conditionalFormatting>
  <conditionalFormatting sqref="C67:I67">
    <cfRule type="expression" dxfId="2451" priority="159">
      <formula>ROW()=CELL("ROW")</formula>
    </cfRule>
  </conditionalFormatting>
  <conditionalFormatting sqref="C67:I67">
    <cfRule type="expression" dxfId="2450" priority="158">
      <formula>ROW()=CELL("ROW")</formula>
    </cfRule>
  </conditionalFormatting>
  <conditionalFormatting sqref="C67:I67">
    <cfRule type="expression" dxfId="2449" priority="157">
      <formula>ROW()=CELL("ROW")</formula>
    </cfRule>
  </conditionalFormatting>
  <conditionalFormatting sqref="G69:H69">
    <cfRule type="expression" dxfId="2448" priority="156">
      <formula>ROW()=CELL("ROW")</formula>
    </cfRule>
  </conditionalFormatting>
  <conditionalFormatting sqref="G69:H69">
    <cfRule type="expression" dxfId="2447" priority="155">
      <formula>ROW()=CELL("ROW")</formula>
    </cfRule>
  </conditionalFormatting>
  <conditionalFormatting sqref="G69:H69">
    <cfRule type="expression" dxfId="2446" priority="154">
      <formula>ROW()=CELL("ROW")</formula>
    </cfRule>
  </conditionalFormatting>
  <conditionalFormatting sqref="G69:H69">
    <cfRule type="expression" dxfId="2445" priority="153">
      <formula>ROW()=CELL("ROW")</formula>
    </cfRule>
  </conditionalFormatting>
  <conditionalFormatting sqref="G69:H69">
    <cfRule type="expression" dxfId="2444" priority="152">
      <formula>ROW()=CELL("ROW")</formula>
    </cfRule>
  </conditionalFormatting>
  <conditionalFormatting sqref="G69:H69">
    <cfRule type="expression" dxfId="2443" priority="151">
      <formula>ROW()=CELL("ROW")</formula>
    </cfRule>
  </conditionalFormatting>
  <conditionalFormatting sqref="C75">
    <cfRule type="expression" dxfId="2442" priority="150">
      <formula>ROW()=CELL("ROW")</formula>
    </cfRule>
  </conditionalFormatting>
  <conditionalFormatting sqref="C75">
    <cfRule type="expression" dxfId="2441" priority="149">
      <formula>ROW()=CELL("ROW")</formula>
    </cfRule>
  </conditionalFormatting>
  <conditionalFormatting sqref="C75">
    <cfRule type="expression" dxfId="2440" priority="148">
      <formula>ROW()=CELL("ROW")</formula>
    </cfRule>
  </conditionalFormatting>
  <conditionalFormatting sqref="C75">
    <cfRule type="expression" dxfId="2439" priority="147">
      <formula>ROW()=CELL("ROW")</formula>
    </cfRule>
  </conditionalFormatting>
  <conditionalFormatting sqref="C75">
    <cfRule type="expression" dxfId="2438" priority="146">
      <formula>ROW()=CELL("ROW")</formula>
    </cfRule>
  </conditionalFormatting>
  <conditionalFormatting sqref="C75">
    <cfRule type="expression" dxfId="2437" priority="145">
      <formula>ROW()=CELL("ROW")</formula>
    </cfRule>
  </conditionalFormatting>
  <conditionalFormatting sqref="C68:F68">
    <cfRule type="expression" dxfId="2436" priority="142">
      <formula>ROW()=CELL("ROW")</formula>
    </cfRule>
  </conditionalFormatting>
  <conditionalFormatting sqref="C68:F68">
    <cfRule type="expression" dxfId="2435" priority="141">
      <formula>ROW()=CELL("ROW")</formula>
    </cfRule>
  </conditionalFormatting>
  <conditionalFormatting sqref="I68">
    <cfRule type="expression" dxfId="2434" priority="140">
      <formula>ROW()=CELL("ROW")</formula>
    </cfRule>
  </conditionalFormatting>
  <conditionalFormatting sqref="I68">
    <cfRule type="expression" dxfId="2433" priority="139">
      <formula>ROW()=CELL("ROW")</formula>
    </cfRule>
  </conditionalFormatting>
  <conditionalFormatting sqref="C46:I47">
    <cfRule type="expression" dxfId="2432" priority="134">
      <formula>ROW()=CELL("ROW")</formula>
    </cfRule>
  </conditionalFormatting>
  <conditionalFormatting sqref="C46:I47">
    <cfRule type="expression" dxfId="2431" priority="133">
      <formula>ROW()=CELL("ROW")</formula>
    </cfRule>
  </conditionalFormatting>
  <conditionalFormatting sqref="C45:I47">
    <cfRule type="expression" dxfId="2430" priority="132">
      <formula>ROW()=CELL("ROW")</formula>
    </cfRule>
  </conditionalFormatting>
  <conditionalFormatting sqref="C45:I47">
    <cfRule type="expression" dxfId="2429" priority="131">
      <formula>ROW()=CELL("ROW")</formula>
    </cfRule>
  </conditionalFormatting>
  <conditionalFormatting sqref="H11">
    <cfRule type="cellIs" dxfId="2428" priority="117" operator="equal">
      <formula>"SL"</formula>
    </cfRule>
    <cfRule type="cellIs" dxfId="2427" priority="118" operator="equal">
      <formula>"SL"</formula>
    </cfRule>
    <cfRule type="cellIs" dxfId="2426" priority="119" operator="equal">
      <formula>"SL"</formula>
    </cfRule>
    <cfRule type="cellIs" dxfId="2425" priority="120" operator="equal">
      <formula>"AL"</formula>
    </cfRule>
  </conditionalFormatting>
  <conditionalFormatting sqref="H11">
    <cfRule type="expression" dxfId="2424" priority="115">
      <formula>ROW()=CELL("ROW")</formula>
    </cfRule>
    <cfRule type="expression" priority="116">
      <formula>ROW()=CELL("ROW")</formula>
    </cfRule>
  </conditionalFormatting>
  <conditionalFormatting sqref="C65">
    <cfRule type="expression" dxfId="2423" priority="114">
      <formula>ROW()=CELL("ROW")</formula>
    </cfRule>
  </conditionalFormatting>
  <conditionalFormatting sqref="C65">
    <cfRule type="expression" dxfId="2422" priority="113">
      <formula>ROW()=CELL("ROW")</formula>
    </cfRule>
  </conditionalFormatting>
  <conditionalFormatting sqref="I55">
    <cfRule type="expression" dxfId="2421" priority="108">
      <formula>ROW()=CELL("ROW")</formula>
    </cfRule>
  </conditionalFormatting>
  <conditionalFormatting sqref="I55">
    <cfRule type="expression" dxfId="2420" priority="107">
      <formula>ROW()=CELL("ROW")</formula>
    </cfRule>
  </conditionalFormatting>
  <conditionalFormatting sqref="I55">
    <cfRule type="expression" dxfId="2419" priority="106">
      <formula>ROW()=CELL("ROW")</formula>
    </cfRule>
  </conditionalFormatting>
  <conditionalFormatting sqref="I55">
    <cfRule type="expression" dxfId="2418" priority="105">
      <formula>ROW()=CELL("ROW")</formula>
    </cfRule>
  </conditionalFormatting>
  <conditionalFormatting sqref="I55">
    <cfRule type="expression" dxfId="2417" priority="104">
      <formula>ROW()=CELL("ROW")</formula>
    </cfRule>
  </conditionalFormatting>
  <conditionalFormatting sqref="I55">
    <cfRule type="expression" dxfId="2416" priority="103">
      <formula>ROW()=CELL("ROW")</formula>
    </cfRule>
  </conditionalFormatting>
  <conditionalFormatting sqref="H55">
    <cfRule type="expression" dxfId="2415" priority="102">
      <formula>ROW()=CELL("ROW")</formula>
    </cfRule>
  </conditionalFormatting>
  <conditionalFormatting sqref="H55">
    <cfRule type="expression" dxfId="2414" priority="101">
      <formula>ROW()=CELL("ROW")</formula>
    </cfRule>
  </conditionalFormatting>
  <conditionalFormatting sqref="H55">
    <cfRule type="expression" dxfId="2413" priority="100">
      <formula>ROW()=CELL("ROW")</formula>
    </cfRule>
  </conditionalFormatting>
  <conditionalFormatting sqref="H55">
    <cfRule type="expression" dxfId="2412" priority="99">
      <formula>ROW()=CELL("ROW")</formula>
    </cfRule>
  </conditionalFormatting>
  <conditionalFormatting sqref="G55">
    <cfRule type="expression" dxfId="2411" priority="98">
      <formula>ROW()=CELL("ROW")</formula>
    </cfRule>
  </conditionalFormatting>
  <conditionalFormatting sqref="G55">
    <cfRule type="expression" dxfId="2410" priority="97">
      <formula>ROW()=CELL("ROW")</formula>
    </cfRule>
  </conditionalFormatting>
  <conditionalFormatting sqref="G55">
    <cfRule type="expression" dxfId="2409" priority="96">
      <formula>ROW()=CELL("ROW")</formula>
    </cfRule>
  </conditionalFormatting>
  <conditionalFormatting sqref="G55">
    <cfRule type="expression" dxfId="2408" priority="95">
      <formula>ROW()=CELL("ROW")</formula>
    </cfRule>
  </conditionalFormatting>
  <conditionalFormatting sqref="G55">
    <cfRule type="expression" dxfId="2407" priority="94">
      <formula>ROW()=CELL("ROW")</formula>
    </cfRule>
  </conditionalFormatting>
  <conditionalFormatting sqref="G55">
    <cfRule type="expression" dxfId="2406" priority="93">
      <formula>ROW()=CELL("ROW")</formula>
    </cfRule>
  </conditionalFormatting>
  <conditionalFormatting sqref="A29:G29">
    <cfRule type="expression" dxfId="2405" priority="88">
      <formula>ROW()=CELL("ROW")</formula>
    </cfRule>
  </conditionalFormatting>
  <conditionalFormatting sqref="A29:G29">
    <cfRule type="expression" dxfId="2404" priority="87">
      <formula>ROW()=CELL("ROW")</formula>
    </cfRule>
  </conditionalFormatting>
  <conditionalFormatting sqref="A29">
    <cfRule type="cellIs" dxfId="2403" priority="85" operator="equal">
      <formula>"SL"</formula>
    </cfRule>
    <cfRule type="cellIs" dxfId="2402" priority="86" operator="equal">
      <formula>"AL"</formula>
    </cfRule>
  </conditionalFormatting>
  <conditionalFormatting sqref="C48:I48">
    <cfRule type="expression" dxfId="2401" priority="84">
      <formula>ROW()=CELL("ROW")</formula>
    </cfRule>
  </conditionalFormatting>
  <conditionalFormatting sqref="C48:I48">
    <cfRule type="expression" dxfId="2400" priority="83">
      <formula>ROW()=CELL("ROW")</formula>
    </cfRule>
  </conditionalFormatting>
  <conditionalFormatting sqref="A73">
    <cfRule type="expression" dxfId="2399" priority="82">
      <formula>ROW()=CELL("ROW")</formula>
    </cfRule>
  </conditionalFormatting>
  <conditionalFormatting sqref="A73">
    <cfRule type="expression" dxfId="2398" priority="81">
      <formula>ROW()=CELL("ROW")</formula>
    </cfRule>
  </conditionalFormatting>
  <conditionalFormatting sqref="A73">
    <cfRule type="cellIs" dxfId="2397" priority="79" operator="equal">
      <formula>"SL"</formula>
    </cfRule>
    <cfRule type="cellIs" dxfId="2396" priority="80" operator="equal">
      <formula>"AL"</formula>
    </cfRule>
  </conditionalFormatting>
  <conditionalFormatting sqref="C73">
    <cfRule type="expression" dxfId="2395" priority="78">
      <formula>ROW()=CELL("ROW")</formula>
    </cfRule>
  </conditionalFormatting>
  <conditionalFormatting sqref="C73">
    <cfRule type="expression" dxfId="2394" priority="77">
      <formula>ROW()=CELL("ROW")</formula>
    </cfRule>
  </conditionalFormatting>
  <conditionalFormatting sqref="D73">
    <cfRule type="expression" dxfId="2393" priority="74">
      <formula>ROW()=CELL("ROW")</formula>
    </cfRule>
  </conditionalFormatting>
  <conditionalFormatting sqref="D73">
    <cfRule type="expression" dxfId="2392" priority="73">
      <formula>ROW()=CELL("ROW")</formula>
    </cfRule>
  </conditionalFormatting>
  <conditionalFormatting sqref="I74">
    <cfRule type="expression" dxfId="2391" priority="72">
      <formula>ROW()=CELL("ROW")</formula>
    </cfRule>
  </conditionalFormatting>
  <conditionalFormatting sqref="I74">
    <cfRule type="expression" dxfId="2390" priority="71">
      <formula>ROW()=CELL("ROW")</formula>
    </cfRule>
  </conditionalFormatting>
  <conditionalFormatting sqref="C74:E74">
    <cfRule type="expression" dxfId="2389" priority="70">
      <formula>ROW()=CELL("ROW")</formula>
    </cfRule>
  </conditionalFormatting>
  <conditionalFormatting sqref="C74:E74">
    <cfRule type="expression" dxfId="2388" priority="69">
      <formula>ROW()=CELL("ROW")</formula>
    </cfRule>
  </conditionalFormatting>
  <conditionalFormatting sqref="G74:H74">
    <cfRule type="expression" dxfId="2387" priority="68">
      <formula>ROW()=CELL("ROW")</formula>
    </cfRule>
  </conditionalFormatting>
  <conditionalFormatting sqref="G74:H74">
    <cfRule type="expression" dxfId="2386" priority="67">
      <formula>ROW()=CELL("ROW")</formula>
    </cfRule>
  </conditionalFormatting>
  <conditionalFormatting sqref="A74">
    <cfRule type="cellIs" dxfId="2385" priority="65" operator="equal">
      <formula>"SL"</formula>
    </cfRule>
    <cfRule type="cellIs" dxfId="2384" priority="66" operator="equal">
      <formula>"AL"</formula>
    </cfRule>
  </conditionalFormatting>
  <conditionalFormatting sqref="A74:B74">
    <cfRule type="expression" dxfId="2383" priority="64">
      <formula>ROW()=CELL("ROW")</formula>
    </cfRule>
  </conditionalFormatting>
  <conditionalFormatting sqref="A74:B74">
    <cfRule type="expression" dxfId="2382" priority="63">
      <formula>ROW()=CELL("ROW")</formula>
    </cfRule>
  </conditionalFormatting>
  <conditionalFormatting sqref="C57:I57">
    <cfRule type="expression" dxfId="2381" priority="60">
      <formula>ROW()=CELL("ROW")</formula>
    </cfRule>
  </conditionalFormatting>
  <conditionalFormatting sqref="C57:I57">
    <cfRule type="expression" dxfId="2380" priority="59">
      <formula>ROW()=CELL("ROW")</formula>
    </cfRule>
  </conditionalFormatting>
  <conditionalFormatting sqref="C72:D72">
    <cfRule type="expression" dxfId="2379" priority="46">
      <formula>ROW()=CELL("ROW")</formula>
    </cfRule>
  </conditionalFormatting>
  <conditionalFormatting sqref="C72:D72">
    <cfRule type="expression" dxfId="2378" priority="45">
      <formula>ROW()=CELL("ROW")</formula>
    </cfRule>
  </conditionalFormatting>
  <conditionalFormatting sqref="H10:I10">
    <cfRule type="expression" dxfId="2377" priority="42">
      <formula>ROW()=CELL("ROW")</formula>
    </cfRule>
  </conditionalFormatting>
  <conditionalFormatting sqref="H10:I10">
    <cfRule type="expression" dxfId="2376" priority="41">
      <formula>ROW()=CELL("ROW")</formula>
    </cfRule>
  </conditionalFormatting>
  <conditionalFormatting sqref="A58:A61">
    <cfRule type="cellIs" dxfId="2375" priority="38" operator="equal">
      <formula>"Prep"</formula>
    </cfRule>
    <cfRule type="cellIs" dxfId="2374" priority="39" operator="equal">
      <formula>"SL"</formula>
    </cfRule>
    <cfRule type="cellIs" dxfId="2373" priority="40" operator="equal">
      <formula>"AL"</formula>
    </cfRule>
  </conditionalFormatting>
  <conditionalFormatting sqref="G58:G60">
    <cfRule type="cellIs" dxfId="2372" priority="34" operator="equal">
      <formula>"SL"</formula>
    </cfRule>
    <cfRule type="cellIs" dxfId="2371" priority="35" operator="equal">
      <formula>"SL"</formula>
    </cfRule>
    <cfRule type="cellIs" dxfId="2370" priority="36" operator="equal">
      <formula>"SL"</formula>
    </cfRule>
    <cfRule type="cellIs" dxfId="2369" priority="37" operator="equal">
      <formula>"AL"</formula>
    </cfRule>
  </conditionalFormatting>
  <conditionalFormatting sqref="B58:B60 A59:A60">
    <cfRule type="cellIs" dxfId="2368" priority="31" operator="equal">
      <formula>"Prep"</formula>
    </cfRule>
    <cfRule type="cellIs" dxfId="2367" priority="32" operator="equal">
      <formula>"SL"</formula>
    </cfRule>
    <cfRule type="cellIs" dxfId="2366" priority="33" operator="equal">
      <formula>"AL"</formula>
    </cfRule>
  </conditionalFormatting>
  <conditionalFormatting sqref="B58:B60 A59:A60">
    <cfRule type="cellIs" dxfId="2365" priority="29" operator="equal">
      <formula>"SL"</formula>
    </cfRule>
    <cfRule type="cellIs" dxfId="2364" priority="30" operator="equal">
      <formula>"AL"</formula>
    </cfRule>
  </conditionalFormatting>
  <conditionalFormatting sqref="G58:G60 A58:B60 A58:A61">
    <cfRule type="cellIs" dxfId="2363" priority="28" operator="equal">
      <formula>"WC"</formula>
    </cfRule>
  </conditionalFormatting>
  <conditionalFormatting sqref="B58:B60 A59:A60">
    <cfRule type="expression" dxfId="2362" priority="27">
      <formula>ROW()=CELL("ROW")</formula>
    </cfRule>
  </conditionalFormatting>
  <conditionalFormatting sqref="B58:B60 A59:A60">
    <cfRule type="expression" dxfId="2361" priority="26">
      <formula>ROW()=CELL("ROW")</formula>
    </cfRule>
  </conditionalFormatting>
  <conditionalFormatting sqref="A58:A61">
    <cfRule type="cellIs" dxfId="2360" priority="23" operator="equal">
      <formula>"Prep"</formula>
    </cfRule>
    <cfRule type="cellIs" dxfId="2359" priority="24" operator="equal">
      <formula>"SL"</formula>
    </cfRule>
    <cfRule type="cellIs" dxfId="2358" priority="25" operator="equal">
      <formula>"AL"</formula>
    </cfRule>
  </conditionalFormatting>
  <conditionalFormatting sqref="A58:A61">
    <cfRule type="cellIs" dxfId="2357" priority="21" operator="equal">
      <formula>"SL"</formula>
    </cfRule>
    <cfRule type="cellIs" dxfId="2356" priority="22" operator="equal">
      <formula>"AL"</formula>
    </cfRule>
  </conditionalFormatting>
  <conditionalFormatting sqref="A58:A61">
    <cfRule type="cellIs" dxfId="2355" priority="20" operator="equal">
      <formula>"WC"</formula>
    </cfRule>
  </conditionalFormatting>
  <conditionalFormatting sqref="A58:A61">
    <cfRule type="expression" dxfId="2354" priority="19">
      <formula>ROW()=CELL("ROW")</formula>
    </cfRule>
  </conditionalFormatting>
  <conditionalFormatting sqref="A58:A61">
    <cfRule type="expression" dxfId="2353" priority="18">
      <formula>ROW()=CELL("ROW")</formula>
    </cfRule>
  </conditionalFormatting>
  <conditionalFormatting sqref="A58:B60 A58:A61">
    <cfRule type="expression" dxfId="2352" priority="16">
      <formula>ROW()=CELL("ROW")</formula>
    </cfRule>
  </conditionalFormatting>
  <conditionalFormatting sqref="A58:B60 A58:A61">
    <cfRule type="expression" dxfId="2351" priority="15">
      <formula>ROW()=CELL("ROW")</formula>
    </cfRule>
  </conditionalFormatting>
  <conditionalFormatting sqref="C75:D75">
    <cfRule type="expression" dxfId="2350" priority="14">
      <formula>ROW()=CELL("ROW")</formula>
    </cfRule>
  </conditionalFormatting>
  <conditionalFormatting sqref="C75:D75">
    <cfRule type="expression" dxfId="2349" priority="13">
      <formula>ROW()=CELL("ROW")</formula>
    </cfRule>
  </conditionalFormatting>
  <conditionalFormatting sqref="A75">
    <cfRule type="cellIs" dxfId="2348" priority="11" operator="equal">
      <formula>"SL"</formula>
    </cfRule>
    <cfRule type="cellIs" dxfId="2347" priority="12" operator="equal">
      <formula>"AL"</formula>
    </cfRule>
  </conditionalFormatting>
  <conditionalFormatting sqref="A75:B75">
    <cfRule type="expression" dxfId="2346" priority="10">
      <formula>ROW()=CELL("ROW")</formula>
    </cfRule>
  </conditionalFormatting>
  <conditionalFormatting sqref="A75:B75">
    <cfRule type="expression" dxfId="2345" priority="9">
      <formula>ROW()=CELL("ROW")</formula>
    </cfRule>
  </conditionalFormatting>
  <conditionalFormatting sqref="E75:I75">
    <cfRule type="expression" dxfId="2344" priority="8">
      <formula>ROW()=CELL("ROW")</formula>
    </cfRule>
  </conditionalFormatting>
  <conditionalFormatting sqref="E75:I75">
    <cfRule type="expression" dxfId="2343" priority="7">
      <formula>ROW()=CELL("ROW")</formula>
    </cfRule>
  </conditionalFormatting>
  <conditionalFormatting sqref="E75:I75">
    <cfRule type="expression" dxfId="2342" priority="6">
      <formula>ROW()=CELL("ROW")</formula>
    </cfRule>
  </conditionalFormatting>
  <conditionalFormatting sqref="E75:I75">
    <cfRule type="expression" dxfId="2341" priority="5">
      <formula>ROW()=CELL("ROW")</formula>
    </cfRule>
  </conditionalFormatting>
  <conditionalFormatting sqref="E75:I75">
    <cfRule type="expression" dxfId="2340" priority="4">
      <formula>ROW()=CELL("ROW")</formula>
    </cfRule>
  </conditionalFormatting>
  <conditionalFormatting sqref="E75:I75">
    <cfRule type="expression" dxfId="2339" priority="3">
      <formula>ROW()=CELL("ROW")</formula>
    </cfRule>
  </conditionalFormatting>
  <conditionalFormatting sqref="D65:H65">
    <cfRule type="expression" dxfId="2338" priority="2">
      <formula>ROW()=CELL("ROW")</formula>
    </cfRule>
  </conditionalFormatting>
  <conditionalFormatting sqref="D65:H65">
    <cfRule type="expression" dxfId="2337" priority="1">
      <formula>ROW()=CELL("ROW")</formula>
    </cfRule>
  </conditionalFormatting>
  <hyperlinks>
    <hyperlink ref="E94" r:id="rId1" tooltip="mailto:lazabellmt@gmail.com" display="mailto:lazabellmt@gmail.com" xr:uid="{CC691B98-289E-4832-9D64-6D82151FCC4E}"/>
    <hyperlink ref="E93" r:id="rId2" tooltip="mailto:francissabay250@gmail.com" display="mailto:francissabay250@gmail.com" xr:uid="{27FB9280-3521-48BF-B20E-6783CD16600F}"/>
    <hyperlink ref="E92" r:id="rId3" tooltip="mailto:ynahlorenzana@icloud.com" display="mailto:ynahlorenzana@icloud.com" xr:uid="{B17BACEF-2898-4A37-A394-31771C2C0B12}"/>
    <hyperlink ref="E91" r:id="rId4" tooltip="mailto:gajendra.baniya321@gmail.com" display="mailto:gajendra.baniya321@gmail.com" xr:uid="{13325CD4-B13D-4587-AD7D-642A55EAC7EA}"/>
    <hyperlink ref="E90" r:id="rId5" tooltip="mailto:ermalyn.esguerra0122@gmail.com" display="mailto:ermalyn.esguerra0122@gmail.com" xr:uid="{434B14C5-7D58-4101-A66E-43E9A09EC8A0}"/>
    <hyperlink ref="E89" r:id="rId6" tooltip="mailto:appletborja004@gmail.com" display="mailto:appletborja004@gmail.com" xr:uid="{C4096FDB-18CA-483E-A345-3A94324FC69E}"/>
    <hyperlink ref="E88" r:id="rId7" tooltip="mailto:iammigaz@gmail.com" display="mailto:iammigaz@gmail.com" xr:uid="{B6DF8A0D-03F8-4D43-B26E-65A7B50F364F}"/>
  </hyperlinks>
  <pageMargins left="0.7" right="0.7" top="0.75" bottom="0.75" header="0.3" footer="0.3"/>
  <pageSetup orientation="portrait"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D0907-206A-45C3-8E41-E17F45C17B33}">
  <sheetPr codeName="Sheet10"/>
  <dimension ref="A1:J97"/>
  <sheetViews>
    <sheetView topLeftCell="A62" zoomScale="70" zoomScaleNormal="70" workbookViewId="0">
      <selection activeCell="A65" sqref="A65:B65"/>
    </sheetView>
  </sheetViews>
  <sheetFormatPr defaultColWidth="35.5703125" defaultRowHeight="25.5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  <col min="10" max="16384" width="35.5703125" style="434"/>
  </cols>
  <sheetData>
    <row r="1" spans="1:9">
      <c r="A1" s="393" t="s">
        <v>296</v>
      </c>
      <c r="B1" s="393" t="s">
        <v>200</v>
      </c>
      <c r="C1" s="394">
        <f>roster!C1</f>
        <v>46111</v>
      </c>
      <c r="D1" s="394">
        <f t="shared" ref="D1:I1" si="0">C1+1</f>
        <v>46112</v>
      </c>
      <c r="E1" s="394">
        <f t="shared" si="0"/>
        <v>46113</v>
      </c>
      <c r="F1" s="394">
        <f t="shared" si="0"/>
        <v>46114</v>
      </c>
      <c r="G1" s="394">
        <f t="shared" si="0"/>
        <v>46115</v>
      </c>
      <c r="H1" s="394">
        <f t="shared" si="0"/>
        <v>46116</v>
      </c>
      <c r="I1" s="394">
        <f t="shared" si="0"/>
        <v>46117</v>
      </c>
    </row>
    <row r="2" spans="1:9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9" ht="28.5" customHeight="1">
      <c r="A3" s="56">
        <v>19196</v>
      </c>
      <c r="B3" s="435" t="s">
        <v>80</v>
      </c>
      <c r="C3" s="436"/>
      <c r="D3" s="436"/>
      <c r="E3" s="437"/>
      <c r="F3" s="437"/>
      <c r="G3" s="437"/>
      <c r="H3" s="437"/>
      <c r="I3" s="437"/>
    </row>
    <row r="4" spans="1:9" ht="28.5" customHeight="1">
      <c r="A4" s="57">
        <v>19891</v>
      </c>
      <c r="B4" s="435" t="s">
        <v>128</v>
      </c>
      <c r="C4" s="437"/>
      <c r="D4" s="437"/>
      <c r="E4" s="436"/>
      <c r="F4" s="437"/>
      <c r="G4" s="437"/>
      <c r="H4" s="437"/>
      <c r="I4" s="437"/>
    </row>
    <row r="5" spans="1:9" ht="28.5" customHeight="1">
      <c r="A5" s="945">
        <v>17710</v>
      </c>
      <c r="B5" s="435" t="s">
        <v>66</v>
      </c>
      <c r="C5" s="437"/>
      <c r="D5" s="438"/>
      <c r="E5" s="438"/>
      <c r="F5" s="438"/>
      <c r="G5" s="437"/>
      <c r="H5" s="62"/>
      <c r="I5" s="437"/>
    </row>
    <row r="6" spans="1:9" ht="28.5" customHeight="1">
      <c r="A6" s="945">
        <v>18140</v>
      </c>
      <c r="B6" s="435" t="s">
        <v>203</v>
      </c>
      <c r="C6" s="437"/>
      <c r="D6" s="437"/>
      <c r="E6" s="437"/>
      <c r="F6" s="437"/>
      <c r="G6" s="437"/>
      <c r="H6" s="437"/>
      <c r="I6" s="437"/>
    </row>
    <row r="7" spans="1:9" ht="28.5" customHeight="1">
      <c r="A7" s="57">
        <v>18446</v>
      </c>
      <c r="B7" s="435" t="s">
        <v>387</v>
      </c>
      <c r="C7" s="437"/>
      <c r="D7" s="437"/>
      <c r="E7" s="439"/>
      <c r="F7" s="439"/>
      <c r="G7" s="437"/>
      <c r="H7" s="439"/>
      <c r="I7" s="437"/>
    </row>
    <row r="8" spans="1:9" ht="28.5" customHeight="1">
      <c r="A8" s="57">
        <v>16107</v>
      </c>
      <c r="B8" s="435" t="s">
        <v>82</v>
      </c>
      <c r="C8" s="437"/>
      <c r="D8" s="437"/>
      <c r="E8" s="437"/>
      <c r="F8" s="437"/>
      <c r="G8" s="437"/>
      <c r="H8" s="437"/>
      <c r="I8" s="437"/>
    </row>
    <row r="9" spans="1:9" ht="28.5" customHeight="1">
      <c r="A9" s="57">
        <v>16286</v>
      </c>
      <c r="B9" s="435" t="s">
        <v>84</v>
      </c>
      <c r="C9" s="443"/>
      <c r="D9" s="437"/>
      <c r="E9" s="437"/>
      <c r="F9" s="437"/>
      <c r="G9" s="437"/>
      <c r="H9" s="437"/>
      <c r="I9" s="440"/>
    </row>
    <row r="10" spans="1:9" ht="28.5" customHeight="1">
      <c r="A10" s="56">
        <v>18521</v>
      </c>
      <c r="B10" s="441" t="s">
        <v>206</v>
      </c>
      <c r="C10" s="443"/>
      <c r="D10" s="437"/>
      <c r="E10" s="437"/>
      <c r="F10" s="437"/>
      <c r="G10" s="437"/>
      <c r="H10" s="437"/>
      <c r="I10" s="437"/>
    </row>
    <row r="11" spans="1:9" ht="28.5" customHeight="1">
      <c r="A11" s="57">
        <v>19900</v>
      </c>
      <c r="B11" s="441" t="s">
        <v>130</v>
      </c>
      <c r="C11" s="961"/>
      <c r="D11" s="442"/>
      <c r="E11" s="442"/>
      <c r="F11" s="442"/>
      <c r="G11" s="443"/>
      <c r="H11" s="442"/>
      <c r="I11" s="444"/>
    </row>
    <row r="12" spans="1:9" ht="28.5" customHeight="1">
      <c r="A12" s="116">
        <v>22570</v>
      </c>
      <c r="B12" s="453" t="s">
        <v>320</v>
      </c>
      <c r="C12" s="440"/>
      <c r="D12" s="440"/>
      <c r="E12" s="440"/>
      <c r="F12" s="440"/>
      <c r="G12" s="440"/>
      <c r="H12" s="440"/>
      <c r="I12" s="443"/>
    </row>
    <row r="13" spans="1:9" ht="28.5" customHeight="1">
      <c r="A13" s="64">
        <v>22569</v>
      </c>
      <c r="B13" s="450" t="s">
        <v>319</v>
      </c>
      <c r="C13" s="440"/>
      <c r="D13" s="440"/>
      <c r="E13" s="440"/>
      <c r="F13" s="437"/>
      <c r="G13" s="443"/>
      <c r="H13" s="62"/>
      <c r="I13" s="437"/>
    </row>
    <row r="14" spans="1:9" ht="28.5" customHeight="1">
      <c r="A14" s="57">
        <v>19659</v>
      </c>
      <c r="B14" s="447" t="s">
        <v>294</v>
      </c>
      <c r="C14" s="440"/>
      <c r="D14" s="440"/>
      <c r="E14" s="440"/>
      <c r="F14" s="440"/>
      <c r="G14" s="440"/>
      <c r="H14" s="443"/>
      <c r="I14" s="440"/>
    </row>
    <row r="15" spans="1:9" ht="28.5" customHeight="1">
      <c r="A15" s="56">
        <v>22161</v>
      </c>
      <c r="B15" s="448" t="s">
        <v>304</v>
      </c>
      <c r="C15" s="443"/>
      <c r="D15" s="443"/>
      <c r="E15" s="440"/>
      <c r="F15" s="440"/>
      <c r="G15" s="440"/>
      <c r="H15" s="440"/>
      <c r="I15" s="440"/>
    </row>
    <row r="16" spans="1:9" ht="28.5" customHeight="1">
      <c r="A16" s="946">
        <v>22170</v>
      </c>
      <c r="B16" s="449" t="s">
        <v>305</v>
      </c>
      <c r="C16" s="440"/>
      <c r="D16" s="62"/>
      <c r="E16" s="440"/>
      <c r="F16" s="440"/>
      <c r="G16" s="440"/>
      <c r="H16" s="440"/>
      <c r="I16" s="440"/>
    </row>
    <row r="17" spans="1:9" ht="28.5" customHeight="1">
      <c r="A17" s="64">
        <v>18039</v>
      </c>
      <c r="B17" s="450" t="s">
        <v>68</v>
      </c>
      <c r="C17" s="440"/>
      <c r="D17" s="440"/>
      <c r="E17" s="440"/>
      <c r="F17" s="440"/>
      <c r="G17" s="440"/>
      <c r="H17" s="440"/>
      <c r="I17" s="440"/>
    </row>
    <row r="18" spans="1:9" ht="28.5" customHeight="1">
      <c r="A18" s="56">
        <v>17721</v>
      </c>
      <c r="B18" s="441" t="s">
        <v>557</v>
      </c>
      <c r="C18" s="452"/>
      <c r="D18" s="452"/>
      <c r="E18" s="960"/>
      <c r="F18" s="960"/>
      <c r="G18" s="440"/>
      <c r="H18" s="440"/>
      <c r="I18" s="437"/>
    </row>
    <row r="19" spans="1:9" ht="28.5" customHeight="1">
      <c r="A19" s="116">
        <v>23074</v>
      </c>
      <c r="B19" s="453" t="s">
        <v>361</v>
      </c>
      <c r="C19" s="440"/>
      <c r="D19" s="440"/>
      <c r="E19" s="440"/>
      <c r="F19" s="440"/>
      <c r="G19" s="440"/>
      <c r="H19" s="440"/>
      <c r="I19" s="454"/>
    </row>
    <row r="20" spans="1:9" ht="28.5" customHeight="1">
      <c r="A20" s="116">
        <v>16701</v>
      </c>
      <c r="B20" s="455" t="s">
        <v>612</v>
      </c>
      <c r="C20" s="440"/>
      <c r="D20" s="456"/>
      <c r="E20" s="456"/>
      <c r="F20" s="440"/>
      <c r="G20" s="440"/>
      <c r="H20" s="440"/>
      <c r="I20" s="440"/>
    </row>
    <row r="21" spans="1:9" ht="28.5" customHeight="1">
      <c r="A21" s="946">
        <v>20226</v>
      </c>
      <c r="B21" s="453" t="s">
        <v>558</v>
      </c>
      <c r="C21" s="440"/>
      <c r="D21" s="62"/>
      <c r="E21" s="456"/>
      <c r="F21" s="440"/>
      <c r="G21" s="440"/>
      <c r="H21" s="440"/>
      <c r="I21" s="440"/>
    </row>
    <row r="22" spans="1:9" ht="28.5" customHeight="1">
      <c r="A22" s="116">
        <v>19384</v>
      </c>
      <c r="B22" s="453" t="s">
        <v>277</v>
      </c>
      <c r="C22" s="440"/>
      <c r="D22" s="440"/>
      <c r="E22" s="440"/>
      <c r="F22" s="440"/>
      <c r="G22" s="440"/>
      <c r="H22" s="451"/>
      <c r="I22" s="440"/>
    </row>
    <row r="23" spans="1:9" ht="28.5" customHeight="1">
      <c r="A23" s="116">
        <v>21550</v>
      </c>
      <c r="B23" s="453" t="s">
        <v>621</v>
      </c>
      <c r="C23" s="440"/>
      <c r="D23" s="440"/>
      <c r="E23" s="440"/>
      <c r="F23" s="440"/>
      <c r="G23" s="440"/>
      <c r="H23" s="451"/>
      <c r="I23" s="440"/>
    </row>
    <row r="24" spans="1:9" ht="28.5" customHeight="1">
      <c r="A24" s="457">
        <v>23224</v>
      </c>
      <c r="B24" s="551" t="s">
        <v>605</v>
      </c>
      <c r="C24" s="440"/>
      <c r="D24" s="440"/>
      <c r="E24" s="440"/>
      <c r="F24" s="459"/>
      <c r="G24" s="440"/>
      <c r="H24" s="440"/>
      <c r="I24" s="440"/>
    </row>
    <row r="25" spans="1:9" ht="28.5" customHeight="1">
      <c r="A25" s="460">
        <v>23836</v>
      </c>
      <c r="B25" s="447" t="s">
        <v>627</v>
      </c>
      <c r="C25" s="461"/>
      <c r="D25" s="443"/>
      <c r="E25" s="443"/>
      <c r="F25" s="461"/>
      <c r="G25" s="461"/>
      <c r="H25" s="461"/>
      <c r="I25" s="461"/>
    </row>
    <row r="26" spans="1:9" ht="28.5" customHeight="1">
      <c r="A26" s="462">
        <v>23838</v>
      </c>
      <c r="B26" s="463" t="s">
        <v>638</v>
      </c>
      <c r="C26" s="464"/>
      <c r="D26" s="464"/>
      <c r="E26" s="464"/>
      <c r="F26" s="464"/>
      <c r="G26" s="464"/>
      <c r="H26" s="465"/>
      <c r="I26" s="464"/>
    </row>
    <row r="27" spans="1:9" ht="28.5" customHeight="1">
      <c r="A27" s="462">
        <v>23839</v>
      </c>
      <c r="B27" s="463" t="s">
        <v>639</v>
      </c>
      <c r="C27" s="464"/>
      <c r="D27" s="464"/>
      <c r="E27" s="464"/>
      <c r="F27" s="464"/>
      <c r="G27" s="464"/>
      <c r="H27" s="465"/>
      <c r="I27" s="464"/>
    </row>
    <row r="28" spans="1:9" ht="28.5" customHeight="1">
      <c r="A28" s="462">
        <v>23841</v>
      </c>
      <c r="B28" s="463" t="s">
        <v>640</v>
      </c>
      <c r="C28" s="464"/>
      <c r="D28" s="464"/>
      <c r="E28" s="464"/>
      <c r="F28" s="464"/>
      <c r="G28" s="464"/>
      <c r="H28" s="464"/>
      <c r="I28" s="464"/>
    </row>
    <row r="29" spans="1:9" ht="28.5" customHeight="1">
      <c r="A29" s="462">
        <v>23845</v>
      </c>
      <c r="B29" s="463" t="s">
        <v>657</v>
      </c>
      <c r="C29" s="464"/>
      <c r="D29" s="469"/>
      <c r="E29" s="469"/>
      <c r="F29" s="469"/>
      <c r="G29" s="469"/>
      <c r="H29" s="455"/>
      <c r="I29" s="455"/>
    </row>
    <row r="30" spans="1:9" ht="28.5" customHeight="1">
      <c r="A30" s="56">
        <v>21316</v>
      </c>
      <c r="B30" s="441" t="s">
        <v>253</v>
      </c>
      <c r="C30" s="466"/>
      <c r="D30" s="466"/>
      <c r="E30" s="436"/>
      <c r="F30" s="436"/>
      <c r="G30" s="466"/>
      <c r="H30" s="466"/>
      <c r="I30" s="466"/>
    </row>
    <row r="31" spans="1:9" ht="28.5" customHeight="1">
      <c r="A31" s="56">
        <v>21716</v>
      </c>
      <c r="B31" s="441" t="s">
        <v>281</v>
      </c>
      <c r="C31" s="466"/>
      <c r="D31" s="466"/>
      <c r="E31" s="466"/>
      <c r="F31" s="466"/>
      <c r="G31" s="466"/>
      <c r="H31" s="466"/>
      <c r="I31" s="466"/>
    </row>
    <row r="32" spans="1:9" ht="28.5" customHeight="1">
      <c r="A32" s="64">
        <v>19386</v>
      </c>
      <c r="B32" s="450" t="s">
        <v>341</v>
      </c>
      <c r="C32" s="466"/>
      <c r="D32" s="467"/>
      <c r="E32" s="467"/>
      <c r="F32" s="467"/>
      <c r="G32" s="467"/>
      <c r="H32" s="466"/>
      <c r="I32" s="467"/>
    </row>
    <row r="33" spans="1:10" ht="28.5" customHeight="1">
      <c r="A33" s="64">
        <v>16272</v>
      </c>
      <c r="B33" s="450" t="s">
        <v>321</v>
      </c>
      <c r="C33" s="468"/>
      <c r="D33" s="468"/>
      <c r="E33" s="469"/>
      <c r="F33" s="469"/>
      <c r="G33" s="468"/>
      <c r="H33" s="468"/>
      <c r="I33" s="468"/>
    </row>
    <row r="34" spans="1:10" ht="28.5" customHeight="1">
      <c r="A34" s="57">
        <v>21231</v>
      </c>
      <c r="B34" s="435" t="s">
        <v>239</v>
      </c>
      <c r="C34" s="470"/>
      <c r="D34" s="470"/>
      <c r="E34" s="470"/>
      <c r="F34" s="470"/>
      <c r="G34" s="470"/>
      <c r="H34" s="470"/>
      <c r="I34" s="470"/>
    </row>
    <row r="35" spans="1:10" ht="28.5" customHeight="1">
      <c r="A35" s="57">
        <v>21902</v>
      </c>
      <c r="B35" s="447" t="s">
        <v>295</v>
      </c>
      <c r="C35" s="469"/>
      <c r="D35" s="469"/>
      <c r="E35" s="469"/>
      <c r="F35" s="469"/>
      <c r="G35" s="469"/>
      <c r="H35" s="469"/>
      <c r="I35" s="469"/>
    </row>
    <row r="36" spans="1:10" ht="28.5" customHeight="1">
      <c r="A36" s="59">
        <v>20114</v>
      </c>
      <c r="B36" s="435" t="s">
        <v>131</v>
      </c>
      <c r="C36" s="469"/>
      <c r="D36" s="469"/>
      <c r="E36" s="469"/>
      <c r="F36" s="469"/>
      <c r="G36" s="469"/>
      <c r="H36" s="469"/>
      <c r="I36" s="469"/>
    </row>
    <row r="37" spans="1:10" ht="28.5" customHeight="1">
      <c r="A37" s="57">
        <v>18729</v>
      </c>
      <c r="B37" s="435" t="s">
        <v>75</v>
      </c>
      <c r="C37" s="469"/>
      <c r="D37" s="469"/>
      <c r="E37" s="469"/>
      <c r="F37" s="469"/>
      <c r="G37" s="469"/>
      <c r="H37" s="469"/>
      <c r="I37" s="469"/>
    </row>
    <row r="38" spans="1:10" ht="28.5" customHeight="1">
      <c r="A38" s="61">
        <v>19821</v>
      </c>
      <c r="B38" s="435" t="s">
        <v>125</v>
      </c>
      <c r="C38" s="469"/>
      <c r="D38" s="469"/>
      <c r="E38" s="469"/>
      <c r="F38" s="469"/>
      <c r="G38" s="469"/>
      <c r="H38" s="469"/>
      <c r="I38" s="469"/>
    </row>
    <row r="39" spans="1:10" ht="28.5" customHeight="1">
      <c r="A39" s="116">
        <v>22950</v>
      </c>
      <c r="B39" s="450" t="s">
        <v>428</v>
      </c>
      <c r="C39" s="469"/>
      <c r="D39" s="469"/>
      <c r="E39" s="469"/>
      <c r="F39" s="469"/>
      <c r="G39" s="469"/>
      <c r="H39" s="469"/>
      <c r="I39" s="469"/>
    </row>
    <row r="40" spans="1:10" ht="28.5" customHeight="1">
      <c r="A40" s="116">
        <v>21490</v>
      </c>
      <c r="B40" s="450" t="s">
        <v>391</v>
      </c>
      <c r="C40" s="469"/>
      <c r="D40" s="62"/>
      <c r="E40" s="469"/>
      <c r="F40" s="469"/>
      <c r="G40" s="469"/>
      <c r="H40" s="469"/>
      <c r="I40" s="469"/>
    </row>
    <row r="41" spans="1:10" ht="28.5" customHeight="1">
      <c r="A41" s="116">
        <v>23100</v>
      </c>
      <c r="B41" s="450" t="s">
        <v>373</v>
      </c>
      <c r="C41" s="469"/>
      <c r="D41" s="469"/>
      <c r="E41" s="469"/>
      <c r="F41" s="469"/>
      <c r="G41" s="469"/>
      <c r="H41" s="469"/>
      <c r="I41" s="469"/>
    </row>
    <row r="42" spans="1:10" ht="28.5" customHeight="1">
      <c r="A42" s="116">
        <v>20971</v>
      </c>
      <c r="B42" s="450" t="s">
        <v>556</v>
      </c>
      <c r="C42" s="469"/>
      <c r="D42" s="469"/>
      <c r="E42" s="469"/>
      <c r="F42" s="469"/>
      <c r="G42" s="469"/>
      <c r="H42" s="469"/>
      <c r="I42" s="469"/>
    </row>
    <row r="43" spans="1:10" ht="28.5" customHeight="1">
      <c r="A43" s="471">
        <v>23606</v>
      </c>
      <c r="B43" s="504" t="s">
        <v>606</v>
      </c>
      <c r="C43" s="468"/>
      <c r="D43" s="468"/>
      <c r="E43" s="468"/>
      <c r="F43" s="468"/>
      <c r="G43" s="468"/>
      <c r="H43" s="468"/>
      <c r="I43" s="468"/>
    </row>
    <row r="44" spans="1:10" s="62" customFormat="1" ht="28.5" customHeight="1">
      <c r="A44" s="116">
        <v>23597</v>
      </c>
      <c r="B44" s="455" t="s">
        <v>670</v>
      </c>
      <c r="C44" s="468"/>
      <c r="D44" s="468"/>
      <c r="E44" s="468"/>
      <c r="F44" s="468"/>
      <c r="G44" s="468"/>
      <c r="H44" s="468"/>
      <c r="I44" s="468"/>
      <c r="J44" s="473"/>
    </row>
    <row r="45" spans="1:10" ht="28.5" customHeight="1">
      <c r="A45" s="474">
        <v>23835</v>
      </c>
      <c r="B45" s="475" t="s">
        <v>623</v>
      </c>
      <c r="C45" s="468"/>
      <c r="D45" s="468"/>
      <c r="E45" s="468"/>
      <c r="F45" s="468"/>
      <c r="G45" s="468"/>
      <c r="H45" s="468"/>
      <c r="I45" s="468"/>
    </row>
    <row r="46" spans="1:10" ht="28.5" customHeight="1">
      <c r="A46" s="462">
        <v>23837</v>
      </c>
      <c r="B46" s="463" t="s">
        <v>637</v>
      </c>
      <c r="C46" s="469"/>
      <c r="D46" s="469"/>
      <c r="E46" s="469"/>
      <c r="F46" s="469"/>
      <c r="G46" s="469"/>
      <c r="H46" s="469"/>
      <c r="I46" s="469"/>
    </row>
    <row r="47" spans="1:10" ht="28.5" customHeight="1">
      <c r="A47" s="462">
        <v>23842</v>
      </c>
      <c r="B47" s="463" t="s">
        <v>641</v>
      </c>
      <c r="C47" s="468"/>
      <c r="D47" s="468"/>
      <c r="E47" s="468"/>
      <c r="F47" s="468"/>
      <c r="G47" s="468"/>
      <c r="H47" s="468"/>
      <c r="I47" s="468"/>
    </row>
    <row r="48" spans="1:10" ht="28.5" customHeight="1">
      <c r="A48" s="462">
        <v>23843</v>
      </c>
      <c r="B48" s="463" t="s">
        <v>643</v>
      </c>
      <c r="C48" s="468"/>
      <c r="D48" s="468"/>
      <c r="E48" s="468"/>
      <c r="F48" s="468"/>
      <c r="G48" s="468"/>
      <c r="H48" s="465"/>
      <c r="I48" s="468"/>
    </row>
    <row r="49" spans="1:9" ht="28.5" customHeight="1">
      <c r="A49" s="116">
        <v>23479</v>
      </c>
      <c r="B49" s="450" t="s">
        <v>611</v>
      </c>
      <c r="C49" s="440"/>
      <c r="D49" s="440"/>
      <c r="E49" s="956"/>
      <c r="F49" s="440"/>
      <c r="G49" s="956"/>
      <c r="H49" s="440"/>
      <c r="I49" s="437"/>
    </row>
    <row r="50" spans="1:9" ht="28.5" customHeight="1">
      <c r="A50" s="60">
        <v>23018</v>
      </c>
      <c r="B50" s="447" t="s">
        <v>648</v>
      </c>
      <c r="C50" s="476"/>
      <c r="D50" s="476"/>
      <c r="E50" s="476"/>
      <c r="F50" s="476"/>
      <c r="G50" s="476"/>
      <c r="H50" s="478"/>
      <c r="I50" s="478"/>
    </row>
    <row r="51" spans="1:9" ht="28.5" customHeight="1">
      <c r="A51" s="61">
        <v>23591</v>
      </c>
      <c r="B51" s="447" t="s">
        <v>649</v>
      </c>
      <c r="C51" s="476"/>
      <c r="D51" s="476"/>
      <c r="E51" s="476"/>
      <c r="F51" s="476"/>
      <c r="G51" s="476"/>
      <c r="H51" s="956"/>
      <c r="I51" s="478"/>
    </row>
    <row r="52" spans="1:9" ht="28.5" customHeight="1">
      <c r="A52" s="116">
        <v>23080</v>
      </c>
      <c r="B52" s="455" t="s">
        <v>650</v>
      </c>
      <c r="C52" s="476"/>
      <c r="D52" s="476"/>
      <c r="E52" s="476"/>
      <c r="F52" s="476"/>
      <c r="G52" s="476"/>
      <c r="H52" s="477"/>
      <c r="I52" s="476"/>
    </row>
    <row r="53" spans="1:9" ht="28.5" customHeight="1">
      <c r="A53" s="64">
        <v>23094</v>
      </c>
      <c r="B53" s="447" t="s">
        <v>651</v>
      </c>
      <c r="C53" s="440"/>
      <c r="D53" s="440"/>
      <c r="E53" s="440"/>
      <c r="F53" s="440"/>
      <c r="G53" s="440"/>
      <c r="H53" s="437"/>
      <c r="I53" s="437"/>
    </row>
    <row r="54" spans="1:9" ht="28.5" customHeight="1">
      <c r="A54" s="116">
        <v>23017</v>
      </c>
      <c r="B54" s="479" t="s">
        <v>652</v>
      </c>
      <c r="C54" s="440"/>
      <c r="D54" s="440"/>
      <c r="E54" s="440"/>
      <c r="F54" s="440"/>
      <c r="G54" s="440"/>
      <c r="H54" s="62"/>
      <c r="I54" s="480"/>
    </row>
    <row r="55" spans="1:9" ht="28.5" customHeight="1">
      <c r="A55" s="862">
        <v>22034</v>
      </c>
      <c r="B55" s="455" t="s">
        <v>656</v>
      </c>
      <c r="C55" s="455"/>
      <c r="D55" s="455"/>
      <c r="E55" s="455"/>
      <c r="F55" s="455"/>
      <c r="G55" s="480"/>
      <c r="H55" s="480"/>
      <c r="I55" s="480"/>
    </row>
    <row r="56" spans="1:9" ht="28.5" customHeight="1">
      <c r="A56" s="862">
        <v>23885</v>
      </c>
      <c r="B56" s="455" t="s">
        <v>668</v>
      </c>
      <c r="C56" s="455"/>
      <c r="D56" s="455"/>
      <c r="E56" s="455"/>
      <c r="F56" s="455"/>
      <c r="G56" s="455"/>
      <c r="H56" s="455"/>
      <c r="I56" s="455"/>
    </row>
    <row r="57" spans="1:9" ht="28.5" customHeight="1">
      <c r="A57" s="862" t="s">
        <v>671</v>
      </c>
      <c r="B57" s="472" t="s">
        <v>672</v>
      </c>
      <c r="C57" s="455"/>
      <c r="D57" s="455"/>
      <c r="E57" s="455"/>
      <c r="F57" s="455"/>
      <c r="G57" s="455"/>
      <c r="H57" s="455"/>
      <c r="I57" s="455"/>
    </row>
    <row r="58" spans="1:9" ht="28.5" customHeight="1">
      <c r="A58" s="963">
        <v>23894</v>
      </c>
      <c r="B58" s="889" t="s">
        <v>676</v>
      </c>
      <c r="C58" s="62"/>
      <c r="D58" s="1039"/>
      <c r="E58" s="1039"/>
      <c r="F58" s="1039"/>
      <c r="G58" s="625"/>
      <c r="H58" s="1039"/>
      <c r="I58" s="1039"/>
    </row>
    <row r="59" spans="1:9" ht="28.5" customHeight="1">
      <c r="A59" s="599">
        <v>21280</v>
      </c>
      <c r="B59" s="599" t="s">
        <v>679</v>
      </c>
      <c r="C59" s="443"/>
      <c r="D59" s="443"/>
      <c r="E59" s="443"/>
      <c r="F59" s="443"/>
      <c r="G59" s="593"/>
      <c r="H59" s="443"/>
      <c r="I59" s="443"/>
    </row>
    <row r="60" spans="1:9" ht="28.5" customHeight="1">
      <c r="A60" s="599">
        <v>20437</v>
      </c>
      <c r="B60" s="599" t="s">
        <v>681</v>
      </c>
      <c r="C60" s="443"/>
      <c r="D60" s="443"/>
      <c r="E60" s="443"/>
      <c r="F60" s="443"/>
      <c r="G60" s="593"/>
      <c r="H60" s="443"/>
      <c r="I60" s="443"/>
    </row>
    <row r="61" spans="1:9" ht="28.5" customHeight="1">
      <c r="A61" s="443">
        <v>888888</v>
      </c>
      <c r="B61" s="443" t="s">
        <v>685</v>
      </c>
      <c r="C61" s="443"/>
      <c r="D61" s="443"/>
      <c r="E61" s="443"/>
      <c r="F61" s="443"/>
      <c r="G61" s="443"/>
      <c r="H61" s="443"/>
      <c r="I61" s="443"/>
    </row>
    <row r="62" spans="1:9" ht="28.5" customHeight="1">
      <c r="A62" s="864" t="s">
        <v>296</v>
      </c>
      <c r="B62" s="865" t="s">
        <v>297</v>
      </c>
      <c r="C62" s="866">
        <f>C1</f>
        <v>46111</v>
      </c>
      <c r="D62" s="866">
        <f t="shared" ref="D62:I62" si="1">C62+1</f>
        <v>46112</v>
      </c>
      <c r="E62" s="866">
        <f t="shared" si="1"/>
        <v>46113</v>
      </c>
      <c r="F62" s="866">
        <f t="shared" si="1"/>
        <v>46114</v>
      </c>
      <c r="G62" s="866">
        <f t="shared" si="1"/>
        <v>46115</v>
      </c>
      <c r="H62" s="866">
        <f t="shared" si="1"/>
        <v>46116</v>
      </c>
      <c r="I62" s="866">
        <f t="shared" si="1"/>
        <v>46117</v>
      </c>
    </row>
    <row r="63" spans="1:9" ht="28.5" customHeight="1">
      <c r="A63" s="864" t="s">
        <v>79</v>
      </c>
      <c r="B63" s="865"/>
      <c r="C63" s="869" t="s">
        <v>37</v>
      </c>
      <c r="D63" s="869" t="s">
        <v>38</v>
      </c>
      <c r="E63" s="869" t="s">
        <v>39</v>
      </c>
      <c r="F63" s="869" t="s">
        <v>40</v>
      </c>
      <c r="G63" s="869" t="s">
        <v>41</v>
      </c>
      <c r="H63" s="869" t="s">
        <v>42</v>
      </c>
      <c r="I63" s="869" t="s">
        <v>43</v>
      </c>
    </row>
    <row r="64" spans="1:9" ht="28.5" customHeight="1">
      <c r="A64" s="60">
        <v>20559</v>
      </c>
      <c r="B64" s="450" t="s">
        <v>388</v>
      </c>
      <c r="C64" s="440"/>
      <c r="D64" s="440"/>
      <c r="E64" s="440"/>
      <c r="F64" s="440"/>
      <c r="G64" s="440"/>
      <c r="H64" s="481"/>
      <c r="I64" s="440"/>
    </row>
    <row r="65" spans="1:9" ht="28.5" customHeight="1">
      <c r="A65" s="60">
        <v>214850</v>
      </c>
      <c r="B65" s="450" t="s">
        <v>686</v>
      </c>
      <c r="C65" s="440"/>
      <c r="D65" s="440"/>
      <c r="E65" s="440"/>
      <c r="F65" s="440"/>
      <c r="G65" s="440"/>
      <c r="H65" s="440"/>
      <c r="I65" s="440"/>
    </row>
    <row r="66" spans="1:9" ht="28.5" customHeight="1">
      <c r="A66" s="60">
        <v>20619</v>
      </c>
      <c r="B66" s="482" t="s">
        <v>279</v>
      </c>
      <c r="C66" s="440"/>
      <c r="D66" s="440"/>
      <c r="E66" s="440"/>
      <c r="F66" s="440"/>
      <c r="G66" s="55"/>
      <c r="H66" s="483"/>
      <c r="I66" s="440"/>
    </row>
    <row r="67" spans="1:9" ht="28.5" customHeight="1">
      <c r="A67" s="60">
        <v>20740</v>
      </c>
      <c r="B67" s="482" t="s">
        <v>389</v>
      </c>
      <c r="C67" s="468"/>
      <c r="D67" s="468"/>
      <c r="E67" s="468"/>
      <c r="F67" s="468"/>
      <c r="G67" s="468"/>
      <c r="H67" s="468"/>
      <c r="I67" s="468"/>
    </row>
    <row r="68" spans="1:9" ht="28.5" customHeight="1">
      <c r="A68" s="60">
        <v>20873</v>
      </c>
      <c r="B68" s="484" t="s">
        <v>323</v>
      </c>
      <c r="C68" s="437"/>
      <c r="D68" s="437"/>
      <c r="E68" s="437"/>
      <c r="F68" s="437"/>
      <c r="G68" s="485"/>
      <c r="H68" s="485"/>
      <c r="I68" s="437"/>
    </row>
    <row r="69" spans="1:9" ht="28.5" customHeight="1">
      <c r="A69" s="60">
        <v>11379</v>
      </c>
      <c r="B69" s="443" t="s">
        <v>343</v>
      </c>
      <c r="C69" s="468"/>
      <c r="D69" s="468"/>
      <c r="E69" s="468"/>
      <c r="F69" s="468"/>
      <c r="G69" s="468"/>
      <c r="H69" s="468"/>
      <c r="I69" s="468"/>
    </row>
    <row r="70" spans="1:9" ht="28.5" customHeight="1">
      <c r="A70" s="61">
        <v>21163</v>
      </c>
      <c r="B70" s="486" t="s">
        <v>619</v>
      </c>
      <c r="C70" s="440"/>
      <c r="D70" s="440"/>
      <c r="E70" s="440"/>
      <c r="F70" s="440"/>
      <c r="G70" s="440"/>
      <c r="H70" s="481"/>
      <c r="I70" s="440"/>
    </row>
    <row r="71" spans="1:9" ht="28.5" customHeight="1">
      <c r="A71" s="61">
        <v>21177</v>
      </c>
      <c r="B71" s="486" t="s">
        <v>382</v>
      </c>
      <c r="C71" s="487"/>
      <c r="D71" s="487"/>
      <c r="E71" s="440"/>
      <c r="F71" s="440"/>
      <c r="G71" s="440"/>
      <c r="H71" s="440"/>
      <c r="I71" s="440"/>
    </row>
    <row r="72" spans="1:9" ht="28.5" customHeight="1">
      <c r="A72" s="61">
        <v>11280</v>
      </c>
      <c r="B72" s="486" t="s">
        <v>622</v>
      </c>
      <c r="C72" s="440"/>
      <c r="D72" s="440"/>
      <c r="E72" s="481"/>
      <c r="F72" s="55"/>
      <c r="G72" s="468"/>
      <c r="H72" s="468"/>
      <c r="I72" s="468"/>
    </row>
    <row r="73" spans="1:9" ht="28.5" customHeight="1">
      <c r="A73" s="61">
        <v>2722</v>
      </c>
      <c r="B73" s="486" t="s">
        <v>658</v>
      </c>
      <c r="C73" s="440"/>
      <c r="D73" s="440"/>
      <c r="E73" s="440"/>
      <c r="F73" s="487"/>
      <c r="G73" s="487"/>
      <c r="H73" s="440"/>
      <c r="I73" s="440"/>
    </row>
    <row r="74" spans="1:9" ht="28.5" customHeight="1">
      <c r="A74" s="60">
        <v>610220996</v>
      </c>
      <c r="B74" s="441" t="s">
        <v>381</v>
      </c>
      <c r="C74" s="465"/>
      <c r="D74" s="465"/>
      <c r="E74" s="465"/>
      <c r="F74" s="942"/>
      <c r="G74" s="465"/>
      <c r="H74" s="465"/>
      <c r="I74" s="943"/>
    </row>
    <row r="75" spans="1:9" ht="28.5" customHeight="1">
      <c r="A75" s="61">
        <v>214355</v>
      </c>
      <c r="B75" s="441" t="s">
        <v>678</v>
      </c>
      <c r="C75" s="465"/>
      <c r="D75" s="465"/>
      <c r="E75" s="468"/>
      <c r="F75" s="468"/>
      <c r="G75" s="468"/>
      <c r="H75" s="468"/>
      <c r="I75" s="468"/>
    </row>
    <row r="76" spans="1:9" ht="28.5" customHeight="1">
      <c r="A76" s="870" t="s">
        <v>296</v>
      </c>
      <c r="B76" s="871" t="s">
        <v>298</v>
      </c>
      <c r="C76" s="866">
        <f t="shared" ref="C76:I76" si="2">C62</f>
        <v>46111</v>
      </c>
      <c r="D76" s="866">
        <f t="shared" si="2"/>
        <v>46112</v>
      </c>
      <c r="E76" s="866">
        <f t="shared" si="2"/>
        <v>46113</v>
      </c>
      <c r="F76" s="866">
        <f t="shared" si="2"/>
        <v>46114</v>
      </c>
      <c r="G76" s="866">
        <f t="shared" si="2"/>
        <v>46115</v>
      </c>
      <c r="H76" s="866">
        <f t="shared" si="2"/>
        <v>46116</v>
      </c>
      <c r="I76" s="866">
        <f t="shared" si="2"/>
        <v>46117</v>
      </c>
    </row>
    <row r="77" spans="1:9" ht="28.5" customHeight="1">
      <c r="A77" s="870" t="s">
        <v>79</v>
      </c>
      <c r="B77" s="871"/>
      <c r="C77" s="869" t="s">
        <v>37</v>
      </c>
      <c r="D77" s="869" t="s">
        <v>38</v>
      </c>
      <c r="E77" s="869" t="s">
        <v>39</v>
      </c>
      <c r="F77" s="869" t="s">
        <v>40</v>
      </c>
      <c r="G77" s="869" t="s">
        <v>41</v>
      </c>
      <c r="H77" s="869" t="s">
        <v>42</v>
      </c>
      <c r="I77" s="869" t="s">
        <v>43</v>
      </c>
    </row>
    <row r="78" spans="1:9">
      <c r="A78" s="61">
        <v>55529</v>
      </c>
      <c r="B78" s="484" t="s">
        <v>383</v>
      </c>
      <c r="C78" s="440"/>
      <c r="D78" s="440"/>
      <c r="E78" s="440"/>
      <c r="F78" s="440"/>
      <c r="G78" s="488"/>
      <c r="H78" s="459"/>
      <c r="I78" s="440"/>
    </row>
    <row r="79" spans="1:9">
      <c r="A79" s="958">
        <v>31994</v>
      </c>
      <c r="B79" s="959" t="s">
        <v>646</v>
      </c>
      <c r="C79" s="440"/>
      <c r="D79" s="440"/>
      <c r="E79" s="440"/>
      <c r="F79" s="58"/>
      <c r="G79" s="440"/>
      <c r="H79" s="440"/>
      <c r="I79" s="488"/>
    </row>
    <row r="80" spans="1:9">
      <c r="A80" s="61">
        <v>99999</v>
      </c>
      <c r="B80" s="1042" t="s">
        <v>683</v>
      </c>
      <c r="C80" s="55"/>
      <c r="D80" s="440"/>
      <c r="E80" s="440"/>
      <c r="F80" s="440"/>
      <c r="G80" s="440"/>
      <c r="H80" s="440"/>
      <c r="I80" s="443"/>
    </row>
    <row r="81" spans="1:9">
      <c r="A81" s="60">
        <v>67746</v>
      </c>
      <c r="B81" s="482" t="s">
        <v>386</v>
      </c>
      <c r="C81" s="440"/>
      <c r="D81" s="440"/>
      <c r="E81" s="440"/>
      <c r="F81" s="440"/>
      <c r="G81" s="487"/>
      <c r="H81" s="489"/>
      <c r="I81" s="440"/>
    </row>
    <row r="82" spans="1:9">
      <c r="A82" s="60">
        <v>12550</v>
      </c>
      <c r="B82" s="472" t="s">
        <v>607</v>
      </c>
      <c r="C82" s="481"/>
      <c r="D82" s="55"/>
      <c r="E82" s="485"/>
      <c r="F82" s="440"/>
      <c r="G82" s="443"/>
      <c r="H82" s="437"/>
      <c r="I82" s="481"/>
    </row>
    <row r="83" spans="1:9">
      <c r="A83" s="60">
        <v>71109</v>
      </c>
      <c r="B83" s="472" t="s">
        <v>614</v>
      </c>
      <c r="C83" s="481"/>
      <c r="D83" s="481"/>
      <c r="E83" s="481"/>
      <c r="F83" s="485"/>
      <c r="G83" s="443"/>
      <c r="H83" s="437"/>
      <c r="I83" s="485"/>
    </row>
    <row r="84" spans="1:9">
      <c r="A84" s="60">
        <v>858614</v>
      </c>
      <c r="B84" s="472" t="s">
        <v>644</v>
      </c>
      <c r="C84" s="481"/>
      <c r="D84" s="481"/>
      <c r="E84" s="481"/>
      <c r="F84" s="481"/>
      <c r="G84" s="481"/>
      <c r="H84" s="437"/>
      <c r="I84" s="55"/>
    </row>
    <row r="85" spans="1:9">
      <c r="A85" s="60">
        <v>123456</v>
      </c>
      <c r="B85" s="472" t="s">
        <v>660</v>
      </c>
      <c r="C85" s="481"/>
      <c r="D85" s="481"/>
      <c r="E85" s="481"/>
      <c r="F85" s="1043"/>
      <c r="G85" s="481"/>
      <c r="H85" s="481"/>
      <c r="I85" s="481"/>
    </row>
    <row r="86" spans="1:9">
      <c r="A86" s="952"/>
      <c r="B86" s="953"/>
      <c r="C86" s="954"/>
      <c r="D86" s="954"/>
      <c r="E86" s="954"/>
      <c r="F86" s="954"/>
      <c r="G86" s="954"/>
      <c r="H86" s="954"/>
      <c r="I86" s="954"/>
    </row>
    <row r="87" spans="1:9" ht="26.25" thickBot="1">
      <c r="A87" s="403" t="s">
        <v>336</v>
      </c>
      <c r="B87" s="953"/>
      <c r="C87" s="954"/>
      <c r="D87" s="954"/>
      <c r="E87" s="954"/>
      <c r="F87" s="954"/>
      <c r="G87" s="954"/>
      <c r="H87" s="954"/>
      <c r="I87" s="954"/>
    </row>
    <row r="88" spans="1:9" ht="26.25" thickBot="1">
      <c r="A88" s="405"/>
      <c r="B88" s="406"/>
      <c r="C88" s="406"/>
      <c r="D88" s="406"/>
      <c r="E88" s="414"/>
      <c r="F88" s="407"/>
    </row>
    <row r="89" spans="1:9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9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9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9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9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9" ht="36.7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9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9">
      <c r="E96" s="417"/>
    </row>
    <row r="97" spans="5:5">
      <c r="E97" s="417"/>
    </row>
  </sheetData>
  <phoneticPr fontId="6" type="noConversion"/>
  <conditionalFormatting sqref="A81 C5:G5 I5 G14 B66:B68 H81 E15:I15 I11 C12:I12 I13:I14 C13:G13 H66 C66:F66 E82:F82 F83 H82:I83 C3:I4 A3:B17 C6:I6 A66:A72 A30:B38 H72:I73 E73 H84 C8:I8 I16:I17 C16 E16:H16 C40 D10:G10 E40:I40 C41:I47 A26:I28 A25:C25 F25:I25 C31:I31 H29:I30 C30:G30 C53:H53 C54:G54 C55:I56 I54 C33:I39 D49:I49 A22:I24 A21:C21 E21:I21 A18:I20 A50:A51 C50:I52 C79:E79 D80:F80">
    <cfRule type="expression" dxfId="2336" priority="215">
      <formula>ROW()=CELL("ROW")</formula>
    </cfRule>
  </conditionalFormatting>
  <conditionalFormatting sqref="A1:I2 A81 C5:G5 I5 G14 B66:B68 H81 E15:I15 I11 C12:I12 I13:I14 C13:G13 H66 C66:F66 E82:F82 F83 H82:I83 C3:I4 A3:B17 C6:I6 A66:A72 A30:B38 H72:I73 E73 H84 C8:I8 I16:I17 C16 E16:H16 C40 D10:G10 E40:I40 C41:I47 A26:I28 A25:C25 F25:I25 C31:I31 H29:I30 C30:G30 C53:H53 C54:G54 C55:I56 I54 C33:I39 D49:I49 A22:I24 A21:C21 E21:I21 A18:I20 A50:A51 C50:I52 C79:E79 D80:F80">
    <cfRule type="expression" dxfId="2335" priority="214">
      <formula>ROW()=CELL("ROW")</formula>
    </cfRule>
  </conditionalFormatting>
  <conditionalFormatting sqref="A35 A38 A76:A81 A62:A72 A30:A33 A11:A28 A50:A51">
    <cfRule type="cellIs" dxfId="2334" priority="212" operator="equal">
      <formula>"SL"</formula>
    </cfRule>
    <cfRule type="cellIs" dxfId="2333" priority="213" operator="equal">
      <formula>"AL"</formula>
    </cfRule>
  </conditionalFormatting>
  <conditionalFormatting sqref="A76:B77 A62:B63">
    <cfRule type="expression" dxfId="2332" priority="211">
      <formula>ROW()=CELL("ROW")</formula>
    </cfRule>
  </conditionalFormatting>
  <conditionalFormatting sqref="A76:B77 A62:B63">
    <cfRule type="expression" dxfId="2331" priority="210">
      <formula>ROW()=CELL("ROW")</formula>
    </cfRule>
  </conditionalFormatting>
  <conditionalFormatting sqref="I65 I9 C17 H78 G64 C62:I63 E7:F7 H7 G68:H68 C6:F6 C76:I77 C7:C8">
    <cfRule type="expression" dxfId="2330" priority="209">
      <formula>ROW()=CELL("ROW")</formula>
    </cfRule>
  </conditionalFormatting>
  <conditionalFormatting sqref="I65 I9 C17 H78 G64 C62:I63 E7:F7 H7 G68:H68 C6:F6 C76:I77 C7:C8">
    <cfRule type="expression" dxfId="2329" priority="208">
      <formula>ROW()=CELL("ROW")</formula>
    </cfRule>
  </conditionalFormatting>
  <conditionalFormatting sqref="B64:B65">
    <cfRule type="cellIs" dxfId="2328" priority="206" operator="equal">
      <formula>"SL"</formula>
    </cfRule>
    <cfRule type="cellIs" dxfId="2327" priority="207" operator="equal">
      <formula>"AL"</formula>
    </cfRule>
  </conditionalFormatting>
  <conditionalFormatting sqref="A64:B65">
    <cfRule type="expression" dxfId="2326" priority="205">
      <formula>ROW()=CELL("ROW")</formula>
    </cfRule>
  </conditionalFormatting>
  <conditionalFormatting sqref="A64:B65">
    <cfRule type="expression" dxfId="2325" priority="204">
      <formula>ROW()=CELL("ROW")</formula>
    </cfRule>
  </conditionalFormatting>
  <conditionalFormatting sqref="B81">
    <cfRule type="expression" dxfId="2324" priority="203">
      <formula>ROW()=CELL("ROW")</formula>
    </cfRule>
  </conditionalFormatting>
  <conditionalFormatting sqref="B81">
    <cfRule type="expression" dxfId="2323" priority="202">
      <formula>ROW()=CELL("ROW")</formula>
    </cfRule>
  </conditionalFormatting>
  <conditionalFormatting sqref="A78:B79">
    <cfRule type="expression" dxfId="2322" priority="201">
      <formula>ROW()=CELL("ROW")</formula>
    </cfRule>
  </conditionalFormatting>
  <conditionalFormatting sqref="A78:B79">
    <cfRule type="expression" dxfId="2321" priority="200">
      <formula>ROW()=CELL("ROW")</formula>
    </cfRule>
  </conditionalFormatting>
  <conditionalFormatting sqref="A80:B80">
    <cfRule type="expression" dxfId="2320" priority="199">
      <formula>ROW()=CELL("ROW")</formula>
    </cfRule>
  </conditionalFormatting>
  <conditionalFormatting sqref="A80:B80">
    <cfRule type="expression" dxfId="2319" priority="198">
      <formula>ROW()=CELL("ROW")</formula>
    </cfRule>
  </conditionalFormatting>
  <conditionalFormatting sqref="I21:I31">
    <cfRule type="expression" dxfId="2318" priority="197">
      <formula>ROW()=CELL("ROW")</formula>
    </cfRule>
  </conditionalFormatting>
  <conditionalFormatting sqref="I21:I31">
    <cfRule type="expression" dxfId="2317" priority="196">
      <formula>ROW()=CELL("ROW")</formula>
    </cfRule>
  </conditionalFormatting>
  <conditionalFormatting sqref="C11:F11">
    <cfRule type="cellIs" dxfId="2316" priority="192" operator="equal">
      <formula>"SL"</formula>
    </cfRule>
    <cfRule type="cellIs" dxfId="2315" priority="193" operator="equal">
      <formula>"SL"</formula>
    </cfRule>
    <cfRule type="cellIs" dxfId="2314" priority="194" operator="equal">
      <formula>"SL"</formula>
    </cfRule>
    <cfRule type="cellIs" dxfId="2313" priority="195" operator="equal">
      <formula>"AL"</formula>
    </cfRule>
  </conditionalFormatting>
  <conditionalFormatting sqref="C11:F11">
    <cfRule type="expression" dxfId="2312" priority="190">
      <formula>ROW()=CELL("ROW")</formula>
    </cfRule>
    <cfRule type="expression" priority="191">
      <formula>ROW()=CELL("ROW")</formula>
    </cfRule>
  </conditionalFormatting>
  <conditionalFormatting sqref="D7">
    <cfRule type="expression" dxfId="2311" priority="189">
      <formula>ROW()=CELL("ROW")</formula>
    </cfRule>
  </conditionalFormatting>
  <conditionalFormatting sqref="D7">
    <cfRule type="expression" dxfId="2310" priority="188">
      <formula>ROW()=CELL("ROW")</formula>
    </cfRule>
  </conditionalFormatting>
  <conditionalFormatting sqref="G7">
    <cfRule type="expression" dxfId="2309" priority="187">
      <formula>ROW()=CELL("ROW")</formula>
    </cfRule>
  </conditionalFormatting>
  <conditionalFormatting sqref="G7">
    <cfRule type="expression" dxfId="2308" priority="186">
      <formula>ROW()=CELL("ROW")</formula>
    </cfRule>
  </conditionalFormatting>
  <conditionalFormatting sqref="I7">
    <cfRule type="expression" dxfId="2307" priority="185">
      <formula>ROW()=CELL("ROW")</formula>
    </cfRule>
  </conditionalFormatting>
  <conditionalFormatting sqref="I7">
    <cfRule type="expression" dxfId="2306" priority="184">
      <formula>ROW()=CELL("ROW")</formula>
    </cfRule>
  </conditionalFormatting>
  <conditionalFormatting sqref="D9:H9">
    <cfRule type="expression" dxfId="2305" priority="183">
      <formula>ROW()=CELL("ROW")</formula>
    </cfRule>
  </conditionalFormatting>
  <conditionalFormatting sqref="D9:H9">
    <cfRule type="expression" dxfId="2304" priority="182">
      <formula>ROW()=CELL("ROW")</formula>
    </cfRule>
  </conditionalFormatting>
  <conditionalFormatting sqref="C14:F14">
    <cfRule type="expression" dxfId="2303" priority="181">
      <formula>ROW()=CELL("ROW")</formula>
    </cfRule>
  </conditionalFormatting>
  <conditionalFormatting sqref="C14:F14">
    <cfRule type="expression" dxfId="2302" priority="180">
      <formula>ROW()=CELL("ROW")</formula>
    </cfRule>
  </conditionalFormatting>
  <conditionalFormatting sqref="D17:F17">
    <cfRule type="expression" dxfId="2301" priority="179">
      <formula>ROW()=CELL("ROW")</formula>
    </cfRule>
  </conditionalFormatting>
  <conditionalFormatting sqref="D17:F17">
    <cfRule type="expression" dxfId="2300" priority="178">
      <formula>ROW()=CELL("ROW")</formula>
    </cfRule>
  </conditionalFormatting>
  <conditionalFormatting sqref="G17:H17">
    <cfRule type="expression" dxfId="2299" priority="177">
      <formula>ROW()=CELL("ROW")</formula>
    </cfRule>
  </conditionalFormatting>
  <conditionalFormatting sqref="G17:H17">
    <cfRule type="expression" dxfId="2298" priority="176">
      <formula>ROW()=CELL("ROW")</formula>
    </cfRule>
  </conditionalFormatting>
  <conditionalFormatting sqref="C64:F64">
    <cfRule type="expression" dxfId="2297" priority="175">
      <formula>ROW()=CELL("ROW")</formula>
    </cfRule>
  </conditionalFormatting>
  <conditionalFormatting sqref="C64:F64">
    <cfRule type="expression" dxfId="2296" priority="174">
      <formula>ROW()=CELL("ROW")</formula>
    </cfRule>
  </conditionalFormatting>
  <conditionalFormatting sqref="I64">
    <cfRule type="expression" dxfId="2295" priority="173">
      <formula>ROW()=CELL("ROW")</formula>
    </cfRule>
  </conditionalFormatting>
  <conditionalFormatting sqref="I64">
    <cfRule type="expression" dxfId="2294" priority="172">
      <formula>ROW()=CELL("ROW")</formula>
    </cfRule>
  </conditionalFormatting>
  <conditionalFormatting sqref="E65">
    <cfRule type="expression" dxfId="2293" priority="171">
      <formula>ROW()=CELL("ROW")</formula>
    </cfRule>
  </conditionalFormatting>
  <conditionalFormatting sqref="E65">
    <cfRule type="expression" dxfId="2292" priority="170">
      <formula>ROW()=CELL("ROW")</formula>
    </cfRule>
  </conditionalFormatting>
  <conditionalFormatting sqref="I66">
    <cfRule type="expression" dxfId="2291" priority="169">
      <formula>ROW()=CELL("ROW")</formula>
    </cfRule>
  </conditionalFormatting>
  <conditionalFormatting sqref="I66">
    <cfRule type="expression" dxfId="2290" priority="168">
      <formula>ROW()=CELL("ROW")</formula>
    </cfRule>
  </conditionalFormatting>
  <conditionalFormatting sqref="E71:I71">
    <cfRule type="expression" dxfId="2289" priority="167">
      <formula>ROW()=CELL("ROW")</formula>
    </cfRule>
  </conditionalFormatting>
  <conditionalFormatting sqref="E71:I71">
    <cfRule type="expression" dxfId="2288" priority="166">
      <formula>ROW()=CELL("ROW")</formula>
    </cfRule>
  </conditionalFormatting>
  <conditionalFormatting sqref="D73:E73">
    <cfRule type="expression" dxfId="2287" priority="165">
      <formula>ROW()=CELL("ROW")</formula>
    </cfRule>
  </conditionalFormatting>
  <conditionalFormatting sqref="D73:E73">
    <cfRule type="expression" dxfId="2286" priority="164">
      <formula>ROW()=CELL("ROW")</formula>
    </cfRule>
  </conditionalFormatting>
  <conditionalFormatting sqref="C78:F78">
    <cfRule type="expression" dxfId="2285" priority="163">
      <formula>ROW()=CELL("ROW")</formula>
    </cfRule>
  </conditionalFormatting>
  <conditionalFormatting sqref="C78:F78">
    <cfRule type="expression" dxfId="2284" priority="162">
      <formula>ROW()=CELL("ROW")</formula>
    </cfRule>
  </conditionalFormatting>
  <conditionalFormatting sqref="I78">
    <cfRule type="expression" dxfId="2283" priority="161">
      <formula>ROW()=CELL("ROW")</formula>
    </cfRule>
  </conditionalFormatting>
  <conditionalFormatting sqref="I78">
    <cfRule type="expression" dxfId="2282" priority="160">
      <formula>ROW()=CELL("ROW")</formula>
    </cfRule>
  </conditionalFormatting>
  <conditionalFormatting sqref="G79:H80">
    <cfRule type="expression" dxfId="2281" priority="159">
      <formula>ROW()=CELL("ROW")</formula>
    </cfRule>
  </conditionalFormatting>
  <conditionalFormatting sqref="G79:H80">
    <cfRule type="expression" dxfId="2280" priority="158">
      <formula>ROW()=CELL("ROW")</formula>
    </cfRule>
  </conditionalFormatting>
  <conditionalFormatting sqref="C81:F81">
    <cfRule type="expression" dxfId="2279" priority="157">
      <formula>ROW()=CELL("ROW")</formula>
    </cfRule>
  </conditionalFormatting>
  <conditionalFormatting sqref="C81:F81">
    <cfRule type="expression" dxfId="2278" priority="156">
      <formula>ROW()=CELL("ROW")</formula>
    </cfRule>
  </conditionalFormatting>
  <conditionalFormatting sqref="I81">
    <cfRule type="expression" dxfId="2277" priority="155">
      <formula>ROW()=CELL("ROW")</formula>
    </cfRule>
  </conditionalFormatting>
  <conditionalFormatting sqref="I81">
    <cfRule type="expression" dxfId="2276" priority="154">
      <formula>ROW()=CELL("ROW")</formula>
    </cfRule>
  </conditionalFormatting>
  <conditionalFormatting sqref="A82:A85">
    <cfRule type="expression" dxfId="2275" priority="153">
      <formula>ROW()=CELL("ROW")</formula>
    </cfRule>
  </conditionalFormatting>
  <conditionalFormatting sqref="A82:A85">
    <cfRule type="expression" dxfId="2274" priority="152">
      <formula>ROW()=CELL("ROW")</formula>
    </cfRule>
  </conditionalFormatting>
  <conditionalFormatting sqref="A82:A85">
    <cfRule type="cellIs" dxfId="2273" priority="150" operator="equal">
      <formula>"SL"</formula>
    </cfRule>
    <cfRule type="cellIs" dxfId="2272" priority="151" operator="equal">
      <formula>"AL"</formula>
    </cfRule>
  </conditionalFormatting>
  <conditionalFormatting sqref="C49">
    <cfRule type="expression" dxfId="2271" priority="149">
      <formula>ROW()=CELL("ROW")</formula>
    </cfRule>
  </conditionalFormatting>
  <conditionalFormatting sqref="C49">
    <cfRule type="expression" dxfId="2270" priority="148">
      <formula>ROW()=CELL("ROW")</formula>
    </cfRule>
  </conditionalFormatting>
  <conditionalFormatting sqref="A52:A53">
    <cfRule type="expression" dxfId="2269" priority="147">
      <formula>ROW()=CELL("ROW")</formula>
    </cfRule>
  </conditionalFormatting>
  <conditionalFormatting sqref="A52:A53">
    <cfRule type="expression" dxfId="2268" priority="146">
      <formula>ROW()=CELL("ROW")</formula>
    </cfRule>
  </conditionalFormatting>
  <conditionalFormatting sqref="A52:A53">
    <cfRule type="cellIs" dxfId="2267" priority="144" operator="equal">
      <formula>"SL"</formula>
    </cfRule>
    <cfRule type="cellIs" dxfId="2266" priority="145" operator="equal">
      <formula>"AL"</formula>
    </cfRule>
  </conditionalFormatting>
  <conditionalFormatting sqref="C53:C54">
    <cfRule type="expression" dxfId="2265" priority="143">
      <formula>ROW()=CELL("ROW")</formula>
    </cfRule>
  </conditionalFormatting>
  <conditionalFormatting sqref="C53:C54">
    <cfRule type="expression" dxfId="2264" priority="142">
      <formula>ROW()=CELL("ROW")</formula>
    </cfRule>
  </conditionalFormatting>
  <conditionalFormatting sqref="C70:E70">
    <cfRule type="expression" dxfId="2263" priority="141">
      <formula>ROW()=CELL("ROW")</formula>
    </cfRule>
  </conditionalFormatting>
  <conditionalFormatting sqref="C70:E70">
    <cfRule type="expression" dxfId="2262" priority="140">
      <formula>ROW()=CELL("ROW")</formula>
    </cfRule>
  </conditionalFormatting>
  <conditionalFormatting sqref="F70:G70">
    <cfRule type="expression" dxfId="2261" priority="139">
      <formula>ROW()=CELL("ROW")</formula>
    </cfRule>
  </conditionalFormatting>
  <conditionalFormatting sqref="F70:G70">
    <cfRule type="expression" dxfId="2260" priority="138">
      <formula>ROW()=CELL("ROW")</formula>
    </cfRule>
  </conditionalFormatting>
  <conditionalFormatting sqref="I70">
    <cfRule type="expression" dxfId="2259" priority="137">
      <formula>ROW()=CELL("ROW")</formula>
    </cfRule>
  </conditionalFormatting>
  <conditionalFormatting sqref="I70">
    <cfRule type="expression" dxfId="2258" priority="136">
      <formula>ROW()=CELL("ROW")</formula>
    </cfRule>
  </conditionalFormatting>
  <conditionalFormatting sqref="H26:H28">
    <cfRule type="expression" dxfId="2257" priority="135">
      <formula>ROW()=CELL("ROW")</formula>
    </cfRule>
  </conditionalFormatting>
  <conditionalFormatting sqref="H26:H28">
    <cfRule type="expression" dxfId="2256" priority="134">
      <formula>ROW()=CELL("ROW")</formula>
    </cfRule>
  </conditionalFormatting>
  <conditionalFormatting sqref="C69:F69">
    <cfRule type="expression" dxfId="2255" priority="133">
      <formula>ROW()=CELL("ROW")</formula>
    </cfRule>
  </conditionalFormatting>
  <conditionalFormatting sqref="C69:F69">
    <cfRule type="expression" dxfId="2254" priority="132">
      <formula>ROW()=CELL("ROW")</formula>
    </cfRule>
  </conditionalFormatting>
  <conditionalFormatting sqref="C69:F69">
    <cfRule type="expression" dxfId="2253" priority="131">
      <formula>ROW()=CELL("ROW")</formula>
    </cfRule>
  </conditionalFormatting>
  <conditionalFormatting sqref="C69:F69">
    <cfRule type="expression" dxfId="2252" priority="130">
      <formula>ROW()=CELL("ROW")</formula>
    </cfRule>
  </conditionalFormatting>
  <conditionalFormatting sqref="C69:F69">
    <cfRule type="expression" dxfId="2251" priority="129">
      <formula>ROW()=CELL("ROW")</formula>
    </cfRule>
  </conditionalFormatting>
  <conditionalFormatting sqref="C69:F69">
    <cfRule type="expression" dxfId="2250" priority="128">
      <formula>ROW()=CELL("ROW")</formula>
    </cfRule>
  </conditionalFormatting>
  <conditionalFormatting sqref="I69">
    <cfRule type="expression" dxfId="2249" priority="127">
      <formula>ROW()=CELL("ROW")</formula>
    </cfRule>
  </conditionalFormatting>
  <conditionalFormatting sqref="I69">
    <cfRule type="expression" dxfId="2248" priority="126">
      <formula>ROW()=CELL("ROW")</formula>
    </cfRule>
  </conditionalFormatting>
  <conditionalFormatting sqref="I69">
    <cfRule type="expression" dxfId="2247" priority="125">
      <formula>ROW()=CELL("ROW")</formula>
    </cfRule>
  </conditionalFormatting>
  <conditionalFormatting sqref="I69">
    <cfRule type="expression" dxfId="2246" priority="124">
      <formula>ROW()=CELL("ROW")</formula>
    </cfRule>
  </conditionalFormatting>
  <conditionalFormatting sqref="I69">
    <cfRule type="expression" dxfId="2245" priority="123">
      <formula>ROW()=CELL("ROW")</formula>
    </cfRule>
  </conditionalFormatting>
  <conditionalFormatting sqref="I69">
    <cfRule type="expression" dxfId="2244" priority="122">
      <formula>ROW()=CELL("ROW")</formula>
    </cfRule>
  </conditionalFormatting>
  <conditionalFormatting sqref="C67:I67">
    <cfRule type="expression" dxfId="2243" priority="121">
      <formula>ROW()=CELL("ROW")</formula>
    </cfRule>
  </conditionalFormatting>
  <conditionalFormatting sqref="C67:I67">
    <cfRule type="expression" dxfId="2242" priority="120">
      <formula>ROW()=CELL("ROW")</formula>
    </cfRule>
  </conditionalFormatting>
  <conditionalFormatting sqref="C67:I67">
    <cfRule type="expression" dxfId="2241" priority="119">
      <formula>ROW()=CELL("ROW")</formula>
    </cfRule>
  </conditionalFormatting>
  <conditionalFormatting sqref="C67:I67">
    <cfRule type="expression" dxfId="2240" priority="118">
      <formula>ROW()=CELL("ROW")</formula>
    </cfRule>
  </conditionalFormatting>
  <conditionalFormatting sqref="C67:I67">
    <cfRule type="expression" dxfId="2239" priority="117">
      <formula>ROW()=CELL("ROW")</formula>
    </cfRule>
  </conditionalFormatting>
  <conditionalFormatting sqref="C67:I67">
    <cfRule type="expression" dxfId="2238" priority="116">
      <formula>ROW()=CELL("ROW")</formula>
    </cfRule>
  </conditionalFormatting>
  <conditionalFormatting sqref="G69:H69">
    <cfRule type="expression" dxfId="2237" priority="115">
      <formula>ROW()=CELL("ROW")</formula>
    </cfRule>
  </conditionalFormatting>
  <conditionalFormatting sqref="G69:H69">
    <cfRule type="expression" dxfId="2236" priority="114">
      <formula>ROW()=CELL("ROW")</formula>
    </cfRule>
  </conditionalFormatting>
  <conditionalFormatting sqref="G69:H69">
    <cfRule type="expression" dxfId="2235" priority="113">
      <formula>ROW()=CELL("ROW")</formula>
    </cfRule>
  </conditionalFormatting>
  <conditionalFormatting sqref="G69:H69">
    <cfRule type="expression" dxfId="2234" priority="112">
      <formula>ROW()=CELL("ROW")</formula>
    </cfRule>
  </conditionalFormatting>
  <conditionalFormatting sqref="G69:H69">
    <cfRule type="expression" dxfId="2233" priority="111">
      <formula>ROW()=CELL("ROW")</formula>
    </cfRule>
  </conditionalFormatting>
  <conditionalFormatting sqref="G69:H69">
    <cfRule type="expression" dxfId="2232" priority="110">
      <formula>ROW()=CELL("ROW")</formula>
    </cfRule>
  </conditionalFormatting>
  <conditionalFormatting sqref="G72">
    <cfRule type="expression" dxfId="2231" priority="109">
      <formula>ROW()=CELL("ROW")</formula>
    </cfRule>
  </conditionalFormatting>
  <conditionalFormatting sqref="G72">
    <cfRule type="expression" dxfId="2230" priority="108">
      <formula>ROW()=CELL("ROW")</formula>
    </cfRule>
  </conditionalFormatting>
  <conditionalFormatting sqref="G72">
    <cfRule type="expression" dxfId="2229" priority="107">
      <formula>ROW()=CELL("ROW")</formula>
    </cfRule>
  </conditionalFormatting>
  <conditionalFormatting sqref="G72">
    <cfRule type="expression" dxfId="2228" priority="106">
      <formula>ROW()=CELL("ROW")</formula>
    </cfRule>
  </conditionalFormatting>
  <conditionalFormatting sqref="G72">
    <cfRule type="expression" dxfId="2227" priority="105">
      <formula>ROW()=CELL("ROW")</formula>
    </cfRule>
  </conditionalFormatting>
  <conditionalFormatting sqref="G72">
    <cfRule type="expression" dxfId="2226" priority="104">
      <formula>ROW()=CELL("ROW")</formula>
    </cfRule>
  </conditionalFormatting>
  <conditionalFormatting sqref="C68:F68">
    <cfRule type="expression" dxfId="2225" priority="103">
      <formula>ROW()=CELL("ROW")</formula>
    </cfRule>
  </conditionalFormatting>
  <conditionalFormatting sqref="C68:F68">
    <cfRule type="expression" dxfId="2224" priority="102">
      <formula>ROW()=CELL("ROW")</formula>
    </cfRule>
  </conditionalFormatting>
  <conditionalFormatting sqref="I68">
    <cfRule type="expression" dxfId="2223" priority="101">
      <formula>ROW()=CELL("ROW")</formula>
    </cfRule>
  </conditionalFormatting>
  <conditionalFormatting sqref="I68">
    <cfRule type="expression" dxfId="2222" priority="100">
      <formula>ROW()=CELL("ROW")</formula>
    </cfRule>
  </conditionalFormatting>
  <conditionalFormatting sqref="C46:I47">
    <cfRule type="expression" dxfId="2221" priority="99">
      <formula>ROW()=CELL("ROW")</formula>
    </cfRule>
  </conditionalFormatting>
  <conditionalFormatting sqref="C46:I47">
    <cfRule type="expression" dxfId="2220" priority="98">
      <formula>ROW()=CELL("ROW")</formula>
    </cfRule>
  </conditionalFormatting>
  <conditionalFormatting sqref="C45:I47">
    <cfRule type="expression" dxfId="2219" priority="97">
      <formula>ROW()=CELL("ROW")</formula>
    </cfRule>
  </conditionalFormatting>
  <conditionalFormatting sqref="C45:I47">
    <cfRule type="expression" dxfId="2218" priority="96">
      <formula>ROW()=CELL("ROW")</formula>
    </cfRule>
  </conditionalFormatting>
  <conditionalFormatting sqref="H11">
    <cfRule type="cellIs" dxfId="2217" priority="92" operator="equal">
      <formula>"SL"</formula>
    </cfRule>
    <cfRule type="cellIs" dxfId="2216" priority="93" operator="equal">
      <formula>"SL"</formula>
    </cfRule>
    <cfRule type="cellIs" dxfId="2215" priority="94" operator="equal">
      <formula>"SL"</formula>
    </cfRule>
    <cfRule type="cellIs" dxfId="2214" priority="95" operator="equal">
      <formula>"AL"</formula>
    </cfRule>
  </conditionalFormatting>
  <conditionalFormatting sqref="H11">
    <cfRule type="expression" dxfId="2213" priority="90">
      <formula>ROW()=CELL("ROW")</formula>
    </cfRule>
    <cfRule type="expression" priority="91">
      <formula>ROW()=CELL("ROW")</formula>
    </cfRule>
  </conditionalFormatting>
  <conditionalFormatting sqref="C65:D65">
    <cfRule type="expression" dxfId="2212" priority="89">
      <formula>ROW()=CELL("ROW")</formula>
    </cfRule>
  </conditionalFormatting>
  <conditionalFormatting sqref="C65:D65">
    <cfRule type="expression" dxfId="2211" priority="88">
      <formula>ROW()=CELL("ROW")</formula>
    </cfRule>
  </conditionalFormatting>
  <conditionalFormatting sqref="G65:H65">
    <cfRule type="expression" dxfId="2210" priority="87">
      <formula>ROW()=CELL("ROW")</formula>
    </cfRule>
  </conditionalFormatting>
  <conditionalFormatting sqref="G65:H65">
    <cfRule type="expression" dxfId="2209" priority="86">
      <formula>ROW()=CELL("ROW")</formula>
    </cfRule>
  </conditionalFormatting>
  <conditionalFormatting sqref="F65">
    <cfRule type="expression" dxfId="2208" priority="85">
      <formula>ROW()=CELL("ROW")</formula>
    </cfRule>
  </conditionalFormatting>
  <conditionalFormatting sqref="F65">
    <cfRule type="expression" dxfId="2207" priority="84">
      <formula>ROW()=CELL("ROW")</formula>
    </cfRule>
  </conditionalFormatting>
  <conditionalFormatting sqref="I55">
    <cfRule type="expression" dxfId="2206" priority="83">
      <formula>ROW()=CELL("ROW")</formula>
    </cfRule>
  </conditionalFormatting>
  <conditionalFormatting sqref="I55">
    <cfRule type="expression" dxfId="2205" priority="82">
      <formula>ROW()=CELL("ROW")</formula>
    </cfRule>
  </conditionalFormatting>
  <conditionalFormatting sqref="I55">
    <cfRule type="expression" dxfId="2204" priority="81">
      <formula>ROW()=CELL("ROW")</formula>
    </cfRule>
  </conditionalFormatting>
  <conditionalFormatting sqref="I55">
    <cfRule type="expression" dxfId="2203" priority="80">
      <formula>ROW()=CELL("ROW")</formula>
    </cfRule>
  </conditionalFormatting>
  <conditionalFormatting sqref="I55">
    <cfRule type="expression" dxfId="2202" priority="79">
      <formula>ROW()=CELL("ROW")</formula>
    </cfRule>
  </conditionalFormatting>
  <conditionalFormatting sqref="I55">
    <cfRule type="expression" dxfId="2201" priority="78">
      <formula>ROW()=CELL("ROW")</formula>
    </cfRule>
  </conditionalFormatting>
  <conditionalFormatting sqref="H55">
    <cfRule type="expression" dxfId="2200" priority="77">
      <formula>ROW()=CELL("ROW")</formula>
    </cfRule>
  </conditionalFormatting>
  <conditionalFormatting sqref="H55">
    <cfRule type="expression" dxfId="2199" priority="76">
      <formula>ROW()=CELL("ROW")</formula>
    </cfRule>
  </conditionalFormatting>
  <conditionalFormatting sqref="H55">
    <cfRule type="expression" dxfId="2198" priority="75">
      <formula>ROW()=CELL("ROW")</formula>
    </cfRule>
  </conditionalFormatting>
  <conditionalFormatting sqref="H55">
    <cfRule type="expression" dxfId="2197" priority="74">
      <formula>ROW()=CELL("ROW")</formula>
    </cfRule>
  </conditionalFormatting>
  <conditionalFormatting sqref="G55">
    <cfRule type="expression" dxfId="2196" priority="73">
      <formula>ROW()=CELL("ROW")</formula>
    </cfRule>
  </conditionalFormatting>
  <conditionalFormatting sqref="G55">
    <cfRule type="expression" dxfId="2195" priority="72">
      <formula>ROW()=CELL("ROW")</formula>
    </cfRule>
  </conditionalFormatting>
  <conditionalFormatting sqref="G55">
    <cfRule type="expression" dxfId="2194" priority="71">
      <formula>ROW()=CELL("ROW")</formula>
    </cfRule>
  </conditionalFormatting>
  <conditionalFormatting sqref="G55">
    <cfRule type="expression" dxfId="2193" priority="70">
      <formula>ROW()=CELL("ROW")</formula>
    </cfRule>
  </conditionalFormatting>
  <conditionalFormatting sqref="G55">
    <cfRule type="expression" dxfId="2192" priority="69">
      <formula>ROW()=CELL("ROW")</formula>
    </cfRule>
  </conditionalFormatting>
  <conditionalFormatting sqref="G55">
    <cfRule type="expression" dxfId="2191" priority="68">
      <formula>ROW()=CELL("ROW")</formula>
    </cfRule>
  </conditionalFormatting>
  <conditionalFormatting sqref="A29:G29">
    <cfRule type="expression" dxfId="2190" priority="67">
      <formula>ROW()=CELL("ROW")</formula>
    </cfRule>
  </conditionalFormatting>
  <conditionalFormatting sqref="A29:G29">
    <cfRule type="expression" dxfId="2189" priority="66">
      <formula>ROW()=CELL("ROW")</formula>
    </cfRule>
  </conditionalFormatting>
  <conditionalFormatting sqref="A29">
    <cfRule type="cellIs" dxfId="2188" priority="64" operator="equal">
      <formula>"SL"</formula>
    </cfRule>
    <cfRule type="cellIs" dxfId="2187" priority="65" operator="equal">
      <formula>"AL"</formula>
    </cfRule>
  </conditionalFormatting>
  <conditionalFormatting sqref="C48:I48">
    <cfRule type="expression" dxfId="2186" priority="63">
      <formula>ROW()=CELL("ROW")</formula>
    </cfRule>
  </conditionalFormatting>
  <conditionalFormatting sqref="C48:I48">
    <cfRule type="expression" dxfId="2185" priority="62">
      <formula>ROW()=CELL("ROW")</formula>
    </cfRule>
  </conditionalFormatting>
  <conditionalFormatting sqref="A73">
    <cfRule type="expression" dxfId="2184" priority="61">
      <formula>ROW()=CELL("ROW")</formula>
    </cfRule>
  </conditionalFormatting>
  <conditionalFormatting sqref="A73">
    <cfRule type="expression" dxfId="2183" priority="60">
      <formula>ROW()=CELL("ROW")</formula>
    </cfRule>
  </conditionalFormatting>
  <conditionalFormatting sqref="A73">
    <cfRule type="cellIs" dxfId="2182" priority="58" operator="equal">
      <formula>"SL"</formula>
    </cfRule>
    <cfRule type="cellIs" dxfId="2181" priority="59" operator="equal">
      <formula>"AL"</formula>
    </cfRule>
  </conditionalFormatting>
  <conditionalFormatting sqref="C73">
    <cfRule type="expression" dxfId="2180" priority="57">
      <formula>ROW()=CELL("ROW")</formula>
    </cfRule>
  </conditionalFormatting>
  <conditionalFormatting sqref="C73">
    <cfRule type="expression" dxfId="2179" priority="56">
      <formula>ROW()=CELL("ROW")</formula>
    </cfRule>
  </conditionalFormatting>
  <conditionalFormatting sqref="D73">
    <cfRule type="expression" dxfId="2178" priority="55">
      <formula>ROW()=CELL("ROW")</formula>
    </cfRule>
  </conditionalFormatting>
  <conditionalFormatting sqref="D73">
    <cfRule type="expression" dxfId="2177" priority="54">
      <formula>ROW()=CELL("ROW")</formula>
    </cfRule>
  </conditionalFormatting>
  <conditionalFormatting sqref="I74">
    <cfRule type="expression" dxfId="2176" priority="53">
      <formula>ROW()=CELL("ROW")</formula>
    </cfRule>
  </conditionalFormatting>
  <conditionalFormatting sqref="I74">
    <cfRule type="expression" dxfId="2175" priority="52">
      <formula>ROW()=CELL("ROW")</formula>
    </cfRule>
  </conditionalFormatting>
  <conditionalFormatting sqref="C74:E74">
    <cfRule type="expression" dxfId="2174" priority="51">
      <formula>ROW()=CELL("ROW")</formula>
    </cfRule>
  </conditionalFormatting>
  <conditionalFormatting sqref="C74:E74">
    <cfRule type="expression" dxfId="2173" priority="50">
      <formula>ROW()=CELL("ROW")</formula>
    </cfRule>
  </conditionalFormatting>
  <conditionalFormatting sqref="G74:H74">
    <cfRule type="expression" dxfId="2172" priority="49">
      <formula>ROW()=CELL("ROW")</formula>
    </cfRule>
  </conditionalFormatting>
  <conditionalFormatting sqref="G74:H74">
    <cfRule type="expression" dxfId="2171" priority="48">
      <formula>ROW()=CELL("ROW")</formula>
    </cfRule>
  </conditionalFormatting>
  <conditionalFormatting sqref="A74">
    <cfRule type="cellIs" dxfId="2170" priority="46" operator="equal">
      <formula>"SL"</formula>
    </cfRule>
    <cfRule type="cellIs" dxfId="2169" priority="47" operator="equal">
      <formula>"AL"</formula>
    </cfRule>
  </conditionalFormatting>
  <conditionalFormatting sqref="A74:B74">
    <cfRule type="expression" dxfId="2168" priority="45">
      <formula>ROW()=CELL("ROW")</formula>
    </cfRule>
  </conditionalFormatting>
  <conditionalFormatting sqref="A74:B74">
    <cfRule type="expression" dxfId="2167" priority="44">
      <formula>ROW()=CELL("ROW")</formula>
    </cfRule>
  </conditionalFormatting>
  <conditionalFormatting sqref="C57:I57">
    <cfRule type="expression" dxfId="2166" priority="43">
      <formula>ROW()=CELL("ROW")</formula>
    </cfRule>
  </conditionalFormatting>
  <conditionalFormatting sqref="C57:I57">
    <cfRule type="expression" dxfId="2165" priority="42">
      <formula>ROW()=CELL("ROW")</formula>
    </cfRule>
  </conditionalFormatting>
  <conditionalFormatting sqref="C72:D72">
    <cfRule type="expression" dxfId="2164" priority="41">
      <formula>ROW()=CELL("ROW")</formula>
    </cfRule>
  </conditionalFormatting>
  <conditionalFormatting sqref="C72:D72">
    <cfRule type="expression" dxfId="2163" priority="40">
      <formula>ROW()=CELL("ROW")</formula>
    </cfRule>
  </conditionalFormatting>
  <conditionalFormatting sqref="H10:I10">
    <cfRule type="expression" dxfId="2162" priority="39">
      <formula>ROW()=CELL("ROW")</formula>
    </cfRule>
  </conditionalFormatting>
  <conditionalFormatting sqref="H10:I10">
    <cfRule type="expression" dxfId="2161" priority="38">
      <formula>ROW()=CELL("ROW")</formula>
    </cfRule>
  </conditionalFormatting>
  <conditionalFormatting sqref="A58:A60">
    <cfRule type="cellIs" dxfId="2160" priority="35" operator="equal">
      <formula>"Prep"</formula>
    </cfRule>
    <cfRule type="cellIs" dxfId="2159" priority="36" operator="equal">
      <formula>"SL"</formula>
    </cfRule>
    <cfRule type="cellIs" dxfId="2158" priority="37" operator="equal">
      <formula>"AL"</formula>
    </cfRule>
  </conditionalFormatting>
  <conditionalFormatting sqref="G58:G60">
    <cfRule type="cellIs" dxfId="2157" priority="31" operator="equal">
      <formula>"SL"</formula>
    </cfRule>
    <cfRule type="cellIs" dxfId="2156" priority="32" operator="equal">
      <formula>"SL"</formula>
    </cfRule>
    <cfRule type="cellIs" dxfId="2155" priority="33" operator="equal">
      <formula>"SL"</formula>
    </cfRule>
    <cfRule type="cellIs" dxfId="2154" priority="34" operator="equal">
      <formula>"AL"</formula>
    </cfRule>
  </conditionalFormatting>
  <conditionalFormatting sqref="B58:B60 A59:A60">
    <cfRule type="cellIs" dxfId="2153" priority="28" operator="equal">
      <formula>"Prep"</formula>
    </cfRule>
    <cfRule type="cellIs" dxfId="2152" priority="29" operator="equal">
      <formula>"SL"</formula>
    </cfRule>
    <cfRule type="cellIs" dxfId="2151" priority="30" operator="equal">
      <formula>"AL"</formula>
    </cfRule>
  </conditionalFormatting>
  <conditionalFormatting sqref="B58:B60 A59:A60">
    <cfRule type="cellIs" dxfId="2150" priority="26" operator="equal">
      <formula>"SL"</formula>
    </cfRule>
    <cfRule type="cellIs" dxfId="2149" priority="27" operator="equal">
      <formula>"AL"</formula>
    </cfRule>
  </conditionalFormatting>
  <conditionalFormatting sqref="G58:G60 A58:B60">
    <cfRule type="cellIs" dxfId="2148" priority="25" operator="equal">
      <formula>"WC"</formula>
    </cfRule>
  </conditionalFormatting>
  <conditionalFormatting sqref="B58:B60 A59:A60">
    <cfRule type="expression" dxfId="2147" priority="24">
      <formula>ROW()=CELL("ROW")</formula>
    </cfRule>
  </conditionalFormatting>
  <conditionalFormatting sqref="B58:B60 A59:A60">
    <cfRule type="expression" dxfId="2146" priority="23">
      <formula>ROW()=CELL("ROW")</formula>
    </cfRule>
  </conditionalFormatting>
  <conditionalFormatting sqref="A58:A60">
    <cfRule type="cellIs" dxfId="2145" priority="20" operator="equal">
      <formula>"Prep"</formula>
    </cfRule>
    <cfRule type="cellIs" dxfId="2144" priority="21" operator="equal">
      <formula>"SL"</formula>
    </cfRule>
    <cfRule type="cellIs" dxfId="2143" priority="22" operator="equal">
      <formula>"AL"</formula>
    </cfRule>
  </conditionalFormatting>
  <conditionalFormatting sqref="A58:A60">
    <cfRule type="cellIs" dxfId="2142" priority="18" operator="equal">
      <formula>"SL"</formula>
    </cfRule>
    <cfRule type="cellIs" dxfId="2141" priority="19" operator="equal">
      <formula>"AL"</formula>
    </cfRule>
  </conditionalFormatting>
  <conditionalFormatting sqref="A58:A60">
    <cfRule type="cellIs" dxfId="2140" priority="17" operator="equal">
      <formula>"WC"</formula>
    </cfRule>
  </conditionalFormatting>
  <conditionalFormatting sqref="A58:A60">
    <cfRule type="expression" dxfId="2139" priority="16">
      <formula>ROW()=CELL("ROW")</formula>
    </cfRule>
  </conditionalFormatting>
  <conditionalFormatting sqref="A58:A60">
    <cfRule type="expression" dxfId="2138" priority="15">
      <formula>ROW()=CELL("ROW")</formula>
    </cfRule>
  </conditionalFormatting>
  <conditionalFormatting sqref="A58:B60">
    <cfRule type="expression" dxfId="2137" priority="14">
      <formula>ROW()=CELL("ROW")</formula>
    </cfRule>
  </conditionalFormatting>
  <conditionalFormatting sqref="A58:B60">
    <cfRule type="expression" dxfId="2136" priority="13">
      <formula>ROW()=CELL("ROW")</formula>
    </cfRule>
  </conditionalFormatting>
  <conditionalFormatting sqref="C75:D75">
    <cfRule type="expression" dxfId="2135" priority="12">
      <formula>ROW()=CELL("ROW")</formula>
    </cfRule>
  </conditionalFormatting>
  <conditionalFormatting sqref="C75:D75">
    <cfRule type="expression" dxfId="2134" priority="11">
      <formula>ROW()=CELL("ROW")</formula>
    </cfRule>
  </conditionalFormatting>
  <conditionalFormatting sqref="A75">
    <cfRule type="cellIs" dxfId="2133" priority="9" operator="equal">
      <formula>"SL"</formula>
    </cfRule>
    <cfRule type="cellIs" dxfId="2132" priority="10" operator="equal">
      <formula>"AL"</formula>
    </cfRule>
  </conditionalFormatting>
  <conditionalFormatting sqref="A75:B75">
    <cfRule type="expression" dxfId="2131" priority="8">
      <formula>ROW()=CELL("ROW")</formula>
    </cfRule>
  </conditionalFormatting>
  <conditionalFormatting sqref="A75:B75">
    <cfRule type="expression" dxfId="2130" priority="7">
      <formula>ROW()=CELL("ROW")</formula>
    </cfRule>
  </conditionalFormatting>
  <conditionalFormatting sqref="E75:I75">
    <cfRule type="expression" dxfId="2129" priority="6">
      <formula>ROW()=CELL("ROW")</formula>
    </cfRule>
  </conditionalFormatting>
  <conditionalFormatting sqref="E75:I75">
    <cfRule type="expression" dxfId="2128" priority="5">
      <formula>ROW()=CELL("ROW")</formula>
    </cfRule>
  </conditionalFormatting>
  <conditionalFormatting sqref="E75:I75">
    <cfRule type="expression" dxfId="2127" priority="4">
      <formula>ROW()=CELL("ROW")</formula>
    </cfRule>
  </conditionalFormatting>
  <conditionalFormatting sqref="E75:I75">
    <cfRule type="expression" dxfId="2126" priority="3">
      <formula>ROW()=CELL("ROW")</formula>
    </cfRule>
  </conditionalFormatting>
  <conditionalFormatting sqref="E75:I75">
    <cfRule type="expression" dxfId="2125" priority="2">
      <formula>ROW()=CELL("ROW")</formula>
    </cfRule>
  </conditionalFormatting>
  <conditionalFormatting sqref="E75:I75">
    <cfRule type="expression" dxfId="2124" priority="1">
      <formula>ROW()=CELL("ROW")</formula>
    </cfRule>
  </conditionalFormatting>
  <hyperlinks>
    <hyperlink ref="E94" r:id="rId1" tooltip="mailto:lazabellmt@gmail.com" display="mailto:lazabellmt@gmail.com" xr:uid="{CB9C561C-3CDF-4205-A02E-B3E519CC68EF}"/>
    <hyperlink ref="E93" r:id="rId2" tooltip="mailto:francissabay250@gmail.com" display="mailto:francissabay250@gmail.com" xr:uid="{07F9735C-49B7-4B64-A69F-4ADD5065BC29}"/>
    <hyperlink ref="E92" r:id="rId3" tooltip="mailto:ynahlorenzana@icloud.com" display="mailto:ynahlorenzana@icloud.com" xr:uid="{404FC7C1-1341-4828-8D89-2DC165010B02}"/>
    <hyperlink ref="E91" r:id="rId4" tooltip="mailto:gajendra.baniya321@gmail.com" display="mailto:gajendra.baniya321@gmail.com" xr:uid="{FD3AA778-F020-450D-81F4-DC1BFD2312EB}"/>
    <hyperlink ref="E90" r:id="rId5" tooltip="mailto:ermalyn.esguerra0122@gmail.com" display="mailto:ermalyn.esguerra0122@gmail.com" xr:uid="{DB80E768-B6EE-4E9B-853D-F564D7A0DFAB}"/>
    <hyperlink ref="E89" r:id="rId6" tooltip="mailto:appletborja004@gmail.com" display="mailto:appletborja004@gmail.com" xr:uid="{96569508-39CD-4006-AB9C-F3DBDE084F57}"/>
    <hyperlink ref="E88" r:id="rId7" tooltip="mailto:iammigaz@gmail.com" display="mailto:iammigaz@gmail.com" xr:uid="{55CAF774-5186-429E-87BE-337C081A743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10" name="Button 2">
              <controlPr defaultSize="0" print="0" autoFill="0" autoPict="0" macro="[0]!Sheet10.FillTimeSchedule">
                <anchor moveWithCells="1" sizeWithCells="1">
                  <from>
                    <xdr:col>9</xdr:col>
                    <xdr:colOff>266700</xdr:colOff>
                    <xdr:row>2</xdr:row>
                    <xdr:rowOff>114300</xdr:rowOff>
                  </from>
                  <to>
                    <xdr:col>9</xdr:col>
                    <xdr:colOff>2133600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11" name="Button 3">
              <controlPr defaultSize="0" print="0" autoFill="0" autoPict="0" macro="[0]!Sheet10.ClearContents">
                <anchor moveWithCells="1" sizeWithCells="1">
                  <from>
                    <xdr:col>9</xdr:col>
                    <xdr:colOff>257175</xdr:colOff>
                    <xdr:row>4</xdr:row>
                    <xdr:rowOff>123825</xdr:rowOff>
                  </from>
                  <to>
                    <xdr:col>9</xdr:col>
                    <xdr:colOff>2133600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12" name="Button 4">
              <controlPr defaultSize="0" print="0" autoFill="0" autoPict="0" macro="[0]!CheckDuplicatesInAllWeekSheets">
                <anchor moveWithCells="1" sizeWithCells="1">
                  <from>
                    <xdr:col>9</xdr:col>
                    <xdr:colOff>285750</xdr:colOff>
                    <xdr:row>6</xdr:row>
                    <xdr:rowOff>266700</xdr:rowOff>
                  </from>
                  <to>
                    <xdr:col>9</xdr:col>
                    <xdr:colOff>2124075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3AB3-0704-4065-8D2D-EE3A42B7DA36}">
  <sheetPr codeName="Sheet17"/>
  <dimension ref="A1:J205"/>
  <sheetViews>
    <sheetView showZeros="0" topLeftCell="A34" zoomScale="90" zoomScaleNormal="90" workbookViewId="0">
      <selection activeCell="M20" sqref="M20"/>
    </sheetView>
  </sheetViews>
  <sheetFormatPr defaultColWidth="9.140625" defaultRowHeight="23.25"/>
  <cols>
    <col min="1" max="1" width="17.140625" style="52" customWidth="1"/>
    <col min="2" max="2" width="33.5703125" style="53" customWidth="1"/>
    <col min="3" max="9" width="17.28515625" style="28" customWidth="1"/>
    <col min="10" max="10" width="5.140625" style="28" customWidth="1"/>
    <col min="11" max="16384" width="9.140625" style="28"/>
  </cols>
  <sheetData>
    <row r="1" spans="1:9">
      <c r="A1" s="39"/>
      <c r="B1" s="40"/>
      <c r="C1" s="41">
        <v>45810</v>
      </c>
      <c r="D1" s="42">
        <f t="shared" ref="D1:I1" si="0">C1+1</f>
        <v>45811</v>
      </c>
      <c r="E1" s="42">
        <f t="shared" si="0"/>
        <v>45812</v>
      </c>
      <c r="F1" s="42">
        <f t="shared" si="0"/>
        <v>45813</v>
      </c>
      <c r="G1" s="42">
        <f t="shared" si="0"/>
        <v>45814</v>
      </c>
      <c r="H1" s="42">
        <f t="shared" si="0"/>
        <v>45815</v>
      </c>
      <c r="I1" s="43">
        <f t="shared" si="0"/>
        <v>45816</v>
      </c>
    </row>
    <row r="2" spans="1:9">
      <c r="A2" s="44" t="s">
        <v>0</v>
      </c>
      <c r="B2" s="45" t="s">
        <v>1</v>
      </c>
      <c r="C2" s="351" t="s">
        <v>37</v>
      </c>
      <c r="D2" s="352" t="s">
        <v>38</v>
      </c>
      <c r="E2" s="352" t="s">
        <v>39</v>
      </c>
      <c r="F2" s="352" t="s">
        <v>40</v>
      </c>
      <c r="G2" s="352" t="s">
        <v>41</v>
      </c>
      <c r="H2" s="352" t="s">
        <v>42</v>
      </c>
      <c r="I2" s="353" t="s">
        <v>43</v>
      </c>
    </row>
    <row r="3" spans="1:9">
      <c r="A3" s="46">
        <v>703700</v>
      </c>
      <c r="B3" s="47" t="s">
        <v>201</v>
      </c>
      <c r="C3" s="418"/>
      <c r="D3" s="418"/>
      <c r="E3" s="418"/>
      <c r="F3" s="418"/>
      <c r="G3" s="418"/>
      <c r="H3" s="418"/>
      <c r="I3" s="418"/>
    </row>
    <row r="4" spans="1:9">
      <c r="A4" s="46">
        <v>702420</v>
      </c>
      <c r="B4" s="47" t="s">
        <v>2</v>
      </c>
      <c r="C4" s="418"/>
      <c r="D4" s="418"/>
      <c r="E4" s="418"/>
      <c r="F4" s="418"/>
      <c r="G4" s="418"/>
      <c r="H4" s="418"/>
      <c r="I4" s="418"/>
    </row>
    <row r="5" spans="1:9">
      <c r="A5" s="29">
        <v>703237</v>
      </c>
      <c r="B5" s="48" t="s">
        <v>3</v>
      </c>
      <c r="C5" s="418"/>
      <c r="D5" s="418"/>
      <c r="E5" s="418"/>
      <c r="F5" s="418"/>
      <c r="G5" s="418"/>
      <c r="H5" s="418"/>
      <c r="I5" s="418"/>
    </row>
    <row r="6" spans="1:9">
      <c r="A6" s="29">
        <v>340</v>
      </c>
      <c r="B6" s="48" t="s">
        <v>4</v>
      </c>
      <c r="C6" s="433"/>
      <c r="D6" s="433"/>
      <c r="E6" s="433"/>
      <c r="F6" s="433"/>
      <c r="G6" s="433"/>
      <c r="H6" s="420"/>
      <c r="I6" s="420"/>
    </row>
    <row r="7" spans="1:9">
      <c r="A7" s="29">
        <v>703713</v>
      </c>
      <c r="B7" s="48" t="s">
        <v>5</v>
      </c>
      <c r="C7" s="421"/>
      <c r="D7" s="421"/>
      <c r="E7" s="421"/>
      <c r="F7" s="421"/>
      <c r="G7" s="421"/>
      <c r="H7" s="421"/>
      <c r="I7" s="421"/>
    </row>
    <row r="8" spans="1:9">
      <c r="A8" s="29">
        <v>27020</v>
      </c>
      <c r="B8" s="48" t="s">
        <v>6</v>
      </c>
      <c r="C8" s="421"/>
      <c r="D8" s="421"/>
      <c r="E8" s="421"/>
      <c r="F8" s="421"/>
      <c r="G8" s="421"/>
      <c r="H8" s="421"/>
      <c r="I8" s="421"/>
    </row>
    <row r="9" spans="1:9">
      <c r="A9" s="29">
        <v>26540</v>
      </c>
      <c r="B9" s="48" t="s">
        <v>7</v>
      </c>
      <c r="C9" s="421"/>
      <c r="D9" s="421"/>
      <c r="E9" s="421"/>
      <c r="F9" s="421"/>
      <c r="G9" s="421"/>
      <c r="H9" s="421"/>
      <c r="I9" s="421"/>
    </row>
    <row r="10" spans="1:9">
      <c r="A10" s="29">
        <v>27340</v>
      </c>
      <c r="B10" s="48" t="s">
        <v>8</v>
      </c>
      <c r="C10" s="421"/>
      <c r="D10" s="421"/>
      <c r="E10" s="421"/>
      <c r="F10" s="421"/>
      <c r="G10" s="421"/>
      <c r="H10" s="421"/>
      <c r="I10" s="421"/>
    </row>
    <row r="11" spans="1:9">
      <c r="A11" s="29">
        <v>703703</v>
      </c>
      <c r="B11" s="48" t="s">
        <v>9</v>
      </c>
      <c r="C11" s="422"/>
      <c r="D11" s="421"/>
      <c r="E11" s="421"/>
      <c r="F11" s="421"/>
      <c r="G11" s="421"/>
      <c r="H11" s="421"/>
      <c r="I11" s="421"/>
    </row>
    <row r="12" spans="1:9">
      <c r="A12" s="29">
        <v>39091</v>
      </c>
      <c r="B12" s="48" t="s">
        <v>10</v>
      </c>
      <c r="C12" s="421"/>
      <c r="D12" s="421"/>
      <c r="E12" s="421"/>
      <c r="F12" s="421"/>
      <c r="G12" s="421"/>
      <c r="H12" s="420"/>
      <c r="I12" s="421"/>
    </row>
    <row r="13" spans="1:9">
      <c r="A13" s="36">
        <v>149</v>
      </c>
      <c r="B13" s="49" t="s">
        <v>11</v>
      </c>
      <c r="C13" s="421"/>
      <c r="D13" s="421"/>
      <c r="E13" s="421"/>
      <c r="F13" s="421"/>
      <c r="G13" s="421"/>
      <c r="H13" s="421"/>
      <c r="I13" s="421"/>
    </row>
    <row r="14" spans="1:9">
      <c r="A14" s="29">
        <v>404</v>
      </c>
      <c r="B14" s="48" t="s">
        <v>12</v>
      </c>
      <c r="C14" s="421"/>
      <c r="D14" s="421"/>
      <c r="E14" s="421"/>
      <c r="F14" s="421"/>
      <c r="G14" s="421"/>
      <c r="H14" s="421"/>
      <c r="I14" s="421"/>
    </row>
    <row r="15" spans="1:9">
      <c r="A15" s="29">
        <v>24190</v>
      </c>
      <c r="B15" s="48" t="s">
        <v>13</v>
      </c>
      <c r="C15" s="421"/>
      <c r="D15" s="421"/>
      <c r="E15" s="421"/>
      <c r="F15" s="421"/>
      <c r="G15" s="421"/>
      <c r="H15" s="421"/>
      <c r="I15" s="421"/>
    </row>
    <row r="16" spans="1:9">
      <c r="A16" s="29">
        <v>700217</v>
      </c>
      <c r="B16" s="48" t="s">
        <v>14</v>
      </c>
      <c r="C16" s="421"/>
      <c r="D16" s="421"/>
      <c r="E16" s="421"/>
      <c r="F16" s="420"/>
      <c r="G16" s="421"/>
      <c r="H16" s="421"/>
      <c r="I16" s="421"/>
    </row>
    <row r="17" spans="1:9">
      <c r="A17" s="29">
        <v>22920</v>
      </c>
      <c r="B17" s="48" t="s">
        <v>15</v>
      </c>
      <c r="C17" s="418"/>
      <c r="D17" s="418"/>
      <c r="E17" s="418"/>
      <c r="F17" s="418"/>
      <c r="G17" s="421"/>
      <c r="H17" s="421"/>
      <c r="I17" s="418"/>
    </row>
    <row r="18" spans="1:9">
      <c r="A18" s="29">
        <v>25240</v>
      </c>
      <c r="B18" s="48" t="s">
        <v>16</v>
      </c>
      <c r="C18" s="420"/>
      <c r="D18" s="421"/>
      <c r="E18" s="421"/>
      <c r="F18" s="421"/>
      <c r="G18" s="421"/>
      <c r="H18" s="421"/>
      <c r="I18" s="421"/>
    </row>
    <row r="19" spans="1:9">
      <c r="A19" s="29">
        <v>703072</v>
      </c>
      <c r="B19" s="48" t="s">
        <v>17</v>
      </c>
      <c r="C19" s="421"/>
      <c r="D19" s="421"/>
      <c r="E19" s="421"/>
      <c r="F19" s="421"/>
      <c r="G19" s="421"/>
      <c r="H19" s="421"/>
      <c r="I19" s="421"/>
    </row>
    <row r="20" spans="1:9">
      <c r="A20" s="29">
        <v>704124</v>
      </c>
      <c r="B20" s="48" t="s">
        <v>18</v>
      </c>
      <c r="C20" s="421"/>
      <c r="D20" s="421"/>
      <c r="E20" s="421"/>
      <c r="F20" s="421"/>
      <c r="G20" s="421"/>
      <c r="H20" s="421"/>
      <c r="I20" s="421"/>
    </row>
    <row r="21" spans="1:9">
      <c r="A21" s="29">
        <v>702024</v>
      </c>
      <c r="B21" s="48" t="s">
        <v>19</v>
      </c>
      <c r="C21" s="421"/>
      <c r="D21" s="421"/>
      <c r="E21" s="421"/>
      <c r="F21" s="421"/>
      <c r="G21" s="421"/>
      <c r="H21" s="421"/>
      <c r="I21" s="421"/>
    </row>
    <row r="22" spans="1:9">
      <c r="A22" s="32">
        <v>25510</v>
      </c>
      <c r="B22" s="48" t="s">
        <v>20</v>
      </c>
      <c r="C22" s="421"/>
      <c r="D22" s="421"/>
      <c r="E22" s="423"/>
      <c r="F22" s="421"/>
      <c r="G22" s="421"/>
      <c r="H22" s="421"/>
      <c r="I22" s="421"/>
    </row>
    <row r="23" spans="1:9">
      <c r="A23" s="32">
        <v>70090</v>
      </c>
      <c r="B23" s="48" t="s">
        <v>21</v>
      </c>
      <c r="C23" s="421"/>
      <c r="D23" s="421"/>
      <c r="E23" s="421"/>
      <c r="F23" s="421"/>
      <c r="G23" s="421"/>
      <c r="H23" s="421"/>
      <c r="I23" s="421"/>
    </row>
    <row r="24" spans="1:9">
      <c r="A24" s="29">
        <v>282235</v>
      </c>
      <c r="B24" s="48" t="s">
        <v>22</v>
      </c>
      <c r="C24" s="421"/>
      <c r="D24" s="421"/>
      <c r="E24" s="421"/>
      <c r="F24" s="421"/>
      <c r="G24" s="421"/>
      <c r="H24" s="421"/>
      <c r="I24" s="421"/>
    </row>
    <row r="25" spans="1:9">
      <c r="A25" s="29">
        <v>23280</v>
      </c>
      <c r="B25" s="48" t="s">
        <v>23</v>
      </c>
      <c r="C25" s="421"/>
      <c r="D25" s="421"/>
      <c r="E25" s="421"/>
      <c r="F25" s="421"/>
      <c r="G25" s="420"/>
      <c r="H25" s="421"/>
      <c r="I25" s="421"/>
    </row>
    <row r="26" spans="1:9">
      <c r="A26" s="29">
        <v>390</v>
      </c>
      <c r="B26" s="48" t="s">
        <v>24</v>
      </c>
      <c r="C26" s="421"/>
      <c r="D26" s="421"/>
      <c r="E26" s="421"/>
      <c r="F26" s="421"/>
      <c r="G26" s="421"/>
      <c r="H26" s="421"/>
      <c r="I26" s="421"/>
    </row>
    <row r="27" spans="1:9">
      <c r="A27" s="29">
        <v>21180</v>
      </c>
      <c r="B27" s="48" t="s">
        <v>25</v>
      </c>
      <c r="C27" s="420"/>
      <c r="D27" s="421"/>
      <c r="E27" s="421"/>
      <c r="F27" s="421"/>
      <c r="G27" s="421"/>
      <c r="H27" s="421"/>
      <c r="I27" s="421"/>
    </row>
    <row r="28" spans="1:9">
      <c r="A28" s="29">
        <v>703246</v>
      </c>
      <c r="B28" s="48" t="s">
        <v>26</v>
      </c>
      <c r="C28" s="421"/>
      <c r="D28" s="421"/>
      <c r="E28" s="421"/>
      <c r="F28" s="421"/>
      <c r="G28" s="421"/>
      <c r="H28" s="421"/>
      <c r="I28" s="421"/>
    </row>
    <row r="29" spans="1:9">
      <c r="A29" s="29">
        <v>21000</v>
      </c>
      <c r="B29" s="48" t="s">
        <v>27</v>
      </c>
      <c r="C29" s="343"/>
      <c r="D29" s="343"/>
      <c r="E29" s="421"/>
      <c r="F29" s="421"/>
      <c r="G29" s="421"/>
      <c r="H29" s="421"/>
      <c r="I29" s="343"/>
    </row>
    <row r="30" spans="1:9">
      <c r="A30" s="29">
        <v>282284</v>
      </c>
      <c r="B30" s="48" t="s">
        <v>28</v>
      </c>
      <c r="C30" s="421"/>
      <c r="D30" s="421"/>
      <c r="E30" s="421"/>
      <c r="F30" s="421"/>
      <c r="G30" s="421"/>
      <c r="H30" s="421"/>
      <c r="I30" s="421"/>
    </row>
    <row r="31" spans="1:9">
      <c r="A31" s="29">
        <v>282232</v>
      </c>
      <c r="B31" s="48" t="s">
        <v>29</v>
      </c>
      <c r="C31" s="418"/>
      <c r="D31" s="418"/>
      <c r="E31" s="418"/>
      <c r="F31" s="418"/>
      <c r="G31" s="424"/>
      <c r="H31" s="421"/>
      <c r="I31" s="418"/>
    </row>
    <row r="32" spans="1:9">
      <c r="A32" s="29">
        <v>282247</v>
      </c>
      <c r="B32" s="48" t="s">
        <v>30</v>
      </c>
      <c r="C32" s="425"/>
      <c r="D32" s="421"/>
      <c r="E32" s="421"/>
      <c r="F32" s="421"/>
      <c r="G32" s="421"/>
      <c r="H32" s="421"/>
      <c r="I32" s="421"/>
    </row>
    <row r="33" spans="1:10">
      <c r="A33" s="29">
        <v>932974</v>
      </c>
      <c r="B33" s="48" t="s">
        <v>31</v>
      </c>
      <c r="C33" s="421"/>
      <c r="D33" s="421"/>
      <c r="E33" s="421"/>
      <c r="F33" s="421"/>
      <c r="G33" s="421"/>
      <c r="H33" s="421"/>
      <c r="I33" s="421"/>
    </row>
    <row r="34" spans="1:10">
      <c r="A34" s="30">
        <v>28140</v>
      </c>
      <c r="B34" s="344" t="s">
        <v>32</v>
      </c>
      <c r="C34" s="418"/>
      <c r="D34" s="418"/>
      <c r="E34" s="418"/>
      <c r="F34" s="418"/>
      <c r="G34" s="418"/>
      <c r="H34" s="418"/>
      <c r="I34" s="418"/>
    </row>
    <row r="35" spans="1:10" ht="21" customHeight="1">
      <c r="A35" s="30">
        <v>703928</v>
      </c>
      <c r="B35" s="345" t="s">
        <v>33</v>
      </c>
      <c r="C35" s="421"/>
      <c r="D35" s="421"/>
      <c r="E35" s="418"/>
      <c r="F35" s="421"/>
      <c r="G35" s="418"/>
      <c r="H35" s="418"/>
      <c r="I35" s="418"/>
    </row>
    <row r="36" spans="1:10" ht="21" customHeight="1">
      <c r="A36" s="30">
        <v>997</v>
      </c>
      <c r="B36" s="345" t="s">
        <v>34</v>
      </c>
      <c r="C36" s="421"/>
      <c r="D36" s="418"/>
      <c r="E36" s="418"/>
      <c r="F36" s="421"/>
      <c r="G36" s="421"/>
      <c r="H36" s="421"/>
      <c r="I36" s="421"/>
    </row>
    <row r="37" spans="1:10" ht="21" customHeight="1">
      <c r="A37" s="30">
        <v>1059</v>
      </c>
      <c r="B37" s="346" t="s">
        <v>35</v>
      </c>
      <c r="C37" s="421"/>
      <c r="D37" s="421"/>
      <c r="E37" s="421"/>
      <c r="F37" s="421"/>
      <c r="G37" s="421"/>
      <c r="H37" s="421"/>
      <c r="I37" s="421"/>
    </row>
    <row r="38" spans="1:10" ht="21" customHeight="1">
      <c r="A38" s="30">
        <v>1071</v>
      </c>
      <c r="B38" s="346" t="s">
        <v>36</v>
      </c>
      <c r="C38" s="421"/>
      <c r="D38" s="426"/>
      <c r="E38" s="427"/>
      <c r="F38" s="421"/>
      <c r="G38" s="421"/>
      <c r="H38" s="421"/>
      <c r="I38" s="421"/>
    </row>
    <row r="39" spans="1:10">
      <c r="A39" s="30">
        <v>414</v>
      </c>
      <c r="B39" s="346" t="s">
        <v>60</v>
      </c>
      <c r="C39" s="418"/>
      <c r="D39" s="421"/>
      <c r="E39" s="421"/>
      <c r="F39" s="421"/>
      <c r="G39" s="421"/>
      <c r="H39" s="421"/>
      <c r="I39" s="418"/>
    </row>
    <row r="40" spans="1:10">
      <c r="A40" s="30">
        <v>1090</v>
      </c>
      <c r="B40" s="346" t="s">
        <v>72</v>
      </c>
      <c r="C40" s="418"/>
      <c r="D40" s="418"/>
      <c r="E40" s="418"/>
      <c r="F40" s="418"/>
      <c r="G40" s="418"/>
      <c r="H40" s="418"/>
      <c r="I40" s="418"/>
    </row>
    <row r="41" spans="1:10" s="27" customFormat="1">
      <c r="A41" s="35">
        <v>1140</v>
      </c>
      <c r="B41" s="347" t="s">
        <v>83</v>
      </c>
      <c r="C41" s="421"/>
      <c r="D41" s="428"/>
      <c r="E41" s="428"/>
      <c r="F41" s="421"/>
      <c r="G41" s="421"/>
      <c r="H41" s="421"/>
      <c r="I41" s="421"/>
      <c r="J41" s="28"/>
    </row>
    <row r="42" spans="1:10">
      <c r="A42" s="51" t="s">
        <v>129</v>
      </c>
      <c r="B42" s="348" t="s">
        <v>126</v>
      </c>
      <c r="C42" s="421"/>
      <c r="D42" s="421"/>
      <c r="E42" s="421"/>
      <c r="F42" s="421"/>
      <c r="G42" s="421"/>
      <c r="H42" s="421"/>
      <c r="I42" s="421"/>
    </row>
    <row r="43" spans="1:10">
      <c r="A43" s="30">
        <v>1238</v>
      </c>
      <c r="B43" s="349" t="s">
        <v>202</v>
      </c>
      <c r="C43" s="421"/>
      <c r="D43" s="421"/>
      <c r="E43" s="421"/>
      <c r="F43" s="421"/>
      <c r="G43" s="429"/>
      <c r="H43" s="421"/>
      <c r="I43" s="421"/>
    </row>
    <row r="44" spans="1:10">
      <c r="A44" s="30">
        <v>1237</v>
      </c>
      <c r="B44" s="349" t="s">
        <v>127</v>
      </c>
      <c r="C44" s="421"/>
      <c r="D44" s="421"/>
      <c r="E44" s="421"/>
      <c r="F44" s="421"/>
      <c r="G44" s="421"/>
      <c r="H44" s="421"/>
      <c r="I44" s="421"/>
    </row>
    <row r="45" spans="1:10">
      <c r="A45" s="30">
        <v>1245</v>
      </c>
      <c r="B45" s="349" t="s">
        <v>71</v>
      </c>
      <c r="C45" s="421"/>
      <c r="D45" s="421"/>
      <c r="E45" s="421"/>
      <c r="F45" s="421"/>
      <c r="G45" s="421"/>
      <c r="H45" s="421"/>
      <c r="I45" s="421"/>
    </row>
    <row r="46" spans="1:10">
      <c r="A46" s="30">
        <v>1290</v>
      </c>
      <c r="B46" s="349" t="s">
        <v>205</v>
      </c>
      <c r="C46" s="425"/>
      <c r="D46" s="421"/>
      <c r="E46" s="421"/>
      <c r="F46" s="421"/>
      <c r="G46" s="421"/>
      <c r="H46" s="421"/>
      <c r="I46" s="421"/>
    </row>
    <row r="47" spans="1:10">
      <c r="A47" s="30">
        <v>1338</v>
      </c>
      <c r="B47" s="346" t="s">
        <v>224</v>
      </c>
      <c r="C47" s="421"/>
      <c r="D47" s="421"/>
      <c r="E47" s="421"/>
      <c r="F47" s="430"/>
      <c r="G47" s="421"/>
      <c r="H47" s="421"/>
      <c r="I47" s="421"/>
    </row>
    <row r="48" spans="1:10">
      <c r="A48" s="54">
        <v>704086</v>
      </c>
      <c r="B48" s="346" t="s">
        <v>278</v>
      </c>
      <c r="C48" s="343"/>
      <c r="D48" s="343"/>
      <c r="E48" s="343"/>
      <c r="F48" s="421"/>
      <c r="G48" s="421"/>
      <c r="H48" s="343"/>
      <c r="I48" s="421"/>
    </row>
    <row r="49" spans="1:10">
      <c r="A49" s="30">
        <v>1565</v>
      </c>
      <c r="B49" s="432" t="s">
        <v>337</v>
      </c>
      <c r="C49" s="421"/>
      <c r="D49" s="421"/>
      <c r="E49" s="421"/>
      <c r="F49" s="421"/>
      <c r="G49" s="421"/>
      <c r="H49" s="421"/>
      <c r="I49" s="421"/>
    </row>
    <row r="50" spans="1:10">
      <c r="A50" s="35">
        <v>1643</v>
      </c>
      <c r="B50" s="350" t="s">
        <v>67</v>
      </c>
      <c r="C50" s="421"/>
      <c r="D50" s="421"/>
      <c r="E50" s="421"/>
      <c r="F50" s="421"/>
      <c r="G50" s="421"/>
      <c r="H50" s="421"/>
      <c r="I50" s="421"/>
    </row>
    <row r="51" spans="1:10">
      <c r="A51" s="30">
        <v>1679</v>
      </c>
      <c r="B51" s="346" t="s">
        <v>365</v>
      </c>
      <c r="C51" s="421"/>
      <c r="D51" s="421"/>
      <c r="E51" s="421"/>
      <c r="F51" s="421"/>
      <c r="G51" s="421"/>
      <c r="H51" s="421"/>
      <c r="I51" s="421"/>
    </row>
    <row r="52" spans="1:10">
      <c r="B52" s="28"/>
      <c r="J52" s="182"/>
    </row>
    <row r="53" spans="1:10">
      <c r="A53" s="28"/>
      <c r="B53" s="28"/>
    </row>
    <row r="54" spans="1:10">
      <c r="A54" s="342" t="s">
        <v>336</v>
      </c>
      <c r="B54" s="28"/>
    </row>
    <row r="55" spans="1:10">
      <c r="A55" s="28"/>
      <c r="B55" s="28"/>
    </row>
    <row r="56" spans="1:10">
      <c r="A56" s="28"/>
      <c r="B56" s="28"/>
    </row>
    <row r="57" spans="1:10">
      <c r="A57" s="28"/>
      <c r="B57" s="28"/>
    </row>
    <row r="58" spans="1:10">
      <c r="A58" s="28"/>
      <c r="B58" s="28"/>
    </row>
    <row r="59" spans="1:10">
      <c r="A59" s="28"/>
      <c r="B59" s="28"/>
    </row>
    <row r="60" spans="1:10" ht="21.75" customHeight="1">
      <c r="A60" s="28"/>
      <c r="B60" s="28"/>
    </row>
    <row r="61" spans="1:10">
      <c r="A61" s="28"/>
      <c r="B61" s="28"/>
    </row>
    <row r="62" spans="1:10">
      <c r="A62" s="28"/>
      <c r="B62" s="28"/>
    </row>
    <row r="63" spans="1:10">
      <c r="A63" s="28"/>
      <c r="B63" s="28"/>
    </row>
    <row r="64" spans="1:10">
      <c r="A64" s="28"/>
      <c r="B64" s="28"/>
    </row>
    <row r="65" s="28" customFormat="1" ht="24" customHeight="1"/>
    <row r="66" s="28" customFormat="1"/>
    <row r="67" s="28" customFormat="1"/>
    <row r="68" s="28" customFormat="1"/>
    <row r="69" s="28" customFormat="1"/>
    <row r="70" s="28" customFormat="1"/>
    <row r="71" s="28" customFormat="1"/>
    <row r="72" s="28" customFormat="1"/>
    <row r="73" s="28" customFormat="1"/>
    <row r="74" s="28" customFormat="1"/>
    <row r="75" s="28" customFormat="1"/>
    <row r="76" s="28" customFormat="1"/>
    <row r="77" s="28" customFormat="1"/>
    <row r="78" s="28" customFormat="1" ht="23.25" customHeight="1"/>
    <row r="79" s="28" customFormat="1"/>
    <row r="80" s="28" customFormat="1"/>
    <row r="81" s="28" customFormat="1"/>
    <row r="82" s="28" customFormat="1"/>
    <row r="83" s="28" customFormat="1"/>
    <row r="84" s="28" customFormat="1" ht="21.75" customHeight="1"/>
    <row r="85" s="28" customFormat="1"/>
    <row r="86" s="28" customFormat="1"/>
    <row r="87" s="28" customFormat="1" ht="25.5" customHeight="1"/>
    <row r="88" s="28" customFormat="1"/>
    <row r="89" s="28" customFormat="1"/>
    <row r="90" s="28" customFormat="1"/>
    <row r="91" s="28" customFormat="1"/>
    <row r="92" s="28" customFormat="1"/>
    <row r="93" s="28" customFormat="1"/>
    <row r="94" s="28" customFormat="1"/>
    <row r="95" s="28" customFormat="1"/>
    <row r="96" s="28" customFormat="1" ht="22.5" customHeight="1"/>
    <row r="97" s="28" customFormat="1"/>
    <row r="98" s="28" customFormat="1" ht="21" customHeight="1"/>
    <row r="99" s="28" customFormat="1" ht="21" customHeight="1"/>
    <row r="100" s="28" customFormat="1"/>
    <row r="101" s="28" customFormat="1"/>
    <row r="102" s="28" customFormat="1"/>
    <row r="103" s="28" customFormat="1"/>
    <row r="104" s="28" customFormat="1"/>
    <row r="105" s="28" customFormat="1"/>
    <row r="106" s="28" customFormat="1"/>
    <row r="107" s="28" customFormat="1"/>
    <row r="108" s="28" customFormat="1"/>
    <row r="109" s="28" customFormat="1"/>
    <row r="110" s="28" customFormat="1"/>
    <row r="111" s="28" customFormat="1"/>
    <row r="112" s="28" customFormat="1"/>
    <row r="113" s="28" customFormat="1"/>
    <row r="114" s="28" customFormat="1"/>
    <row r="115" s="28" customFormat="1"/>
    <row r="116" s="28" customFormat="1"/>
    <row r="117" s="28" customFormat="1"/>
    <row r="118" s="28" customFormat="1"/>
    <row r="119" s="28" customFormat="1"/>
    <row r="120" s="28" customFormat="1"/>
    <row r="121" s="28" customFormat="1"/>
    <row r="122" s="28" customFormat="1"/>
    <row r="123" s="28" customFormat="1"/>
    <row r="124" s="28" customFormat="1"/>
    <row r="125" s="28" customFormat="1"/>
    <row r="126" s="28" customFormat="1"/>
    <row r="127" s="28" customFormat="1"/>
    <row r="128" s="28" customFormat="1"/>
    <row r="129" s="28" customFormat="1"/>
    <row r="130" s="28" customFormat="1"/>
    <row r="131" s="28" customFormat="1"/>
    <row r="132" s="28" customFormat="1"/>
    <row r="133" s="28" customFormat="1"/>
    <row r="134" s="28" customFormat="1"/>
    <row r="135" s="28" customFormat="1"/>
    <row r="136" s="28" customFormat="1"/>
    <row r="137" s="28" customFormat="1"/>
    <row r="138" s="28" customFormat="1"/>
    <row r="139" s="28" customFormat="1"/>
    <row r="140" s="28" customFormat="1"/>
    <row r="141" s="28" customFormat="1"/>
    <row r="142" s="28" customFormat="1"/>
    <row r="143" s="28" customFormat="1"/>
    <row r="144" s="28" customFormat="1"/>
    <row r="145" s="28" customFormat="1"/>
    <row r="146" s="28" customFormat="1"/>
    <row r="147" s="28" customFormat="1"/>
    <row r="148" s="28" customFormat="1"/>
    <row r="149" s="28" customFormat="1"/>
    <row r="150" s="28" customFormat="1"/>
    <row r="151" s="28" customFormat="1"/>
    <row r="152" s="28" customFormat="1"/>
    <row r="153" s="28" customFormat="1"/>
    <row r="154" s="28" customFormat="1"/>
    <row r="155" s="28" customFormat="1"/>
    <row r="156" s="28" customFormat="1"/>
    <row r="157" s="28" customFormat="1"/>
    <row r="158" s="28" customFormat="1"/>
    <row r="159" s="28" customFormat="1"/>
    <row r="160" s="28" customFormat="1"/>
    <row r="161" s="28" customFormat="1"/>
    <row r="162" s="28" customFormat="1"/>
    <row r="163" s="28" customFormat="1"/>
    <row r="164" s="28" customFormat="1"/>
    <row r="165" s="28" customFormat="1"/>
    <row r="166" s="28" customFormat="1"/>
    <row r="167" s="28" customFormat="1"/>
    <row r="168" s="28" customFormat="1"/>
    <row r="169" s="28" customFormat="1"/>
    <row r="170" s="28" customFormat="1"/>
    <row r="171" s="28" customFormat="1"/>
    <row r="172" s="28" customFormat="1"/>
    <row r="173" s="28" customFormat="1"/>
    <row r="174" s="28" customFormat="1"/>
    <row r="175" s="28" customFormat="1"/>
    <row r="176" s="28" customFormat="1"/>
    <row r="177" s="28" customFormat="1"/>
    <row r="178" s="28" customFormat="1"/>
    <row r="179" s="28" customFormat="1"/>
    <row r="180" s="28" customFormat="1"/>
    <row r="181" s="28" customFormat="1"/>
    <row r="182" s="28" customFormat="1"/>
    <row r="183" s="28" customFormat="1"/>
    <row r="184" s="28" customFormat="1"/>
    <row r="185" s="28" customFormat="1"/>
    <row r="186" s="28" customFormat="1"/>
    <row r="187" s="28" customFormat="1"/>
    <row r="188" s="28" customFormat="1"/>
    <row r="189" s="28" customFormat="1"/>
    <row r="190" s="28" customFormat="1"/>
    <row r="191" s="28" customFormat="1"/>
    <row r="192" s="28" customFormat="1"/>
    <row r="193" s="28" customFormat="1"/>
    <row r="194" s="28" customFormat="1"/>
    <row r="195" s="28" customFormat="1"/>
    <row r="196" s="28" customFormat="1"/>
    <row r="197" s="28" customFormat="1"/>
    <row r="198" s="28" customFormat="1"/>
    <row r="199" s="28" customFormat="1"/>
    <row r="200" s="28" customFormat="1"/>
    <row r="201" s="28" customFormat="1"/>
    <row r="202" s="28" customFormat="1"/>
    <row r="203" s="28" customFormat="1"/>
    <row r="204" s="28" customFormat="1"/>
    <row r="205" s="28" customFormat="1"/>
  </sheetData>
  <phoneticPr fontId="42" type="noConversion"/>
  <conditionalFormatting sqref="A206:B1048576 A1:B42">
    <cfRule type="cellIs" dxfId="2123" priority="942" operator="equal">
      <formula>"SL"</formula>
    </cfRule>
    <cfRule type="cellIs" dxfId="2122" priority="943" operator="equal">
      <formula>"AL"</formula>
    </cfRule>
  </conditionalFormatting>
  <conditionalFormatting sqref="E29:I29 E19:F20 G19:I19 C47:D48 C7:I15 C45:C46 C24:I28 C3:I5 C19:D22 E21:I22 E46:I47 C30:I40 C49:I51 C6:G6">
    <cfRule type="cellIs" dxfId="2121" priority="926" operator="equal">
      <formula>"SL"</formula>
    </cfRule>
    <cfRule type="cellIs" dxfId="2120" priority="927" operator="equal">
      <formula>"SL"</formula>
    </cfRule>
    <cfRule type="cellIs" dxfId="2119" priority="928" operator="equal">
      <formula>"SL"</formula>
    </cfRule>
    <cfRule type="cellIs" dxfId="2118" priority="929" operator="equal">
      <formula>"AL"</formula>
    </cfRule>
  </conditionalFormatting>
  <conditionalFormatting sqref="F16:G16 C18:D18 C17:I17">
    <cfRule type="cellIs" dxfId="2117" priority="938" operator="equal">
      <formula>"SL"</formula>
    </cfRule>
    <cfRule type="cellIs" dxfId="2116" priority="939" operator="equal">
      <formula>"SL"</formula>
    </cfRule>
    <cfRule type="cellIs" dxfId="2115" priority="940" operator="equal">
      <formula>"SL"</formula>
    </cfRule>
    <cfRule type="cellIs" dxfId="2114" priority="941" operator="equal">
      <formula>"AL"</formula>
    </cfRule>
  </conditionalFormatting>
  <conditionalFormatting sqref="H6:I6">
    <cfRule type="cellIs" dxfId="2113" priority="934" operator="equal">
      <formula>"SL"</formula>
    </cfRule>
    <cfRule type="cellIs" dxfId="2112" priority="935" operator="equal">
      <formula>"SL"</formula>
    </cfRule>
    <cfRule type="cellIs" dxfId="2111" priority="936" operator="equal">
      <formula>"SL"</formula>
    </cfRule>
    <cfRule type="cellIs" dxfId="2110" priority="937" operator="equal">
      <formula>"AL"</formula>
    </cfRule>
  </conditionalFormatting>
  <conditionalFormatting sqref="C23:D23">
    <cfRule type="cellIs" dxfId="2109" priority="930" operator="equal">
      <formula>"SL"</formula>
    </cfRule>
    <cfRule type="cellIs" dxfId="2108" priority="931" operator="equal">
      <formula>"SL"</formula>
    </cfRule>
    <cfRule type="cellIs" dxfId="2107" priority="932" operator="equal">
      <formula>"SL"</formula>
    </cfRule>
    <cfRule type="cellIs" dxfId="2106" priority="933" operator="equal">
      <formula>"AL"</formula>
    </cfRule>
  </conditionalFormatting>
  <conditionalFormatting sqref="E18:I18">
    <cfRule type="cellIs" dxfId="2105" priority="920" operator="equal">
      <formula>"SL"</formula>
    </cfRule>
    <cfRule type="cellIs" dxfId="2104" priority="921" operator="equal">
      <formula>"SL"</formula>
    </cfRule>
    <cfRule type="cellIs" dxfId="2103" priority="922" operator="equal">
      <formula>"SL"</formula>
    </cfRule>
    <cfRule type="cellIs" dxfId="2102" priority="923" operator="equal">
      <formula>"AL"</formula>
    </cfRule>
  </conditionalFormatting>
  <conditionalFormatting sqref="D42:E42 E43:F43">
    <cfRule type="cellIs" dxfId="2101" priority="916" operator="equal">
      <formula>"SL"</formula>
    </cfRule>
    <cfRule type="cellIs" dxfId="2100" priority="917" operator="equal">
      <formula>"SL"</formula>
    </cfRule>
    <cfRule type="cellIs" dxfId="2099" priority="918" operator="equal">
      <formula>"SL"</formula>
    </cfRule>
    <cfRule type="cellIs" dxfId="2098" priority="919" operator="equal">
      <formula>"AL"</formula>
    </cfRule>
  </conditionalFormatting>
  <conditionalFormatting sqref="D43 D45:E45 E44">
    <cfRule type="cellIs" dxfId="2097" priority="912" operator="equal">
      <formula>"SL"</formula>
    </cfRule>
    <cfRule type="cellIs" dxfId="2096" priority="913" operator="equal">
      <formula>"SL"</formula>
    </cfRule>
    <cfRule type="cellIs" dxfId="2095" priority="914" operator="equal">
      <formula>"SL"</formula>
    </cfRule>
    <cfRule type="cellIs" dxfId="2094" priority="915" operator="equal">
      <formula>"AL"</formula>
    </cfRule>
  </conditionalFormatting>
  <conditionalFormatting sqref="G43:I43 C43:D43">
    <cfRule type="cellIs" dxfId="2093" priority="908" operator="equal">
      <formula>"SL"</formula>
    </cfRule>
    <cfRule type="cellIs" dxfId="2092" priority="909" operator="equal">
      <formula>"SL"</formula>
    </cfRule>
    <cfRule type="cellIs" dxfId="2091" priority="910" operator="equal">
      <formula>"SL"</formula>
    </cfRule>
    <cfRule type="cellIs" dxfId="2090" priority="911" operator="equal">
      <formula>"AL"</formula>
    </cfRule>
  </conditionalFormatting>
  <conditionalFormatting sqref="F44">
    <cfRule type="cellIs" dxfId="2089" priority="904" operator="equal">
      <formula>"SL"</formula>
    </cfRule>
    <cfRule type="cellIs" dxfId="2088" priority="905" operator="equal">
      <formula>"SL"</formula>
    </cfRule>
    <cfRule type="cellIs" dxfId="2087" priority="906" operator="equal">
      <formula>"SL"</formula>
    </cfRule>
    <cfRule type="cellIs" dxfId="2086" priority="907" operator="equal">
      <formula>"AL"</formula>
    </cfRule>
  </conditionalFormatting>
  <conditionalFormatting sqref="C44">
    <cfRule type="cellIs" dxfId="2085" priority="900" operator="equal">
      <formula>"SL"</formula>
    </cfRule>
    <cfRule type="cellIs" dxfId="2084" priority="901" operator="equal">
      <formula>"SL"</formula>
    </cfRule>
    <cfRule type="cellIs" dxfId="2083" priority="902" operator="equal">
      <formula>"SL"</formula>
    </cfRule>
    <cfRule type="cellIs" dxfId="2082" priority="903" operator="equal">
      <formula>"AL"</formula>
    </cfRule>
  </conditionalFormatting>
  <conditionalFormatting sqref="D44">
    <cfRule type="cellIs" dxfId="2081" priority="896" operator="equal">
      <formula>"SL"</formula>
    </cfRule>
    <cfRule type="cellIs" dxfId="2080" priority="897" operator="equal">
      <formula>"SL"</formula>
    </cfRule>
    <cfRule type="cellIs" dxfId="2079" priority="898" operator="equal">
      <formula>"SL"</formula>
    </cfRule>
    <cfRule type="cellIs" dxfId="2078" priority="899" operator="equal">
      <formula>"AL"</formula>
    </cfRule>
  </conditionalFormatting>
  <conditionalFormatting sqref="G44:I44">
    <cfRule type="cellIs" dxfId="2077" priority="892" operator="equal">
      <formula>"SL"</formula>
    </cfRule>
    <cfRule type="cellIs" dxfId="2076" priority="893" operator="equal">
      <formula>"SL"</formula>
    </cfRule>
    <cfRule type="cellIs" dxfId="2075" priority="894" operator="equal">
      <formula>"SL"</formula>
    </cfRule>
    <cfRule type="cellIs" dxfId="2074" priority="895" operator="equal">
      <formula>"AL"</formula>
    </cfRule>
  </conditionalFormatting>
  <conditionalFormatting sqref="C41">
    <cfRule type="cellIs" dxfId="2073" priority="888" operator="equal">
      <formula>"SL"</formula>
    </cfRule>
    <cfRule type="cellIs" dxfId="2072" priority="889" operator="equal">
      <formula>"SL"</formula>
    </cfRule>
    <cfRule type="cellIs" dxfId="2071" priority="890" operator="equal">
      <formula>"SL"</formula>
    </cfRule>
    <cfRule type="cellIs" dxfId="2070" priority="891" operator="equal">
      <formula>"AL"</formula>
    </cfRule>
  </conditionalFormatting>
  <conditionalFormatting sqref="F41:I41">
    <cfRule type="cellIs" dxfId="2069" priority="884" operator="equal">
      <formula>"SL"</formula>
    </cfRule>
    <cfRule type="cellIs" dxfId="2068" priority="885" operator="equal">
      <formula>"SL"</formula>
    </cfRule>
    <cfRule type="cellIs" dxfId="2067" priority="886" operator="equal">
      <formula>"SL"</formula>
    </cfRule>
    <cfRule type="cellIs" dxfId="2066" priority="887" operator="equal">
      <formula>"AL"</formula>
    </cfRule>
  </conditionalFormatting>
  <conditionalFormatting sqref="C16:E16">
    <cfRule type="cellIs" dxfId="2065" priority="880" operator="equal">
      <formula>"SL"</formula>
    </cfRule>
    <cfRule type="cellIs" dxfId="2064" priority="881" operator="equal">
      <formula>"SL"</formula>
    </cfRule>
    <cfRule type="cellIs" dxfId="2063" priority="882" operator="equal">
      <formula>"SL"</formula>
    </cfRule>
    <cfRule type="cellIs" dxfId="2062" priority="883" operator="equal">
      <formula>"AL"</formula>
    </cfRule>
  </conditionalFormatting>
  <conditionalFormatting sqref="F47:G48">
    <cfRule type="cellIs" dxfId="2061" priority="876" operator="equal">
      <formula>"SL"</formula>
    </cfRule>
    <cfRule type="cellIs" dxfId="2060" priority="877" operator="equal">
      <formula>"SL"</formula>
    </cfRule>
    <cfRule type="cellIs" dxfId="2059" priority="878" operator="equal">
      <formula>"SL"</formula>
    </cfRule>
    <cfRule type="cellIs" dxfId="2058" priority="879" operator="equal">
      <formula>"AL"</formula>
    </cfRule>
  </conditionalFormatting>
  <conditionalFormatting sqref="G47">
    <cfRule type="cellIs" dxfId="2057" priority="872" operator="equal">
      <formula>"SL"</formula>
    </cfRule>
    <cfRule type="cellIs" dxfId="2056" priority="873" operator="equal">
      <formula>"SL"</formula>
    </cfRule>
    <cfRule type="cellIs" dxfId="2055" priority="874" operator="equal">
      <formula>"SL"</formula>
    </cfRule>
    <cfRule type="cellIs" dxfId="2054" priority="875" operator="equal">
      <formula>"AL"</formula>
    </cfRule>
  </conditionalFormatting>
  <conditionalFormatting sqref="H47:I47 I48">
    <cfRule type="cellIs" dxfId="2053" priority="868" operator="equal">
      <formula>"SL"</formula>
    </cfRule>
    <cfRule type="cellIs" dxfId="2052" priority="869" operator="equal">
      <formula>"SL"</formula>
    </cfRule>
    <cfRule type="cellIs" dxfId="2051" priority="870" operator="equal">
      <formula>"SL"</formula>
    </cfRule>
    <cfRule type="cellIs" dxfId="2050" priority="871" operator="equal">
      <formula>"AL"</formula>
    </cfRule>
  </conditionalFormatting>
  <conditionalFormatting sqref="E23:I23">
    <cfRule type="cellIs" dxfId="2049" priority="864" operator="equal">
      <formula>"SL"</formula>
    </cfRule>
    <cfRule type="cellIs" dxfId="2048" priority="865" operator="equal">
      <formula>"SL"</formula>
    </cfRule>
    <cfRule type="cellIs" dxfId="2047" priority="866" operator="equal">
      <formula>"SL"</formula>
    </cfRule>
    <cfRule type="cellIs" dxfId="2046" priority="867" operator="equal">
      <formula>"AL"</formula>
    </cfRule>
  </conditionalFormatting>
  <conditionalFormatting sqref="H16:I16">
    <cfRule type="cellIs" dxfId="2045" priority="859" operator="equal">
      <formula>"SL"</formula>
    </cfRule>
    <cfRule type="cellIs" dxfId="2044" priority="860" operator="equal">
      <formula>"SL"</formula>
    </cfRule>
    <cfRule type="cellIs" dxfId="2043" priority="861" operator="equal">
      <formula>"SL"</formula>
    </cfRule>
    <cfRule type="cellIs" dxfId="2042" priority="862" operator="equal">
      <formula>"AL"</formula>
    </cfRule>
  </conditionalFormatting>
  <conditionalFormatting sqref="E48">
    <cfRule type="cellIs" dxfId="2041" priority="855" operator="equal">
      <formula>"SL"</formula>
    </cfRule>
    <cfRule type="cellIs" dxfId="2040" priority="856" operator="equal">
      <formula>"SL"</formula>
    </cfRule>
    <cfRule type="cellIs" dxfId="2039" priority="857" operator="equal">
      <formula>"SL"</formula>
    </cfRule>
    <cfRule type="cellIs" dxfId="2038" priority="858" operator="equal">
      <formula>"AL"</formula>
    </cfRule>
  </conditionalFormatting>
  <conditionalFormatting sqref="E20:I20">
    <cfRule type="cellIs" dxfId="2037" priority="851" operator="equal">
      <formula>"SL"</formula>
    </cfRule>
    <cfRule type="cellIs" dxfId="2036" priority="852" operator="equal">
      <formula>"SL"</formula>
    </cfRule>
    <cfRule type="cellIs" dxfId="2035" priority="853" operator="equal">
      <formula>"SL"</formula>
    </cfRule>
    <cfRule type="cellIs" dxfId="2034" priority="854" operator="equal">
      <formula>"AL"</formula>
    </cfRule>
  </conditionalFormatting>
  <conditionalFormatting sqref="H48">
    <cfRule type="cellIs" dxfId="2033" priority="847" operator="equal">
      <formula>"SL"</formula>
    </cfRule>
    <cfRule type="cellIs" dxfId="2032" priority="848" operator="equal">
      <formula>"SL"</formula>
    </cfRule>
    <cfRule type="cellIs" dxfId="2031" priority="849" operator="equal">
      <formula>"SL"</formula>
    </cfRule>
    <cfRule type="cellIs" dxfId="2030" priority="850" operator="equal">
      <formula>"AL"</formula>
    </cfRule>
  </conditionalFormatting>
  <conditionalFormatting sqref="H8">
    <cfRule type="cellIs" dxfId="2029" priority="843" operator="equal">
      <formula>"SL"</formula>
    </cfRule>
    <cfRule type="cellIs" dxfId="2028" priority="844" operator="equal">
      <formula>"SL"</formula>
    </cfRule>
    <cfRule type="cellIs" dxfId="2027" priority="845" operator="equal">
      <formula>"SL"</formula>
    </cfRule>
    <cfRule type="cellIs" dxfId="2026" priority="846" operator="equal">
      <formula>"AL"</formula>
    </cfRule>
  </conditionalFormatting>
  <conditionalFormatting sqref="C42">
    <cfRule type="cellIs" dxfId="2025" priority="839" operator="equal">
      <formula>"SL"</formula>
    </cfRule>
    <cfRule type="cellIs" dxfId="2024" priority="840" operator="equal">
      <formula>"SL"</formula>
    </cfRule>
    <cfRule type="cellIs" dxfId="2023" priority="841" operator="equal">
      <formula>"SL"</formula>
    </cfRule>
    <cfRule type="cellIs" dxfId="2022" priority="842" operator="equal">
      <formula>"AL"</formula>
    </cfRule>
  </conditionalFormatting>
  <conditionalFormatting sqref="F42:I42">
    <cfRule type="cellIs" dxfId="2021" priority="835" operator="equal">
      <formula>"SL"</formula>
    </cfRule>
    <cfRule type="cellIs" dxfId="2020" priority="836" operator="equal">
      <formula>"SL"</formula>
    </cfRule>
    <cfRule type="cellIs" dxfId="2019" priority="837" operator="equal">
      <formula>"SL"</formula>
    </cfRule>
    <cfRule type="cellIs" dxfId="2018" priority="838" operator="equal">
      <formula>"AL"</formula>
    </cfRule>
  </conditionalFormatting>
  <conditionalFormatting sqref="F45:I45">
    <cfRule type="cellIs" dxfId="2017" priority="831" operator="equal">
      <formula>"SL"</formula>
    </cfRule>
    <cfRule type="cellIs" dxfId="2016" priority="832" operator="equal">
      <formula>"SL"</formula>
    </cfRule>
    <cfRule type="cellIs" dxfId="2015" priority="833" operator="equal">
      <formula>"SL"</formula>
    </cfRule>
    <cfRule type="cellIs" dxfId="2014" priority="834" operator="equal">
      <formula>"AL"</formula>
    </cfRule>
  </conditionalFormatting>
  <conditionalFormatting sqref="C29:D29">
    <cfRule type="cellIs" dxfId="2013" priority="827" operator="equal">
      <formula>"SL"</formula>
    </cfRule>
    <cfRule type="cellIs" dxfId="2012" priority="828" operator="equal">
      <formula>"SL"</formula>
    </cfRule>
    <cfRule type="cellIs" dxfId="2011" priority="829" operator="equal">
      <formula>"SL"</formula>
    </cfRule>
    <cfRule type="cellIs" dxfId="2010" priority="830" operator="equal">
      <formula>"AL"</formula>
    </cfRule>
  </conditionalFormatting>
  <conditionalFormatting sqref="A1:I51">
    <cfRule type="expression" dxfId="2009" priority="825">
      <formula>ROW()=CELL("ROW")</formula>
    </cfRule>
    <cfRule type="expression" priority="826">
      <formula>ROW()=CELL("ROW")</formula>
    </cfRule>
  </conditionalFormatting>
  <conditionalFormatting sqref="H47:I47">
    <cfRule type="cellIs" dxfId="2008" priority="821" operator="equal">
      <formula>"SL"</formula>
    </cfRule>
    <cfRule type="cellIs" dxfId="2007" priority="822" operator="equal">
      <formula>"SL"</formula>
    </cfRule>
    <cfRule type="cellIs" dxfId="2006" priority="823" operator="equal">
      <formula>"SL"</formula>
    </cfRule>
    <cfRule type="cellIs" dxfId="2005" priority="824" operator="equal">
      <formula>"AL"</formula>
    </cfRule>
  </conditionalFormatting>
  <conditionalFormatting sqref="H47:I47">
    <cfRule type="cellIs" dxfId="2004" priority="817" operator="equal">
      <formula>"SL"</formula>
    </cfRule>
    <cfRule type="cellIs" dxfId="2003" priority="818" operator="equal">
      <formula>"SL"</formula>
    </cfRule>
    <cfRule type="cellIs" dxfId="2002" priority="819" operator="equal">
      <formula>"SL"</formula>
    </cfRule>
    <cfRule type="cellIs" dxfId="2001" priority="820" operator="equal">
      <formula>"AL"</formula>
    </cfRule>
  </conditionalFormatting>
  <conditionalFormatting sqref="C16:E16">
    <cfRule type="cellIs" dxfId="2000" priority="813" operator="equal">
      <formula>"SL"</formula>
    </cfRule>
    <cfRule type="cellIs" dxfId="1999" priority="814" operator="equal">
      <formula>"SL"</formula>
    </cfRule>
    <cfRule type="cellIs" dxfId="1998" priority="815" operator="equal">
      <formula>"SL"</formula>
    </cfRule>
    <cfRule type="cellIs" dxfId="1997" priority="816" operator="equal">
      <formula>"AL"</formula>
    </cfRule>
  </conditionalFormatting>
  <conditionalFormatting sqref="H16:I16">
    <cfRule type="cellIs" dxfId="1996" priority="809" operator="equal">
      <formula>"SL"</formula>
    </cfRule>
    <cfRule type="cellIs" dxfId="1995" priority="810" operator="equal">
      <formula>"SL"</formula>
    </cfRule>
    <cfRule type="cellIs" dxfId="1994" priority="811" operator="equal">
      <formula>"SL"</formula>
    </cfRule>
    <cfRule type="cellIs" dxfId="1993" priority="812" operator="equal">
      <formula>"AL"</formula>
    </cfRule>
  </conditionalFormatting>
  <conditionalFormatting sqref="F41">
    <cfRule type="cellIs" dxfId="1992" priority="805" operator="equal">
      <formula>"SL"</formula>
    </cfRule>
    <cfRule type="cellIs" dxfId="1991" priority="806" operator="equal">
      <formula>"SL"</formula>
    </cfRule>
    <cfRule type="cellIs" dxfId="1990" priority="807" operator="equal">
      <formula>"SL"</formula>
    </cfRule>
    <cfRule type="cellIs" dxfId="1989" priority="808" operator="equal">
      <formula>"AL"</formula>
    </cfRule>
  </conditionalFormatting>
  <conditionalFormatting sqref="I29">
    <cfRule type="cellIs" dxfId="1988" priority="801" operator="equal">
      <formula>"SL"</formula>
    </cfRule>
    <cfRule type="cellIs" dxfId="1987" priority="802" operator="equal">
      <formula>"SL"</formula>
    </cfRule>
    <cfRule type="cellIs" dxfId="1986" priority="803" operator="equal">
      <formula>"SL"</formula>
    </cfRule>
    <cfRule type="cellIs" dxfId="1985" priority="804" operator="equal">
      <formula>"AL"</formula>
    </cfRule>
  </conditionalFormatting>
  <conditionalFormatting sqref="C48:E48">
    <cfRule type="cellIs" dxfId="1984" priority="797" operator="equal">
      <formula>"SL"</formula>
    </cfRule>
    <cfRule type="cellIs" dxfId="1983" priority="798" operator="equal">
      <formula>"SL"</formula>
    </cfRule>
    <cfRule type="cellIs" dxfId="1982" priority="799" operator="equal">
      <formula>"SL"</formula>
    </cfRule>
    <cfRule type="cellIs" dxfId="1981" priority="800" operator="equal">
      <formula>"AL"</formula>
    </cfRule>
  </conditionalFormatting>
  <conditionalFormatting sqref="H48">
    <cfRule type="cellIs" dxfId="1980" priority="793" operator="equal">
      <formula>"SL"</formula>
    </cfRule>
    <cfRule type="cellIs" dxfId="1979" priority="794" operator="equal">
      <formula>"SL"</formula>
    </cfRule>
    <cfRule type="cellIs" dxfId="1978" priority="795" operator="equal">
      <formula>"SL"</formula>
    </cfRule>
    <cfRule type="cellIs" dxfId="1977" priority="796" operator="equal">
      <formula>"AL"</formula>
    </cfRule>
  </conditionalFormatting>
  <conditionalFormatting sqref="D10:H10">
    <cfRule type="cellIs" dxfId="1976" priority="789" operator="equal">
      <formula>"SL"</formula>
    </cfRule>
    <cfRule type="cellIs" dxfId="1975" priority="790" operator="equal">
      <formula>"SL"</formula>
    </cfRule>
    <cfRule type="cellIs" dxfId="1974" priority="791" operator="equal">
      <formula>"SL"</formula>
    </cfRule>
    <cfRule type="cellIs" dxfId="1973" priority="792" operator="equal">
      <formula>"AL"</formula>
    </cfRule>
  </conditionalFormatting>
  <conditionalFormatting sqref="H47:I47">
    <cfRule type="cellIs" dxfId="1972" priority="785" operator="equal">
      <formula>"SL"</formula>
    </cfRule>
    <cfRule type="cellIs" dxfId="1971" priority="786" operator="equal">
      <formula>"SL"</formula>
    </cfRule>
    <cfRule type="cellIs" dxfId="1970" priority="787" operator="equal">
      <formula>"SL"</formula>
    </cfRule>
    <cfRule type="cellIs" dxfId="1969" priority="788" operator="equal">
      <formula>"AL"</formula>
    </cfRule>
  </conditionalFormatting>
  <conditionalFormatting sqref="C22:E22">
    <cfRule type="cellIs" dxfId="1968" priority="781" operator="equal">
      <formula>"SL"</formula>
    </cfRule>
    <cfRule type="cellIs" dxfId="1967" priority="782" operator="equal">
      <formula>"SL"</formula>
    </cfRule>
    <cfRule type="cellIs" dxfId="1966" priority="783" operator="equal">
      <formula>"SL"</formula>
    </cfRule>
    <cfRule type="cellIs" dxfId="1965" priority="784" operator="equal">
      <formula>"AL"</formula>
    </cfRule>
  </conditionalFormatting>
  <conditionalFormatting sqref="G22:I22">
    <cfRule type="cellIs" dxfId="1964" priority="777" operator="equal">
      <formula>"SL"</formula>
    </cfRule>
    <cfRule type="cellIs" dxfId="1963" priority="778" operator="equal">
      <formula>"SL"</formula>
    </cfRule>
    <cfRule type="cellIs" dxfId="1962" priority="779" operator="equal">
      <formula>"SL"</formula>
    </cfRule>
    <cfRule type="cellIs" dxfId="1961" priority="780" operator="equal">
      <formula>"AL"</formula>
    </cfRule>
  </conditionalFormatting>
  <conditionalFormatting sqref="D26">
    <cfRule type="cellIs" dxfId="1960" priority="773" operator="equal">
      <formula>"SL"</formula>
    </cfRule>
    <cfRule type="cellIs" dxfId="1959" priority="774" operator="equal">
      <formula>"SL"</formula>
    </cfRule>
    <cfRule type="cellIs" dxfId="1958" priority="775" operator="equal">
      <formula>"SL"</formula>
    </cfRule>
    <cfRule type="cellIs" dxfId="1957" priority="776" operator="equal">
      <formula>"AL"</formula>
    </cfRule>
  </conditionalFormatting>
  <conditionalFormatting sqref="E20:F20">
    <cfRule type="cellIs" dxfId="1956" priority="769" operator="equal">
      <formula>"SL"</formula>
    </cfRule>
    <cfRule type="cellIs" dxfId="1955" priority="770" operator="equal">
      <formula>"SL"</formula>
    </cfRule>
    <cfRule type="cellIs" dxfId="1954" priority="771" operator="equal">
      <formula>"SL"</formula>
    </cfRule>
    <cfRule type="cellIs" dxfId="1953" priority="772" operator="equal">
      <formula>"AL"</formula>
    </cfRule>
  </conditionalFormatting>
  <conditionalFormatting sqref="E20:F20">
    <cfRule type="cellIs" dxfId="1952" priority="765" operator="equal">
      <formula>"SL"</formula>
    </cfRule>
    <cfRule type="cellIs" dxfId="1951" priority="766" operator="equal">
      <formula>"SL"</formula>
    </cfRule>
    <cfRule type="cellIs" dxfId="1950" priority="767" operator="equal">
      <formula>"SL"</formula>
    </cfRule>
    <cfRule type="cellIs" dxfId="1949" priority="768" operator="equal">
      <formula>"AL"</formula>
    </cfRule>
  </conditionalFormatting>
  <conditionalFormatting sqref="H20:I20">
    <cfRule type="cellIs" dxfId="1948" priority="761" operator="equal">
      <formula>"SL"</formula>
    </cfRule>
    <cfRule type="cellIs" dxfId="1947" priority="762" operator="equal">
      <formula>"SL"</formula>
    </cfRule>
    <cfRule type="cellIs" dxfId="1946" priority="763" operator="equal">
      <formula>"SL"</formula>
    </cfRule>
    <cfRule type="cellIs" dxfId="1945" priority="764" operator="equal">
      <formula>"AL"</formula>
    </cfRule>
  </conditionalFormatting>
  <conditionalFormatting sqref="H20:I20">
    <cfRule type="cellIs" dxfId="1944" priority="757" operator="equal">
      <formula>"SL"</formula>
    </cfRule>
    <cfRule type="cellIs" dxfId="1943" priority="758" operator="equal">
      <formula>"SL"</formula>
    </cfRule>
    <cfRule type="cellIs" dxfId="1942" priority="759" operator="equal">
      <formula>"SL"</formula>
    </cfRule>
    <cfRule type="cellIs" dxfId="1941" priority="760" operator="equal">
      <formula>"AL"</formula>
    </cfRule>
  </conditionalFormatting>
  <conditionalFormatting sqref="F41:G41">
    <cfRule type="cellIs" dxfId="1940" priority="753" operator="equal">
      <formula>"SL"</formula>
    </cfRule>
    <cfRule type="cellIs" dxfId="1939" priority="754" operator="equal">
      <formula>"SL"</formula>
    </cfRule>
    <cfRule type="cellIs" dxfId="1938" priority="755" operator="equal">
      <formula>"SL"</formula>
    </cfRule>
    <cfRule type="cellIs" dxfId="1937" priority="756" operator="equal">
      <formula>"AL"</formula>
    </cfRule>
  </conditionalFormatting>
  <conditionalFormatting sqref="F41:G41">
    <cfRule type="cellIs" dxfId="1936" priority="749" operator="equal">
      <formula>"SL"</formula>
    </cfRule>
    <cfRule type="cellIs" dxfId="1935" priority="750" operator="equal">
      <formula>"SL"</formula>
    </cfRule>
    <cfRule type="cellIs" dxfId="1934" priority="751" operator="equal">
      <formula>"SL"</formula>
    </cfRule>
    <cfRule type="cellIs" dxfId="1933" priority="752" operator="equal">
      <formula>"AL"</formula>
    </cfRule>
  </conditionalFormatting>
  <conditionalFormatting sqref="F41:G41">
    <cfRule type="cellIs" dxfId="1932" priority="745" operator="equal">
      <formula>"SL"</formula>
    </cfRule>
    <cfRule type="cellIs" dxfId="1931" priority="746" operator="equal">
      <formula>"SL"</formula>
    </cfRule>
    <cfRule type="cellIs" dxfId="1930" priority="747" operator="equal">
      <formula>"SL"</formula>
    </cfRule>
    <cfRule type="cellIs" dxfId="1929" priority="748" operator="equal">
      <formula>"AL"</formula>
    </cfRule>
  </conditionalFormatting>
  <conditionalFormatting sqref="H47:I47">
    <cfRule type="cellIs" dxfId="1928" priority="741" operator="equal">
      <formula>"SL"</formula>
    </cfRule>
    <cfRule type="cellIs" dxfId="1927" priority="742" operator="equal">
      <formula>"SL"</formula>
    </cfRule>
    <cfRule type="cellIs" dxfId="1926" priority="743" operator="equal">
      <formula>"SL"</formula>
    </cfRule>
    <cfRule type="cellIs" dxfId="1925" priority="744" operator="equal">
      <formula>"AL"</formula>
    </cfRule>
  </conditionalFormatting>
  <conditionalFormatting sqref="H20:I20">
    <cfRule type="cellIs" dxfId="1924" priority="737" operator="equal">
      <formula>"SL"</formula>
    </cfRule>
    <cfRule type="cellIs" dxfId="1923" priority="738" operator="equal">
      <formula>"SL"</formula>
    </cfRule>
    <cfRule type="cellIs" dxfId="1922" priority="739" operator="equal">
      <formula>"SL"</formula>
    </cfRule>
    <cfRule type="cellIs" dxfId="1921" priority="740" operator="equal">
      <formula>"AL"</formula>
    </cfRule>
  </conditionalFormatting>
  <conditionalFormatting sqref="H20:I20">
    <cfRule type="cellIs" dxfId="1920" priority="733" operator="equal">
      <formula>"SL"</formula>
    </cfRule>
    <cfRule type="cellIs" dxfId="1919" priority="734" operator="equal">
      <formula>"SL"</formula>
    </cfRule>
    <cfRule type="cellIs" dxfId="1918" priority="735" operator="equal">
      <formula>"SL"</formula>
    </cfRule>
    <cfRule type="cellIs" dxfId="1917" priority="736" operator="equal">
      <formula>"AL"</formula>
    </cfRule>
  </conditionalFormatting>
  <conditionalFormatting sqref="E47">
    <cfRule type="cellIs" dxfId="1916" priority="729" operator="equal">
      <formula>"SL"</formula>
    </cfRule>
    <cfRule type="cellIs" dxfId="1915" priority="730" operator="equal">
      <formula>"SL"</formula>
    </cfRule>
    <cfRule type="cellIs" dxfId="1914" priority="731" operator="equal">
      <formula>"SL"</formula>
    </cfRule>
    <cfRule type="cellIs" dxfId="1913" priority="732" operator="equal">
      <formula>"AL"</formula>
    </cfRule>
  </conditionalFormatting>
  <conditionalFormatting sqref="C6:G6">
    <cfRule type="cellIs" dxfId="1912" priority="725" operator="equal">
      <formula>"SL"</formula>
    </cfRule>
    <cfRule type="cellIs" dxfId="1911" priority="726" operator="equal">
      <formula>"SL"</formula>
    </cfRule>
    <cfRule type="cellIs" dxfId="1910" priority="727" operator="equal">
      <formula>"SL"</formula>
    </cfRule>
    <cfRule type="cellIs" dxfId="1909" priority="728" operator="equal">
      <formula>"AL"</formula>
    </cfRule>
  </conditionalFormatting>
  <conditionalFormatting sqref="D43">
    <cfRule type="cellIs" dxfId="1908" priority="721" operator="equal">
      <formula>"SL"</formula>
    </cfRule>
    <cfRule type="cellIs" dxfId="1907" priority="722" operator="equal">
      <formula>"SL"</formula>
    </cfRule>
    <cfRule type="cellIs" dxfId="1906" priority="723" operator="equal">
      <formula>"SL"</formula>
    </cfRule>
    <cfRule type="cellIs" dxfId="1905" priority="724" operator="equal">
      <formula>"AL"</formula>
    </cfRule>
  </conditionalFormatting>
  <conditionalFormatting sqref="F45:I45">
    <cfRule type="cellIs" dxfId="1904" priority="717" operator="equal">
      <formula>"SL"</formula>
    </cfRule>
    <cfRule type="cellIs" dxfId="1903" priority="718" operator="equal">
      <formula>"SL"</formula>
    </cfRule>
    <cfRule type="cellIs" dxfId="1902" priority="719" operator="equal">
      <formula>"SL"</formula>
    </cfRule>
    <cfRule type="cellIs" dxfId="1901" priority="720" operator="equal">
      <formula>"AL"</formula>
    </cfRule>
  </conditionalFormatting>
  <conditionalFormatting sqref="C45">
    <cfRule type="cellIs" dxfId="1900" priority="713" operator="equal">
      <formula>"SL"</formula>
    </cfRule>
    <cfRule type="cellIs" dxfId="1899" priority="714" operator="equal">
      <formula>"SL"</formula>
    </cfRule>
    <cfRule type="cellIs" dxfId="1898" priority="715" operator="equal">
      <formula>"SL"</formula>
    </cfRule>
    <cfRule type="cellIs" dxfId="1897" priority="716" operator="equal">
      <formula>"AL"</formula>
    </cfRule>
  </conditionalFormatting>
  <conditionalFormatting sqref="C45">
    <cfRule type="cellIs" dxfId="1896" priority="709" operator="equal">
      <formula>"SL"</formula>
    </cfRule>
    <cfRule type="cellIs" dxfId="1895" priority="710" operator="equal">
      <formula>"SL"</formula>
    </cfRule>
    <cfRule type="cellIs" dxfId="1894" priority="711" operator="equal">
      <formula>"SL"</formula>
    </cfRule>
    <cfRule type="cellIs" dxfId="1893" priority="712" operator="equal">
      <formula>"AL"</formula>
    </cfRule>
  </conditionalFormatting>
  <conditionalFormatting sqref="C21:D21">
    <cfRule type="cellIs" dxfId="1892" priority="705" operator="equal">
      <formula>"SL"</formula>
    </cfRule>
    <cfRule type="cellIs" dxfId="1891" priority="706" operator="equal">
      <formula>"SL"</formula>
    </cfRule>
    <cfRule type="cellIs" dxfId="1890" priority="707" operator="equal">
      <formula>"SL"</formula>
    </cfRule>
    <cfRule type="cellIs" dxfId="1889" priority="708" operator="equal">
      <formula>"AL"</formula>
    </cfRule>
  </conditionalFormatting>
  <conditionalFormatting sqref="C21:D21">
    <cfRule type="cellIs" dxfId="1888" priority="701" operator="equal">
      <formula>"SL"</formula>
    </cfRule>
    <cfRule type="cellIs" dxfId="1887" priority="702" operator="equal">
      <formula>"SL"</formula>
    </cfRule>
    <cfRule type="cellIs" dxfId="1886" priority="703" operator="equal">
      <formula>"SL"</formula>
    </cfRule>
    <cfRule type="cellIs" dxfId="1885" priority="704" operator="equal">
      <formula>"AL"</formula>
    </cfRule>
  </conditionalFormatting>
  <conditionalFormatting sqref="C14:D14">
    <cfRule type="cellIs" dxfId="1884" priority="697" operator="equal">
      <formula>"SL"</formula>
    </cfRule>
    <cfRule type="cellIs" dxfId="1883" priority="698" operator="equal">
      <formula>"SL"</formula>
    </cfRule>
    <cfRule type="cellIs" dxfId="1882" priority="699" operator="equal">
      <formula>"SL"</formula>
    </cfRule>
    <cfRule type="cellIs" dxfId="1881" priority="700" operator="equal">
      <formula>"AL"</formula>
    </cfRule>
  </conditionalFormatting>
  <conditionalFormatting sqref="D14">
    <cfRule type="cellIs" dxfId="1880" priority="693" operator="equal">
      <formula>"SL"</formula>
    </cfRule>
    <cfRule type="cellIs" dxfId="1879" priority="694" operator="equal">
      <formula>"SL"</formula>
    </cfRule>
    <cfRule type="cellIs" dxfId="1878" priority="695" operator="equal">
      <formula>"SL"</formula>
    </cfRule>
    <cfRule type="cellIs" dxfId="1877" priority="696" operator="equal">
      <formula>"AL"</formula>
    </cfRule>
  </conditionalFormatting>
  <conditionalFormatting sqref="H14:I14">
    <cfRule type="cellIs" dxfId="1876" priority="689" operator="equal">
      <formula>"SL"</formula>
    </cfRule>
    <cfRule type="cellIs" dxfId="1875" priority="690" operator="equal">
      <formula>"SL"</formula>
    </cfRule>
    <cfRule type="cellIs" dxfId="1874" priority="691" operator="equal">
      <formula>"SL"</formula>
    </cfRule>
    <cfRule type="cellIs" dxfId="1873" priority="692" operator="equal">
      <formula>"AL"</formula>
    </cfRule>
  </conditionalFormatting>
  <conditionalFormatting sqref="H20:I20">
    <cfRule type="cellIs" dxfId="1872" priority="685" operator="equal">
      <formula>"SL"</formula>
    </cfRule>
    <cfRule type="cellIs" dxfId="1871" priority="686" operator="equal">
      <formula>"SL"</formula>
    </cfRule>
    <cfRule type="cellIs" dxfId="1870" priority="687" operator="equal">
      <formula>"SL"</formula>
    </cfRule>
    <cfRule type="cellIs" dxfId="1869" priority="688" operator="equal">
      <formula>"AL"</formula>
    </cfRule>
  </conditionalFormatting>
  <conditionalFormatting sqref="F45:I45">
    <cfRule type="cellIs" dxfId="1868" priority="681" operator="equal">
      <formula>"SL"</formula>
    </cfRule>
    <cfRule type="cellIs" dxfId="1867" priority="682" operator="equal">
      <formula>"SL"</formula>
    </cfRule>
    <cfRule type="cellIs" dxfId="1866" priority="683" operator="equal">
      <formula>"SL"</formula>
    </cfRule>
    <cfRule type="cellIs" dxfId="1865" priority="684" operator="equal">
      <formula>"AL"</formula>
    </cfRule>
  </conditionalFormatting>
  <conditionalFormatting sqref="F45:I45">
    <cfRule type="cellIs" dxfId="1864" priority="677" operator="equal">
      <formula>"SL"</formula>
    </cfRule>
    <cfRule type="cellIs" dxfId="1863" priority="678" operator="equal">
      <formula>"SL"</formula>
    </cfRule>
    <cfRule type="cellIs" dxfId="1862" priority="679" operator="equal">
      <formula>"SL"</formula>
    </cfRule>
    <cfRule type="cellIs" dxfId="1861" priority="680" operator="equal">
      <formula>"AL"</formula>
    </cfRule>
  </conditionalFormatting>
  <conditionalFormatting sqref="F45:I45">
    <cfRule type="cellIs" dxfId="1860" priority="673" operator="equal">
      <formula>"SL"</formula>
    </cfRule>
    <cfRule type="cellIs" dxfId="1859" priority="674" operator="equal">
      <formula>"SL"</formula>
    </cfRule>
    <cfRule type="cellIs" dxfId="1858" priority="675" operator="equal">
      <formula>"SL"</formula>
    </cfRule>
    <cfRule type="cellIs" dxfId="1857" priority="676" operator="equal">
      <formula>"AL"</formula>
    </cfRule>
  </conditionalFormatting>
  <conditionalFormatting sqref="H20">
    <cfRule type="cellIs" dxfId="1856" priority="669" operator="equal">
      <formula>"SL"</formula>
    </cfRule>
    <cfRule type="cellIs" dxfId="1855" priority="670" operator="equal">
      <formula>"SL"</formula>
    </cfRule>
    <cfRule type="cellIs" dxfId="1854" priority="671" operator="equal">
      <formula>"SL"</formula>
    </cfRule>
    <cfRule type="cellIs" dxfId="1853" priority="672" operator="equal">
      <formula>"AL"</formula>
    </cfRule>
  </conditionalFormatting>
  <conditionalFormatting sqref="H20">
    <cfRule type="cellIs" dxfId="1852" priority="665" operator="equal">
      <formula>"SL"</formula>
    </cfRule>
    <cfRule type="cellIs" dxfId="1851" priority="666" operator="equal">
      <formula>"SL"</formula>
    </cfRule>
    <cfRule type="cellIs" dxfId="1850" priority="667" operator="equal">
      <formula>"SL"</formula>
    </cfRule>
    <cfRule type="cellIs" dxfId="1849" priority="668" operator="equal">
      <formula>"AL"</formula>
    </cfRule>
  </conditionalFormatting>
  <conditionalFormatting sqref="H20">
    <cfRule type="cellIs" dxfId="1848" priority="661" operator="equal">
      <formula>"SL"</formula>
    </cfRule>
    <cfRule type="cellIs" dxfId="1847" priority="662" operator="equal">
      <formula>"SL"</formula>
    </cfRule>
    <cfRule type="cellIs" dxfId="1846" priority="663" operator="equal">
      <formula>"SL"</formula>
    </cfRule>
    <cfRule type="cellIs" dxfId="1845" priority="664" operator="equal">
      <formula>"AL"</formula>
    </cfRule>
  </conditionalFormatting>
  <conditionalFormatting sqref="I20">
    <cfRule type="cellIs" dxfId="1844" priority="657" operator="equal">
      <formula>"SL"</formula>
    </cfRule>
    <cfRule type="cellIs" dxfId="1843" priority="658" operator="equal">
      <formula>"SL"</formula>
    </cfRule>
    <cfRule type="cellIs" dxfId="1842" priority="659" operator="equal">
      <formula>"SL"</formula>
    </cfRule>
    <cfRule type="cellIs" dxfId="1841" priority="660" operator="equal">
      <formula>"AL"</formula>
    </cfRule>
  </conditionalFormatting>
  <conditionalFormatting sqref="I20">
    <cfRule type="cellIs" dxfId="1840" priority="653" operator="equal">
      <formula>"SL"</formula>
    </cfRule>
    <cfRule type="cellIs" dxfId="1839" priority="654" operator="equal">
      <formula>"SL"</formula>
    </cfRule>
    <cfRule type="cellIs" dxfId="1838" priority="655" operator="equal">
      <formula>"SL"</formula>
    </cfRule>
    <cfRule type="cellIs" dxfId="1837" priority="656" operator="equal">
      <formula>"AL"</formula>
    </cfRule>
  </conditionalFormatting>
  <conditionalFormatting sqref="I20">
    <cfRule type="cellIs" dxfId="1836" priority="649" operator="equal">
      <formula>"SL"</formula>
    </cfRule>
    <cfRule type="cellIs" dxfId="1835" priority="650" operator="equal">
      <formula>"SL"</formula>
    </cfRule>
    <cfRule type="cellIs" dxfId="1834" priority="651" operator="equal">
      <formula>"SL"</formula>
    </cfRule>
    <cfRule type="cellIs" dxfId="1833" priority="652" operator="equal">
      <formula>"AL"</formula>
    </cfRule>
  </conditionalFormatting>
  <conditionalFormatting sqref="H20">
    <cfRule type="cellIs" dxfId="1832" priority="645" operator="equal">
      <formula>"SL"</formula>
    </cfRule>
    <cfRule type="cellIs" dxfId="1831" priority="646" operator="equal">
      <formula>"SL"</formula>
    </cfRule>
    <cfRule type="cellIs" dxfId="1830" priority="647" operator="equal">
      <formula>"SL"</formula>
    </cfRule>
    <cfRule type="cellIs" dxfId="1829" priority="648" operator="equal">
      <formula>"AL"</formula>
    </cfRule>
  </conditionalFormatting>
  <conditionalFormatting sqref="H20">
    <cfRule type="cellIs" dxfId="1828" priority="641" operator="equal">
      <formula>"SL"</formula>
    </cfRule>
    <cfRule type="cellIs" dxfId="1827" priority="642" operator="equal">
      <formula>"SL"</formula>
    </cfRule>
    <cfRule type="cellIs" dxfId="1826" priority="643" operator="equal">
      <formula>"SL"</formula>
    </cfRule>
    <cfRule type="cellIs" dxfId="1825" priority="644" operator="equal">
      <formula>"AL"</formula>
    </cfRule>
  </conditionalFormatting>
  <conditionalFormatting sqref="H20">
    <cfRule type="cellIs" dxfId="1824" priority="637" operator="equal">
      <formula>"SL"</formula>
    </cfRule>
    <cfRule type="cellIs" dxfId="1823" priority="638" operator="equal">
      <formula>"SL"</formula>
    </cfRule>
    <cfRule type="cellIs" dxfId="1822" priority="639" operator="equal">
      <formula>"SL"</formula>
    </cfRule>
    <cfRule type="cellIs" dxfId="1821" priority="640" operator="equal">
      <formula>"AL"</formula>
    </cfRule>
  </conditionalFormatting>
  <conditionalFormatting sqref="I20">
    <cfRule type="cellIs" dxfId="1820" priority="633" operator="equal">
      <formula>"SL"</formula>
    </cfRule>
    <cfRule type="cellIs" dxfId="1819" priority="634" operator="equal">
      <formula>"SL"</formula>
    </cfRule>
    <cfRule type="cellIs" dxfId="1818" priority="635" operator="equal">
      <formula>"SL"</formula>
    </cfRule>
    <cfRule type="cellIs" dxfId="1817" priority="636" operator="equal">
      <formula>"AL"</formula>
    </cfRule>
  </conditionalFormatting>
  <conditionalFormatting sqref="I20">
    <cfRule type="cellIs" dxfId="1816" priority="629" operator="equal">
      <formula>"SL"</formula>
    </cfRule>
    <cfRule type="cellIs" dxfId="1815" priority="630" operator="equal">
      <formula>"SL"</formula>
    </cfRule>
    <cfRule type="cellIs" dxfId="1814" priority="631" operator="equal">
      <formula>"SL"</formula>
    </cfRule>
    <cfRule type="cellIs" dxfId="1813" priority="632" operator="equal">
      <formula>"AL"</formula>
    </cfRule>
  </conditionalFormatting>
  <conditionalFormatting sqref="I20">
    <cfRule type="cellIs" dxfId="1812" priority="625" operator="equal">
      <formula>"SL"</formula>
    </cfRule>
    <cfRule type="cellIs" dxfId="1811" priority="626" operator="equal">
      <formula>"SL"</formula>
    </cfRule>
    <cfRule type="cellIs" dxfId="1810" priority="627" operator="equal">
      <formula>"SL"</formula>
    </cfRule>
    <cfRule type="cellIs" dxfId="1809" priority="628" operator="equal">
      <formula>"AL"</formula>
    </cfRule>
  </conditionalFormatting>
  <conditionalFormatting sqref="C24">
    <cfRule type="cellIs" dxfId="1808" priority="621" operator="equal">
      <formula>"SL"</formula>
    </cfRule>
    <cfRule type="cellIs" dxfId="1807" priority="622" operator="equal">
      <formula>"SL"</formula>
    </cfRule>
    <cfRule type="cellIs" dxfId="1806" priority="623" operator="equal">
      <formula>"SL"</formula>
    </cfRule>
    <cfRule type="cellIs" dxfId="1805" priority="624" operator="equal">
      <formula>"AL"</formula>
    </cfRule>
  </conditionalFormatting>
  <conditionalFormatting sqref="D24">
    <cfRule type="cellIs" dxfId="1804" priority="617" operator="equal">
      <formula>"SL"</formula>
    </cfRule>
    <cfRule type="cellIs" dxfId="1803" priority="618" operator="equal">
      <formula>"SL"</formula>
    </cfRule>
    <cfRule type="cellIs" dxfId="1802" priority="619" operator="equal">
      <formula>"SL"</formula>
    </cfRule>
    <cfRule type="cellIs" dxfId="1801" priority="620" operator="equal">
      <formula>"AL"</formula>
    </cfRule>
  </conditionalFormatting>
  <conditionalFormatting sqref="E24">
    <cfRule type="cellIs" dxfId="1800" priority="613" operator="equal">
      <formula>"SL"</formula>
    </cfRule>
    <cfRule type="cellIs" dxfId="1799" priority="614" operator="equal">
      <formula>"SL"</formula>
    </cfRule>
    <cfRule type="cellIs" dxfId="1798" priority="615" operator="equal">
      <formula>"SL"</formula>
    </cfRule>
    <cfRule type="cellIs" dxfId="1797" priority="616" operator="equal">
      <formula>"AL"</formula>
    </cfRule>
  </conditionalFormatting>
  <conditionalFormatting sqref="H24">
    <cfRule type="cellIs" dxfId="1796" priority="609" operator="equal">
      <formula>"SL"</formula>
    </cfRule>
    <cfRule type="cellIs" dxfId="1795" priority="610" operator="equal">
      <formula>"SL"</formula>
    </cfRule>
    <cfRule type="cellIs" dxfId="1794" priority="611" operator="equal">
      <formula>"SL"</formula>
    </cfRule>
    <cfRule type="cellIs" dxfId="1793" priority="612" operator="equal">
      <formula>"AL"</formula>
    </cfRule>
  </conditionalFormatting>
  <conditionalFormatting sqref="I24">
    <cfRule type="cellIs" dxfId="1792" priority="605" operator="equal">
      <formula>"SL"</formula>
    </cfRule>
    <cfRule type="cellIs" dxfId="1791" priority="606" operator="equal">
      <formula>"SL"</formula>
    </cfRule>
    <cfRule type="cellIs" dxfId="1790" priority="607" operator="equal">
      <formula>"SL"</formula>
    </cfRule>
    <cfRule type="cellIs" dxfId="1789" priority="608" operator="equal">
      <formula>"AL"</formula>
    </cfRule>
  </conditionalFormatting>
  <conditionalFormatting sqref="D49:E49">
    <cfRule type="cellIs" dxfId="1788" priority="601" operator="equal">
      <formula>"SL"</formula>
    </cfRule>
    <cfRule type="cellIs" dxfId="1787" priority="602" operator="equal">
      <formula>"SL"</formula>
    </cfRule>
    <cfRule type="cellIs" dxfId="1786" priority="603" operator="equal">
      <formula>"SL"</formula>
    </cfRule>
    <cfRule type="cellIs" dxfId="1785" priority="604" operator="equal">
      <formula>"AL"</formula>
    </cfRule>
  </conditionalFormatting>
  <conditionalFormatting sqref="H14:I14">
    <cfRule type="cellIs" dxfId="1784" priority="597" operator="equal">
      <formula>"SL"</formula>
    </cfRule>
    <cfRule type="cellIs" dxfId="1783" priority="598" operator="equal">
      <formula>"SL"</formula>
    </cfRule>
    <cfRule type="cellIs" dxfId="1782" priority="599" operator="equal">
      <formula>"SL"</formula>
    </cfRule>
    <cfRule type="cellIs" dxfId="1781" priority="600" operator="equal">
      <formula>"AL"</formula>
    </cfRule>
  </conditionalFormatting>
  <conditionalFormatting sqref="I12">
    <cfRule type="cellIs" dxfId="1780" priority="593" operator="equal">
      <formula>"SL"</formula>
    </cfRule>
    <cfRule type="cellIs" dxfId="1779" priority="594" operator="equal">
      <formula>"SL"</formula>
    </cfRule>
    <cfRule type="cellIs" dxfId="1778" priority="595" operator="equal">
      <formula>"SL"</formula>
    </cfRule>
    <cfRule type="cellIs" dxfId="1777" priority="596" operator="equal">
      <formula>"AL"</formula>
    </cfRule>
  </conditionalFormatting>
  <conditionalFormatting sqref="I12">
    <cfRule type="cellIs" dxfId="1776" priority="589" operator="equal">
      <formula>"SL"</formula>
    </cfRule>
    <cfRule type="cellIs" dxfId="1775" priority="590" operator="equal">
      <formula>"SL"</formula>
    </cfRule>
    <cfRule type="cellIs" dxfId="1774" priority="591" operator="equal">
      <formula>"SL"</formula>
    </cfRule>
    <cfRule type="cellIs" dxfId="1773" priority="592" operator="equal">
      <formula>"AL"</formula>
    </cfRule>
  </conditionalFormatting>
  <conditionalFormatting sqref="E15:I15">
    <cfRule type="cellIs" dxfId="1772" priority="585" operator="equal">
      <formula>"SL"</formula>
    </cfRule>
    <cfRule type="cellIs" dxfId="1771" priority="586" operator="equal">
      <formula>"SL"</formula>
    </cfRule>
    <cfRule type="cellIs" dxfId="1770" priority="587" operator="equal">
      <formula>"SL"</formula>
    </cfRule>
    <cfRule type="cellIs" dxfId="1769" priority="588" operator="equal">
      <formula>"AL"</formula>
    </cfRule>
  </conditionalFormatting>
  <conditionalFormatting sqref="H16:I16">
    <cfRule type="cellIs" dxfId="1768" priority="581" operator="equal">
      <formula>"SL"</formula>
    </cfRule>
    <cfRule type="cellIs" dxfId="1767" priority="582" operator="equal">
      <formula>"SL"</formula>
    </cfRule>
    <cfRule type="cellIs" dxfId="1766" priority="583" operator="equal">
      <formula>"SL"</formula>
    </cfRule>
    <cfRule type="cellIs" dxfId="1765" priority="584" operator="equal">
      <formula>"AL"</formula>
    </cfRule>
  </conditionalFormatting>
  <conditionalFormatting sqref="H16:I16">
    <cfRule type="cellIs" dxfId="1764" priority="577" operator="equal">
      <formula>"SL"</formula>
    </cfRule>
    <cfRule type="cellIs" dxfId="1763" priority="578" operator="equal">
      <formula>"SL"</formula>
    </cfRule>
    <cfRule type="cellIs" dxfId="1762" priority="579" operator="equal">
      <formula>"SL"</formula>
    </cfRule>
    <cfRule type="cellIs" dxfId="1761" priority="580" operator="equal">
      <formula>"AL"</formula>
    </cfRule>
  </conditionalFormatting>
  <conditionalFormatting sqref="E18:F18">
    <cfRule type="cellIs" dxfId="1760" priority="573" operator="equal">
      <formula>"SL"</formula>
    </cfRule>
    <cfRule type="cellIs" dxfId="1759" priority="574" operator="equal">
      <formula>"SL"</formula>
    </cfRule>
    <cfRule type="cellIs" dxfId="1758" priority="575" operator="equal">
      <formula>"SL"</formula>
    </cfRule>
    <cfRule type="cellIs" dxfId="1757" priority="576" operator="equal">
      <formula>"AL"</formula>
    </cfRule>
  </conditionalFormatting>
  <conditionalFormatting sqref="E18:F18">
    <cfRule type="cellIs" dxfId="1756" priority="569" operator="equal">
      <formula>"SL"</formula>
    </cfRule>
    <cfRule type="cellIs" dxfId="1755" priority="570" operator="equal">
      <formula>"SL"</formula>
    </cfRule>
    <cfRule type="cellIs" dxfId="1754" priority="571" operator="equal">
      <formula>"SL"</formula>
    </cfRule>
    <cfRule type="cellIs" dxfId="1753" priority="572" operator="equal">
      <formula>"AL"</formula>
    </cfRule>
  </conditionalFormatting>
  <conditionalFormatting sqref="G18:I18">
    <cfRule type="cellIs" dxfId="1752" priority="565" operator="equal">
      <formula>"SL"</formula>
    </cfRule>
    <cfRule type="cellIs" dxfId="1751" priority="566" operator="equal">
      <formula>"SL"</formula>
    </cfRule>
    <cfRule type="cellIs" dxfId="1750" priority="567" operator="equal">
      <formula>"SL"</formula>
    </cfRule>
    <cfRule type="cellIs" dxfId="1749" priority="568" operator="equal">
      <formula>"AL"</formula>
    </cfRule>
  </conditionalFormatting>
  <conditionalFormatting sqref="G18:I18">
    <cfRule type="cellIs" dxfId="1748" priority="561" operator="equal">
      <formula>"SL"</formula>
    </cfRule>
    <cfRule type="cellIs" dxfId="1747" priority="562" operator="equal">
      <formula>"SL"</formula>
    </cfRule>
    <cfRule type="cellIs" dxfId="1746" priority="563" operator="equal">
      <formula>"SL"</formula>
    </cfRule>
    <cfRule type="cellIs" dxfId="1745" priority="564" operator="equal">
      <formula>"AL"</formula>
    </cfRule>
  </conditionalFormatting>
  <conditionalFormatting sqref="G21:I21">
    <cfRule type="cellIs" dxfId="1744" priority="557" operator="equal">
      <formula>"SL"</formula>
    </cfRule>
    <cfRule type="cellIs" dxfId="1743" priority="558" operator="equal">
      <formula>"SL"</formula>
    </cfRule>
    <cfRule type="cellIs" dxfId="1742" priority="559" operator="equal">
      <formula>"SL"</formula>
    </cfRule>
    <cfRule type="cellIs" dxfId="1741" priority="560" operator="equal">
      <formula>"AL"</formula>
    </cfRule>
  </conditionalFormatting>
  <conditionalFormatting sqref="G21:I21">
    <cfRule type="cellIs" dxfId="1740" priority="553" operator="equal">
      <formula>"SL"</formula>
    </cfRule>
    <cfRule type="cellIs" dxfId="1739" priority="554" operator="equal">
      <formula>"SL"</formula>
    </cfRule>
    <cfRule type="cellIs" dxfId="1738" priority="555" operator="equal">
      <formula>"SL"</formula>
    </cfRule>
    <cfRule type="cellIs" dxfId="1737" priority="556" operator="equal">
      <formula>"AL"</formula>
    </cfRule>
  </conditionalFormatting>
  <conditionalFormatting sqref="C22:D22">
    <cfRule type="cellIs" dxfId="1736" priority="549" operator="equal">
      <formula>"SL"</formula>
    </cfRule>
    <cfRule type="cellIs" dxfId="1735" priority="550" operator="equal">
      <formula>"SL"</formula>
    </cfRule>
    <cfRule type="cellIs" dxfId="1734" priority="551" operator="equal">
      <formula>"SL"</formula>
    </cfRule>
    <cfRule type="cellIs" dxfId="1733" priority="552" operator="equal">
      <formula>"AL"</formula>
    </cfRule>
  </conditionalFormatting>
  <conditionalFormatting sqref="G22:I22">
    <cfRule type="cellIs" dxfId="1732" priority="545" operator="equal">
      <formula>"SL"</formula>
    </cfRule>
    <cfRule type="cellIs" dxfId="1731" priority="546" operator="equal">
      <formula>"SL"</formula>
    </cfRule>
    <cfRule type="cellIs" dxfId="1730" priority="547" operator="equal">
      <formula>"SL"</formula>
    </cfRule>
    <cfRule type="cellIs" dxfId="1729" priority="548" operator="equal">
      <formula>"AL"</formula>
    </cfRule>
  </conditionalFormatting>
  <conditionalFormatting sqref="E23:I23">
    <cfRule type="cellIs" dxfId="1728" priority="541" operator="equal">
      <formula>"SL"</formula>
    </cfRule>
    <cfRule type="cellIs" dxfId="1727" priority="542" operator="equal">
      <formula>"SL"</formula>
    </cfRule>
    <cfRule type="cellIs" dxfId="1726" priority="543" operator="equal">
      <formula>"SL"</formula>
    </cfRule>
    <cfRule type="cellIs" dxfId="1725" priority="544" operator="equal">
      <formula>"AL"</formula>
    </cfRule>
  </conditionalFormatting>
  <conditionalFormatting sqref="E23:I23">
    <cfRule type="cellIs" dxfId="1724" priority="537" operator="equal">
      <formula>"SL"</formula>
    </cfRule>
    <cfRule type="cellIs" dxfId="1723" priority="538" operator="equal">
      <formula>"SL"</formula>
    </cfRule>
    <cfRule type="cellIs" dxfId="1722" priority="539" operator="equal">
      <formula>"SL"</formula>
    </cfRule>
    <cfRule type="cellIs" dxfId="1721" priority="540" operator="equal">
      <formula>"AL"</formula>
    </cfRule>
  </conditionalFormatting>
  <conditionalFormatting sqref="C24:E24">
    <cfRule type="cellIs" dxfId="1720" priority="533" operator="equal">
      <formula>"SL"</formula>
    </cfRule>
    <cfRule type="cellIs" dxfId="1719" priority="534" operator="equal">
      <formula>"SL"</formula>
    </cfRule>
    <cfRule type="cellIs" dxfId="1718" priority="535" operator="equal">
      <formula>"SL"</formula>
    </cfRule>
    <cfRule type="cellIs" dxfId="1717" priority="536" operator="equal">
      <formula>"AL"</formula>
    </cfRule>
  </conditionalFormatting>
  <conditionalFormatting sqref="H24:I24">
    <cfRule type="cellIs" dxfId="1716" priority="529" operator="equal">
      <formula>"SL"</formula>
    </cfRule>
    <cfRule type="cellIs" dxfId="1715" priority="530" operator="equal">
      <formula>"SL"</formula>
    </cfRule>
    <cfRule type="cellIs" dxfId="1714" priority="531" operator="equal">
      <formula>"SL"</formula>
    </cfRule>
    <cfRule type="cellIs" dxfId="1713" priority="532" operator="equal">
      <formula>"AL"</formula>
    </cfRule>
  </conditionalFormatting>
  <conditionalFormatting sqref="C25:D25">
    <cfRule type="cellIs" dxfId="1712" priority="525" operator="equal">
      <formula>"SL"</formula>
    </cfRule>
    <cfRule type="cellIs" dxfId="1711" priority="526" operator="equal">
      <formula>"SL"</formula>
    </cfRule>
    <cfRule type="cellIs" dxfId="1710" priority="527" operator="equal">
      <formula>"SL"</formula>
    </cfRule>
    <cfRule type="cellIs" dxfId="1709" priority="528" operator="equal">
      <formula>"AL"</formula>
    </cfRule>
  </conditionalFormatting>
  <conditionalFormatting sqref="I25">
    <cfRule type="cellIs" dxfId="1708" priority="521" operator="equal">
      <formula>"SL"</formula>
    </cfRule>
    <cfRule type="cellIs" dxfId="1707" priority="522" operator="equal">
      <formula>"SL"</formula>
    </cfRule>
    <cfRule type="cellIs" dxfId="1706" priority="523" operator="equal">
      <formula>"SL"</formula>
    </cfRule>
    <cfRule type="cellIs" dxfId="1705" priority="524" operator="equal">
      <formula>"AL"</formula>
    </cfRule>
  </conditionalFormatting>
  <conditionalFormatting sqref="E27:I27">
    <cfRule type="cellIs" dxfId="1704" priority="517" operator="equal">
      <formula>"SL"</formula>
    </cfRule>
    <cfRule type="cellIs" dxfId="1703" priority="518" operator="equal">
      <formula>"SL"</formula>
    </cfRule>
    <cfRule type="cellIs" dxfId="1702" priority="519" operator="equal">
      <formula>"SL"</formula>
    </cfRule>
    <cfRule type="cellIs" dxfId="1701" priority="520" operator="equal">
      <formula>"AL"</formula>
    </cfRule>
  </conditionalFormatting>
  <conditionalFormatting sqref="E27:I27">
    <cfRule type="cellIs" dxfId="1700" priority="513" operator="equal">
      <formula>"SL"</formula>
    </cfRule>
    <cfRule type="cellIs" dxfId="1699" priority="514" operator="equal">
      <formula>"SL"</formula>
    </cfRule>
    <cfRule type="cellIs" dxfId="1698" priority="515" operator="equal">
      <formula>"SL"</formula>
    </cfRule>
    <cfRule type="cellIs" dxfId="1697" priority="516" operator="equal">
      <formula>"AL"</formula>
    </cfRule>
  </conditionalFormatting>
  <conditionalFormatting sqref="E27:I27">
    <cfRule type="cellIs" dxfId="1696" priority="509" operator="equal">
      <formula>"SL"</formula>
    </cfRule>
    <cfRule type="cellIs" dxfId="1695" priority="510" operator="equal">
      <formula>"SL"</formula>
    </cfRule>
    <cfRule type="cellIs" dxfId="1694" priority="511" operator="equal">
      <formula>"SL"</formula>
    </cfRule>
    <cfRule type="cellIs" dxfId="1693" priority="512" operator="equal">
      <formula>"AL"</formula>
    </cfRule>
  </conditionalFormatting>
  <conditionalFormatting sqref="E32:I32">
    <cfRule type="cellIs" dxfId="1692" priority="505" operator="equal">
      <formula>"SL"</formula>
    </cfRule>
    <cfRule type="cellIs" dxfId="1691" priority="506" operator="equal">
      <formula>"SL"</formula>
    </cfRule>
    <cfRule type="cellIs" dxfId="1690" priority="507" operator="equal">
      <formula>"SL"</formula>
    </cfRule>
    <cfRule type="cellIs" dxfId="1689" priority="508" operator="equal">
      <formula>"AL"</formula>
    </cfRule>
  </conditionalFormatting>
  <conditionalFormatting sqref="E32:I32">
    <cfRule type="cellIs" dxfId="1688" priority="501" operator="equal">
      <formula>"SL"</formula>
    </cfRule>
    <cfRule type="cellIs" dxfId="1687" priority="502" operator="equal">
      <formula>"SL"</formula>
    </cfRule>
    <cfRule type="cellIs" dxfId="1686" priority="503" operator="equal">
      <formula>"SL"</formula>
    </cfRule>
    <cfRule type="cellIs" dxfId="1685" priority="504" operator="equal">
      <formula>"AL"</formula>
    </cfRule>
  </conditionalFormatting>
  <conditionalFormatting sqref="E32:I32">
    <cfRule type="cellIs" dxfId="1684" priority="497" operator="equal">
      <formula>"SL"</formula>
    </cfRule>
    <cfRule type="cellIs" dxfId="1683" priority="498" operator="equal">
      <formula>"SL"</formula>
    </cfRule>
    <cfRule type="cellIs" dxfId="1682" priority="499" operator="equal">
      <formula>"SL"</formula>
    </cfRule>
    <cfRule type="cellIs" dxfId="1681" priority="500" operator="equal">
      <formula>"AL"</formula>
    </cfRule>
  </conditionalFormatting>
  <conditionalFormatting sqref="F33:G33">
    <cfRule type="cellIs" dxfId="1680" priority="493" operator="equal">
      <formula>"SL"</formula>
    </cfRule>
    <cfRule type="cellIs" dxfId="1679" priority="494" operator="equal">
      <formula>"SL"</formula>
    </cfRule>
    <cfRule type="cellIs" dxfId="1678" priority="495" operator="equal">
      <formula>"SL"</formula>
    </cfRule>
    <cfRule type="cellIs" dxfId="1677" priority="496" operator="equal">
      <formula>"AL"</formula>
    </cfRule>
  </conditionalFormatting>
  <conditionalFormatting sqref="F33:G33">
    <cfRule type="cellIs" dxfId="1676" priority="489" operator="equal">
      <formula>"SL"</formula>
    </cfRule>
    <cfRule type="cellIs" dxfId="1675" priority="490" operator="equal">
      <formula>"SL"</formula>
    </cfRule>
    <cfRule type="cellIs" dxfId="1674" priority="491" operator="equal">
      <formula>"SL"</formula>
    </cfRule>
    <cfRule type="cellIs" dxfId="1673" priority="492" operator="equal">
      <formula>"AL"</formula>
    </cfRule>
  </conditionalFormatting>
  <conditionalFormatting sqref="F33:G33">
    <cfRule type="cellIs" dxfId="1672" priority="485" operator="equal">
      <formula>"SL"</formula>
    </cfRule>
    <cfRule type="cellIs" dxfId="1671" priority="486" operator="equal">
      <formula>"SL"</formula>
    </cfRule>
    <cfRule type="cellIs" dxfId="1670" priority="487" operator="equal">
      <formula>"SL"</formula>
    </cfRule>
    <cfRule type="cellIs" dxfId="1669" priority="488" operator="equal">
      <formula>"AL"</formula>
    </cfRule>
  </conditionalFormatting>
  <conditionalFormatting sqref="C35:D35">
    <cfRule type="cellIs" dxfId="1668" priority="481" operator="equal">
      <formula>"SL"</formula>
    </cfRule>
    <cfRule type="cellIs" dxfId="1667" priority="482" operator="equal">
      <formula>"SL"</formula>
    </cfRule>
    <cfRule type="cellIs" dxfId="1666" priority="483" operator="equal">
      <formula>"SL"</formula>
    </cfRule>
    <cfRule type="cellIs" dxfId="1665" priority="484" operator="equal">
      <formula>"AL"</formula>
    </cfRule>
  </conditionalFormatting>
  <conditionalFormatting sqref="C35:D35">
    <cfRule type="cellIs" dxfId="1664" priority="477" operator="equal">
      <formula>"SL"</formula>
    </cfRule>
    <cfRule type="cellIs" dxfId="1663" priority="478" operator="equal">
      <formula>"SL"</formula>
    </cfRule>
    <cfRule type="cellIs" dxfId="1662" priority="479" operator="equal">
      <formula>"SL"</formula>
    </cfRule>
    <cfRule type="cellIs" dxfId="1661" priority="480" operator="equal">
      <formula>"AL"</formula>
    </cfRule>
  </conditionalFormatting>
  <conditionalFormatting sqref="C35:D35">
    <cfRule type="cellIs" dxfId="1660" priority="473" operator="equal">
      <formula>"SL"</formula>
    </cfRule>
    <cfRule type="cellIs" dxfId="1659" priority="474" operator="equal">
      <formula>"SL"</formula>
    </cfRule>
    <cfRule type="cellIs" dxfId="1658" priority="475" operator="equal">
      <formula>"SL"</formula>
    </cfRule>
    <cfRule type="cellIs" dxfId="1657" priority="476" operator="equal">
      <formula>"AL"</formula>
    </cfRule>
  </conditionalFormatting>
  <conditionalFormatting sqref="F35">
    <cfRule type="cellIs" dxfId="1656" priority="469" operator="equal">
      <formula>"SL"</formula>
    </cfRule>
    <cfRule type="cellIs" dxfId="1655" priority="470" operator="equal">
      <formula>"SL"</formula>
    </cfRule>
    <cfRule type="cellIs" dxfId="1654" priority="471" operator="equal">
      <formula>"SL"</formula>
    </cfRule>
    <cfRule type="cellIs" dxfId="1653" priority="472" operator="equal">
      <formula>"AL"</formula>
    </cfRule>
  </conditionalFormatting>
  <conditionalFormatting sqref="F35">
    <cfRule type="cellIs" dxfId="1652" priority="465" operator="equal">
      <formula>"SL"</formula>
    </cfRule>
    <cfRule type="cellIs" dxfId="1651" priority="466" operator="equal">
      <formula>"SL"</formula>
    </cfRule>
    <cfRule type="cellIs" dxfId="1650" priority="467" operator="equal">
      <formula>"SL"</formula>
    </cfRule>
    <cfRule type="cellIs" dxfId="1649" priority="468" operator="equal">
      <formula>"AL"</formula>
    </cfRule>
  </conditionalFormatting>
  <conditionalFormatting sqref="F35">
    <cfRule type="cellIs" dxfId="1648" priority="461" operator="equal">
      <formula>"SL"</formula>
    </cfRule>
    <cfRule type="cellIs" dxfId="1647" priority="462" operator="equal">
      <formula>"SL"</formula>
    </cfRule>
    <cfRule type="cellIs" dxfId="1646" priority="463" operator="equal">
      <formula>"SL"</formula>
    </cfRule>
    <cfRule type="cellIs" dxfId="1645" priority="464" operator="equal">
      <formula>"AL"</formula>
    </cfRule>
  </conditionalFormatting>
  <conditionalFormatting sqref="C17">
    <cfRule type="cellIs" dxfId="1644" priority="457" operator="equal">
      <formula>"SL"</formula>
    </cfRule>
    <cfRule type="cellIs" dxfId="1643" priority="458" operator="equal">
      <formula>"SL"</formula>
    </cfRule>
    <cfRule type="cellIs" dxfId="1642" priority="459" operator="equal">
      <formula>"SL"</formula>
    </cfRule>
    <cfRule type="cellIs" dxfId="1641" priority="460" operator="equal">
      <formula>"AL"</formula>
    </cfRule>
  </conditionalFormatting>
  <conditionalFormatting sqref="D17:F17">
    <cfRule type="cellIs" dxfId="1640" priority="453" operator="equal">
      <formula>"SL"</formula>
    </cfRule>
    <cfRule type="cellIs" dxfId="1639" priority="454" operator="equal">
      <formula>"SL"</formula>
    </cfRule>
    <cfRule type="cellIs" dxfId="1638" priority="455" operator="equal">
      <formula>"SL"</formula>
    </cfRule>
    <cfRule type="cellIs" dxfId="1637" priority="456" operator="equal">
      <formula>"AL"</formula>
    </cfRule>
  </conditionalFormatting>
  <conditionalFormatting sqref="I17">
    <cfRule type="cellIs" dxfId="1636" priority="449" operator="equal">
      <formula>"SL"</formula>
    </cfRule>
    <cfRule type="cellIs" dxfId="1635" priority="450" operator="equal">
      <formula>"SL"</formula>
    </cfRule>
    <cfRule type="cellIs" dxfId="1634" priority="451" operator="equal">
      <formula>"SL"</formula>
    </cfRule>
    <cfRule type="cellIs" dxfId="1633" priority="452" operator="equal">
      <formula>"AL"</formula>
    </cfRule>
  </conditionalFormatting>
  <conditionalFormatting sqref="G21:I21">
    <cfRule type="cellIs" dxfId="1632" priority="445" operator="equal">
      <formula>"SL"</formula>
    </cfRule>
    <cfRule type="cellIs" dxfId="1631" priority="446" operator="equal">
      <formula>"SL"</formula>
    </cfRule>
    <cfRule type="cellIs" dxfId="1630" priority="447" operator="equal">
      <formula>"SL"</formula>
    </cfRule>
    <cfRule type="cellIs" dxfId="1629" priority="448" operator="equal">
      <formula>"AL"</formula>
    </cfRule>
  </conditionalFormatting>
  <conditionalFormatting sqref="G21:I21">
    <cfRule type="cellIs" dxfId="1628" priority="441" operator="equal">
      <formula>"SL"</formula>
    </cfRule>
    <cfRule type="cellIs" dxfId="1627" priority="442" operator="equal">
      <formula>"SL"</formula>
    </cfRule>
    <cfRule type="cellIs" dxfId="1626" priority="443" operator="equal">
      <formula>"SL"</formula>
    </cfRule>
    <cfRule type="cellIs" dxfId="1625" priority="444" operator="equal">
      <formula>"AL"</formula>
    </cfRule>
  </conditionalFormatting>
  <conditionalFormatting sqref="C36">
    <cfRule type="cellIs" dxfId="1624" priority="437" operator="equal">
      <formula>"SL"</formula>
    </cfRule>
    <cfRule type="cellIs" dxfId="1623" priority="438" operator="equal">
      <formula>"SL"</formula>
    </cfRule>
    <cfRule type="cellIs" dxfId="1622" priority="439" operator="equal">
      <formula>"SL"</formula>
    </cfRule>
    <cfRule type="cellIs" dxfId="1621" priority="440" operator="equal">
      <formula>"AL"</formula>
    </cfRule>
  </conditionalFormatting>
  <conditionalFormatting sqref="C36">
    <cfRule type="cellIs" dxfId="1620" priority="433" operator="equal">
      <formula>"SL"</formula>
    </cfRule>
    <cfRule type="cellIs" dxfId="1619" priority="434" operator="equal">
      <formula>"SL"</formula>
    </cfRule>
    <cfRule type="cellIs" dxfId="1618" priority="435" operator="equal">
      <formula>"SL"</formula>
    </cfRule>
    <cfRule type="cellIs" dxfId="1617" priority="436" operator="equal">
      <formula>"AL"</formula>
    </cfRule>
  </conditionalFormatting>
  <conditionalFormatting sqref="F36:I36">
    <cfRule type="cellIs" dxfId="1616" priority="429" operator="equal">
      <formula>"SL"</formula>
    </cfRule>
    <cfRule type="cellIs" dxfId="1615" priority="430" operator="equal">
      <formula>"SL"</formula>
    </cfRule>
    <cfRule type="cellIs" dxfId="1614" priority="431" operator="equal">
      <formula>"SL"</formula>
    </cfRule>
    <cfRule type="cellIs" dxfId="1613" priority="432" operator="equal">
      <formula>"AL"</formula>
    </cfRule>
  </conditionalFormatting>
  <conditionalFormatting sqref="F36:I36">
    <cfRule type="cellIs" dxfId="1612" priority="425" operator="equal">
      <formula>"SL"</formula>
    </cfRule>
    <cfRule type="cellIs" dxfId="1611" priority="426" operator="equal">
      <formula>"SL"</formula>
    </cfRule>
    <cfRule type="cellIs" dxfId="1610" priority="427" operator="equal">
      <formula>"SL"</formula>
    </cfRule>
    <cfRule type="cellIs" dxfId="1609" priority="428" operator="equal">
      <formula>"AL"</formula>
    </cfRule>
  </conditionalFormatting>
  <conditionalFormatting sqref="C38">
    <cfRule type="cellIs" dxfId="1608" priority="421" operator="equal">
      <formula>"SL"</formula>
    </cfRule>
    <cfRule type="cellIs" dxfId="1607" priority="422" operator="equal">
      <formula>"SL"</formula>
    </cfRule>
    <cfRule type="cellIs" dxfId="1606" priority="423" operator="equal">
      <formula>"SL"</formula>
    </cfRule>
    <cfRule type="cellIs" dxfId="1605" priority="424" operator="equal">
      <formula>"AL"</formula>
    </cfRule>
  </conditionalFormatting>
  <conditionalFormatting sqref="C38">
    <cfRule type="cellIs" dxfId="1604" priority="417" operator="equal">
      <formula>"SL"</formula>
    </cfRule>
    <cfRule type="cellIs" dxfId="1603" priority="418" operator="equal">
      <formula>"SL"</formula>
    </cfRule>
    <cfRule type="cellIs" dxfId="1602" priority="419" operator="equal">
      <formula>"SL"</formula>
    </cfRule>
    <cfRule type="cellIs" dxfId="1601" priority="420" operator="equal">
      <formula>"AL"</formula>
    </cfRule>
  </conditionalFormatting>
  <conditionalFormatting sqref="H38:I38">
    <cfRule type="cellIs" dxfId="1600" priority="413" operator="equal">
      <formula>"SL"</formula>
    </cfRule>
    <cfRule type="cellIs" dxfId="1599" priority="414" operator="equal">
      <formula>"SL"</formula>
    </cfRule>
    <cfRule type="cellIs" dxfId="1598" priority="415" operator="equal">
      <formula>"SL"</formula>
    </cfRule>
    <cfRule type="cellIs" dxfId="1597" priority="416" operator="equal">
      <formula>"AL"</formula>
    </cfRule>
  </conditionalFormatting>
  <conditionalFormatting sqref="H38:I38">
    <cfRule type="cellIs" dxfId="1596" priority="409" operator="equal">
      <formula>"SL"</formula>
    </cfRule>
    <cfRule type="cellIs" dxfId="1595" priority="410" operator="equal">
      <formula>"SL"</formula>
    </cfRule>
    <cfRule type="cellIs" dxfId="1594" priority="411" operator="equal">
      <formula>"SL"</formula>
    </cfRule>
    <cfRule type="cellIs" dxfId="1593" priority="412" operator="equal">
      <formula>"AL"</formula>
    </cfRule>
  </conditionalFormatting>
  <conditionalFormatting sqref="D39:H39">
    <cfRule type="cellIs" dxfId="1592" priority="405" operator="equal">
      <formula>"SL"</formula>
    </cfRule>
    <cfRule type="cellIs" dxfId="1591" priority="406" operator="equal">
      <formula>"SL"</formula>
    </cfRule>
    <cfRule type="cellIs" dxfId="1590" priority="407" operator="equal">
      <formula>"SL"</formula>
    </cfRule>
    <cfRule type="cellIs" dxfId="1589" priority="408" operator="equal">
      <formula>"AL"</formula>
    </cfRule>
  </conditionalFormatting>
  <conditionalFormatting sqref="D39:H39">
    <cfRule type="cellIs" dxfId="1588" priority="401" operator="equal">
      <formula>"SL"</formula>
    </cfRule>
    <cfRule type="cellIs" dxfId="1587" priority="402" operator="equal">
      <formula>"SL"</formula>
    </cfRule>
    <cfRule type="cellIs" dxfId="1586" priority="403" operator="equal">
      <formula>"SL"</formula>
    </cfRule>
    <cfRule type="cellIs" dxfId="1585" priority="404" operator="equal">
      <formula>"AL"</formula>
    </cfRule>
  </conditionalFormatting>
  <conditionalFormatting sqref="C41">
    <cfRule type="cellIs" dxfId="1584" priority="397" operator="equal">
      <formula>"SL"</formula>
    </cfRule>
    <cfRule type="cellIs" dxfId="1583" priority="398" operator="equal">
      <formula>"SL"</formula>
    </cfRule>
    <cfRule type="cellIs" dxfId="1582" priority="399" operator="equal">
      <formula>"SL"</formula>
    </cfRule>
    <cfRule type="cellIs" dxfId="1581" priority="400" operator="equal">
      <formula>"AL"</formula>
    </cfRule>
  </conditionalFormatting>
  <conditionalFormatting sqref="C41">
    <cfRule type="cellIs" dxfId="1580" priority="393" operator="equal">
      <formula>"SL"</formula>
    </cfRule>
    <cfRule type="cellIs" dxfId="1579" priority="394" operator="equal">
      <formula>"SL"</formula>
    </cfRule>
    <cfRule type="cellIs" dxfId="1578" priority="395" operator="equal">
      <formula>"SL"</formula>
    </cfRule>
    <cfRule type="cellIs" dxfId="1577" priority="396" operator="equal">
      <formula>"AL"</formula>
    </cfRule>
  </conditionalFormatting>
  <conditionalFormatting sqref="C41">
    <cfRule type="cellIs" dxfId="1576" priority="389" operator="equal">
      <formula>"SL"</formula>
    </cfRule>
    <cfRule type="cellIs" dxfId="1575" priority="390" operator="equal">
      <formula>"SL"</formula>
    </cfRule>
    <cfRule type="cellIs" dxfId="1574" priority="391" operator="equal">
      <formula>"SL"</formula>
    </cfRule>
    <cfRule type="cellIs" dxfId="1573" priority="392" operator="equal">
      <formula>"AL"</formula>
    </cfRule>
  </conditionalFormatting>
  <conditionalFormatting sqref="F41:I41">
    <cfRule type="cellIs" dxfId="1572" priority="385" operator="equal">
      <formula>"SL"</formula>
    </cfRule>
    <cfRule type="cellIs" dxfId="1571" priority="386" operator="equal">
      <formula>"SL"</formula>
    </cfRule>
    <cfRule type="cellIs" dxfId="1570" priority="387" operator="equal">
      <formula>"SL"</formula>
    </cfRule>
    <cfRule type="cellIs" dxfId="1569" priority="388" operator="equal">
      <formula>"AL"</formula>
    </cfRule>
  </conditionalFormatting>
  <conditionalFormatting sqref="F41:I41">
    <cfRule type="cellIs" dxfId="1568" priority="381" operator="equal">
      <formula>"SL"</formula>
    </cfRule>
    <cfRule type="cellIs" dxfId="1567" priority="382" operator="equal">
      <formula>"SL"</formula>
    </cfRule>
    <cfRule type="cellIs" dxfId="1566" priority="383" operator="equal">
      <formula>"SL"</formula>
    </cfRule>
    <cfRule type="cellIs" dxfId="1565" priority="384" operator="equal">
      <formula>"AL"</formula>
    </cfRule>
  </conditionalFormatting>
  <conditionalFormatting sqref="F41:I41">
    <cfRule type="cellIs" dxfId="1564" priority="377" operator="equal">
      <formula>"SL"</formula>
    </cfRule>
    <cfRule type="cellIs" dxfId="1563" priority="378" operator="equal">
      <formula>"SL"</formula>
    </cfRule>
    <cfRule type="cellIs" dxfId="1562" priority="379" operator="equal">
      <formula>"SL"</formula>
    </cfRule>
    <cfRule type="cellIs" dxfId="1561" priority="380" operator="equal">
      <formula>"AL"</formula>
    </cfRule>
  </conditionalFormatting>
  <conditionalFormatting sqref="C42">
    <cfRule type="cellIs" dxfId="1560" priority="373" operator="equal">
      <formula>"SL"</formula>
    </cfRule>
    <cfRule type="cellIs" dxfId="1559" priority="374" operator="equal">
      <formula>"SL"</formula>
    </cfRule>
    <cfRule type="cellIs" dxfId="1558" priority="375" operator="equal">
      <formula>"SL"</formula>
    </cfRule>
    <cfRule type="cellIs" dxfId="1557" priority="376" operator="equal">
      <formula>"AL"</formula>
    </cfRule>
  </conditionalFormatting>
  <conditionalFormatting sqref="C42">
    <cfRule type="cellIs" dxfId="1556" priority="369" operator="equal">
      <formula>"SL"</formula>
    </cfRule>
    <cfRule type="cellIs" dxfId="1555" priority="370" operator="equal">
      <formula>"SL"</formula>
    </cfRule>
    <cfRule type="cellIs" dxfId="1554" priority="371" operator="equal">
      <formula>"SL"</formula>
    </cfRule>
    <cfRule type="cellIs" dxfId="1553" priority="372" operator="equal">
      <formula>"AL"</formula>
    </cfRule>
  </conditionalFormatting>
  <conditionalFormatting sqref="C42">
    <cfRule type="cellIs" dxfId="1552" priority="365" operator="equal">
      <formula>"SL"</formula>
    </cfRule>
    <cfRule type="cellIs" dxfId="1551" priority="366" operator="equal">
      <formula>"SL"</formula>
    </cfRule>
    <cfRule type="cellIs" dxfId="1550" priority="367" operator="equal">
      <formula>"SL"</formula>
    </cfRule>
    <cfRule type="cellIs" dxfId="1549" priority="368" operator="equal">
      <formula>"AL"</formula>
    </cfRule>
  </conditionalFormatting>
  <conditionalFormatting sqref="F42:I42">
    <cfRule type="cellIs" dxfId="1548" priority="361" operator="equal">
      <formula>"SL"</formula>
    </cfRule>
    <cfRule type="cellIs" dxfId="1547" priority="362" operator="equal">
      <formula>"SL"</formula>
    </cfRule>
    <cfRule type="cellIs" dxfId="1546" priority="363" operator="equal">
      <formula>"SL"</formula>
    </cfRule>
    <cfRule type="cellIs" dxfId="1545" priority="364" operator="equal">
      <formula>"AL"</formula>
    </cfRule>
  </conditionalFormatting>
  <conditionalFormatting sqref="F42:I42">
    <cfRule type="cellIs" dxfId="1544" priority="357" operator="equal">
      <formula>"SL"</formula>
    </cfRule>
    <cfRule type="cellIs" dxfId="1543" priority="358" operator="equal">
      <formula>"SL"</formula>
    </cfRule>
    <cfRule type="cellIs" dxfId="1542" priority="359" operator="equal">
      <formula>"SL"</formula>
    </cfRule>
    <cfRule type="cellIs" dxfId="1541" priority="360" operator="equal">
      <formula>"AL"</formula>
    </cfRule>
  </conditionalFormatting>
  <conditionalFormatting sqref="F42:I42">
    <cfRule type="cellIs" dxfId="1540" priority="353" operator="equal">
      <formula>"SL"</formula>
    </cfRule>
    <cfRule type="cellIs" dxfId="1539" priority="354" operator="equal">
      <formula>"SL"</formula>
    </cfRule>
    <cfRule type="cellIs" dxfId="1538" priority="355" operator="equal">
      <formula>"SL"</formula>
    </cfRule>
    <cfRule type="cellIs" dxfId="1537" priority="356" operator="equal">
      <formula>"AL"</formula>
    </cfRule>
  </conditionalFormatting>
  <conditionalFormatting sqref="C44:D44">
    <cfRule type="cellIs" dxfId="1536" priority="349" operator="equal">
      <formula>"SL"</formula>
    </cfRule>
    <cfRule type="cellIs" dxfId="1535" priority="350" operator="equal">
      <formula>"SL"</formula>
    </cfRule>
    <cfRule type="cellIs" dxfId="1534" priority="351" operator="equal">
      <formula>"SL"</formula>
    </cfRule>
    <cfRule type="cellIs" dxfId="1533" priority="352" operator="equal">
      <formula>"AL"</formula>
    </cfRule>
  </conditionalFormatting>
  <conditionalFormatting sqref="C44:D44">
    <cfRule type="cellIs" dxfId="1532" priority="345" operator="equal">
      <formula>"SL"</formula>
    </cfRule>
    <cfRule type="cellIs" dxfId="1531" priority="346" operator="equal">
      <formula>"SL"</formula>
    </cfRule>
    <cfRule type="cellIs" dxfId="1530" priority="347" operator="equal">
      <formula>"SL"</formula>
    </cfRule>
    <cfRule type="cellIs" dxfId="1529" priority="348" operator="equal">
      <formula>"AL"</formula>
    </cfRule>
  </conditionalFormatting>
  <conditionalFormatting sqref="C44:D44">
    <cfRule type="cellIs" dxfId="1528" priority="341" operator="equal">
      <formula>"SL"</formula>
    </cfRule>
    <cfRule type="cellIs" dxfId="1527" priority="342" operator="equal">
      <formula>"SL"</formula>
    </cfRule>
    <cfRule type="cellIs" dxfId="1526" priority="343" operator="equal">
      <formula>"SL"</formula>
    </cfRule>
    <cfRule type="cellIs" dxfId="1525" priority="344" operator="equal">
      <formula>"AL"</formula>
    </cfRule>
  </conditionalFormatting>
  <conditionalFormatting sqref="G44:I44">
    <cfRule type="cellIs" dxfId="1524" priority="337" operator="equal">
      <formula>"SL"</formula>
    </cfRule>
    <cfRule type="cellIs" dxfId="1523" priority="338" operator="equal">
      <formula>"SL"</formula>
    </cfRule>
    <cfRule type="cellIs" dxfId="1522" priority="339" operator="equal">
      <formula>"SL"</formula>
    </cfRule>
    <cfRule type="cellIs" dxfId="1521" priority="340" operator="equal">
      <formula>"AL"</formula>
    </cfRule>
  </conditionalFormatting>
  <conditionalFormatting sqref="G44:I44">
    <cfRule type="cellIs" dxfId="1520" priority="333" operator="equal">
      <formula>"SL"</formula>
    </cfRule>
    <cfRule type="cellIs" dxfId="1519" priority="334" operator="equal">
      <formula>"SL"</formula>
    </cfRule>
    <cfRule type="cellIs" dxfId="1518" priority="335" operator="equal">
      <formula>"SL"</formula>
    </cfRule>
    <cfRule type="cellIs" dxfId="1517" priority="336" operator="equal">
      <formula>"AL"</formula>
    </cfRule>
  </conditionalFormatting>
  <conditionalFormatting sqref="G44:I44">
    <cfRule type="cellIs" dxfId="1516" priority="329" operator="equal">
      <formula>"SL"</formula>
    </cfRule>
    <cfRule type="cellIs" dxfId="1515" priority="330" operator="equal">
      <formula>"SL"</formula>
    </cfRule>
    <cfRule type="cellIs" dxfId="1514" priority="331" operator="equal">
      <formula>"SL"</formula>
    </cfRule>
    <cfRule type="cellIs" dxfId="1513" priority="332" operator="equal">
      <formula>"AL"</formula>
    </cfRule>
  </conditionalFormatting>
  <conditionalFormatting sqref="C47:E47">
    <cfRule type="cellIs" dxfId="1512" priority="325" operator="equal">
      <formula>"SL"</formula>
    </cfRule>
    <cfRule type="cellIs" dxfId="1511" priority="326" operator="equal">
      <formula>"SL"</formula>
    </cfRule>
    <cfRule type="cellIs" dxfId="1510" priority="327" operator="equal">
      <formula>"SL"</formula>
    </cfRule>
    <cfRule type="cellIs" dxfId="1509" priority="328" operator="equal">
      <formula>"AL"</formula>
    </cfRule>
  </conditionalFormatting>
  <conditionalFormatting sqref="C47:E47">
    <cfRule type="cellIs" dxfId="1508" priority="321" operator="equal">
      <formula>"SL"</formula>
    </cfRule>
    <cfRule type="cellIs" dxfId="1507" priority="322" operator="equal">
      <formula>"SL"</formula>
    </cfRule>
    <cfRule type="cellIs" dxfId="1506" priority="323" operator="equal">
      <formula>"SL"</formula>
    </cfRule>
    <cfRule type="cellIs" dxfId="1505" priority="324" operator="equal">
      <formula>"AL"</formula>
    </cfRule>
  </conditionalFormatting>
  <conditionalFormatting sqref="D47">
    <cfRule type="cellIs" dxfId="1504" priority="317" operator="equal">
      <formula>"SL"</formula>
    </cfRule>
    <cfRule type="cellIs" dxfId="1503" priority="318" operator="equal">
      <formula>"SL"</formula>
    </cfRule>
    <cfRule type="cellIs" dxfId="1502" priority="319" operator="equal">
      <formula>"SL"</formula>
    </cfRule>
    <cfRule type="cellIs" dxfId="1501" priority="320" operator="equal">
      <formula>"AL"</formula>
    </cfRule>
  </conditionalFormatting>
  <conditionalFormatting sqref="D47">
    <cfRule type="cellIs" dxfId="1500" priority="313" operator="equal">
      <formula>"SL"</formula>
    </cfRule>
    <cfRule type="cellIs" dxfId="1499" priority="314" operator="equal">
      <formula>"SL"</formula>
    </cfRule>
    <cfRule type="cellIs" dxfId="1498" priority="315" operator="equal">
      <formula>"SL"</formula>
    </cfRule>
    <cfRule type="cellIs" dxfId="1497" priority="316" operator="equal">
      <formula>"AL"</formula>
    </cfRule>
  </conditionalFormatting>
  <conditionalFormatting sqref="E47">
    <cfRule type="cellIs" dxfId="1496" priority="309" operator="equal">
      <formula>"SL"</formula>
    </cfRule>
    <cfRule type="cellIs" dxfId="1495" priority="310" operator="equal">
      <formula>"SL"</formula>
    </cfRule>
    <cfRule type="cellIs" dxfId="1494" priority="311" operator="equal">
      <formula>"SL"</formula>
    </cfRule>
    <cfRule type="cellIs" dxfId="1493" priority="312" operator="equal">
      <formula>"AL"</formula>
    </cfRule>
  </conditionalFormatting>
  <conditionalFormatting sqref="E47">
    <cfRule type="cellIs" dxfId="1492" priority="305" operator="equal">
      <formula>"SL"</formula>
    </cfRule>
    <cfRule type="cellIs" dxfId="1491" priority="306" operator="equal">
      <formula>"SL"</formula>
    </cfRule>
    <cfRule type="cellIs" dxfId="1490" priority="307" operator="equal">
      <formula>"SL"</formula>
    </cfRule>
    <cfRule type="cellIs" dxfId="1489" priority="308" operator="equal">
      <formula>"AL"</formula>
    </cfRule>
  </conditionalFormatting>
  <conditionalFormatting sqref="H47:I47">
    <cfRule type="cellIs" dxfId="1488" priority="301" operator="equal">
      <formula>"SL"</formula>
    </cfRule>
    <cfRule type="cellIs" dxfId="1487" priority="302" operator="equal">
      <formula>"SL"</formula>
    </cfRule>
    <cfRule type="cellIs" dxfId="1486" priority="303" operator="equal">
      <formula>"SL"</formula>
    </cfRule>
    <cfRule type="cellIs" dxfId="1485" priority="304" operator="equal">
      <formula>"AL"</formula>
    </cfRule>
  </conditionalFormatting>
  <conditionalFormatting sqref="H47:I47">
    <cfRule type="cellIs" dxfId="1484" priority="297" operator="equal">
      <formula>"SL"</formula>
    </cfRule>
    <cfRule type="cellIs" dxfId="1483" priority="298" operator="equal">
      <formula>"SL"</formula>
    </cfRule>
    <cfRule type="cellIs" dxfId="1482" priority="299" operator="equal">
      <formula>"SL"</formula>
    </cfRule>
    <cfRule type="cellIs" dxfId="1481" priority="300" operator="equal">
      <formula>"AL"</formula>
    </cfRule>
  </conditionalFormatting>
  <conditionalFormatting sqref="D49:E49">
    <cfRule type="cellIs" dxfId="1480" priority="293" operator="equal">
      <formula>"SL"</formula>
    </cfRule>
    <cfRule type="cellIs" dxfId="1479" priority="294" operator="equal">
      <formula>"SL"</formula>
    </cfRule>
    <cfRule type="cellIs" dxfId="1478" priority="295" operator="equal">
      <formula>"SL"</formula>
    </cfRule>
    <cfRule type="cellIs" dxfId="1477" priority="296" operator="equal">
      <formula>"AL"</formula>
    </cfRule>
  </conditionalFormatting>
  <conditionalFormatting sqref="D49:E49">
    <cfRule type="cellIs" dxfId="1476" priority="289" operator="equal">
      <formula>"SL"</formula>
    </cfRule>
    <cfRule type="cellIs" dxfId="1475" priority="290" operator="equal">
      <formula>"SL"</formula>
    </cfRule>
    <cfRule type="cellIs" dxfId="1474" priority="291" operator="equal">
      <formula>"SL"</formula>
    </cfRule>
    <cfRule type="cellIs" dxfId="1473" priority="292" operator="equal">
      <formula>"AL"</formula>
    </cfRule>
  </conditionalFormatting>
  <conditionalFormatting sqref="D49:E49">
    <cfRule type="cellIs" dxfId="1472" priority="285" operator="equal">
      <formula>"SL"</formula>
    </cfRule>
    <cfRule type="cellIs" dxfId="1471" priority="286" operator="equal">
      <formula>"SL"</formula>
    </cfRule>
    <cfRule type="cellIs" dxfId="1470" priority="287" operator="equal">
      <formula>"SL"</formula>
    </cfRule>
    <cfRule type="cellIs" dxfId="1469" priority="288" operator="equal">
      <formula>"AL"</formula>
    </cfRule>
  </conditionalFormatting>
  <conditionalFormatting sqref="H49:I49">
    <cfRule type="cellIs" dxfId="1468" priority="281" operator="equal">
      <formula>"SL"</formula>
    </cfRule>
    <cfRule type="cellIs" dxfId="1467" priority="282" operator="equal">
      <formula>"SL"</formula>
    </cfRule>
    <cfRule type="cellIs" dxfId="1466" priority="283" operator="equal">
      <formula>"SL"</formula>
    </cfRule>
    <cfRule type="cellIs" dxfId="1465" priority="284" operator="equal">
      <formula>"AL"</formula>
    </cfRule>
  </conditionalFormatting>
  <conditionalFormatting sqref="H49:I49">
    <cfRule type="cellIs" dxfId="1464" priority="277" operator="equal">
      <formula>"SL"</formula>
    </cfRule>
    <cfRule type="cellIs" dxfId="1463" priority="278" operator="equal">
      <formula>"SL"</formula>
    </cfRule>
    <cfRule type="cellIs" dxfId="1462" priority="279" operator="equal">
      <formula>"SL"</formula>
    </cfRule>
    <cfRule type="cellIs" dxfId="1461" priority="280" operator="equal">
      <formula>"AL"</formula>
    </cfRule>
  </conditionalFormatting>
  <conditionalFormatting sqref="H49:I49">
    <cfRule type="cellIs" dxfId="1460" priority="273" operator="equal">
      <formula>"SL"</formula>
    </cfRule>
    <cfRule type="cellIs" dxfId="1459" priority="274" operator="equal">
      <formula>"SL"</formula>
    </cfRule>
    <cfRule type="cellIs" dxfId="1458" priority="275" operator="equal">
      <formula>"SL"</formula>
    </cfRule>
    <cfRule type="cellIs" dxfId="1457" priority="276" operator="equal">
      <formula>"AL"</formula>
    </cfRule>
  </conditionalFormatting>
  <conditionalFormatting sqref="H49:I49">
    <cfRule type="cellIs" dxfId="1456" priority="269" operator="equal">
      <formula>"SL"</formula>
    </cfRule>
    <cfRule type="cellIs" dxfId="1455" priority="270" operator="equal">
      <formula>"SL"</formula>
    </cfRule>
    <cfRule type="cellIs" dxfId="1454" priority="271" operator="equal">
      <formula>"SL"</formula>
    </cfRule>
    <cfRule type="cellIs" dxfId="1453" priority="272" operator="equal">
      <formula>"AL"</formula>
    </cfRule>
  </conditionalFormatting>
  <conditionalFormatting sqref="H49:I49">
    <cfRule type="cellIs" dxfId="1452" priority="265" operator="equal">
      <formula>"SL"</formula>
    </cfRule>
    <cfRule type="cellIs" dxfId="1451" priority="266" operator="equal">
      <formula>"SL"</formula>
    </cfRule>
    <cfRule type="cellIs" dxfId="1450" priority="267" operator="equal">
      <formula>"SL"</formula>
    </cfRule>
    <cfRule type="cellIs" dxfId="1449" priority="268" operator="equal">
      <formula>"AL"</formula>
    </cfRule>
  </conditionalFormatting>
  <conditionalFormatting sqref="C46">
    <cfRule type="cellIs" dxfId="1448" priority="261" operator="equal">
      <formula>"SL"</formula>
    </cfRule>
    <cfRule type="cellIs" dxfId="1447" priority="262" operator="equal">
      <formula>"SL"</formula>
    </cfRule>
    <cfRule type="cellIs" dxfId="1446" priority="263" operator="equal">
      <formula>"SL"</formula>
    </cfRule>
    <cfRule type="cellIs" dxfId="1445" priority="264" operator="equal">
      <formula>"AL"</formula>
    </cfRule>
  </conditionalFormatting>
  <conditionalFormatting sqref="C46">
    <cfRule type="cellIs" dxfId="1444" priority="257" operator="equal">
      <formula>"SL"</formula>
    </cfRule>
    <cfRule type="cellIs" dxfId="1443" priority="258" operator="equal">
      <formula>"SL"</formula>
    </cfRule>
    <cfRule type="cellIs" dxfId="1442" priority="259" operator="equal">
      <formula>"SL"</formula>
    </cfRule>
    <cfRule type="cellIs" dxfId="1441" priority="260" operator="equal">
      <formula>"AL"</formula>
    </cfRule>
  </conditionalFormatting>
  <conditionalFormatting sqref="C46">
    <cfRule type="cellIs" dxfId="1440" priority="253" operator="equal">
      <formula>"SL"</formula>
    </cfRule>
    <cfRule type="cellIs" dxfId="1439" priority="254" operator="equal">
      <formula>"SL"</formula>
    </cfRule>
    <cfRule type="cellIs" dxfId="1438" priority="255" operator="equal">
      <formula>"SL"</formula>
    </cfRule>
    <cfRule type="cellIs" dxfId="1437" priority="256" operator="equal">
      <formula>"AL"</formula>
    </cfRule>
  </conditionalFormatting>
  <conditionalFormatting sqref="C46">
    <cfRule type="cellIs" dxfId="1436" priority="249" operator="equal">
      <formula>"SL"</formula>
    </cfRule>
    <cfRule type="cellIs" dxfId="1435" priority="250" operator="equal">
      <formula>"SL"</formula>
    </cfRule>
    <cfRule type="cellIs" dxfId="1434" priority="251" operator="equal">
      <formula>"SL"</formula>
    </cfRule>
    <cfRule type="cellIs" dxfId="1433" priority="252" operator="equal">
      <formula>"AL"</formula>
    </cfRule>
  </conditionalFormatting>
  <conditionalFormatting sqref="C32">
    <cfRule type="cellIs" dxfId="1432" priority="245" operator="equal">
      <formula>"SL"</formula>
    </cfRule>
    <cfRule type="cellIs" dxfId="1431" priority="246" operator="equal">
      <formula>"SL"</formula>
    </cfRule>
    <cfRule type="cellIs" dxfId="1430" priority="247" operator="equal">
      <formula>"SL"</formula>
    </cfRule>
    <cfRule type="cellIs" dxfId="1429" priority="248" operator="equal">
      <formula>"AL"</formula>
    </cfRule>
  </conditionalFormatting>
  <conditionalFormatting sqref="C32">
    <cfRule type="cellIs" dxfId="1428" priority="241" operator="equal">
      <formula>"SL"</formula>
    </cfRule>
    <cfRule type="cellIs" dxfId="1427" priority="242" operator="equal">
      <formula>"SL"</formula>
    </cfRule>
    <cfRule type="cellIs" dxfId="1426" priority="243" operator="equal">
      <formula>"SL"</formula>
    </cfRule>
    <cfRule type="cellIs" dxfId="1425" priority="244" operator="equal">
      <formula>"AL"</formula>
    </cfRule>
  </conditionalFormatting>
  <conditionalFormatting sqref="C32">
    <cfRule type="cellIs" dxfId="1424" priority="237" operator="equal">
      <formula>"SL"</formula>
    </cfRule>
    <cfRule type="cellIs" dxfId="1423" priority="238" operator="equal">
      <formula>"SL"</formula>
    </cfRule>
    <cfRule type="cellIs" dxfId="1422" priority="239" operator="equal">
      <formula>"SL"</formula>
    </cfRule>
    <cfRule type="cellIs" dxfId="1421" priority="240" operator="equal">
      <formula>"AL"</formula>
    </cfRule>
  </conditionalFormatting>
  <conditionalFormatting sqref="F45">
    <cfRule type="cellIs" dxfId="1420" priority="233" operator="equal">
      <formula>"SL"</formula>
    </cfRule>
    <cfRule type="cellIs" dxfId="1419" priority="234" operator="equal">
      <formula>"SL"</formula>
    </cfRule>
    <cfRule type="cellIs" dxfId="1418" priority="235" operator="equal">
      <formula>"SL"</formula>
    </cfRule>
    <cfRule type="cellIs" dxfId="1417" priority="236" operator="equal">
      <formula>"AL"</formula>
    </cfRule>
  </conditionalFormatting>
  <conditionalFormatting sqref="F45">
    <cfRule type="cellIs" dxfId="1416" priority="229" operator="equal">
      <formula>"SL"</formula>
    </cfRule>
    <cfRule type="cellIs" dxfId="1415" priority="230" operator="equal">
      <formula>"SL"</formula>
    </cfRule>
    <cfRule type="cellIs" dxfId="1414" priority="231" operator="equal">
      <formula>"SL"</formula>
    </cfRule>
    <cfRule type="cellIs" dxfId="1413" priority="232" operator="equal">
      <formula>"AL"</formula>
    </cfRule>
  </conditionalFormatting>
  <conditionalFormatting sqref="F45">
    <cfRule type="cellIs" dxfId="1412" priority="225" operator="equal">
      <formula>"SL"</formula>
    </cfRule>
    <cfRule type="cellIs" dxfId="1411" priority="226" operator="equal">
      <formula>"SL"</formula>
    </cfRule>
    <cfRule type="cellIs" dxfId="1410" priority="227" operator="equal">
      <formula>"SL"</formula>
    </cfRule>
    <cfRule type="cellIs" dxfId="1409" priority="228" operator="equal">
      <formula>"AL"</formula>
    </cfRule>
  </conditionalFormatting>
  <conditionalFormatting sqref="G45">
    <cfRule type="cellIs" dxfId="1408" priority="221" operator="equal">
      <formula>"SL"</formula>
    </cfRule>
    <cfRule type="cellIs" dxfId="1407" priority="222" operator="equal">
      <formula>"SL"</formula>
    </cfRule>
    <cfRule type="cellIs" dxfId="1406" priority="223" operator="equal">
      <formula>"SL"</formula>
    </cfRule>
    <cfRule type="cellIs" dxfId="1405" priority="224" operator="equal">
      <formula>"AL"</formula>
    </cfRule>
  </conditionalFormatting>
  <conditionalFormatting sqref="G45">
    <cfRule type="cellIs" dxfId="1404" priority="217" operator="equal">
      <formula>"SL"</formula>
    </cfRule>
    <cfRule type="cellIs" dxfId="1403" priority="218" operator="equal">
      <formula>"SL"</formula>
    </cfRule>
    <cfRule type="cellIs" dxfId="1402" priority="219" operator="equal">
      <formula>"SL"</formula>
    </cfRule>
    <cfRule type="cellIs" dxfId="1401" priority="220" operator="equal">
      <formula>"AL"</formula>
    </cfRule>
  </conditionalFormatting>
  <conditionalFormatting sqref="G45">
    <cfRule type="cellIs" dxfId="1400" priority="213" operator="equal">
      <formula>"SL"</formula>
    </cfRule>
    <cfRule type="cellIs" dxfId="1399" priority="214" operator="equal">
      <formula>"SL"</formula>
    </cfRule>
    <cfRule type="cellIs" dxfId="1398" priority="215" operator="equal">
      <formula>"SL"</formula>
    </cfRule>
    <cfRule type="cellIs" dxfId="1397" priority="216" operator="equal">
      <formula>"AL"</formula>
    </cfRule>
  </conditionalFormatting>
  <conditionalFormatting sqref="H45">
    <cfRule type="cellIs" dxfId="1396" priority="209" operator="equal">
      <formula>"SL"</formula>
    </cfRule>
    <cfRule type="cellIs" dxfId="1395" priority="210" operator="equal">
      <formula>"SL"</formula>
    </cfRule>
    <cfRule type="cellIs" dxfId="1394" priority="211" operator="equal">
      <formula>"SL"</formula>
    </cfRule>
    <cfRule type="cellIs" dxfId="1393" priority="212" operator="equal">
      <formula>"AL"</formula>
    </cfRule>
  </conditionalFormatting>
  <conditionalFormatting sqref="H45">
    <cfRule type="cellIs" dxfId="1392" priority="205" operator="equal">
      <formula>"SL"</formula>
    </cfRule>
    <cfRule type="cellIs" dxfId="1391" priority="206" operator="equal">
      <formula>"SL"</formula>
    </cfRule>
    <cfRule type="cellIs" dxfId="1390" priority="207" operator="equal">
      <formula>"SL"</formula>
    </cfRule>
    <cfRule type="cellIs" dxfId="1389" priority="208" operator="equal">
      <formula>"AL"</formula>
    </cfRule>
  </conditionalFormatting>
  <conditionalFormatting sqref="H45">
    <cfRule type="cellIs" dxfId="1388" priority="201" operator="equal">
      <formula>"SL"</formula>
    </cfRule>
    <cfRule type="cellIs" dxfId="1387" priority="202" operator="equal">
      <formula>"SL"</formula>
    </cfRule>
    <cfRule type="cellIs" dxfId="1386" priority="203" operator="equal">
      <formula>"SL"</formula>
    </cfRule>
    <cfRule type="cellIs" dxfId="1385" priority="204" operator="equal">
      <formula>"AL"</formula>
    </cfRule>
  </conditionalFormatting>
  <conditionalFormatting sqref="I45">
    <cfRule type="cellIs" dxfId="1384" priority="197" operator="equal">
      <formula>"SL"</formula>
    </cfRule>
    <cfRule type="cellIs" dxfId="1383" priority="198" operator="equal">
      <formula>"SL"</formula>
    </cfRule>
    <cfRule type="cellIs" dxfId="1382" priority="199" operator="equal">
      <formula>"SL"</formula>
    </cfRule>
    <cfRule type="cellIs" dxfId="1381" priority="200" operator="equal">
      <formula>"AL"</formula>
    </cfRule>
  </conditionalFormatting>
  <conditionalFormatting sqref="I45">
    <cfRule type="cellIs" dxfId="1380" priority="193" operator="equal">
      <formula>"SL"</formula>
    </cfRule>
    <cfRule type="cellIs" dxfId="1379" priority="194" operator="equal">
      <formula>"SL"</formula>
    </cfRule>
    <cfRule type="cellIs" dxfId="1378" priority="195" operator="equal">
      <formula>"SL"</formula>
    </cfRule>
    <cfRule type="cellIs" dxfId="1377" priority="196" operator="equal">
      <formula>"AL"</formula>
    </cfRule>
  </conditionalFormatting>
  <conditionalFormatting sqref="I45">
    <cfRule type="cellIs" dxfId="1376" priority="189" operator="equal">
      <formula>"SL"</formula>
    </cfRule>
    <cfRule type="cellIs" dxfId="1375" priority="190" operator="equal">
      <formula>"SL"</formula>
    </cfRule>
    <cfRule type="cellIs" dxfId="1374" priority="191" operator="equal">
      <formula>"SL"</formula>
    </cfRule>
    <cfRule type="cellIs" dxfId="1373" priority="192" operator="equal">
      <formula>"AL"</formula>
    </cfRule>
  </conditionalFormatting>
  <conditionalFormatting sqref="D49">
    <cfRule type="cellIs" dxfId="1372" priority="185" operator="equal">
      <formula>"SL"</formula>
    </cfRule>
    <cfRule type="cellIs" dxfId="1371" priority="186" operator="equal">
      <formula>"SL"</formula>
    </cfRule>
    <cfRule type="cellIs" dxfId="1370" priority="187" operator="equal">
      <formula>"SL"</formula>
    </cfRule>
    <cfRule type="cellIs" dxfId="1369" priority="188" operator="equal">
      <formula>"AL"</formula>
    </cfRule>
  </conditionalFormatting>
  <conditionalFormatting sqref="D49">
    <cfRule type="cellIs" dxfId="1368" priority="181" operator="equal">
      <formula>"SL"</formula>
    </cfRule>
    <cfRule type="cellIs" dxfId="1367" priority="182" operator="equal">
      <formula>"SL"</formula>
    </cfRule>
    <cfRule type="cellIs" dxfId="1366" priority="183" operator="equal">
      <formula>"SL"</formula>
    </cfRule>
    <cfRule type="cellIs" dxfId="1365" priority="184" operator="equal">
      <formula>"AL"</formula>
    </cfRule>
  </conditionalFormatting>
  <conditionalFormatting sqref="D49">
    <cfRule type="cellIs" dxfId="1364" priority="177" operator="equal">
      <formula>"SL"</formula>
    </cfRule>
    <cfRule type="cellIs" dxfId="1363" priority="178" operator="equal">
      <formula>"SL"</formula>
    </cfRule>
    <cfRule type="cellIs" dxfId="1362" priority="179" operator="equal">
      <formula>"SL"</formula>
    </cfRule>
    <cfRule type="cellIs" dxfId="1361" priority="180" operator="equal">
      <formula>"AL"</formula>
    </cfRule>
  </conditionalFormatting>
  <conditionalFormatting sqref="E49">
    <cfRule type="cellIs" dxfId="1360" priority="173" operator="equal">
      <formula>"SL"</formula>
    </cfRule>
    <cfRule type="cellIs" dxfId="1359" priority="174" operator="equal">
      <formula>"SL"</formula>
    </cfRule>
    <cfRule type="cellIs" dxfId="1358" priority="175" operator="equal">
      <formula>"SL"</formula>
    </cfRule>
    <cfRule type="cellIs" dxfId="1357" priority="176" operator="equal">
      <formula>"AL"</formula>
    </cfRule>
  </conditionalFormatting>
  <conditionalFormatting sqref="E49">
    <cfRule type="cellIs" dxfId="1356" priority="169" operator="equal">
      <formula>"SL"</formula>
    </cfRule>
    <cfRule type="cellIs" dxfId="1355" priority="170" operator="equal">
      <formula>"SL"</formula>
    </cfRule>
    <cfRule type="cellIs" dxfId="1354" priority="171" operator="equal">
      <formula>"SL"</formula>
    </cfRule>
    <cfRule type="cellIs" dxfId="1353" priority="172" operator="equal">
      <formula>"AL"</formula>
    </cfRule>
  </conditionalFormatting>
  <conditionalFormatting sqref="E49">
    <cfRule type="cellIs" dxfId="1352" priority="165" operator="equal">
      <formula>"SL"</formula>
    </cfRule>
    <cfRule type="cellIs" dxfId="1351" priority="166" operator="equal">
      <formula>"SL"</formula>
    </cfRule>
    <cfRule type="cellIs" dxfId="1350" priority="167" operator="equal">
      <formula>"SL"</formula>
    </cfRule>
    <cfRule type="cellIs" dxfId="1349" priority="168" operator="equal">
      <formula>"AL"</formula>
    </cfRule>
  </conditionalFormatting>
  <conditionalFormatting sqref="H49">
    <cfRule type="cellIs" dxfId="1348" priority="161" operator="equal">
      <formula>"SL"</formula>
    </cfRule>
    <cfRule type="cellIs" dxfId="1347" priority="162" operator="equal">
      <formula>"SL"</formula>
    </cfRule>
    <cfRule type="cellIs" dxfId="1346" priority="163" operator="equal">
      <formula>"SL"</formula>
    </cfRule>
    <cfRule type="cellIs" dxfId="1345" priority="164" operator="equal">
      <formula>"AL"</formula>
    </cfRule>
  </conditionalFormatting>
  <conditionalFormatting sqref="H49">
    <cfRule type="cellIs" dxfId="1344" priority="157" operator="equal">
      <formula>"SL"</formula>
    </cfRule>
    <cfRule type="cellIs" dxfId="1343" priority="158" operator="equal">
      <formula>"SL"</formula>
    </cfRule>
    <cfRule type="cellIs" dxfId="1342" priority="159" operator="equal">
      <formula>"SL"</formula>
    </cfRule>
    <cfRule type="cellIs" dxfId="1341" priority="160" operator="equal">
      <formula>"AL"</formula>
    </cfRule>
  </conditionalFormatting>
  <conditionalFormatting sqref="H49">
    <cfRule type="cellIs" dxfId="1340" priority="153" operator="equal">
      <formula>"SL"</formula>
    </cfRule>
    <cfRule type="cellIs" dxfId="1339" priority="154" operator="equal">
      <formula>"SL"</formula>
    </cfRule>
    <cfRule type="cellIs" dxfId="1338" priority="155" operator="equal">
      <formula>"SL"</formula>
    </cfRule>
    <cfRule type="cellIs" dxfId="1337" priority="156" operator="equal">
      <formula>"AL"</formula>
    </cfRule>
  </conditionalFormatting>
  <conditionalFormatting sqref="H49">
    <cfRule type="cellIs" dxfId="1336" priority="149" operator="equal">
      <formula>"SL"</formula>
    </cfRule>
    <cfRule type="cellIs" dxfId="1335" priority="150" operator="equal">
      <formula>"SL"</formula>
    </cfRule>
    <cfRule type="cellIs" dxfId="1334" priority="151" operator="equal">
      <formula>"SL"</formula>
    </cfRule>
    <cfRule type="cellIs" dxfId="1333" priority="152" operator="equal">
      <formula>"AL"</formula>
    </cfRule>
  </conditionalFormatting>
  <conditionalFormatting sqref="H49">
    <cfRule type="cellIs" dxfId="1332" priority="145" operator="equal">
      <formula>"SL"</formula>
    </cfRule>
    <cfRule type="cellIs" dxfId="1331" priority="146" operator="equal">
      <formula>"SL"</formula>
    </cfRule>
    <cfRule type="cellIs" dxfId="1330" priority="147" operator="equal">
      <formula>"SL"</formula>
    </cfRule>
    <cfRule type="cellIs" dxfId="1329" priority="148" operator="equal">
      <formula>"AL"</formula>
    </cfRule>
  </conditionalFormatting>
  <conditionalFormatting sqref="I49">
    <cfRule type="cellIs" dxfId="1328" priority="141" operator="equal">
      <formula>"SL"</formula>
    </cfRule>
    <cfRule type="cellIs" dxfId="1327" priority="142" operator="equal">
      <formula>"SL"</formula>
    </cfRule>
    <cfRule type="cellIs" dxfId="1326" priority="143" operator="equal">
      <formula>"SL"</formula>
    </cfRule>
    <cfRule type="cellIs" dxfId="1325" priority="144" operator="equal">
      <formula>"AL"</formula>
    </cfRule>
  </conditionalFormatting>
  <conditionalFormatting sqref="I49">
    <cfRule type="cellIs" dxfId="1324" priority="137" operator="equal">
      <formula>"SL"</formula>
    </cfRule>
    <cfRule type="cellIs" dxfId="1323" priority="138" operator="equal">
      <formula>"SL"</formula>
    </cfRule>
    <cfRule type="cellIs" dxfId="1322" priority="139" operator="equal">
      <formula>"SL"</formula>
    </cfRule>
    <cfRule type="cellIs" dxfId="1321" priority="140" operator="equal">
      <formula>"AL"</formula>
    </cfRule>
  </conditionalFormatting>
  <conditionalFormatting sqref="I49">
    <cfRule type="cellIs" dxfId="1320" priority="133" operator="equal">
      <formula>"SL"</formula>
    </cfRule>
    <cfRule type="cellIs" dxfId="1319" priority="134" operator="equal">
      <formula>"SL"</formula>
    </cfRule>
    <cfRule type="cellIs" dxfId="1318" priority="135" operator="equal">
      <formula>"SL"</formula>
    </cfRule>
    <cfRule type="cellIs" dxfId="1317" priority="136" operator="equal">
      <formula>"AL"</formula>
    </cfRule>
  </conditionalFormatting>
  <conditionalFormatting sqref="I49">
    <cfRule type="cellIs" dxfId="1316" priority="129" operator="equal">
      <formula>"SL"</formula>
    </cfRule>
    <cfRule type="cellIs" dxfId="1315" priority="130" operator="equal">
      <formula>"SL"</formula>
    </cfRule>
    <cfRule type="cellIs" dxfId="1314" priority="131" operator="equal">
      <formula>"SL"</formula>
    </cfRule>
    <cfRule type="cellIs" dxfId="1313" priority="132" operator="equal">
      <formula>"AL"</formula>
    </cfRule>
  </conditionalFormatting>
  <conditionalFormatting sqref="I49">
    <cfRule type="cellIs" dxfId="1312" priority="125" operator="equal">
      <formula>"SL"</formula>
    </cfRule>
    <cfRule type="cellIs" dxfId="1311" priority="126" operator="equal">
      <formula>"SL"</formula>
    </cfRule>
    <cfRule type="cellIs" dxfId="1310" priority="127" operator="equal">
      <formula>"SL"</formula>
    </cfRule>
    <cfRule type="cellIs" dxfId="1309" priority="128" operator="equal">
      <formula>"AL"</formula>
    </cfRule>
  </conditionalFormatting>
  <conditionalFormatting sqref="F12:G12">
    <cfRule type="cellIs" dxfId="1308" priority="121" operator="equal">
      <formula>"SL"</formula>
    </cfRule>
    <cfRule type="cellIs" dxfId="1307" priority="122" operator="equal">
      <formula>"SL"</formula>
    </cfRule>
    <cfRule type="cellIs" dxfId="1306" priority="123" operator="equal">
      <formula>"SL"</formula>
    </cfRule>
    <cfRule type="cellIs" dxfId="1305" priority="124" operator="equal">
      <formula>"AL"</formula>
    </cfRule>
  </conditionalFormatting>
  <conditionalFormatting sqref="F12:G12">
    <cfRule type="cellIs" dxfId="1304" priority="117" operator="equal">
      <formula>"SL"</formula>
    </cfRule>
    <cfRule type="cellIs" dxfId="1303" priority="118" operator="equal">
      <formula>"SL"</formula>
    </cfRule>
    <cfRule type="cellIs" dxfId="1302" priority="119" operator="equal">
      <formula>"SL"</formula>
    </cfRule>
    <cfRule type="cellIs" dxfId="1301" priority="120" operator="equal">
      <formula>"AL"</formula>
    </cfRule>
  </conditionalFormatting>
  <conditionalFormatting sqref="I12">
    <cfRule type="cellIs" dxfId="1300" priority="113" operator="equal">
      <formula>"SL"</formula>
    </cfRule>
    <cfRule type="cellIs" dxfId="1299" priority="114" operator="equal">
      <formula>"SL"</formula>
    </cfRule>
    <cfRule type="cellIs" dxfId="1298" priority="115" operator="equal">
      <formula>"SL"</formula>
    </cfRule>
    <cfRule type="cellIs" dxfId="1297" priority="116" operator="equal">
      <formula>"AL"</formula>
    </cfRule>
  </conditionalFormatting>
  <conditionalFormatting sqref="H47:I47">
    <cfRule type="cellIs" dxfId="1296" priority="109" operator="equal">
      <formula>"SL"</formula>
    </cfRule>
    <cfRule type="cellIs" dxfId="1295" priority="110" operator="equal">
      <formula>"SL"</formula>
    </cfRule>
    <cfRule type="cellIs" dxfId="1294" priority="111" operator="equal">
      <formula>"SL"</formula>
    </cfRule>
    <cfRule type="cellIs" dxfId="1293" priority="112" operator="equal">
      <formula>"AL"</formula>
    </cfRule>
  </conditionalFormatting>
  <conditionalFormatting sqref="H47:I47">
    <cfRule type="cellIs" dxfId="1292" priority="105" operator="equal">
      <formula>"SL"</formula>
    </cfRule>
    <cfRule type="cellIs" dxfId="1291" priority="106" operator="equal">
      <formula>"SL"</formula>
    </cfRule>
    <cfRule type="cellIs" dxfId="1290" priority="107" operator="equal">
      <formula>"SL"</formula>
    </cfRule>
    <cfRule type="cellIs" dxfId="1289" priority="108" operator="equal">
      <formula>"AL"</formula>
    </cfRule>
  </conditionalFormatting>
  <conditionalFormatting sqref="D39">
    <cfRule type="cellIs" dxfId="1288" priority="101" operator="equal">
      <formula>"SL"</formula>
    </cfRule>
    <cfRule type="cellIs" dxfId="1287" priority="102" operator="equal">
      <formula>"SL"</formula>
    </cfRule>
    <cfRule type="cellIs" dxfId="1286" priority="103" operator="equal">
      <formula>"SL"</formula>
    </cfRule>
    <cfRule type="cellIs" dxfId="1285" priority="104" operator="equal">
      <formula>"AL"</formula>
    </cfRule>
  </conditionalFormatting>
  <conditionalFormatting sqref="D39">
    <cfRule type="cellIs" dxfId="1284" priority="97" operator="equal">
      <formula>"SL"</formula>
    </cfRule>
    <cfRule type="cellIs" dxfId="1283" priority="98" operator="equal">
      <formula>"SL"</formula>
    </cfRule>
    <cfRule type="cellIs" dxfId="1282" priority="99" operator="equal">
      <formula>"SL"</formula>
    </cfRule>
    <cfRule type="cellIs" dxfId="1281" priority="100" operator="equal">
      <formula>"AL"</formula>
    </cfRule>
  </conditionalFormatting>
  <conditionalFormatting sqref="E39:H39">
    <cfRule type="cellIs" dxfId="1280" priority="93" operator="equal">
      <formula>"SL"</formula>
    </cfRule>
    <cfRule type="cellIs" dxfId="1279" priority="94" operator="equal">
      <formula>"SL"</formula>
    </cfRule>
    <cfRule type="cellIs" dxfId="1278" priority="95" operator="equal">
      <formula>"SL"</formula>
    </cfRule>
    <cfRule type="cellIs" dxfId="1277" priority="96" operator="equal">
      <formula>"AL"</formula>
    </cfRule>
  </conditionalFormatting>
  <conditionalFormatting sqref="E39:H39">
    <cfRule type="cellIs" dxfId="1276" priority="89" operator="equal">
      <formula>"SL"</formula>
    </cfRule>
    <cfRule type="cellIs" dxfId="1275" priority="90" operator="equal">
      <formula>"SL"</formula>
    </cfRule>
    <cfRule type="cellIs" dxfId="1274" priority="91" operator="equal">
      <formula>"SL"</formula>
    </cfRule>
    <cfRule type="cellIs" dxfId="1273" priority="92" operator="equal">
      <formula>"AL"</formula>
    </cfRule>
  </conditionalFormatting>
  <conditionalFormatting sqref="C25:D25">
    <cfRule type="cellIs" dxfId="1272" priority="85" operator="equal">
      <formula>"SL"</formula>
    </cfRule>
    <cfRule type="cellIs" dxfId="1271" priority="86" operator="equal">
      <formula>"SL"</formula>
    </cfRule>
    <cfRule type="cellIs" dxfId="1270" priority="87" operator="equal">
      <formula>"SL"</formula>
    </cfRule>
    <cfRule type="cellIs" dxfId="1269" priority="88" operator="equal">
      <formula>"AL"</formula>
    </cfRule>
  </conditionalFormatting>
  <conditionalFormatting sqref="C25:D25">
    <cfRule type="cellIs" dxfId="1268" priority="81" operator="equal">
      <formula>"SL"</formula>
    </cfRule>
    <cfRule type="cellIs" dxfId="1267" priority="82" operator="equal">
      <formula>"SL"</formula>
    </cfRule>
    <cfRule type="cellIs" dxfId="1266" priority="83" operator="equal">
      <formula>"SL"</formula>
    </cfRule>
    <cfRule type="cellIs" dxfId="1265" priority="84" operator="equal">
      <formula>"AL"</formula>
    </cfRule>
  </conditionalFormatting>
  <conditionalFormatting sqref="C25:D25">
    <cfRule type="cellIs" dxfId="1264" priority="77" operator="equal">
      <formula>"SL"</formula>
    </cfRule>
    <cfRule type="cellIs" dxfId="1263" priority="78" operator="equal">
      <formula>"SL"</formula>
    </cfRule>
    <cfRule type="cellIs" dxfId="1262" priority="79" operator="equal">
      <formula>"SL"</formula>
    </cfRule>
    <cfRule type="cellIs" dxfId="1261" priority="80" operator="equal">
      <formula>"AL"</formula>
    </cfRule>
  </conditionalFormatting>
  <conditionalFormatting sqref="I25">
    <cfRule type="cellIs" dxfId="1260" priority="73" operator="equal">
      <formula>"SL"</formula>
    </cfRule>
    <cfRule type="cellIs" dxfId="1259" priority="74" operator="equal">
      <formula>"SL"</formula>
    </cfRule>
    <cfRule type="cellIs" dxfId="1258" priority="75" operator="equal">
      <formula>"SL"</formula>
    </cfRule>
    <cfRule type="cellIs" dxfId="1257" priority="76" operator="equal">
      <formula>"AL"</formula>
    </cfRule>
  </conditionalFormatting>
  <conditionalFormatting sqref="I25">
    <cfRule type="cellIs" dxfId="1256" priority="69" operator="equal">
      <formula>"SL"</formula>
    </cfRule>
    <cfRule type="cellIs" dxfId="1255" priority="70" operator="equal">
      <formula>"SL"</formula>
    </cfRule>
    <cfRule type="cellIs" dxfId="1254" priority="71" operator="equal">
      <formula>"SL"</formula>
    </cfRule>
    <cfRule type="cellIs" dxfId="1253" priority="72" operator="equal">
      <formula>"AL"</formula>
    </cfRule>
  </conditionalFormatting>
  <conditionalFormatting sqref="I25">
    <cfRule type="cellIs" dxfId="1252" priority="65" operator="equal">
      <formula>"SL"</formula>
    </cfRule>
    <cfRule type="cellIs" dxfId="1251" priority="66" operator="equal">
      <formula>"SL"</formula>
    </cfRule>
    <cfRule type="cellIs" dxfId="1250" priority="67" operator="equal">
      <formula>"SL"</formula>
    </cfRule>
    <cfRule type="cellIs" dxfId="1249" priority="68" operator="equal">
      <formula>"AL"</formula>
    </cfRule>
  </conditionalFormatting>
  <conditionalFormatting sqref="I22">
    <cfRule type="cellIs" dxfId="1248" priority="61" operator="equal">
      <formula>"SL"</formula>
    </cfRule>
    <cfRule type="cellIs" dxfId="1247" priority="62" operator="equal">
      <formula>"SL"</formula>
    </cfRule>
    <cfRule type="cellIs" dxfId="1246" priority="63" operator="equal">
      <formula>"SL"</formula>
    </cfRule>
    <cfRule type="cellIs" dxfId="1245" priority="64" operator="equal">
      <formula>"AL"</formula>
    </cfRule>
  </conditionalFormatting>
  <conditionalFormatting sqref="I22">
    <cfRule type="cellIs" dxfId="1244" priority="57" operator="equal">
      <formula>"SL"</formula>
    </cfRule>
    <cfRule type="cellIs" dxfId="1243" priority="58" operator="equal">
      <formula>"SL"</formula>
    </cfRule>
    <cfRule type="cellIs" dxfId="1242" priority="59" operator="equal">
      <formula>"SL"</formula>
    </cfRule>
    <cfRule type="cellIs" dxfId="1241" priority="60" operator="equal">
      <formula>"AL"</formula>
    </cfRule>
  </conditionalFormatting>
  <conditionalFormatting sqref="I22">
    <cfRule type="cellIs" dxfId="1240" priority="53" operator="equal">
      <formula>"SL"</formula>
    </cfRule>
    <cfRule type="cellIs" dxfId="1239" priority="54" operator="equal">
      <formula>"SL"</formula>
    </cfRule>
    <cfRule type="cellIs" dxfId="1238" priority="55" operator="equal">
      <formula>"SL"</formula>
    </cfRule>
    <cfRule type="cellIs" dxfId="1237" priority="56" operator="equal">
      <formula>"AL"</formula>
    </cfRule>
  </conditionalFormatting>
  <conditionalFormatting sqref="D46">
    <cfRule type="cellIs" dxfId="1236" priority="49" operator="equal">
      <formula>"SL"</formula>
    </cfRule>
    <cfRule type="cellIs" dxfId="1235" priority="50" operator="equal">
      <formula>"SL"</formula>
    </cfRule>
    <cfRule type="cellIs" dxfId="1234" priority="51" operator="equal">
      <formula>"SL"</formula>
    </cfRule>
    <cfRule type="cellIs" dxfId="1233" priority="52" operator="equal">
      <formula>"AL"</formula>
    </cfRule>
  </conditionalFormatting>
  <conditionalFormatting sqref="C32">
    <cfRule type="cellIs" dxfId="1232" priority="45" operator="equal">
      <formula>"SL"</formula>
    </cfRule>
    <cfRule type="cellIs" dxfId="1231" priority="46" operator="equal">
      <formula>"SL"</formula>
    </cfRule>
    <cfRule type="cellIs" dxfId="1230" priority="47" operator="equal">
      <formula>"SL"</formula>
    </cfRule>
    <cfRule type="cellIs" dxfId="1229" priority="48" operator="equal">
      <formula>"AL"</formula>
    </cfRule>
  </conditionalFormatting>
  <conditionalFormatting sqref="C32">
    <cfRule type="cellIs" dxfId="1228" priority="41" operator="equal">
      <formula>"SL"</formula>
    </cfRule>
    <cfRule type="cellIs" dxfId="1227" priority="42" operator="equal">
      <formula>"SL"</formula>
    </cfRule>
    <cfRule type="cellIs" dxfId="1226" priority="43" operator="equal">
      <formula>"SL"</formula>
    </cfRule>
    <cfRule type="cellIs" dxfId="1225" priority="44" operator="equal">
      <formula>"AL"</formula>
    </cfRule>
  </conditionalFormatting>
  <conditionalFormatting sqref="C32">
    <cfRule type="cellIs" dxfId="1224" priority="37" operator="equal">
      <formula>"SL"</formula>
    </cfRule>
    <cfRule type="cellIs" dxfId="1223" priority="38" operator="equal">
      <formula>"SL"</formula>
    </cfRule>
    <cfRule type="cellIs" dxfId="1222" priority="39" operator="equal">
      <formula>"SL"</formula>
    </cfRule>
    <cfRule type="cellIs" dxfId="1221" priority="40" operator="equal">
      <formula>"AL"</formula>
    </cfRule>
  </conditionalFormatting>
  <conditionalFormatting sqref="H16">
    <cfRule type="cellIs" dxfId="1220" priority="33" operator="equal">
      <formula>"SL"</formula>
    </cfRule>
    <cfRule type="cellIs" dxfId="1219" priority="34" operator="equal">
      <formula>"SL"</formula>
    </cfRule>
    <cfRule type="cellIs" dxfId="1218" priority="35" operator="equal">
      <formula>"SL"</formula>
    </cfRule>
    <cfRule type="cellIs" dxfId="1217" priority="36" operator="equal">
      <formula>"AL"</formula>
    </cfRule>
  </conditionalFormatting>
  <conditionalFormatting sqref="H16">
    <cfRule type="cellIs" dxfId="1216" priority="29" operator="equal">
      <formula>"SL"</formula>
    </cfRule>
    <cfRule type="cellIs" dxfId="1215" priority="30" operator="equal">
      <formula>"SL"</formula>
    </cfRule>
    <cfRule type="cellIs" dxfId="1214" priority="31" operator="equal">
      <formula>"SL"</formula>
    </cfRule>
    <cfRule type="cellIs" dxfId="1213" priority="32" operator="equal">
      <formula>"AL"</formula>
    </cfRule>
  </conditionalFormatting>
  <conditionalFormatting sqref="I17">
    <cfRule type="cellIs" dxfId="1212" priority="25" operator="equal">
      <formula>"SL"</formula>
    </cfRule>
    <cfRule type="cellIs" dxfId="1211" priority="26" operator="equal">
      <formula>"SL"</formula>
    </cfRule>
    <cfRule type="cellIs" dxfId="1210" priority="27" operator="equal">
      <formula>"SL"</formula>
    </cfRule>
    <cfRule type="cellIs" dxfId="1209" priority="28" operator="equal">
      <formula>"AL"</formula>
    </cfRule>
  </conditionalFormatting>
  <conditionalFormatting sqref="D39:H39">
    <cfRule type="cellIs" dxfId="1208" priority="21" operator="equal">
      <formula>"SL"</formula>
    </cfRule>
    <cfRule type="cellIs" dxfId="1207" priority="22" operator="equal">
      <formula>"SL"</formula>
    </cfRule>
    <cfRule type="cellIs" dxfId="1206" priority="23" operator="equal">
      <formula>"SL"</formula>
    </cfRule>
    <cfRule type="cellIs" dxfId="1205" priority="24" operator="equal">
      <formula>"AL"</formula>
    </cfRule>
  </conditionalFormatting>
  <conditionalFormatting sqref="D39:H39">
    <cfRule type="cellIs" dxfId="1204" priority="17" operator="equal">
      <formula>"SL"</formula>
    </cfRule>
    <cfRule type="cellIs" dxfId="1203" priority="18" operator="equal">
      <formula>"SL"</formula>
    </cfRule>
    <cfRule type="cellIs" dxfId="1202" priority="19" operator="equal">
      <formula>"SL"</formula>
    </cfRule>
    <cfRule type="cellIs" dxfId="1201" priority="20" operator="equal">
      <formula>"AL"</formula>
    </cfRule>
  </conditionalFormatting>
  <conditionalFormatting sqref="C47:E47">
    <cfRule type="cellIs" dxfId="1200" priority="13" operator="equal">
      <formula>"SL"</formula>
    </cfRule>
    <cfRule type="cellIs" dxfId="1199" priority="14" operator="equal">
      <formula>"SL"</formula>
    </cfRule>
    <cfRule type="cellIs" dxfId="1198" priority="15" operator="equal">
      <formula>"SL"</formula>
    </cfRule>
    <cfRule type="cellIs" dxfId="1197" priority="16" operator="equal">
      <formula>"AL"</formula>
    </cfRule>
  </conditionalFormatting>
  <conditionalFormatting sqref="C47:E47">
    <cfRule type="cellIs" dxfId="1196" priority="9" operator="equal">
      <formula>"SL"</formula>
    </cfRule>
    <cfRule type="cellIs" dxfId="1195" priority="10" operator="equal">
      <formula>"SL"</formula>
    </cfRule>
    <cfRule type="cellIs" dxfId="1194" priority="11" operator="equal">
      <formula>"SL"</formula>
    </cfRule>
    <cfRule type="cellIs" dxfId="1193" priority="12" operator="equal">
      <formula>"AL"</formula>
    </cfRule>
  </conditionalFormatting>
  <conditionalFormatting sqref="H47:I47">
    <cfRule type="cellIs" dxfId="1192" priority="5" operator="equal">
      <formula>"SL"</formula>
    </cfRule>
    <cfRule type="cellIs" dxfId="1191" priority="6" operator="equal">
      <formula>"SL"</formula>
    </cfRule>
    <cfRule type="cellIs" dxfId="1190" priority="7" operator="equal">
      <formula>"SL"</formula>
    </cfRule>
    <cfRule type="cellIs" dxfId="1189" priority="8" operator="equal">
      <formula>"AL"</formula>
    </cfRule>
  </conditionalFormatting>
  <conditionalFormatting sqref="H47:I47">
    <cfRule type="cellIs" dxfId="1188" priority="1" operator="equal">
      <formula>"SL"</formula>
    </cfRule>
    <cfRule type="cellIs" dxfId="1187" priority="2" operator="equal">
      <formula>"SL"</formula>
    </cfRule>
    <cfRule type="cellIs" dxfId="1186" priority="3" operator="equal">
      <formula>"SL"</formula>
    </cfRule>
    <cfRule type="cellIs" dxfId="1185" priority="4" operator="equal">
      <formula>"AL"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17.FillAllocationScheduleFT">
                <anchor moveWithCells="1" sizeWithCells="1">
                  <from>
                    <xdr:col>10</xdr:col>
                    <xdr:colOff>180975</xdr:colOff>
                    <xdr:row>1</xdr:row>
                    <xdr:rowOff>19050</xdr:rowOff>
                  </from>
                  <to>
                    <xdr:col>12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Sheet17.ClearContentsFT">
                <anchor moveWithCells="1" sizeWithCells="1">
                  <from>
                    <xdr:col>10</xdr:col>
                    <xdr:colOff>171450</xdr:colOff>
                    <xdr:row>4</xdr:row>
                    <xdr:rowOff>57150</xdr:rowOff>
                  </from>
                  <to>
                    <xdr:col>12</xdr:col>
                    <xdr:colOff>504825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E793A-3038-4A8E-8C5E-ADC03B8D0606}">
  <sheetPr codeName="Sheet13"/>
  <dimension ref="A1:J97"/>
  <sheetViews>
    <sheetView topLeftCell="A83" zoomScale="70" zoomScaleNormal="70" workbookViewId="0">
      <selection activeCell="J13" sqref="J13"/>
    </sheetView>
  </sheetViews>
  <sheetFormatPr defaultColWidth="35.5703125" defaultRowHeight="18"/>
  <cols>
    <col min="1" max="1" width="18" style="400" customWidth="1"/>
    <col min="2" max="2" width="44" style="400" customWidth="1"/>
    <col min="3" max="3" width="16.28515625" style="402" customWidth="1"/>
    <col min="4" max="4" width="18.7109375" style="402" bestFit="1" customWidth="1"/>
    <col min="5" max="5" width="19.5703125" style="402" customWidth="1"/>
    <col min="6" max="7" width="16.28515625" style="402" customWidth="1"/>
    <col min="8" max="9" width="16.28515625" style="402" bestFit="1" customWidth="1"/>
  </cols>
  <sheetData>
    <row r="1" spans="1:10">
      <c r="A1" s="393" t="s">
        <v>296</v>
      </c>
      <c r="B1" s="393" t="s">
        <v>200</v>
      </c>
      <c r="C1" s="394">
        <f>roster!C1</f>
        <v>46111</v>
      </c>
      <c r="D1" s="394">
        <f t="shared" ref="D1:I1" si="0">C1+1</f>
        <v>46112</v>
      </c>
      <c r="E1" s="394">
        <f t="shared" si="0"/>
        <v>46113</v>
      </c>
      <c r="F1" s="394">
        <f t="shared" si="0"/>
        <v>46114</v>
      </c>
      <c r="G1" s="394">
        <f t="shared" si="0"/>
        <v>46115</v>
      </c>
      <c r="H1" s="394">
        <f t="shared" si="0"/>
        <v>46116</v>
      </c>
      <c r="I1" s="394">
        <f t="shared" si="0"/>
        <v>46117</v>
      </c>
      <c r="J1" s="170"/>
    </row>
    <row r="2" spans="1:10">
      <c r="A2" s="397" t="s">
        <v>79</v>
      </c>
      <c r="B2" s="397" t="s">
        <v>78</v>
      </c>
      <c r="C2" s="398" t="s">
        <v>37</v>
      </c>
      <c r="D2" s="398" t="s">
        <v>38</v>
      </c>
      <c r="E2" s="399" t="s">
        <v>39</v>
      </c>
      <c r="F2" s="399" t="s">
        <v>40</v>
      </c>
      <c r="G2" s="399" t="s">
        <v>41</v>
      </c>
      <c r="H2" s="399" t="s">
        <v>42</v>
      </c>
      <c r="I2" s="399" t="s">
        <v>43</v>
      </c>
    </row>
    <row r="3" spans="1:10" ht="23.25">
      <c r="A3" s="56">
        <v>19196</v>
      </c>
      <c r="B3" s="435" t="s">
        <v>80</v>
      </c>
      <c r="C3" s="436"/>
      <c r="D3" s="436"/>
      <c r="E3" s="437"/>
      <c r="F3" s="437"/>
      <c r="G3" s="437"/>
      <c r="H3" s="437"/>
      <c r="I3" s="437"/>
    </row>
    <row r="4" spans="1:10" ht="23.25">
      <c r="A4" s="57">
        <v>19891</v>
      </c>
      <c r="B4" s="435" t="s">
        <v>128</v>
      </c>
      <c r="C4" s="437"/>
      <c r="D4" s="437"/>
      <c r="E4" s="436"/>
      <c r="F4" s="437"/>
      <c r="G4" s="437"/>
      <c r="H4" s="437"/>
      <c r="I4" s="437"/>
    </row>
    <row r="5" spans="1:10" ht="23.25">
      <c r="A5" s="945">
        <v>17710</v>
      </c>
      <c r="B5" s="435" t="s">
        <v>66</v>
      </c>
      <c r="C5" s="437"/>
      <c r="D5" s="438"/>
      <c r="E5" s="438"/>
      <c r="F5" s="438"/>
      <c r="G5" s="437"/>
      <c r="H5" s="62"/>
      <c r="I5" s="437"/>
    </row>
    <row r="6" spans="1:10" ht="23.25">
      <c r="A6" s="945">
        <v>18140</v>
      </c>
      <c r="B6" s="435" t="s">
        <v>203</v>
      </c>
      <c r="C6" s="437"/>
      <c r="D6" s="437"/>
      <c r="E6" s="437"/>
      <c r="F6" s="437"/>
      <c r="G6" s="437"/>
      <c r="H6" s="437"/>
      <c r="I6" s="437"/>
    </row>
    <row r="7" spans="1:10" ht="23.25">
      <c r="A7" s="57">
        <v>18446</v>
      </c>
      <c r="B7" s="435" t="s">
        <v>387</v>
      </c>
      <c r="C7" s="437"/>
      <c r="D7" s="437"/>
      <c r="E7" s="439"/>
      <c r="F7" s="439"/>
      <c r="G7" s="437"/>
      <c r="H7" s="439"/>
      <c r="I7" s="437"/>
    </row>
    <row r="8" spans="1:10" ht="23.25">
      <c r="A8" s="57">
        <v>16107</v>
      </c>
      <c r="B8" s="435" t="s">
        <v>82</v>
      </c>
      <c r="C8" s="437"/>
      <c r="D8" s="437"/>
      <c r="E8" s="437"/>
      <c r="F8" s="437"/>
      <c r="G8" s="437"/>
      <c r="H8" s="437"/>
      <c r="I8" s="437"/>
    </row>
    <row r="9" spans="1:10" ht="23.25">
      <c r="A9" s="57">
        <v>16286</v>
      </c>
      <c r="B9" s="435" t="s">
        <v>84</v>
      </c>
      <c r="C9" s="443"/>
      <c r="D9" s="437"/>
      <c r="E9" s="437"/>
      <c r="F9" s="437"/>
      <c r="G9" s="437"/>
      <c r="H9" s="437"/>
      <c r="I9" s="440"/>
    </row>
    <row r="10" spans="1:10" ht="23.25">
      <c r="A10" s="56">
        <v>18521</v>
      </c>
      <c r="B10" s="441" t="s">
        <v>206</v>
      </c>
      <c r="C10" s="443"/>
      <c r="D10" s="437"/>
      <c r="E10" s="437"/>
      <c r="F10" s="437"/>
      <c r="G10" s="437"/>
      <c r="H10" s="437"/>
      <c r="I10" s="437"/>
    </row>
    <row r="11" spans="1:10" ht="23.25">
      <c r="A11" s="57">
        <v>19900</v>
      </c>
      <c r="B11" s="441" t="s">
        <v>130</v>
      </c>
      <c r="C11" s="961"/>
      <c r="D11" s="442"/>
      <c r="E11" s="442"/>
      <c r="F11" s="442"/>
      <c r="G11" s="443"/>
      <c r="H11" s="442"/>
      <c r="I11" s="444"/>
    </row>
    <row r="12" spans="1:10" ht="23.25">
      <c r="A12" s="116">
        <v>22570</v>
      </c>
      <c r="B12" s="453" t="s">
        <v>320</v>
      </c>
      <c r="C12" s="440"/>
      <c r="D12" s="440"/>
      <c r="E12" s="440"/>
      <c r="F12" s="440"/>
      <c r="G12" s="440"/>
      <c r="H12" s="440"/>
      <c r="I12" s="443"/>
    </row>
    <row r="13" spans="1:10" ht="23.25">
      <c r="A13" s="64">
        <v>22569</v>
      </c>
      <c r="B13" s="450" t="s">
        <v>319</v>
      </c>
      <c r="C13" s="440"/>
      <c r="D13" s="440"/>
      <c r="E13" s="440"/>
      <c r="F13" s="437"/>
      <c r="G13" s="443"/>
      <c r="H13" s="62"/>
      <c r="I13" s="437"/>
    </row>
    <row r="14" spans="1:10" ht="23.25">
      <c r="A14" s="57">
        <v>19659</v>
      </c>
      <c r="B14" s="447" t="s">
        <v>294</v>
      </c>
      <c r="C14" s="440"/>
      <c r="D14" s="440"/>
      <c r="E14" s="440"/>
      <c r="F14" s="440"/>
      <c r="G14" s="440"/>
      <c r="H14" s="443"/>
      <c r="I14" s="440"/>
    </row>
    <row r="15" spans="1:10" ht="23.25">
      <c r="A15" s="56">
        <v>22161</v>
      </c>
      <c r="B15" s="448" t="s">
        <v>304</v>
      </c>
      <c r="C15" s="443"/>
      <c r="D15" s="443"/>
      <c r="E15" s="440"/>
      <c r="F15" s="440"/>
      <c r="G15" s="440"/>
      <c r="H15" s="440"/>
      <c r="I15" s="440"/>
    </row>
    <row r="16" spans="1:10" ht="23.25">
      <c r="A16" s="946">
        <v>22170</v>
      </c>
      <c r="B16" s="449" t="s">
        <v>305</v>
      </c>
      <c r="C16" s="440"/>
      <c r="D16" s="62"/>
      <c r="E16" s="440"/>
      <c r="F16" s="440"/>
      <c r="G16" s="440"/>
      <c r="H16" s="440"/>
      <c r="I16" s="440"/>
    </row>
    <row r="17" spans="1:9" ht="23.25">
      <c r="A17" s="64">
        <v>18039</v>
      </c>
      <c r="B17" s="450" t="s">
        <v>68</v>
      </c>
      <c r="C17" s="440"/>
      <c r="D17" s="440"/>
      <c r="E17" s="440"/>
      <c r="F17" s="440"/>
      <c r="G17" s="440"/>
      <c r="H17" s="440"/>
      <c r="I17" s="440"/>
    </row>
    <row r="18" spans="1:9" ht="23.25">
      <c r="A18" s="946">
        <v>22945</v>
      </c>
      <c r="B18" s="453" t="s">
        <v>360</v>
      </c>
      <c r="C18" s="440"/>
      <c r="D18" s="440"/>
      <c r="E18" s="440"/>
      <c r="F18" s="440"/>
      <c r="G18" s="440"/>
      <c r="H18" s="451"/>
      <c r="I18" s="440"/>
    </row>
    <row r="19" spans="1:9" ht="23.25">
      <c r="A19" s="56">
        <v>17721</v>
      </c>
      <c r="B19" s="441" t="s">
        <v>557</v>
      </c>
      <c r="C19" s="452"/>
      <c r="D19" s="452"/>
      <c r="E19" s="960"/>
      <c r="F19" s="960"/>
      <c r="G19" s="440"/>
      <c r="H19" s="440"/>
      <c r="I19" s="437"/>
    </row>
    <row r="20" spans="1:9" ht="23.25">
      <c r="A20" s="116">
        <v>23074</v>
      </c>
      <c r="B20" s="453" t="s">
        <v>361</v>
      </c>
      <c r="C20" s="440"/>
      <c r="D20" s="440"/>
      <c r="E20" s="440"/>
      <c r="F20" s="440"/>
      <c r="G20" s="440"/>
      <c r="H20" s="440"/>
      <c r="I20" s="454"/>
    </row>
    <row r="21" spans="1:9" ht="23.25">
      <c r="A21" s="116">
        <v>16701</v>
      </c>
      <c r="B21" s="455" t="s">
        <v>612</v>
      </c>
      <c r="C21" s="440"/>
      <c r="D21" s="456"/>
      <c r="E21" s="456"/>
      <c r="F21" s="440"/>
      <c r="G21" s="440"/>
      <c r="H21" s="440"/>
      <c r="I21" s="440"/>
    </row>
    <row r="22" spans="1:9" ht="23.25">
      <c r="A22" s="946">
        <v>20226</v>
      </c>
      <c r="B22" s="453" t="s">
        <v>558</v>
      </c>
      <c r="C22" s="440"/>
      <c r="D22" s="62"/>
      <c r="E22" s="440"/>
      <c r="F22" s="440"/>
      <c r="G22" s="440"/>
      <c r="H22" s="451"/>
      <c r="I22" s="440"/>
    </row>
    <row r="23" spans="1:9" ht="23.25">
      <c r="A23" s="116">
        <v>19384</v>
      </c>
      <c r="B23" s="453" t="s">
        <v>277</v>
      </c>
      <c r="C23" s="440"/>
      <c r="D23" s="440"/>
      <c r="E23" s="440"/>
      <c r="F23" s="440"/>
      <c r="G23" s="440"/>
      <c r="H23" s="451"/>
      <c r="I23" s="440"/>
    </row>
    <row r="24" spans="1:9" ht="23.25">
      <c r="A24" s="116">
        <v>21550</v>
      </c>
      <c r="B24" s="453" t="s">
        <v>621</v>
      </c>
      <c r="C24" s="440"/>
      <c r="D24" s="440"/>
      <c r="E24" s="440"/>
      <c r="F24" s="440"/>
      <c r="G24" s="440"/>
      <c r="H24" s="451"/>
      <c r="I24" s="440"/>
    </row>
    <row r="25" spans="1:9" ht="23.25">
      <c r="A25" s="457">
        <v>23224</v>
      </c>
      <c r="B25" s="551" t="s">
        <v>605</v>
      </c>
      <c r="C25" s="440"/>
      <c r="D25" s="440"/>
      <c r="E25" s="440"/>
      <c r="F25" s="459"/>
      <c r="G25" s="440"/>
      <c r="H25" s="440"/>
      <c r="I25" s="440"/>
    </row>
    <row r="26" spans="1:9" ht="23.25">
      <c r="A26" s="460">
        <v>23836</v>
      </c>
      <c r="B26" s="447" t="s">
        <v>627</v>
      </c>
      <c r="C26" s="461"/>
      <c r="D26" s="443"/>
      <c r="E26" s="443"/>
      <c r="F26" s="461"/>
      <c r="G26" s="461"/>
      <c r="H26" s="461"/>
      <c r="I26" s="461"/>
    </row>
    <row r="27" spans="1:9" ht="23.25">
      <c r="A27" s="462">
        <v>23838</v>
      </c>
      <c r="B27" s="463" t="s">
        <v>638</v>
      </c>
      <c r="C27" s="464"/>
      <c r="D27" s="464"/>
      <c r="E27" s="464"/>
      <c r="F27" s="464"/>
      <c r="G27" s="464"/>
      <c r="H27" s="465"/>
      <c r="I27" s="464"/>
    </row>
    <row r="28" spans="1:9" ht="23.25">
      <c r="A28" s="462">
        <v>23839</v>
      </c>
      <c r="B28" s="463" t="s">
        <v>639</v>
      </c>
      <c r="C28" s="464"/>
      <c r="D28" s="464"/>
      <c r="E28" s="464"/>
      <c r="F28" s="464"/>
      <c r="G28" s="464"/>
      <c r="H28" s="465"/>
      <c r="I28" s="464"/>
    </row>
    <row r="29" spans="1:9" ht="23.25">
      <c r="A29" s="462">
        <v>23841</v>
      </c>
      <c r="B29" s="463" t="s">
        <v>640</v>
      </c>
      <c r="C29" s="464"/>
      <c r="D29" s="464"/>
      <c r="E29" s="464"/>
      <c r="F29" s="464"/>
      <c r="G29" s="464"/>
      <c r="H29" s="464"/>
      <c r="I29" s="464"/>
    </row>
    <row r="30" spans="1:9" ht="23.25">
      <c r="A30" s="462">
        <v>23845</v>
      </c>
      <c r="B30" s="463" t="s">
        <v>657</v>
      </c>
      <c r="C30" s="464"/>
      <c r="D30" s="469"/>
      <c r="E30" s="469"/>
      <c r="F30" s="469"/>
      <c r="G30" s="469"/>
      <c r="H30" s="455"/>
      <c r="I30" s="455"/>
    </row>
    <row r="31" spans="1:9" ht="23.25">
      <c r="A31" s="56">
        <v>21316</v>
      </c>
      <c r="B31" s="441" t="s">
        <v>253</v>
      </c>
      <c r="C31" s="466"/>
      <c r="D31" s="466"/>
      <c r="E31" s="436"/>
      <c r="F31" s="436"/>
      <c r="G31" s="466"/>
      <c r="H31" s="466"/>
      <c r="I31" s="466"/>
    </row>
    <row r="32" spans="1:9" ht="23.25">
      <c r="A32" s="56">
        <v>21716</v>
      </c>
      <c r="B32" s="441" t="s">
        <v>281</v>
      </c>
      <c r="C32" s="466"/>
      <c r="D32" s="466"/>
      <c r="E32" s="466"/>
      <c r="F32" s="466"/>
      <c r="G32" s="466"/>
      <c r="H32" s="466"/>
      <c r="I32" s="466"/>
    </row>
    <row r="33" spans="1:9" ht="23.25">
      <c r="A33" s="64">
        <v>19386</v>
      </c>
      <c r="B33" s="450" t="s">
        <v>341</v>
      </c>
      <c r="C33" s="466"/>
      <c r="D33" s="467"/>
      <c r="E33" s="467"/>
      <c r="F33" s="467"/>
      <c r="G33" s="467"/>
      <c r="H33" s="466"/>
      <c r="I33" s="467"/>
    </row>
    <row r="34" spans="1:9" ht="23.25">
      <c r="A34" s="64">
        <v>16272</v>
      </c>
      <c r="B34" s="450" t="s">
        <v>321</v>
      </c>
      <c r="C34" s="468"/>
      <c r="D34" s="468"/>
      <c r="E34" s="469"/>
      <c r="F34" s="469"/>
      <c r="G34" s="468"/>
      <c r="H34" s="468"/>
      <c r="I34" s="468"/>
    </row>
    <row r="35" spans="1:9" ht="23.25">
      <c r="A35" s="57">
        <v>21231</v>
      </c>
      <c r="B35" s="435" t="s">
        <v>239</v>
      </c>
      <c r="C35" s="470"/>
      <c r="D35" s="470"/>
      <c r="E35" s="470"/>
      <c r="F35" s="470"/>
      <c r="G35" s="470"/>
      <c r="H35" s="470"/>
      <c r="I35" s="470"/>
    </row>
    <row r="36" spans="1:9" ht="23.25">
      <c r="A36" s="57">
        <v>21902</v>
      </c>
      <c r="B36" s="447" t="s">
        <v>295</v>
      </c>
      <c r="C36" s="469"/>
      <c r="D36" s="469"/>
      <c r="E36" s="469"/>
      <c r="F36" s="469"/>
      <c r="G36" s="469"/>
      <c r="H36" s="469"/>
      <c r="I36" s="469"/>
    </row>
    <row r="37" spans="1:9" ht="22.5" customHeight="1">
      <c r="A37" s="59">
        <v>20114</v>
      </c>
      <c r="B37" s="435" t="s">
        <v>131</v>
      </c>
      <c r="C37" s="469"/>
      <c r="D37" s="469"/>
      <c r="E37" s="469"/>
      <c r="F37" s="469"/>
      <c r="G37" s="469"/>
      <c r="H37" s="469"/>
      <c r="I37" s="469"/>
    </row>
    <row r="38" spans="1:9" ht="25.5" customHeight="1">
      <c r="A38" s="57">
        <v>18729</v>
      </c>
      <c r="B38" s="435" t="s">
        <v>75</v>
      </c>
      <c r="C38" s="469"/>
      <c r="D38" s="469"/>
      <c r="E38" s="469"/>
      <c r="F38" s="469"/>
      <c r="G38" s="469"/>
      <c r="H38" s="469"/>
      <c r="I38" s="469"/>
    </row>
    <row r="39" spans="1:9" ht="23.25">
      <c r="A39" s="61">
        <v>19821</v>
      </c>
      <c r="B39" s="435" t="s">
        <v>125</v>
      </c>
      <c r="C39" s="469"/>
      <c r="D39" s="469"/>
      <c r="E39" s="469"/>
      <c r="F39" s="469"/>
      <c r="G39" s="469"/>
      <c r="H39" s="469"/>
      <c r="I39" s="469"/>
    </row>
    <row r="40" spans="1:9" ht="23.25">
      <c r="A40" s="116">
        <v>22950</v>
      </c>
      <c r="B40" s="450" t="s">
        <v>428</v>
      </c>
      <c r="C40" s="469"/>
      <c r="D40" s="469"/>
      <c r="E40" s="469"/>
      <c r="F40" s="469"/>
      <c r="G40" s="469"/>
      <c r="H40" s="469"/>
      <c r="I40" s="469"/>
    </row>
    <row r="41" spans="1:9" ht="23.25">
      <c r="A41" s="116">
        <v>21490</v>
      </c>
      <c r="B41" s="450" t="s">
        <v>391</v>
      </c>
      <c r="C41" s="469"/>
      <c r="D41" s="62"/>
      <c r="E41" s="469"/>
      <c r="F41" s="469"/>
      <c r="G41" s="469"/>
      <c r="H41" s="469"/>
      <c r="I41" s="469"/>
    </row>
    <row r="42" spans="1:9" ht="23.25">
      <c r="A42" s="116">
        <v>23100</v>
      </c>
      <c r="B42" s="450" t="s">
        <v>373</v>
      </c>
      <c r="C42" s="469"/>
      <c r="D42" s="469"/>
      <c r="E42" s="469"/>
      <c r="F42" s="469"/>
      <c r="G42" s="469"/>
      <c r="H42" s="469"/>
      <c r="I42" s="469"/>
    </row>
    <row r="43" spans="1:9" ht="23.25">
      <c r="A43" s="116">
        <v>20971</v>
      </c>
      <c r="B43" s="450" t="s">
        <v>556</v>
      </c>
      <c r="C43" s="469"/>
      <c r="D43" s="469"/>
      <c r="E43" s="469"/>
      <c r="F43" s="469"/>
      <c r="G43" s="469"/>
      <c r="H43" s="469"/>
      <c r="I43" s="469"/>
    </row>
    <row r="44" spans="1:9" ht="23.25">
      <c r="A44" s="471">
        <v>23606</v>
      </c>
      <c r="B44" s="504" t="s">
        <v>606</v>
      </c>
      <c r="C44" s="468"/>
      <c r="D44" s="468"/>
      <c r="E44" s="468"/>
      <c r="F44" s="468"/>
      <c r="G44" s="468"/>
      <c r="H44" s="468"/>
      <c r="I44" s="468"/>
    </row>
    <row r="45" spans="1:9" ht="24" customHeight="1">
      <c r="A45" s="116">
        <v>23597</v>
      </c>
      <c r="B45" s="455" t="s">
        <v>670</v>
      </c>
      <c r="C45" s="468"/>
      <c r="D45" s="468"/>
      <c r="E45" s="468"/>
      <c r="F45" s="468"/>
      <c r="G45" s="468"/>
      <c r="H45" s="468"/>
      <c r="I45" s="468"/>
    </row>
    <row r="46" spans="1:9" ht="24.75" customHeight="1">
      <c r="A46" s="474">
        <v>23835</v>
      </c>
      <c r="B46" s="475" t="s">
        <v>623</v>
      </c>
      <c r="C46" s="468"/>
      <c r="D46" s="468"/>
      <c r="E46" s="468"/>
      <c r="F46" s="468"/>
      <c r="G46" s="468"/>
      <c r="H46" s="468"/>
      <c r="I46" s="468"/>
    </row>
    <row r="47" spans="1:9" ht="23.25">
      <c r="A47" s="462">
        <v>23837</v>
      </c>
      <c r="B47" s="463" t="s">
        <v>637</v>
      </c>
      <c r="C47" s="469"/>
      <c r="D47" s="469"/>
      <c r="E47" s="469"/>
      <c r="F47" s="469"/>
      <c r="G47" s="469"/>
      <c r="H47" s="469"/>
      <c r="I47" s="469"/>
    </row>
    <row r="48" spans="1:9" ht="23.25">
      <c r="A48" s="462">
        <v>23842</v>
      </c>
      <c r="B48" s="463" t="s">
        <v>641</v>
      </c>
      <c r="C48" s="468"/>
      <c r="D48" s="468"/>
      <c r="E48" s="468"/>
      <c r="F48" s="468"/>
      <c r="G48" s="468"/>
      <c r="H48" s="468"/>
      <c r="I48" s="468"/>
    </row>
    <row r="49" spans="1:9" ht="23.25">
      <c r="A49" s="462">
        <v>23843</v>
      </c>
      <c r="B49" s="463" t="s">
        <v>643</v>
      </c>
      <c r="C49" s="468"/>
      <c r="D49" s="468"/>
      <c r="E49" s="468"/>
      <c r="F49" s="468"/>
      <c r="G49" s="468"/>
      <c r="H49" s="465"/>
      <c r="I49" s="468"/>
    </row>
    <row r="50" spans="1:9" ht="23.25">
      <c r="A50" s="116">
        <v>23479</v>
      </c>
      <c r="B50" s="450" t="s">
        <v>611</v>
      </c>
      <c r="C50" s="440"/>
      <c r="D50" s="440"/>
      <c r="E50" s="956"/>
      <c r="F50" s="440"/>
      <c r="G50" s="956"/>
      <c r="H50" s="440"/>
      <c r="I50" s="437"/>
    </row>
    <row r="51" spans="1:9" ht="23.25">
      <c r="A51" s="60">
        <v>23512</v>
      </c>
      <c r="B51" s="447" t="s">
        <v>647</v>
      </c>
      <c r="C51" s="476"/>
      <c r="D51" s="476"/>
      <c r="E51" s="476"/>
      <c r="F51" s="476"/>
      <c r="G51" s="476"/>
      <c r="H51" s="477"/>
      <c r="I51" s="478"/>
    </row>
    <row r="52" spans="1:9" ht="23.25">
      <c r="A52" s="60">
        <v>23018</v>
      </c>
      <c r="B52" s="447" t="s">
        <v>648</v>
      </c>
      <c r="C52" s="476"/>
      <c r="D52" s="476"/>
      <c r="E52" s="476"/>
      <c r="F52" s="476"/>
      <c r="G52" s="476"/>
      <c r="H52" s="478"/>
      <c r="I52" s="478"/>
    </row>
    <row r="53" spans="1:9" ht="23.25">
      <c r="A53" s="61">
        <v>23591</v>
      </c>
      <c r="B53" s="447" t="s">
        <v>649</v>
      </c>
      <c r="C53" s="476"/>
      <c r="D53" s="476"/>
      <c r="E53" s="476"/>
      <c r="F53" s="476"/>
      <c r="G53" s="476"/>
      <c r="H53" s="956"/>
      <c r="I53" s="478"/>
    </row>
    <row r="54" spans="1:9" ht="23.25">
      <c r="A54" s="116">
        <v>23080</v>
      </c>
      <c r="B54" s="455" t="s">
        <v>650</v>
      </c>
      <c r="C54" s="476"/>
      <c r="D54" s="476"/>
      <c r="E54" s="476"/>
      <c r="F54" s="476"/>
      <c r="G54" s="476"/>
      <c r="H54" s="477"/>
      <c r="I54" s="476"/>
    </row>
    <row r="55" spans="1:9" ht="23.25">
      <c r="A55" s="64">
        <v>23094</v>
      </c>
      <c r="B55" s="447" t="s">
        <v>651</v>
      </c>
      <c r="C55" s="440"/>
      <c r="D55" s="440"/>
      <c r="E55" s="440"/>
      <c r="F55" s="440"/>
      <c r="G55" s="440"/>
      <c r="H55" s="437"/>
      <c r="I55" s="437"/>
    </row>
    <row r="56" spans="1:9" ht="23.25">
      <c r="A56" s="116">
        <v>23017</v>
      </c>
      <c r="B56" s="479" t="s">
        <v>652</v>
      </c>
      <c r="C56" s="440"/>
      <c r="D56" s="440"/>
      <c r="E56" s="440"/>
      <c r="F56" s="440"/>
      <c r="G56" s="440"/>
      <c r="H56" s="62"/>
      <c r="I56" s="480"/>
    </row>
    <row r="57" spans="1:9" ht="23.25">
      <c r="A57" s="862">
        <v>22034</v>
      </c>
      <c r="B57" s="455" t="s">
        <v>656</v>
      </c>
      <c r="C57" s="455"/>
      <c r="D57" s="455"/>
      <c r="E57" s="455"/>
      <c r="F57" s="455"/>
      <c r="G57" s="480"/>
      <c r="H57" s="480"/>
      <c r="I57" s="480"/>
    </row>
    <row r="58" spans="1:9" ht="23.25">
      <c r="A58" s="862">
        <v>23885</v>
      </c>
      <c r="B58" s="455" t="s">
        <v>668</v>
      </c>
      <c r="C58" s="455"/>
      <c r="D58" s="455"/>
      <c r="E58" s="455"/>
      <c r="F58" s="455"/>
      <c r="G58" s="455"/>
      <c r="H58" s="455"/>
      <c r="I58" s="455"/>
    </row>
    <row r="59" spans="1:9" ht="23.25">
      <c r="A59" s="862" t="s">
        <v>671</v>
      </c>
      <c r="B59" s="472" t="s">
        <v>672</v>
      </c>
      <c r="C59" s="455"/>
      <c r="D59" s="455"/>
      <c r="E59" s="455"/>
      <c r="F59" s="455"/>
      <c r="G59" s="455"/>
      <c r="H59" s="455"/>
      <c r="I59" s="455"/>
    </row>
    <row r="60" spans="1:9" ht="23.25">
      <c r="A60" s="862">
        <v>23898</v>
      </c>
      <c r="B60" s="472" t="s">
        <v>673</v>
      </c>
      <c r="C60" s="523"/>
      <c r="D60" s="443"/>
      <c r="E60" s="443"/>
      <c r="F60" s="443"/>
      <c r="G60" s="443"/>
      <c r="H60" s="443"/>
      <c r="I60" s="443"/>
    </row>
    <row r="61" spans="1:9" ht="25.5">
      <c r="A61" s="963">
        <v>23894</v>
      </c>
      <c r="B61" s="889" t="s">
        <v>676</v>
      </c>
      <c r="C61" s="62"/>
      <c r="D61" s="443"/>
      <c r="E61" s="443"/>
      <c r="F61" s="443"/>
      <c r="G61" s="625"/>
      <c r="H61" s="443"/>
      <c r="I61" s="443"/>
    </row>
    <row r="62" spans="1:9" ht="25.5">
      <c r="A62" s="864" t="s">
        <v>296</v>
      </c>
      <c r="B62" s="865" t="s">
        <v>297</v>
      </c>
      <c r="C62" s="866">
        <f>C1</f>
        <v>46111</v>
      </c>
      <c r="D62" s="866">
        <f t="shared" ref="D62:I62" si="1">C62+1</f>
        <v>46112</v>
      </c>
      <c r="E62" s="866">
        <f t="shared" si="1"/>
        <v>46113</v>
      </c>
      <c r="F62" s="866">
        <f t="shared" si="1"/>
        <v>46114</v>
      </c>
      <c r="G62" s="866">
        <f t="shared" si="1"/>
        <v>46115</v>
      </c>
      <c r="H62" s="866">
        <f t="shared" si="1"/>
        <v>46116</v>
      </c>
      <c r="I62" s="866">
        <f t="shared" si="1"/>
        <v>46117</v>
      </c>
    </row>
    <row r="63" spans="1:9" ht="25.5">
      <c r="A63" s="864" t="s">
        <v>79</v>
      </c>
      <c r="B63" s="865"/>
      <c r="C63" s="869" t="s">
        <v>37</v>
      </c>
      <c r="D63" s="869" t="s">
        <v>38</v>
      </c>
      <c r="E63" s="869" t="s">
        <v>39</v>
      </c>
      <c r="F63" s="869" t="s">
        <v>40</v>
      </c>
      <c r="G63" s="869" t="s">
        <v>41</v>
      </c>
      <c r="H63" s="869" t="s">
        <v>42</v>
      </c>
      <c r="I63" s="869" t="s">
        <v>43</v>
      </c>
    </row>
    <row r="64" spans="1:9" ht="23.25">
      <c r="A64" s="60">
        <v>20559</v>
      </c>
      <c r="B64" s="450" t="s">
        <v>388</v>
      </c>
      <c r="C64" s="440"/>
      <c r="D64" s="440"/>
      <c r="E64" s="440"/>
      <c r="F64" s="440"/>
      <c r="G64" s="440"/>
      <c r="H64" s="481"/>
      <c r="I64" s="440"/>
    </row>
    <row r="65" spans="1:10" ht="23.25">
      <c r="A65" s="60">
        <v>20672</v>
      </c>
      <c r="B65" s="450" t="s">
        <v>645</v>
      </c>
      <c r="C65" s="440"/>
      <c r="D65" s="440"/>
      <c r="E65" s="440"/>
      <c r="F65" s="440"/>
      <c r="G65" s="440"/>
      <c r="H65" s="440"/>
      <c r="I65" s="440"/>
    </row>
    <row r="66" spans="1:10" ht="23.25">
      <c r="A66" s="60">
        <v>20619</v>
      </c>
      <c r="B66" s="482" t="s">
        <v>279</v>
      </c>
      <c r="C66" s="440"/>
      <c r="D66" s="440"/>
      <c r="E66" s="440"/>
      <c r="F66" s="440"/>
      <c r="G66" s="55"/>
      <c r="H66" s="483"/>
      <c r="I66" s="440"/>
    </row>
    <row r="67" spans="1:10" ht="23.25">
      <c r="A67" s="60">
        <v>20740</v>
      </c>
      <c r="B67" s="482" t="s">
        <v>389</v>
      </c>
      <c r="C67" s="468"/>
      <c r="D67" s="468"/>
      <c r="E67" s="468"/>
      <c r="F67" s="468"/>
      <c r="G67" s="468"/>
      <c r="H67" s="468"/>
      <c r="I67" s="468"/>
    </row>
    <row r="68" spans="1:10" ht="23.25">
      <c r="A68" s="60">
        <v>20873</v>
      </c>
      <c r="B68" s="484" t="s">
        <v>323</v>
      </c>
      <c r="C68" s="437"/>
      <c r="D68" s="437"/>
      <c r="E68" s="437"/>
      <c r="F68" s="437"/>
      <c r="G68" s="485"/>
      <c r="H68" s="485"/>
      <c r="I68" s="437"/>
    </row>
    <row r="69" spans="1:10" ht="23.25">
      <c r="A69" s="60">
        <v>11379</v>
      </c>
      <c r="B69" s="443" t="s">
        <v>343</v>
      </c>
      <c r="C69" s="468"/>
      <c r="D69" s="468"/>
      <c r="E69" s="468"/>
      <c r="F69" s="468"/>
      <c r="G69" s="468"/>
      <c r="H69" s="468"/>
      <c r="I69" s="468"/>
    </row>
    <row r="70" spans="1:10" ht="23.25">
      <c r="A70" s="61">
        <v>21163</v>
      </c>
      <c r="B70" s="486" t="s">
        <v>619</v>
      </c>
      <c r="C70" s="440"/>
      <c r="D70" s="440"/>
      <c r="E70" s="440"/>
      <c r="F70" s="440"/>
      <c r="G70" s="440"/>
      <c r="H70" s="481"/>
      <c r="I70" s="440"/>
    </row>
    <row r="71" spans="1:10" ht="23.25">
      <c r="A71" s="61">
        <v>21177</v>
      </c>
      <c r="B71" s="486" t="s">
        <v>382</v>
      </c>
      <c r="C71" s="487"/>
      <c r="D71" s="487"/>
      <c r="E71" s="440"/>
      <c r="F71" s="440"/>
      <c r="G71" s="440"/>
      <c r="H71" s="440"/>
      <c r="I71" s="440"/>
    </row>
    <row r="72" spans="1:10" ht="23.25">
      <c r="A72" s="61">
        <v>11280</v>
      </c>
      <c r="B72" s="486" t="s">
        <v>622</v>
      </c>
      <c r="C72" s="440"/>
      <c r="D72" s="440"/>
      <c r="E72" s="481"/>
      <c r="F72" s="55"/>
      <c r="G72" s="468"/>
      <c r="H72" s="468"/>
      <c r="I72" s="468"/>
    </row>
    <row r="73" spans="1:10" ht="23.25">
      <c r="A73" s="61">
        <v>2722</v>
      </c>
      <c r="B73" s="486" t="s">
        <v>658</v>
      </c>
      <c r="C73" s="440"/>
      <c r="D73" s="440"/>
      <c r="E73" s="440"/>
      <c r="F73" s="487"/>
      <c r="G73" s="487"/>
      <c r="H73" s="440"/>
      <c r="I73" s="440"/>
    </row>
    <row r="74" spans="1:10" ht="23.25">
      <c r="A74" s="60">
        <v>610220996</v>
      </c>
      <c r="B74" s="441" t="s">
        <v>381</v>
      </c>
      <c r="C74" s="465"/>
      <c r="D74" s="465"/>
      <c r="E74" s="465"/>
      <c r="F74" s="942"/>
      <c r="G74" s="465"/>
      <c r="H74" s="465"/>
      <c r="I74" s="943"/>
    </row>
    <row r="75" spans="1:10" ht="23.25">
      <c r="A75" s="61" t="s">
        <v>297</v>
      </c>
      <c r="B75" s="441" t="s">
        <v>669</v>
      </c>
      <c r="C75" s="465"/>
      <c r="D75" s="440"/>
      <c r="E75" s="440"/>
      <c r="F75" s="440"/>
      <c r="G75" s="440"/>
      <c r="H75" s="440"/>
      <c r="I75" s="943"/>
    </row>
    <row r="76" spans="1:10" ht="25.5">
      <c r="A76" s="870" t="s">
        <v>296</v>
      </c>
      <c r="B76" s="871" t="s">
        <v>298</v>
      </c>
      <c r="C76" s="866">
        <f t="shared" ref="C76:I76" si="2">C62</f>
        <v>46111</v>
      </c>
      <c r="D76" s="866">
        <f t="shared" si="2"/>
        <v>46112</v>
      </c>
      <c r="E76" s="866">
        <f t="shared" si="2"/>
        <v>46113</v>
      </c>
      <c r="F76" s="866">
        <f t="shared" si="2"/>
        <v>46114</v>
      </c>
      <c r="G76" s="866">
        <f t="shared" si="2"/>
        <v>46115</v>
      </c>
      <c r="H76" s="866">
        <f t="shared" si="2"/>
        <v>46116</v>
      </c>
      <c r="I76" s="866">
        <f t="shared" si="2"/>
        <v>46117</v>
      </c>
    </row>
    <row r="77" spans="1:10" s="55" customFormat="1" ht="25.5">
      <c r="A77" s="870" t="s">
        <v>79</v>
      </c>
      <c r="B77" s="871"/>
      <c r="C77" s="869" t="s">
        <v>37</v>
      </c>
      <c r="D77" s="869" t="s">
        <v>38</v>
      </c>
      <c r="E77" s="869" t="s">
        <v>39</v>
      </c>
      <c r="F77" s="869" t="s">
        <v>40</v>
      </c>
      <c r="G77" s="869" t="s">
        <v>41</v>
      </c>
      <c r="H77" s="869" t="s">
        <v>42</v>
      </c>
      <c r="I77" s="869" t="s">
        <v>43</v>
      </c>
      <c r="J77" s="63"/>
    </row>
    <row r="78" spans="1:10" s="55" customFormat="1" ht="23.25">
      <c r="A78" s="61">
        <v>55529</v>
      </c>
      <c r="B78" s="484" t="s">
        <v>383</v>
      </c>
      <c r="C78" s="440"/>
      <c r="D78" s="440"/>
      <c r="E78" s="440"/>
      <c r="F78" s="440"/>
      <c r="G78" s="488"/>
      <c r="H78" s="459"/>
      <c r="I78" s="440"/>
      <c r="J78" s="63"/>
    </row>
    <row r="79" spans="1:10" s="55" customFormat="1" ht="37.5" customHeight="1">
      <c r="A79" s="958">
        <v>31994</v>
      </c>
      <c r="B79" s="959" t="s">
        <v>646</v>
      </c>
      <c r="C79" s="440"/>
      <c r="D79" s="440"/>
      <c r="E79" s="440"/>
      <c r="F79" s="58"/>
      <c r="G79" s="440"/>
      <c r="H79" s="440"/>
      <c r="I79" s="488"/>
      <c r="J79" s="63"/>
    </row>
    <row r="80" spans="1:10" s="55" customFormat="1" ht="23.25">
      <c r="A80" s="958">
        <v>9580</v>
      </c>
      <c r="B80" s="959" t="s">
        <v>390</v>
      </c>
      <c r="C80" s="468"/>
      <c r="D80" s="468"/>
      <c r="E80" s="468"/>
      <c r="F80" s="468"/>
      <c r="G80" s="468"/>
      <c r="H80" s="468"/>
      <c r="I80" s="468"/>
      <c r="J80" s="63"/>
    </row>
    <row r="81" spans="1:10" s="55" customFormat="1" ht="23.25">
      <c r="A81" s="60">
        <v>67746</v>
      </c>
      <c r="B81" s="482" t="s">
        <v>386</v>
      </c>
      <c r="C81" s="440"/>
      <c r="D81" s="440"/>
      <c r="E81" s="440"/>
      <c r="F81" s="440"/>
      <c r="G81" s="487"/>
      <c r="H81" s="489"/>
      <c r="I81" s="440"/>
      <c r="J81" s="63"/>
    </row>
    <row r="82" spans="1:10" s="55" customFormat="1" ht="23.25">
      <c r="A82" s="60">
        <v>12550</v>
      </c>
      <c r="B82" s="472" t="s">
        <v>607</v>
      </c>
      <c r="C82" s="481"/>
      <c r="E82" s="485"/>
      <c r="F82" s="440"/>
      <c r="G82" s="443"/>
      <c r="H82" s="437"/>
      <c r="I82" s="481"/>
      <c r="J82" s="63"/>
    </row>
    <row r="83" spans="1:10" s="55" customFormat="1" ht="23.25">
      <c r="A83" s="60">
        <v>71109</v>
      </c>
      <c r="B83" s="472" t="s">
        <v>614</v>
      </c>
      <c r="C83" s="481"/>
      <c r="D83" s="481"/>
      <c r="E83" s="481"/>
      <c r="F83" s="485"/>
      <c r="G83" s="443"/>
      <c r="H83" s="437"/>
      <c r="I83" s="485"/>
      <c r="J83" s="63"/>
    </row>
    <row r="84" spans="1:10" s="55" customFormat="1" ht="23.25">
      <c r="A84" s="60">
        <v>858614</v>
      </c>
      <c r="B84" s="472" t="s">
        <v>644</v>
      </c>
      <c r="C84" s="481"/>
      <c r="D84" s="481"/>
      <c r="E84" s="481"/>
      <c r="F84" s="481"/>
      <c r="G84" s="481"/>
      <c r="H84" s="437"/>
      <c r="J84" s="63"/>
    </row>
    <row r="85" spans="1:10" s="55" customFormat="1" ht="23.25">
      <c r="A85" s="60">
        <v>123456</v>
      </c>
      <c r="B85" s="472" t="s">
        <v>660</v>
      </c>
      <c r="C85" s="481"/>
      <c r="D85" s="481"/>
      <c r="E85" s="481"/>
      <c r="F85" s="481"/>
      <c r="G85" s="481"/>
      <c r="H85" s="481"/>
      <c r="I85" s="481"/>
      <c r="J85" s="63"/>
    </row>
    <row r="86" spans="1:10" s="55" customFormat="1" ht="23.25">
      <c r="A86" s="952"/>
      <c r="B86" s="953"/>
      <c r="C86" s="954"/>
      <c r="D86" s="954"/>
      <c r="E86" s="954"/>
      <c r="F86" s="954"/>
      <c r="G86" s="954"/>
      <c r="H86" s="954"/>
      <c r="I86" s="954"/>
      <c r="J86" s="63"/>
    </row>
    <row r="87" spans="1:10" ht="24" thickBot="1">
      <c r="A87" s="403" t="s">
        <v>336</v>
      </c>
      <c r="B87" s="953"/>
      <c r="C87" s="954"/>
      <c r="D87" s="954"/>
      <c r="E87" s="954"/>
      <c r="F87" s="954"/>
      <c r="G87" s="954"/>
      <c r="H87" s="954"/>
      <c r="I87" s="954"/>
    </row>
    <row r="88" spans="1:10" ht="18.75" thickBot="1">
      <c r="A88" s="405"/>
      <c r="B88" s="406"/>
      <c r="C88" s="406"/>
      <c r="D88" s="406"/>
      <c r="E88" s="414"/>
      <c r="F88" s="407"/>
    </row>
    <row r="89" spans="1:10" ht="36.75" thickBot="1">
      <c r="A89" s="408">
        <v>19196</v>
      </c>
      <c r="B89" s="409" t="s">
        <v>132</v>
      </c>
      <c r="C89" s="409" t="s">
        <v>133</v>
      </c>
      <c r="D89" s="409" t="s">
        <v>134</v>
      </c>
      <c r="E89" s="415" t="s">
        <v>135</v>
      </c>
      <c r="F89" s="410" t="s">
        <v>307</v>
      </c>
    </row>
    <row r="90" spans="1:10" ht="36.75" thickBot="1">
      <c r="A90" s="408">
        <v>19891</v>
      </c>
      <c r="B90" s="409" t="s">
        <v>128</v>
      </c>
      <c r="C90" s="409" t="s">
        <v>133</v>
      </c>
      <c r="D90" s="409" t="s">
        <v>139</v>
      </c>
      <c r="E90" s="415" t="s">
        <v>140</v>
      </c>
      <c r="F90" s="411" t="s">
        <v>308</v>
      </c>
    </row>
    <row r="91" spans="1:10" ht="36.75" thickBot="1">
      <c r="A91" s="408">
        <v>21716</v>
      </c>
      <c r="B91" s="409" t="s">
        <v>309</v>
      </c>
      <c r="C91" s="409" t="s">
        <v>133</v>
      </c>
      <c r="D91" s="409" t="s">
        <v>310</v>
      </c>
      <c r="E91" s="415" t="s">
        <v>311</v>
      </c>
      <c r="F91" s="410" t="s">
        <v>312</v>
      </c>
    </row>
    <row r="92" spans="1:10" ht="36.75" thickBot="1">
      <c r="A92" s="408">
        <v>18039</v>
      </c>
      <c r="B92" s="409" t="s">
        <v>68</v>
      </c>
      <c r="C92" s="409" t="s">
        <v>133</v>
      </c>
      <c r="D92" s="409" t="s">
        <v>168</v>
      </c>
      <c r="E92" s="415" t="s">
        <v>169</v>
      </c>
      <c r="F92" s="410" t="s">
        <v>313</v>
      </c>
    </row>
    <row r="93" spans="1:10" ht="36.75" thickBot="1">
      <c r="A93" s="408">
        <v>19659</v>
      </c>
      <c r="B93" s="409" t="s">
        <v>294</v>
      </c>
      <c r="C93" s="409" t="s">
        <v>133</v>
      </c>
      <c r="D93" s="409" t="s">
        <v>314</v>
      </c>
      <c r="E93" s="415" t="s">
        <v>315</v>
      </c>
      <c r="F93" s="411" t="s">
        <v>308</v>
      </c>
    </row>
    <row r="94" spans="1:10" ht="36.75" thickBot="1">
      <c r="A94" s="408">
        <v>17721</v>
      </c>
      <c r="B94" s="409" t="s">
        <v>159</v>
      </c>
      <c r="C94" s="409" t="s">
        <v>133</v>
      </c>
      <c r="D94" s="409" t="s">
        <v>160</v>
      </c>
      <c r="E94" s="415" t="s">
        <v>161</v>
      </c>
      <c r="F94" s="410" t="s">
        <v>316</v>
      </c>
    </row>
    <row r="95" spans="1:10">
      <c r="A95" s="412">
        <v>22170</v>
      </c>
      <c r="B95" s="413" t="s">
        <v>305</v>
      </c>
      <c r="C95" s="401" t="s">
        <v>133</v>
      </c>
      <c r="D95" s="401" t="s">
        <v>317</v>
      </c>
      <c r="E95" s="416" t="s">
        <v>318</v>
      </c>
      <c r="F95" s="401" t="s">
        <v>308</v>
      </c>
    </row>
    <row r="96" spans="1:10">
      <c r="E96" s="417"/>
    </row>
    <row r="97" spans="5:5">
      <c r="E97" s="417"/>
    </row>
  </sheetData>
  <phoneticPr fontId="42" type="noConversion"/>
  <conditionalFormatting sqref="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4" priority="225">
      <formula>ROW()=CELL("ROW")</formula>
    </cfRule>
  </conditionalFormatting>
  <conditionalFormatting sqref="A1:I2 A81 C5:G5 I5 G14 B66:B68 H81 E15:I15 I11 C12:I12 I13:I14 C13:G13 H66 C66:F66 E82:F82 F83 A51:A53 H82:I83 C3:I4 A3:B17 C6:I6 A66:A72 A31:B39 H72:I73 E73 H84 C8:I8 A18:I21 A22:C22 E22:I22 I16:I17 C16 E16:H16 C41 C51:I54 D10:G10 E41:I41 C42:I48 A23:I25 A27:I29 A26:C26 F26:I26 C32:I32 H30:I31 C31:G31 C55:H55 C56:G56 C57:I58 I56 C34:I40 D50:I50">
    <cfRule type="expression" dxfId="1183" priority="224">
      <formula>ROW()=CELL("ROW")</formula>
    </cfRule>
  </conditionalFormatting>
  <conditionalFormatting sqref="A36 A39 A51:A53 A76:A81 A11:A29 A62:A72 A31:A34">
    <cfRule type="cellIs" dxfId="1182" priority="222" operator="equal">
      <formula>"SL"</formula>
    </cfRule>
    <cfRule type="cellIs" dxfId="1181" priority="223" operator="equal">
      <formula>"AL"</formula>
    </cfRule>
  </conditionalFormatting>
  <conditionalFormatting sqref="A76:B77 A62:B63">
    <cfRule type="expression" dxfId="1180" priority="221">
      <formula>ROW()=CELL("ROW")</formula>
    </cfRule>
  </conditionalFormatting>
  <conditionalFormatting sqref="A76:B77 A62:B63">
    <cfRule type="expression" dxfId="1179" priority="220">
      <formula>ROW()=CELL("ROW")</formula>
    </cfRule>
  </conditionalFormatting>
  <conditionalFormatting sqref="I65 I9 C17 H78 G64 C62:I63 E7:F7 H7 G68:H68 C6:F6 C76:I77 C7:C8">
    <cfRule type="expression" dxfId="1178" priority="219">
      <formula>ROW()=CELL("ROW")</formula>
    </cfRule>
  </conditionalFormatting>
  <conditionalFormatting sqref="I65 I9 C17 H78 G64 C62:I63 E7:F7 H7 G68:H68 C6:F6 C76:I77 C7:C8">
    <cfRule type="expression" dxfId="1177" priority="218">
      <formula>ROW()=CELL("ROW")</formula>
    </cfRule>
  </conditionalFormatting>
  <conditionalFormatting sqref="B64:B65">
    <cfRule type="cellIs" dxfId="1176" priority="216" operator="equal">
      <formula>"SL"</formula>
    </cfRule>
    <cfRule type="cellIs" dxfId="1175" priority="217" operator="equal">
      <formula>"AL"</formula>
    </cfRule>
  </conditionalFormatting>
  <conditionalFormatting sqref="A64:B65">
    <cfRule type="expression" dxfId="1174" priority="215">
      <formula>ROW()=CELL("ROW")</formula>
    </cfRule>
  </conditionalFormatting>
  <conditionalFormatting sqref="A64:B65">
    <cfRule type="expression" dxfId="1173" priority="214">
      <formula>ROW()=CELL("ROW")</formula>
    </cfRule>
  </conditionalFormatting>
  <conditionalFormatting sqref="B81">
    <cfRule type="expression" dxfId="1172" priority="213">
      <formula>ROW()=CELL("ROW")</formula>
    </cfRule>
  </conditionalFormatting>
  <conditionalFormatting sqref="B81">
    <cfRule type="expression" dxfId="1171" priority="212">
      <formula>ROW()=CELL("ROW")</formula>
    </cfRule>
  </conditionalFormatting>
  <conditionalFormatting sqref="A78:B79">
    <cfRule type="expression" dxfId="1170" priority="211">
      <formula>ROW()=CELL("ROW")</formula>
    </cfRule>
  </conditionalFormatting>
  <conditionalFormatting sqref="A78:B79">
    <cfRule type="expression" dxfId="1169" priority="210">
      <formula>ROW()=CELL("ROW")</formula>
    </cfRule>
  </conditionalFormatting>
  <conditionalFormatting sqref="A80:B80">
    <cfRule type="expression" dxfId="1168" priority="209">
      <formula>ROW()=CELL("ROW")</formula>
    </cfRule>
  </conditionalFormatting>
  <conditionalFormatting sqref="A80:B80">
    <cfRule type="expression" dxfId="1167" priority="208">
      <formula>ROW()=CELL("ROW")</formula>
    </cfRule>
  </conditionalFormatting>
  <conditionalFormatting sqref="I22:I32">
    <cfRule type="expression" dxfId="1166" priority="207">
      <formula>ROW()=CELL("ROW")</formula>
    </cfRule>
  </conditionalFormatting>
  <conditionalFormatting sqref="I22:I32">
    <cfRule type="expression" dxfId="1165" priority="206">
      <formula>ROW()=CELL("ROW")</formula>
    </cfRule>
  </conditionalFormatting>
  <conditionalFormatting sqref="C11:F11">
    <cfRule type="cellIs" dxfId="1164" priority="202" operator="equal">
      <formula>"SL"</formula>
    </cfRule>
    <cfRule type="cellIs" dxfId="1163" priority="203" operator="equal">
      <formula>"SL"</formula>
    </cfRule>
    <cfRule type="cellIs" dxfId="1162" priority="204" operator="equal">
      <formula>"SL"</formula>
    </cfRule>
    <cfRule type="cellIs" dxfId="1161" priority="205" operator="equal">
      <formula>"AL"</formula>
    </cfRule>
  </conditionalFormatting>
  <conditionalFormatting sqref="C11:F11">
    <cfRule type="expression" dxfId="1160" priority="200">
      <formula>ROW()=CELL("ROW")</formula>
    </cfRule>
    <cfRule type="expression" priority="201">
      <formula>ROW()=CELL("ROW")</formula>
    </cfRule>
  </conditionalFormatting>
  <conditionalFormatting sqref="D7">
    <cfRule type="expression" dxfId="1159" priority="199">
      <formula>ROW()=CELL("ROW")</formula>
    </cfRule>
  </conditionalFormatting>
  <conditionalFormatting sqref="D7">
    <cfRule type="expression" dxfId="1158" priority="198">
      <formula>ROW()=CELL("ROW")</formula>
    </cfRule>
  </conditionalFormatting>
  <conditionalFormatting sqref="G7">
    <cfRule type="expression" dxfId="1157" priority="197">
      <formula>ROW()=CELL("ROW")</formula>
    </cfRule>
  </conditionalFormatting>
  <conditionalFormatting sqref="G7">
    <cfRule type="expression" dxfId="1156" priority="196">
      <formula>ROW()=CELL("ROW")</formula>
    </cfRule>
  </conditionalFormatting>
  <conditionalFormatting sqref="I7">
    <cfRule type="expression" dxfId="1155" priority="195">
      <formula>ROW()=CELL("ROW")</formula>
    </cfRule>
  </conditionalFormatting>
  <conditionalFormatting sqref="I7">
    <cfRule type="expression" dxfId="1154" priority="194">
      <formula>ROW()=CELL("ROW")</formula>
    </cfRule>
  </conditionalFormatting>
  <conditionalFormatting sqref="D9:H9">
    <cfRule type="expression" dxfId="1153" priority="193">
      <formula>ROW()=CELL("ROW")</formula>
    </cfRule>
  </conditionalFormatting>
  <conditionalFormatting sqref="D9:H9">
    <cfRule type="expression" dxfId="1152" priority="192">
      <formula>ROW()=CELL("ROW")</formula>
    </cfRule>
  </conditionalFormatting>
  <conditionalFormatting sqref="C14:F14">
    <cfRule type="expression" dxfId="1151" priority="191">
      <formula>ROW()=CELL("ROW")</formula>
    </cfRule>
  </conditionalFormatting>
  <conditionalFormatting sqref="C14:F14">
    <cfRule type="expression" dxfId="1150" priority="190">
      <formula>ROW()=CELL("ROW")</formula>
    </cfRule>
  </conditionalFormatting>
  <conditionalFormatting sqref="D17:F17">
    <cfRule type="expression" dxfId="1149" priority="189">
      <formula>ROW()=CELL("ROW")</formula>
    </cfRule>
  </conditionalFormatting>
  <conditionalFormatting sqref="D17:F17">
    <cfRule type="expression" dxfId="1148" priority="188">
      <formula>ROW()=CELL("ROW")</formula>
    </cfRule>
  </conditionalFormatting>
  <conditionalFormatting sqref="G17:H17">
    <cfRule type="expression" dxfId="1147" priority="187">
      <formula>ROW()=CELL("ROW")</formula>
    </cfRule>
  </conditionalFormatting>
  <conditionalFormatting sqref="G17:H17">
    <cfRule type="expression" dxfId="1146" priority="186">
      <formula>ROW()=CELL("ROW")</formula>
    </cfRule>
  </conditionalFormatting>
  <conditionalFormatting sqref="C64:F64">
    <cfRule type="expression" dxfId="1145" priority="185">
      <formula>ROW()=CELL("ROW")</formula>
    </cfRule>
  </conditionalFormatting>
  <conditionalFormatting sqref="C64:F64">
    <cfRule type="expression" dxfId="1144" priority="184">
      <formula>ROW()=CELL("ROW")</formula>
    </cfRule>
  </conditionalFormatting>
  <conditionalFormatting sqref="I64">
    <cfRule type="expression" dxfId="1143" priority="183">
      <formula>ROW()=CELL("ROW")</formula>
    </cfRule>
  </conditionalFormatting>
  <conditionalFormatting sqref="I64">
    <cfRule type="expression" dxfId="1142" priority="182">
      <formula>ROW()=CELL("ROW")</formula>
    </cfRule>
  </conditionalFormatting>
  <conditionalFormatting sqref="E65">
    <cfRule type="expression" dxfId="1141" priority="181">
      <formula>ROW()=CELL("ROW")</formula>
    </cfRule>
  </conditionalFormatting>
  <conditionalFormatting sqref="E65">
    <cfRule type="expression" dxfId="1140" priority="180">
      <formula>ROW()=CELL("ROW")</formula>
    </cfRule>
  </conditionalFormatting>
  <conditionalFormatting sqref="I66">
    <cfRule type="expression" dxfId="1139" priority="179">
      <formula>ROW()=CELL("ROW")</formula>
    </cfRule>
  </conditionalFormatting>
  <conditionalFormatting sqref="I66">
    <cfRule type="expression" dxfId="1138" priority="178">
      <formula>ROW()=CELL("ROW")</formula>
    </cfRule>
  </conditionalFormatting>
  <conditionalFormatting sqref="E71:I71">
    <cfRule type="expression" dxfId="1137" priority="177">
      <formula>ROW()=CELL("ROW")</formula>
    </cfRule>
  </conditionalFormatting>
  <conditionalFormatting sqref="E71:I71">
    <cfRule type="expression" dxfId="1136" priority="176">
      <formula>ROW()=CELL("ROW")</formula>
    </cfRule>
  </conditionalFormatting>
  <conditionalFormatting sqref="D73:E73">
    <cfRule type="expression" dxfId="1135" priority="175">
      <formula>ROW()=CELL("ROW")</formula>
    </cfRule>
  </conditionalFormatting>
  <conditionalFormatting sqref="D73:E73">
    <cfRule type="expression" dxfId="1134" priority="174">
      <formula>ROW()=CELL("ROW")</formula>
    </cfRule>
  </conditionalFormatting>
  <conditionalFormatting sqref="C78:F78">
    <cfRule type="expression" dxfId="1133" priority="173">
      <formula>ROW()=CELL("ROW")</formula>
    </cfRule>
  </conditionalFormatting>
  <conditionalFormatting sqref="C78:F78">
    <cfRule type="expression" dxfId="1132" priority="172">
      <formula>ROW()=CELL("ROW")</formula>
    </cfRule>
  </conditionalFormatting>
  <conditionalFormatting sqref="I78">
    <cfRule type="expression" dxfId="1131" priority="171">
      <formula>ROW()=CELL("ROW")</formula>
    </cfRule>
  </conditionalFormatting>
  <conditionalFormatting sqref="I78">
    <cfRule type="expression" dxfId="1130" priority="170">
      <formula>ROW()=CELL("ROW")</formula>
    </cfRule>
  </conditionalFormatting>
  <conditionalFormatting sqref="C79:E79">
    <cfRule type="expression" dxfId="1129" priority="169">
      <formula>ROW()=CELL("ROW")</formula>
    </cfRule>
  </conditionalFormatting>
  <conditionalFormatting sqref="C79:E79">
    <cfRule type="expression" dxfId="1128" priority="168">
      <formula>ROW()=CELL("ROW")</formula>
    </cfRule>
  </conditionalFormatting>
  <conditionalFormatting sqref="G79:H79">
    <cfRule type="expression" dxfId="1127" priority="167">
      <formula>ROW()=CELL("ROW")</formula>
    </cfRule>
  </conditionalFormatting>
  <conditionalFormatting sqref="G79:H79">
    <cfRule type="expression" dxfId="1126" priority="166">
      <formula>ROW()=CELL("ROW")</formula>
    </cfRule>
  </conditionalFormatting>
  <conditionalFormatting sqref="C81:F81">
    <cfRule type="expression" dxfId="1125" priority="165">
      <formula>ROW()=CELL("ROW")</formula>
    </cfRule>
  </conditionalFormatting>
  <conditionalFormatting sqref="C81:F81">
    <cfRule type="expression" dxfId="1124" priority="164">
      <formula>ROW()=CELL("ROW")</formula>
    </cfRule>
  </conditionalFormatting>
  <conditionalFormatting sqref="I81">
    <cfRule type="expression" dxfId="1123" priority="163">
      <formula>ROW()=CELL("ROW")</formula>
    </cfRule>
  </conditionalFormatting>
  <conditionalFormatting sqref="I81">
    <cfRule type="expression" dxfId="1122" priority="162">
      <formula>ROW()=CELL("ROW")</formula>
    </cfRule>
  </conditionalFormatting>
  <conditionalFormatting sqref="A82:A85">
    <cfRule type="expression" dxfId="1121" priority="161">
      <formula>ROW()=CELL("ROW")</formula>
    </cfRule>
  </conditionalFormatting>
  <conditionalFormatting sqref="A82:A85">
    <cfRule type="expression" dxfId="1120" priority="160">
      <formula>ROW()=CELL("ROW")</formula>
    </cfRule>
  </conditionalFormatting>
  <conditionalFormatting sqref="A82:A85">
    <cfRule type="cellIs" dxfId="1119" priority="158" operator="equal">
      <formula>"SL"</formula>
    </cfRule>
    <cfRule type="cellIs" dxfId="1118" priority="159" operator="equal">
      <formula>"AL"</formula>
    </cfRule>
  </conditionalFormatting>
  <conditionalFormatting sqref="C50">
    <cfRule type="expression" dxfId="1117" priority="157">
      <formula>ROW()=CELL("ROW")</formula>
    </cfRule>
  </conditionalFormatting>
  <conditionalFormatting sqref="C50">
    <cfRule type="expression" dxfId="1116" priority="156">
      <formula>ROW()=CELL("ROW")</formula>
    </cfRule>
  </conditionalFormatting>
  <conditionalFormatting sqref="A54:A55">
    <cfRule type="expression" dxfId="1115" priority="155">
      <formula>ROW()=CELL("ROW")</formula>
    </cfRule>
  </conditionalFormatting>
  <conditionalFormatting sqref="A54:A55">
    <cfRule type="expression" dxfId="1114" priority="154">
      <formula>ROW()=CELL("ROW")</formula>
    </cfRule>
  </conditionalFormatting>
  <conditionalFormatting sqref="A54:A55">
    <cfRule type="cellIs" dxfId="1113" priority="152" operator="equal">
      <formula>"SL"</formula>
    </cfRule>
    <cfRule type="cellIs" dxfId="1112" priority="153" operator="equal">
      <formula>"AL"</formula>
    </cfRule>
  </conditionalFormatting>
  <conditionalFormatting sqref="C55:C56">
    <cfRule type="expression" dxfId="1111" priority="151">
      <formula>ROW()=CELL("ROW")</formula>
    </cfRule>
  </conditionalFormatting>
  <conditionalFormatting sqref="C55:C56">
    <cfRule type="expression" dxfId="1110" priority="150">
      <formula>ROW()=CELL("ROW")</formula>
    </cfRule>
  </conditionalFormatting>
  <conditionalFormatting sqref="C70:E70">
    <cfRule type="expression" dxfId="1109" priority="149">
      <formula>ROW()=CELL("ROW")</formula>
    </cfRule>
  </conditionalFormatting>
  <conditionalFormatting sqref="C70:E70">
    <cfRule type="expression" dxfId="1108" priority="148">
      <formula>ROW()=CELL("ROW")</formula>
    </cfRule>
  </conditionalFormatting>
  <conditionalFormatting sqref="F70:G70">
    <cfRule type="expression" dxfId="1107" priority="147">
      <formula>ROW()=CELL("ROW")</formula>
    </cfRule>
  </conditionalFormatting>
  <conditionalFormatting sqref="F70:G70">
    <cfRule type="expression" dxfId="1106" priority="146">
      <formula>ROW()=CELL("ROW")</formula>
    </cfRule>
  </conditionalFormatting>
  <conditionalFormatting sqref="I70">
    <cfRule type="expression" dxfId="1105" priority="145">
      <formula>ROW()=CELL("ROW")</formula>
    </cfRule>
  </conditionalFormatting>
  <conditionalFormatting sqref="I70">
    <cfRule type="expression" dxfId="1104" priority="144">
      <formula>ROW()=CELL("ROW")</formula>
    </cfRule>
  </conditionalFormatting>
  <conditionalFormatting sqref="H27:H29">
    <cfRule type="expression" dxfId="1103" priority="143">
      <formula>ROW()=CELL("ROW")</formula>
    </cfRule>
  </conditionalFormatting>
  <conditionalFormatting sqref="H27:H29">
    <cfRule type="expression" dxfId="1102" priority="142">
      <formula>ROW()=CELL("ROW")</formula>
    </cfRule>
  </conditionalFormatting>
  <conditionalFormatting sqref="C69:F69">
    <cfRule type="expression" dxfId="1101" priority="141">
      <formula>ROW()=CELL("ROW")</formula>
    </cfRule>
  </conditionalFormatting>
  <conditionalFormatting sqref="C69:F69">
    <cfRule type="expression" dxfId="1100" priority="140">
      <formula>ROW()=CELL("ROW")</formula>
    </cfRule>
  </conditionalFormatting>
  <conditionalFormatting sqref="C69:F69">
    <cfRule type="expression" dxfId="1099" priority="139">
      <formula>ROW()=CELL("ROW")</formula>
    </cfRule>
  </conditionalFormatting>
  <conditionalFormatting sqref="C69:F69">
    <cfRule type="expression" dxfId="1098" priority="138">
      <formula>ROW()=CELL("ROW")</formula>
    </cfRule>
  </conditionalFormatting>
  <conditionalFormatting sqref="C69:F69">
    <cfRule type="expression" dxfId="1097" priority="137">
      <formula>ROW()=CELL("ROW")</formula>
    </cfRule>
  </conditionalFormatting>
  <conditionalFormatting sqref="C69:F69">
    <cfRule type="expression" dxfId="1096" priority="136">
      <formula>ROW()=CELL("ROW")</formula>
    </cfRule>
  </conditionalFormatting>
  <conditionalFormatting sqref="I69">
    <cfRule type="expression" dxfId="1095" priority="135">
      <formula>ROW()=CELL("ROW")</formula>
    </cfRule>
  </conditionalFormatting>
  <conditionalFormatting sqref="I69">
    <cfRule type="expression" dxfId="1094" priority="134">
      <formula>ROW()=CELL("ROW")</formula>
    </cfRule>
  </conditionalFormatting>
  <conditionalFormatting sqref="I69">
    <cfRule type="expression" dxfId="1093" priority="133">
      <formula>ROW()=CELL("ROW")</formula>
    </cfRule>
  </conditionalFormatting>
  <conditionalFormatting sqref="I69">
    <cfRule type="expression" dxfId="1092" priority="132">
      <formula>ROW()=CELL("ROW")</formula>
    </cfRule>
  </conditionalFormatting>
  <conditionalFormatting sqref="I69">
    <cfRule type="expression" dxfId="1091" priority="131">
      <formula>ROW()=CELL("ROW")</formula>
    </cfRule>
  </conditionalFormatting>
  <conditionalFormatting sqref="I69">
    <cfRule type="expression" dxfId="1090" priority="130">
      <formula>ROW()=CELL("ROW")</formula>
    </cfRule>
  </conditionalFormatting>
  <conditionalFormatting sqref="C80:I80">
    <cfRule type="expression" dxfId="1089" priority="129">
      <formula>ROW()=CELL("ROW")</formula>
    </cfRule>
  </conditionalFormatting>
  <conditionalFormatting sqref="C80:I80">
    <cfRule type="expression" dxfId="1088" priority="128">
      <formula>ROW()=CELL("ROW")</formula>
    </cfRule>
  </conditionalFormatting>
  <conditionalFormatting sqref="C80:I80">
    <cfRule type="expression" dxfId="1087" priority="127">
      <formula>ROW()=CELL("ROW")</formula>
    </cfRule>
  </conditionalFormatting>
  <conditionalFormatting sqref="C80:I80">
    <cfRule type="expression" dxfId="1086" priority="126">
      <formula>ROW()=CELL("ROW")</formula>
    </cfRule>
  </conditionalFormatting>
  <conditionalFormatting sqref="C80:I80">
    <cfRule type="expression" dxfId="1085" priority="125">
      <formula>ROW()=CELL("ROW")</formula>
    </cfRule>
  </conditionalFormatting>
  <conditionalFormatting sqref="C80:I80">
    <cfRule type="expression" dxfId="1084" priority="124">
      <formula>ROW()=CELL("ROW")</formula>
    </cfRule>
  </conditionalFormatting>
  <conditionalFormatting sqref="C67:I67">
    <cfRule type="expression" dxfId="1083" priority="123">
      <formula>ROW()=CELL("ROW")</formula>
    </cfRule>
  </conditionalFormatting>
  <conditionalFormatting sqref="C67:I67">
    <cfRule type="expression" dxfId="1082" priority="122">
      <formula>ROW()=CELL("ROW")</formula>
    </cfRule>
  </conditionalFormatting>
  <conditionalFormatting sqref="C67:I67">
    <cfRule type="expression" dxfId="1081" priority="121">
      <formula>ROW()=CELL("ROW")</formula>
    </cfRule>
  </conditionalFormatting>
  <conditionalFormatting sqref="C67:I67">
    <cfRule type="expression" dxfId="1080" priority="120">
      <formula>ROW()=CELL("ROW")</formula>
    </cfRule>
  </conditionalFormatting>
  <conditionalFormatting sqref="C67:I67">
    <cfRule type="expression" dxfId="1079" priority="119">
      <formula>ROW()=CELL("ROW")</formula>
    </cfRule>
  </conditionalFormatting>
  <conditionalFormatting sqref="C67:I67">
    <cfRule type="expression" dxfId="1078" priority="118">
      <formula>ROW()=CELL("ROW")</formula>
    </cfRule>
  </conditionalFormatting>
  <conditionalFormatting sqref="G69:H69">
    <cfRule type="expression" dxfId="1077" priority="117">
      <formula>ROW()=CELL("ROW")</formula>
    </cfRule>
  </conditionalFormatting>
  <conditionalFormatting sqref="G69:H69">
    <cfRule type="expression" dxfId="1076" priority="116">
      <formula>ROW()=CELL("ROW")</formula>
    </cfRule>
  </conditionalFormatting>
  <conditionalFormatting sqref="G69:H69">
    <cfRule type="expression" dxfId="1075" priority="115">
      <formula>ROW()=CELL("ROW")</formula>
    </cfRule>
  </conditionalFormatting>
  <conditionalFormatting sqref="G69:H69">
    <cfRule type="expression" dxfId="1074" priority="114">
      <formula>ROW()=CELL("ROW")</formula>
    </cfRule>
  </conditionalFormatting>
  <conditionalFormatting sqref="G69:H69">
    <cfRule type="expression" dxfId="1073" priority="113">
      <formula>ROW()=CELL("ROW")</formula>
    </cfRule>
  </conditionalFormatting>
  <conditionalFormatting sqref="G69:H69">
    <cfRule type="expression" dxfId="1072" priority="112">
      <formula>ROW()=CELL("ROW")</formula>
    </cfRule>
  </conditionalFormatting>
  <conditionalFormatting sqref="G72">
    <cfRule type="expression" dxfId="1071" priority="111">
      <formula>ROW()=CELL("ROW")</formula>
    </cfRule>
  </conditionalFormatting>
  <conditionalFormatting sqref="G72">
    <cfRule type="expression" dxfId="1070" priority="110">
      <formula>ROW()=CELL("ROW")</formula>
    </cfRule>
  </conditionalFormatting>
  <conditionalFormatting sqref="G72">
    <cfRule type="expression" dxfId="1069" priority="109">
      <formula>ROW()=CELL("ROW")</formula>
    </cfRule>
  </conditionalFormatting>
  <conditionalFormatting sqref="G72">
    <cfRule type="expression" dxfId="1068" priority="108">
      <formula>ROW()=CELL("ROW")</formula>
    </cfRule>
  </conditionalFormatting>
  <conditionalFormatting sqref="G72">
    <cfRule type="expression" dxfId="1067" priority="107">
      <formula>ROW()=CELL("ROW")</formula>
    </cfRule>
  </conditionalFormatting>
  <conditionalFormatting sqref="G72">
    <cfRule type="expression" dxfId="1066" priority="106">
      <formula>ROW()=CELL("ROW")</formula>
    </cfRule>
  </conditionalFormatting>
  <conditionalFormatting sqref="C68:F68">
    <cfRule type="expression" dxfId="1065" priority="105">
      <formula>ROW()=CELL("ROW")</formula>
    </cfRule>
  </conditionalFormatting>
  <conditionalFormatting sqref="C68:F68">
    <cfRule type="expression" dxfId="1064" priority="104">
      <formula>ROW()=CELL("ROW")</formula>
    </cfRule>
  </conditionalFormatting>
  <conditionalFormatting sqref="I68">
    <cfRule type="expression" dxfId="1063" priority="103">
      <formula>ROW()=CELL("ROW")</formula>
    </cfRule>
  </conditionalFormatting>
  <conditionalFormatting sqref="I68">
    <cfRule type="expression" dxfId="1062" priority="102">
      <formula>ROW()=CELL("ROW")</formula>
    </cfRule>
  </conditionalFormatting>
  <conditionalFormatting sqref="C47:I48">
    <cfRule type="expression" dxfId="1061" priority="101">
      <formula>ROW()=CELL("ROW")</formula>
    </cfRule>
  </conditionalFormatting>
  <conditionalFormatting sqref="C47:I48">
    <cfRule type="expression" dxfId="1060" priority="100">
      <formula>ROW()=CELL("ROW")</formula>
    </cfRule>
  </conditionalFormatting>
  <conditionalFormatting sqref="C46:I48">
    <cfRule type="expression" dxfId="1059" priority="99">
      <formula>ROW()=CELL("ROW")</formula>
    </cfRule>
  </conditionalFormatting>
  <conditionalFormatting sqref="C46:I48">
    <cfRule type="expression" dxfId="1058" priority="98">
      <formula>ROW()=CELL("ROW")</formula>
    </cfRule>
  </conditionalFormatting>
  <conditionalFormatting sqref="H11">
    <cfRule type="cellIs" dxfId="1057" priority="94" operator="equal">
      <formula>"SL"</formula>
    </cfRule>
    <cfRule type="cellIs" dxfId="1056" priority="95" operator="equal">
      <formula>"SL"</formula>
    </cfRule>
    <cfRule type="cellIs" dxfId="1055" priority="96" operator="equal">
      <formula>"SL"</formula>
    </cfRule>
    <cfRule type="cellIs" dxfId="1054" priority="97" operator="equal">
      <formula>"AL"</formula>
    </cfRule>
  </conditionalFormatting>
  <conditionalFormatting sqref="H11">
    <cfRule type="expression" dxfId="1053" priority="92">
      <formula>ROW()=CELL("ROW")</formula>
    </cfRule>
    <cfRule type="expression" priority="93">
      <formula>ROW()=CELL("ROW")</formula>
    </cfRule>
  </conditionalFormatting>
  <conditionalFormatting sqref="C65:D65">
    <cfRule type="expression" dxfId="1052" priority="91">
      <formula>ROW()=CELL("ROW")</formula>
    </cfRule>
  </conditionalFormatting>
  <conditionalFormatting sqref="C65:D65">
    <cfRule type="expression" dxfId="1051" priority="90">
      <formula>ROW()=CELL("ROW")</formula>
    </cfRule>
  </conditionalFormatting>
  <conditionalFormatting sqref="G65:H65">
    <cfRule type="expression" dxfId="1050" priority="89">
      <formula>ROW()=CELL("ROW")</formula>
    </cfRule>
  </conditionalFormatting>
  <conditionalFormatting sqref="G65:H65">
    <cfRule type="expression" dxfId="1049" priority="88">
      <formula>ROW()=CELL("ROW")</formula>
    </cfRule>
  </conditionalFormatting>
  <conditionalFormatting sqref="F65">
    <cfRule type="expression" dxfId="1048" priority="87">
      <formula>ROW()=CELL("ROW")</formula>
    </cfRule>
  </conditionalFormatting>
  <conditionalFormatting sqref="F65">
    <cfRule type="expression" dxfId="1047" priority="86">
      <formula>ROW()=CELL("ROW")</formula>
    </cfRule>
  </conditionalFormatting>
  <conditionalFormatting sqref="I57">
    <cfRule type="expression" dxfId="1046" priority="85">
      <formula>ROW()=CELL("ROW")</formula>
    </cfRule>
  </conditionalFormatting>
  <conditionalFormatting sqref="I57">
    <cfRule type="expression" dxfId="1045" priority="84">
      <formula>ROW()=CELL("ROW")</formula>
    </cfRule>
  </conditionalFormatting>
  <conditionalFormatting sqref="I57">
    <cfRule type="expression" dxfId="1044" priority="83">
      <formula>ROW()=CELL("ROW")</formula>
    </cfRule>
  </conditionalFormatting>
  <conditionalFormatting sqref="I57">
    <cfRule type="expression" dxfId="1043" priority="82">
      <formula>ROW()=CELL("ROW")</formula>
    </cfRule>
  </conditionalFormatting>
  <conditionalFormatting sqref="I57">
    <cfRule type="expression" dxfId="1042" priority="81">
      <formula>ROW()=CELL("ROW")</formula>
    </cfRule>
  </conditionalFormatting>
  <conditionalFormatting sqref="I57">
    <cfRule type="expression" dxfId="1041" priority="80">
      <formula>ROW()=CELL("ROW")</formula>
    </cfRule>
  </conditionalFormatting>
  <conditionalFormatting sqref="H57">
    <cfRule type="expression" dxfId="1040" priority="79">
      <formula>ROW()=CELL("ROW")</formula>
    </cfRule>
  </conditionalFormatting>
  <conditionalFormatting sqref="H57">
    <cfRule type="expression" dxfId="1039" priority="78">
      <formula>ROW()=CELL("ROW")</formula>
    </cfRule>
  </conditionalFormatting>
  <conditionalFormatting sqref="H57">
    <cfRule type="expression" dxfId="1038" priority="77">
      <formula>ROW()=CELL("ROW")</formula>
    </cfRule>
  </conditionalFormatting>
  <conditionalFormatting sqref="H57">
    <cfRule type="expression" dxfId="1037" priority="76">
      <formula>ROW()=CELL("ROW")</formula>
    </cfRule>
  </conditionalFormatting>
  <conditionalFormatting sqref="G57">
    <cfRule type="expression" dxfId="1036" priority="75">
      <formula>ROW()=CELL("ROW")</formula>
    </cfRule>
  </conditionalFormatting>
  <conditionalFormatting sqref="G57">
    <cfRule type="expression" dxfId="1035" priority="74">
      <formula>ROW()=CELL("ROW")</formula>
    </cfRule>
  </conditionalFormatting>
  <conditionalFormatting sqref="G57">
    <cfRule type="expression" dxfId="1034" priority="73">
      <formula>ROW()=CELL("ROW")</formula>
    </cfRule>
  </conditionalFormatting>
  <conditionalFormatting sqref="G57">
    <cfRule type="expression" dxfId="1033" priority="72">
      <formula>ROW()=CELL("ROW")</formula>
    </cfRule>
  </conditionalFormatting>
  <conditionalFormatting sqref="G57">
    <cfRule type="expression" dxfId="1032" priority="71">
      <formula>ROW()=CELL("ROW")</formula>
    </cfRule>
  </conditionalFormatting>
  <conditionalFormatting sqref="G57">
    <cfRule type="expression" dxfId="1031" priority="70">
      <formula>ROW()=CELL("ROW")</formula>
    </cfRule>
  </conditionalFormatting>
  <conditionalFormatting sqref="A30:G30">
    <cfRule type="expression" dxfId="1030" priority="69">
      <formula>ROW()=CELL("ROW")</formula>
    </cfRule>
  </conditionalFormatting>
  <conditionalFormatting sqref="A30:G30">
    <cfRule type="expression" dxfId="1029" priority="68">
      <formula>ROW()=CELL("ROW")</formula>
    </cfRule>
  </conditionalFormatting>
  <conditionalFormatting sqref="A30">
    <cfRule type="cellIs" dxfId="1028" priority="66" operator="equal">
      <formula>"SL"</formula>
    </cfRule>
    <cfRule type="cellIs" dxfId="1027" priority="67" operator="equal">
      <formula>"AL"</formula>
    </cfRule>
  </conditionalFormatting>
  <conditionalFormatting sqref="C49:I49">
    <cfRule type="expression" dxfId="1026" priority="65">
      <formula>ROW()=CELL("ROW")</formula>
    </cfRule>
  </conditionalFormatting>
  <conditionalFormatting sqref="C49:I49">
    <cfRule type="expression" dxfId="1025" priority="64">
      <formula>ROW()=CELL("ROW")</formula>
    </cfRule>
  </conditionalFormatting>
  <conditionalFormatting sqref="A73">
    <cfRule type="expression" dxfId="1024" priority="63">
      <formula>ROW()=CELL("ROW")</formula>
    </cfRule>
  </conditionalFormatting>
  <conditionalFormatting sqref="A73">
    <cfRule type="expression" dxfId="1023" priority="62">
      <formula>ROW()=CELL("ROW")</formula>
    </cfRule>
  </conditionalFormatting>
  <conditionalFormatting sqref="A73">
    <cfRule type="cellIs" dxfId="1022" priority="60" operator="equal">
      <formula>"SL"</formula>
    </cfRule>
    <cfRule type="cellIs" dxfId="1021" priority="61" operator="equal">
      <formula>"AL"</formula>
    </cfRule>
  </conditionalFormatting>
  <conditionalFormatting sqref="C73">
    <cfRule type="expression" dxfId="1020" priority="59">
      <formula>ROW()=CELL("ROW")</formula>
    </cfRule>
  </conditionalFormatting>
  <conditionalFormatting sqref="C73">
    <cfRule type="expression" dxfId="1019" priority="58">
      <formula>ROW()=CELL("ROW")</formula>
    </cfRule>
  </conditionalFormatting>
  <conditionalFormatting sqref="D73">
    <cfRule type="expression" dxfId="1018" priority="57">
      <formula>ROW()=CELL("ROW")</formula>
    </cfRule>
  </conditionalFormatting>
  <conditionalFormatting sqref="D73">
    <cfRule type="expression" dxfId="1017" priority="56">
      <formula>ROW()=CELL("ROW")</formula>
    </cfRule>
  </conditionalFormatting>
  <conditionalFormatting sqref="I74:I75">
    <cfRule type="expression" dxfId="1016" priority="55">
      <formula>ROW()=CELL("ROW")</formula>
    </cfRule>
  </conditionalFormatting>
  <conditionalFormatting sqref="I74:I75">
    <cfRule type="expression" dxfId="1015" priority="54">
      <formula>ROW()=CELL("ROW")</formula>
    </cfRule>
  </conditionalFormatting>
  <conditionalFormatting sqref="C74:E74 C75">
    <cfRule type="expression" dxfId="1014" priority="53">
      <formula>ROW()=CELL("ROW")</formula>
    </cfRule>
  </conditionalFormatting>
  <conditionalFormatting sqref="C74:E74 C75">
    <cfRule type="expression" dxfId="1013" priority="52">
      <formula>ROW()=CELL("ROW")</formula>
    </cfRule>
  </conditionalFormatting>
  <conditionalFormatting sqref="G74:H74">
    <cfRule type="expression" dxfId="1012" priority="51">
      <formula>ROW()=CELL("ROW")</formula>
    </cfRule>
  </conditionalFormatting>
  <conditionalFormatting sqref="G74:H74">
    <cfRule type="expression" dxfId="1011" priority="50">
      <formula>ROW()=CELL("ROW")</formula>
    </cfRule>
  </conditionalFormatting>
  <conditionalFormatting sqref="A74:A75">
    <cfRule type="cellIs" dxfId="1010" priority="48" operator="equal">
      <formula>"SL"</formula>
    </cfRule>
    <cfRule type="cellIs" dxfId="1009" priority="49" operator="equal">
      <formula>"AL"</formula>
    </cfRule>
  </conditionalFormatting>
  <conditionalFormatting sqref="A74:B75">
    <cfRule type="expression" dxfId="1008" priority="47">
      <formula>ROW()=CELL("ROW")</formula>
    </cfRule>
  </conditionalFormatting>
  <conditionalFormatting sqref="A74:B75">
    <cfRule type="expression" dxfId="1007" priority="46">
      <formula>ROW()=CELL("ROW")</formula>
    </cfRule>
  </conditionalFormatting>
  <conditionalFormatting sqref="D75:H75">
    <cfRule type="expression" dxfId="1006" priority="45">
      <formula>ROW()=CELL("ROW")</formula>
    </cfRule>
  </conditionalFormatting>
  <conditionalFormatting sqref="D75:H75">
    <cfRule type="expression" dxfId="1005" priority="44">
      <formula>ROW()=CELL("ROW")</formula>
    </cfRule>
  </conditionalFormatting>
  <conditionalFormatting sqref="C59:I59">
    <cfRule type="expression" dxfId="1004" priority="43">
      <formula>ROW()=CELL("ROW")</formula>
    </cfRule>
  </conditionalFormatting>
  <conditionalFormatting sqref="C59:I59">
    <cfRule type="expression" dxfId="1003" priority="42">
      <formula>ROW()=CELL("ROW")</formula>
    </cfRule>
  </conditionalFormatting>
  <conditionalFormatting sqref="C60">
    <cfRule type="cellIs" dxfId="1002" priority="40" operator="equal">
      <formula>"SL"</formula>
    </cfRule>
    <cfRule type="cellIs" dxfId="1001" priority="41" operator="equal">
      <formula>"AL"</formula>
    </cfRule>
  </conditionalFormatting>
  <conditionalFormatting sqref="C60">
    <cfRule type="cellIs" dxfId="1000" priority="36" operator="equal">
      <formula>"SL"</formula>
    </cfRule>
    <cfRule type="cellIs" dxfId="999" priority="37" operator="equal">
      <formula>"SL"</formula>
    </cfRule>
    <cfRule type="cellIs" dxfId="998" priority="38" operator="equal">
      <formula>"SL"</formula>
    </cfRule>
    <cfRule type="cellIs" dxfId="997" priority="39" operator="equal">
      <formula>"AL"</formula>
    </cfRule>
  </conditionalFormatting>
  <conditionalFormatting sqref="C60">
    <cfRule type="cellIs" dxfId="996" priority="34" operator="equal">
      <formula>"NA"</formula>
    </cfRule>
    <cfRule type="cellIs" dxfId="995" priority="35" operator="equal">
      <formula>"AL"</formula>
    </cfRule>
  </conditionalFormatting>
  <conditionalFormatting sqref="C60">
    <cfRule type="cellIs" dxfId="994" priority="30" operator="equal">
      <formula>"SL"</formula>
    </cfRule>
    <cfRule type="cellIs" dxfId="993" priority="31" operator="equal">
      <formula>"AL"</formula>
    </cfRule>
    <cfRule type="cellIs" dxfId="992" priority="32" operator="equal">
      <formula>"WC"</formula>
    </cfRule>
    <cfRule type="cellIs" dxfId="991" priority="33" operator="equal">
      <formula>"TR"</formula>
    </cfRule>
  </conditionalFormatting>
  <conditionalFormatting sqref="C72:D72">
    <cfRule type="expression" dxfId="990" priority="29">
      <formula>ROW()=CELL("ROW")</formula>
    </cfRule>
  </conditionalFormatting>
  <conditionalFormatting sqref="C72:D72">
    <cfRule type="expression" dxfId="989" priority="28">
      <formula>ROW()=CELL("ROW")</formula>
    </cfRule>
  </conditionalFormatting>
  <conditionalFormatting sqref="H10:I10">
    <cfRule type="expression" dxfId="988" priority="27">
      <formula>ROW()=CELL("ROW")</formula>
    </cfRule>
  </conditionalFormatting>
  <conditionalFormatting sqref="H10:I10">
    <cfRule type="expression" dxfId="987" priority="26">
      <formula>ROW()=CELL("ROW")</formula>
    </cfRule>
  </conditionalFormatting>
  <conditionalFormatting sqref="A61">
    <cfRule type="cellIs" dxfId="986" priority="23" operator="equal">
      <formula>"Prep"</formula>
    </cfRule>
    <cfRule type="cellIs" dxfId="985" priority="24" operator="equal">
      <formula>"SL"</formula>
    </cfRule>
    <cfRule type="cellIs" dxfId="984" priority="25" operator="equal">
      <formula>"AL"</formula>
    </cfRule>
  </conditionalFormatting>
  <conditionalFormatting sqref="G61">
    <cfRule type="cellIs" dxfId="983" priority="19" operator="equal">
      <formula>"SL"</formula>
    </cfRule>
    <cfRule type="cellIs" dxfId="982" priority="20" operator="equal">
      <formula>"SL"</formula>
    </cfRule>
    <cfRule type="cellIs" dxfId="981" priority="21" operator="equal">
      <formula>"SL"</formula>
    </cfRule>
    <cfRule type="cellIs" dxfId="980" priority="22" operator="equal">
      <formula>"AL"</formula>
    </cfRule>
  </conditionalFormatting>
  <conditionalFormatting sqref="B61">
    <cfRule type="cellIs" dxfId="979" priority="16" operator="equal">
      <formula>"Prep"</formula>
    </cfRule>
    <cfRule type="cellIs" dxfId="978" priority="17" operator="equal">
      <formula>"SL"</formula>
    </cfRule>
    <cfRule type="cellIs" dxfId="977" priority="18" operator="equal">
      <formula>"AL"</formula>
    </cfRule>
  </conditionalFormatting>
  <conditionalFormatting sqref="B61">
    <cfRule type="cellIs" dxfId="976" priority="14" operator="equal">
      <formula>"SL"</formula>
    </cfRule>
    <cfRule type="cellIs" dxfId="975" priority="15" operator="equal">
      <formula>"AL"</formula>
    </cfRule>
  </conditionalFormatting>
  <conditionalFormatting sqref="A61:B61 G61">
    <cfRule type="cellIs" dxfId="974" priority="13" operator="equal">
      <formula>"WC"</formula>
    </cfRule>
  </conditionalFormatting>
  <conditionalFormatting sqref="B61">
    <cfRule type="expression" dxfId="973" priority="12">
      <formula>ROW()=CELL("ROW")</formula>
    </cfRule>
  </conditionalFormatting>
  <conditionalFormatting sqref="B61">
    <cfRule type="expression" dxfId="972" priority="11">
      <formula>ROW()=CELL("ROW")</formula>
    </cfRule>
  </conditionalFormatting>
  <conditionalFormatting sqref="A61">
    <cfRule type="cellIs" dxfId="971" priority="8" operator="equal">
      <formula>"Prep"</formula>
    </cfRule>
    <cfRule type="cellIs" dxfId="970" priority="9" operator="equal">
      <formula>"SL"</formula>
    </cfRule>
    <cfRule type="cellIs" dxfId="969" priority="10" operator="equal">
      <formula>"AL"</formula>
    </cfRule>
  </conditionalFormatting>
  <conditionalFormatting sqref="A61">
    <cfRule type="cellIs" dxfId="968" priority="6" operator="equal">
      <formula>"SL"</formula>
    </cfRule>
    <cfRule type="cellIs" dxfId="967" priority="7" operator="equal">
      <formula>"AL"</formula>
    </cfRule>
  </conditionalFormatting>
  <conditionalFormatting sqref="A61">
    <cfRule type="cellIs" dxfId="966" priority="5" operator="equal">
      <formula>"WC"</formula>
    </cfRule>
  </conditionalFormatting>
  <conditionalFormatting sqref="A61">
    <cfRule type="expression" dxfId="965" priority="4">
      <formula>ROW()=CELL("ROW")</formula>
    </cfRule>
  </conditionalFormatting>
  <conditionalFormatting sqref="A61">
    <cfRule type="expression" dxfId="964" priority="3">
      <formula>ROW()=CELL("ROW")</formula>
    </cfRule>
  </conditionalFormatting>
  <conditionalFormatting sqref="A61:B61">
    <cfRule type="expression" dxfId="963" priority="2">
      <formula>ROW()=CELL("ROW")</formula>
    </cfRule>
  </conditionalFormatting>
  <conditionalFormatting sqref="A61:B61">
    <cfRule type="expression" dxfId="962" priority="1">
      <formula>ROW()=CELL("ROW")</formula>
    </cfRule>
  </conditionalFormatting>
  <hyperlinks>
    <hyperlink ref="E94" r:id="rId1" tooltip="mailto:lazabellmt@gmail.com" display="mailto:lazabellmt@gmail.com" xr:uid="{E9F5A1D5-DC56-4A16-BFF8-DDD6AFD7F9D6}"/>
    <hyperlink ref="E93" r:id="rId2" tooltip="mailto:francissabay250@gmail.com" display="mailto:francissabay250@gmail.com" xr:uid="{AD1A8E2D-3B6A-40A4-B89C-849E41B1487F}"/>
    <hyperlink ref="E92" r:id="rId3" tooltip="mailto:ynahlorenzana@icloud.com" display="mailto:ynahlorenzana@icloud.com" xr:uid="{3DECBDB2-C982-4914-97DF-74358BF81E9F}"/>
    <hyperlink ref="E91" r:id="rId4" tooltip="mailto:gajendra.baniya321@gmail.com" display="mailto:gajendra.baniya321@gmail.com" xr:uid="{E026FD51-61E3-470F-9593-715D3551E73E}"/>
    <hyperlink ref="E90" r:id="rId5" tooltip="mailto:ermalyn.esguerra0122@gmail.com" display="mailto:ermalyn.esguerra0122@gmail.com" xr:uid="{B4195042-2ECE-44B3-B4BF-0CC3FCBAD473}"/>
    <hyperlink ref="E89" r:id="rId6" tooltip="mailto:appletborja004@gmail.com" display="mailto:appletborja004@gmail.com" xr:uid="{A8E06B34-B4C3-417F-B862-05B6C03D3208}"/>
    <hyperlink ref="E88" r:id="rId7" tooltip="mailto:iammigaz@gmail.com" display="mailto:iammigaz@gmail.com" xr:uid="{3512F49A-2BBF-4501-9010-BDD47F7F5E00}"/>
  </hyperlinks>
  <pageMargins left="0.7" right="0.7" top="0.75" bottom="0.75" header="0.3" footer="0.3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10" name="Button 4">
              <controlPr defaultSize="0" print="0" autoFill="0" autoPict="0" macro="[0]!Sheet13.FillAllocationSchedule">
                <anchor moveWithCells="1" sizeWithCells="1">
                  <from>
                    <xdr:col>9</xdr:col>
                    <xdr:colOff>76200</xdr:colOff>
                    <xdr:row>2</xdr:row>
                    <xdr:rowOff>19050</xdr:rowOff>
                  </from>
                  <to>
                    <xdr:col>9</xdr:col>
                    <xdr:colOff>1552575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11" name="Button 5">
              <controlPr defaultSize="0" print="0" autoFill="0" autoPict="0" macro="[0]!Sheet13.ClearContentsCasual">
                <anchor moveWithCells="1" sizeWithCells="1">
                  <from>
                    <xdr:col>9</xdr:col>
                    <xdr:colOff>95250</xdr:colOff>
                    <xdr:row>5</xdr:row>
                    <xdr:rowOff>28575</xdr:rowOff>
                  </from>
                  <to>
                    <xdr:col>9</xdr:col>
                    <xdr:colOff>1647825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D9D2-9516-4440-8150-2D15FCB15780}">
  <sheetPr codeName="Sheet12"/>
  <dimension ref="A1:G26"/>
  <sheetViews>
    <sheetView topLeftCell="A9" workbookViewId="0">
      <selection activeCell="H32" sqref="H32"/>
    </sheetView>
  </sheetViews>
  <sheetFormatPr defaultRowHeight="15"/>
  <cols>
    <col min="1" max="1" width="8.140625" customWidth="1"/>
    <col min="2" max="2" width="35" customWidth="1"/>
    <col min="3" max="3" width="17.5703125" customWidth="1"/>
    <col min="4" max="4" width="17.5703125" style="4" customWidth="1"/>
    <col min="5" max="5" width="38.5703125" style="4" customWidth="1"/>
    <col min="6" max="6" width="17.42578125" style="4" customWidth="1"/>
    <col min="7" max="7" width="35.5703125" bestFit="1" customWidth="1"/>
  </cols>
  <sheetData>
    <row r="1" spans="1:7" ht="25.5" customHeight="1">
      <c r="A1" s="5">
        <v>19196</v>
      </c>
      <c r="B1" s="5" t="s">
        <v>132</v>
      </c>
      <c r="C1" s="5" t="s">
        <v>133</v>
      </c>
      <c r="D1" s="5" t="s">
        <v>134</v>
      </c>
      <c r="E1" s="6" t="s">
        <v>135</v>
      </c>
      <c r="F1" s="5" t="s">
        <v>136</v>
      </c>
      <c r="G1" s="7" t="s">
        <v>137</v>
      </c>
    </row>
    <row r="2" spans="1:7" ht="25.5" customHeight="1">
      <c r="A2" s="5">
        <v>19891</v>
      </c>
      <c r="B2" s="5" t="s">
        <v>138</v>
      </c>
      <c r="C2" s="5" t="s">
        <v>133</v>
      </c>
      <c r="D2" s="5" t="s">
        <v>139</v>
      </c>
      <c r="E2" s="6" t="s">
        <v>140</v>
      </c>
      <c r="F2" s="5" t="s">
        <v>141</v>
      </c>
      <c r="G2" s="7" t="s">
        <v>137</v>
      </c>
    </row>
    <row r="3" spans="1:7" ht="25.5" customHeight="1">
      <c r="A3" s="5">
        <v>18588</v>
      </c>
      <c r="B3" s="5" t="s">
        <v>142</v>
      </c>
      <c r="C3" s="5" t="s">
        <v>133</v>
      </c>
      <c r="D3" s="5" t="s">
        <v>143</v>
      </c>
      <c r="E3" s="6" t="s">
        <v>144</v>
      </c>
      <c r="F3" s="5" t="s">
        <v>145</v>
      </c>
      <c r="G3" s="7" t="s">
        <v>137</v>
      </c>
    </row>
    <row r="4" spans="1:7" ht="25.5" customHeight="1">
      <c r="A4" s="5">
        <v>19034</v>
      </c>
      <c r="B4" s="5" t="s">
        <v>146</v>
      </c>
      <c r="C4" s="5" t="s">
        <v>133</v>
      </c>
      <c r="D4" s="5" t="s">
        <v>147</v>
      </c>
      <c r="E4" s="6" t="s">
        <v>148</v>
      </c>
      <c r="F4" s="5" t="s">
        <v>149</v>
      </c>
      <c r="G4" s="7" t="s">
        <v>137</v>
      </c>
    </row>
    <row r="5" spans="1:7" ht="25.5" customHeight="1">
      <c r="A5" s="5">
        <v>19770</v>
      </c>
      <c r="B5" s="5" t="s">
        <v>150</v>
      </c>
      <c r="C5" s="5" t="s">
        <v>133</v>
      </c>
      <c r="D5" s="5" t="s">
        <v>151</v>
      </c>
      <c r="E5" s="6" t="s">
        <v>152</v>
      </c>
      <c r="F5" s="5" t="s">
        <v>153</v>
      </c>
      <c r="G5" s="7" t="s">
        <v>137</v>
      </c>
    </row>
    <row r="6" spans="1:7" ht="25.5" customHeight="1">
      <c r="A6" s="5">
        <v>19043</v>
      </c>
      <c r="B6" s="5" t="s">
        <v>154</v>
      </c>
      <c r="C6" s="5" t="s">
        <v>133</v>
      </c>
      <c r="D6" s="5" t="s">
        <v>155</v>
      </c>
      <c r="E6" s="6" t="s">
        <v>156</v>
      </c>
      <c r="F6" s="5" t="s">
        <v>157</v>
      </c>
      <c r="G6" s="7" t="s">
        <v>158</v>
      </c>
    </row>
    <row r="7" spans="1:7" ht="25.5" customHeight="1">
      <c r="A7" s="5">
        <v>17721</v>
      </c>
      <c r="B7" s="5" t="s">
        <v>159</v>
      </c>
      <c r="C7" s="5" t="s">
        <v>133</v>
      </c>
      <c r="D7" s="5" t="s">
        <v>160</v>
      </c>
      <c r="E7" s="6" t="s">
        <v>161</v>
      </c>
      <c r="F7" s="5" t="s">
        <v>162</v>
      </c>
      <c r="G7" s="7" t="s">
        <v>163</v>
      </c>
    </row>
    <row r="8" spans="1:7" ht="25.5" customHeight="1">
      <c r="A8" s="5">
        <v>19852</v>
      </c>
      <c r="B8" s="5" t="s">
        <v>164</v>
      </c>
      <c r="C8" s="5" t="s">
        <v>133</v>
      </c>
      <c r="D8" s="5" t="s">
        <v>165</v>
      </c>
      <c r="E8" s="6" t="s">
        <v>166</v>
      </c>
      <c r="F8" s="5" t="s">
        <v>167</v>
      </c>
      <c r="G8" s="7" t="s">
        <v>137</v>
      </c>
    </row>
    <row r="9" spans="1:7" ht="25.5" customHeight="1">
      <c r="A9" s="5">
        <v>18039</v>
      </c>
      <c r="B9" s="5" t="s">
        <v>68</v>
      </c>
      <c r="C9" s="5" t="s">
        <v>133</v>
      </c>
      <c r="D9" s="5" t="s">
        <v>168</v>
      </c>
      <c r="E9" s="6" t="s">
        <v>169</v>
      </c>
      <c r="F9" s="5" t="s">
        <v>170</v>
      </c>
      <c r="G9" s="7" t="s">
        <v>137</v>
      </c>
    </row>
    <row r="10" spans="1:7" ht="25.5" customHeight="1">
      <c r="A10" s="5">
        <v>20019</v>
      </c>
      <c r="B10" s="5" t="s">
        <v>171</v>
      </c>
      <c r="C10" s="5" t="s">
        <v>133</v>
      </c>
      <c r="D10" s="5" t="s">
        <v>172</v>
      </c>
      <c r="E10" s="6" t="s">
        <v>173</v>
      </c>
      <c r="F10" s="5" t="s">
        <v>174</v>
      </c>
      <c r="G10" s="7" t="s">
        <v>137</v>
      </c>
    </row>
    <row r="11" spans="1:7" ht="25.5" customHeight="1">
      <c r="A11" s="8">
        <v>18932</v>
      </c>
      <c r="B11" s="5" t="s">
        <v>73</v>
      </c>
      <c r="C11" s="5" t="s">
        <v>133</v>
      </c>
      <c r="D11" s="5" t="s">
        <v>175</v>
      </c>
      <c r="E11" s="6" t="s">
        <v>176</v>
      </c>
      <c r="F11" s="5" t="s">
        <v>157</v>
      </c>
      <c r="G11" s="7" t="s">
        <v>137</v>
      </c>
    </row>
    <row r="12" spans="1:7" ht="25.5" customHeight="1">
      <c r="A12" s="5">
        <v>18245</v>
      </c>
      <c r="B12" s="5" t="s">
        <v>69</v>
      </c>
      <c r="C12" s="5" t="s">
        <v>133</v>
      </c>
      <c r="D12" s="5" t="s">
        <v>177</v>
      </c>
      <c r="E12" s="6" t="s">
        <v>178</v>
      </c>
      <c r="F12" s="5" t="s">
        <v>157</v>
      </c>
      <c r="G12" s="7" t="s">
        <v>137</v>
      </c>
    </row>
    <row r="13" spans="1:7" ht="25.5" customHeight="1">
      <c r="A13" s="5">
        <v>18179</v>
      </c>
      <c r="B13" s="5" t="s">
        <v>81</v>
      </c>
      <c r="C13" s="5" t="s">
        <v>133</v>
      </c>
      <c r="D13" s="5" t="s">
        <v>179</v>
      </c>
      <c r="E13" s="6" t="s">
        <v>180</v>
      </c>
      <c r="F13" s="5" t="s">
        <v>181</v>
      </c>
      <c r="G13" s="7" t="s">
        <v>137</v>
      </c>
    </row>
    <row r="14" spans="1:7" ht="25.5" customHeight="1">
      <c r="A14" s="5">
        <v>18533</v>
      </c>
      <c r="B14" s="5" t="s">
        <v>74</v>
      </c>
      <c r="C14" s="5" t="s">
        <v>133</v>
      </c>
      <c r="D14" s="5" t="s">
        <v>182</v>
      </c>
      <c r="E14" s="6" t="s">
        <v>183</v>
      </c>
      <c r="F14" s="5" t="s">
        <v>184</v>
      </c>
      <c r="G14" s="7" t="s">
        <v>158</v>
      </c>
    </row>
    <row r="15" spans="1:7" ht="25.5" customHeight="1">
      <c r="A15" s="5">
        <v>19412</v>
      </c>
      <c r="B15" s="5" t="s">
        <v>185</v>
      </c>
      <c r="C15" s="5" t="s">
        <v>133</v>
      </c>
      <c r="D15" s="5" t="s">
        <v>186</v>
      </c>
      <c r="E15" s="6" t="s">
        <v>187</v>
      </c>
      <c r="F15" s="5" t="s">
        <v>145</v>
      </c>
      <c r="G15" s="7" t="s">
        <v>188</v>
      </c>
    </row>
    <row r="16" spans="1:7" ht="25.5" customHeight="1">
      <c r="A16" s="5">
        <v>17710</v>
      </c>
      <c r="B16" s="5" t="s">
        <v>66</v>
      </c>
      <c r="C16" s="5" t="s">
        <v>133</v>
      </c>
      <c r="D16" s="5" t="s">
        <v>189</v>
      </c>
      <c r="E16" s="6" t="s">
        <v>190</v>
      </c>
      <c r="F16" s="5" t="s">
        <v>191</v>
      </c>
      <c r="G16" s="7" t="s">
        <v>137</v>
      </c>
    </row>
    <row r="17" spans="1:7" ht="25.5" customHeight="1">
      <c r="A17" s="5">
        <v>16697</v>
      </c>
      <c r="B17" s="5" t="s">
        <v>85</v>
      </c>
      <c r="C17" s="5" t="s">
        <v>133</v>
      </c>
      <c r="D17" s="5" t="s">
        <v>192</v>
      </c>
      <c r="E17" s="6" t="s">
        <v>193</v>
      </c>
      <c r="F17" s="5" t="s">
        <v>157</v>
      </c>
      <c r="G17" s="7" t="s">
        <v>137</v>
      </c>
    </row>
    <row r="18" spans="1:7" ht="25.5" customHeight="1">
      <c r="A18" s="5">
        <v>18942</v>
      </c>
      <c r="B18" s="5" t="s">
        <v>76</v>
      </c>
      <c r="C18" s="5" t="s">
        <v>133</v>
      </c>
      <c r="D18" s="5" t="s">
        <v>194</v>
      </c>
      <c r="E18" s="6" t="s">
        <v>195</v>
      </c>
      <c r="F18" s="5" t="s">
        <v>157</v>
      </c>
      <c r="G18" s="7" t="s">
        <v>158</v>
      </c>
    </row>
    <row r="19" spans="1:7" ht="25.5" customHeight="1">
      <c r="A19" s="5">
        <v>18855</v>
      </c>
      <c r="B19" s="5" t="s">
        <v>196</v>
      </c>
      <c r="C19" s="5" t="s">
        <v>133</v>
      </c>
      <c r="D19" s="5" t="s">
        <v>197</v>
      </c>
      <c r="E19" s="6" t="s">
        <v>198</v>
      </c>
      <c r="F19" s="5" t="s">
        <v>157</v>
      </c>
      <c r="G19" s="7" t="s">
        <v>137</v>
      </c>
    </row>
    <row r="20" spans="1:7">
      <c r="A20" s="1"/>
      <c r="B20" s="5" t="s">
        <v>210</v>
      </c>
      <c r="C20" s="1"/>
      <c r="D20" s="9" t="s">
        <v>214</v>
      </c>
      <c r="E20" s="2"/>
      <c r="F20" s="2"/>
      <c r="G20" s="1"/>
    </row>
    <row r="21" spans="1:7">
      <c r="A21" s="2">
        <v>19220</v>
      </c>
      <c r="B21" s="2" t="s">
        <v>211</v>
      </c>
      <c r="C21" s="1"/>
      <c r="D21" s="2" t="s">
        <v>212</v>
      </c>
      <c r="E21" s="2" t="s">
        <v>213</v>
      </c>
      <c r="F21" s="2"/>
      <c r="G21" s="1"/>
    </row>
    <row r="22" spans="1:7">
      <c r="A22" s="1"/>
      <c r="B22" s="5" t="s">
        <v>215</v>
      </c>
      <c r="C22" s="1"/>
      <c r="D22" s="2" t="s">
        <v>229</v>
      </c>
      <c r="E22" s="10" t="s">
        <v>228</v>
      </c>
      <c r="F22" s="2"/>
      <c r="G22" s="1"/>
    </row>
    <row r="23" spans="1:7">
      <c r="A23" s="1"/>
      <c r="B23" s="5" t="s">
        <v>204</v>
      </c>
      <c r="C23" s="1"/>
      <c r="D23" s="2">
        <v>450600803</v>
      </c>
      <c r="E23" s="2"/>
      <c r="F23" s="2"/>
      <c r="G23" s="1" t="s">
        <v>230</v>
      </c>
    </row>
    <row r="24" spans="1:7">
      <c r="A24" s="1">
        <v>21239</v>
      </c>
      <c r="B24" s="2" t="s">
        <v>231</v>
      </c>
      <c r="C24" s="1"/>
      <c r="D24" s="2" t="s">
        <v>232</v>
      </c>
      <c r="E24" s="2" t="s">
        <v>233</v>
      </c>
      <c r="F24" s="2"/>
      <c r="G24" s="1"/>
    </row>
    <row r="25" spans="1:7">
      <c r="A25" s="1"/>
      <c r="B25" s="3" t="s">
        <v>226</v>
      </c>
      <c r="C25" s="1"/>
      <c r="D25" s="2"/>
      <c r="E25" s="2"/>
      <c r="F25" s="2"/>
      <c r="G25" s="1"/>
    </row>
    <row r="26" spans="1:7">
      <c r="A26" s="1"/>
      <c r="B26" s="1" t="s">
        <v>278</v>
      </c>
      <c r="C26" s="1"/>
      <c r="D26" s="2"/>
      <c r="E26" s="10" t="s">
        <v>282</v>
      </c>
      <c r="F26" s="2"/>
      <c r="G26" s="1"/>
    </row>
  </sheetData>
  <phoneticPr fontId="6" type="noConversion"/>
  <hyperlinks>
    <hyperlink ref="E1" r:id="rId1" display="mailto:aerontroyhosmillo20@gmail.com" xr:uid="{9F49AE17-4026-4A61-8A20-DBD84FE34A2E}"/>
    <hyperlink ref="E2" r:id="rId2" display="mailto:appletborja004@gmail.com" xr:uid="{22EF5F09-9069-4FE5-8D9B-67684A03E5D6}"/>
    <hyperlink ref="E3" r:id="rId3" display="mailto:munishbelim37@gmail.com" xr:uid="{96F7C6CC-EEAC-4924-A64F-226294431543}"/>
    <hyperlink ref="E4" r:id="rId4" display="mailto:casunglao1525@gmail.com" xr:uid="{34121015-0D06-491A-A731-89222B57B29C}"/>
    <hyperlink ref="E5" r:id="rId5" display="mailto:balmesdyno@gmail.com" xr:uid="{652827A7-3AFC-49B6-90BE-7E3F6D4E289F}"/>
    <hyperlink ref="E6" r:id="rId6" display="mailto:turlalem@gmail.com" xr:uid="{8B8236D6-93DA-434F-9521-1F73B83D4175}"/>
    <hyperlink ref="E7" r:id="rId7" display="mailto:francissabay250@gmail.com" xr:uid="{9ECBC472-A174-4EEF-A54B-0C86DD3AEF12}"/>
    <hyperlink ref="E8" r:id="rId8" display="mailto:mrceokiko@gmail.com" xr:uid="{2C0E2FBD-BF50-49C4-BEFA-355CA1E26D77}"/>
    <hyperlink ref="E9" r:id="rId9" display="mailto:gajendra.baniya321@gmail.com" xr:uid="{7BE127F7-9794-439E-A16E-2466D14F7510}"/>
    <hyperlink ref="E10" r:id="rId10" display="mailto:hairiguli_sigandan@163.com" xr:uid="{500B43F1-9C6C-4915-A751-AA8278846D13}"/>
    <hyperlink ref="E11" r:id="rId11" display="mailto:handayac@gmail.com" xr:uid="{61D11FBF-AAA7-4271-9D95-54221C66F6E9}"/>
    <hyperlink ref="E12" r:id="rId12" display="mailto:jonasthianj@gmail.com" xr:uid="{2799B0D2-4ED8-403E-85BC-7CC2457CD139}"/>
    <hyperlink ref="E13" r:id="rId13" display="mailto:palattaojosh08@gmail.com" xr:uid="{B44E9E0C-2DEC-45FB-82D1-B29CAA0F6E16}"/>
    <hyperlink ref="E14" r:id="rId14" display="mailto:lito.legarte16@yahoo.com" xr:uid="{2BEC32B2-B22C-4192-82C1-E63C5A3CE2FF}"/>
    <hyperlink ref="E15" r:id="rId15" display="mailto:jethralubna291@gmail.com" xr:uid="{2F3D2C2D-3E42-4B04-8A25-ED03AF9CF16C}"/>
    <hyperlink ref="E16" r:id="rId16" display="mailto:putri.ptbpp@gmail.com" xr:uid="{06067173-2B91-424D-89C2-48F1DB5FBBA4}"/>
    <hyperlink ref="E17" r:id="rId17" display="mailto:samuel.zorilla01@gmail.com" xr:uid="{97643E0F-79E9-4981-A53E-1DA3E8219616}"/>
    <hyperlink ref="E18" r:id="rId18" display="mailto:shairaquiambao2424@gmail.com" xr:uid="{417D8315-BAFC-403B-81BB-150C13D40F77}"/>
    <hyperlink ref="E19" r:id="rId19" display="mailto:dio.malakian@gmail.com" xr:uid="{1C5CB21B-4342-4402-AE13-BD0CCD2CA9C2}"/>
    <hyperlink ref="E22" r:id="rId20" xr:uid="{51A29286-5371-4C8F-B742-6FD5AED5D8C6}"/>
    <hyperlink ref="E26" r:id="rId21" xr:uid="{DBB0AF5B-5D16-4740-AC4E-9E15DB5701EE}"/>
  </hyperlinks>
  <pageMargins left="0.7" right="0.7" top="0.75" bottom="0.75" header="0.3" footer="0.3"/>
  <pageSetup orientation="portrait" r:id="rId2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C6B7D-A2E1-4B10-874A-E7BF2930E4D9}">
  <sheetPr codeName="Sheet14"/>
  <dimension ref="A1:BM221"/>
  <sheetViews>
    <sheetView zoomScale="59" zoomScaleNormal="59" workbookViewId="0">
      <selection activeCell="Z24" sqref="Z24"/>
    </sheetView>
  </sheetViews>
  <sheetFormatPr defaultColWidth="8.85546875" defaultRowHeight="15"/>
  <cols>
    <col min="1" max="1" width="4.5703125" style="183" customWidth="1"/>
    <col min="2" max="2" width="11" style="183" customWidth="1"/>
    <col min="3" max="4" width="10.5703125" style="183" customWidth="1"/>
    <col min="5" max="5" width="12.7109375" style="183" customWidth="1"/>
    <col min="6" max="21" width="10.5703125" style="183" customWidth="1"/>
    <col min="22" max="22" width="9.140625" style="183" bestFit="1" customWidth="1"/>
    <col min="23" max="23" width="10.5703125" style="183" customWidth="1"/>
    <col min="24" max="24" width="11.140625" style="183" bestFit="1" customWidth="1"/>
    <col min="25" max="25" width="2.5703125" style="183" customWidth="1"/>
    <col min="26" max="26" width="10.5703125" style="184" customWidth="1"/>
    <col min="27" max="27" width="18.42578125" style="185" customWidth="1"/>
    <col min="28" max="28" width="64.7109375" style="185" customWidth="1"/>
    <col min="29" max="29" width="10.5703125" style="185" customWidth="1"/>
    <col min="30" max="30" width="12.5703125" style="185" customWidth="1"/>
    <col min="31" max="37" width="9.5703125" style="186" hidden="1" customWidth="1"/>
    <col min="38" max="39" width="9.5703125" style="183" hidden="1" customWidth="1"/>
    <col min="40" max="40" width="9.5703125" style="183" customWidth="1"/>
    <col min="41" max="41" width="11.28515625" style="183" customWidth="1"/>
    <col min="42" max="42" width="12.28515625" style="183" customWidth="1"/>
    <col min="43" max="43" width="11.7109375" style="183" customWidth="1"/>
    <col min="44" max="44" width="9.5703125" style="183" customWidth="1"/>
    <col min="45" max="45" width="10.7109375" style="183" customWidth="1"/>
    <col min="46" max="46" width="11" style="183" customWidth="1"/>
    <col min="47" max="48" width="11.28515625" style="183" customWidth="1"/>
    <col min="49" max="64" width="9.5703125" style="183" customWidth="1"/>
    <col min="65" max="16384" width="8.85546875" style="183"/>
  </cols>
  <sheetData>
    <row r="1" spans="1:64" ht="21" customHeight="1"/>
    <row r="2" spans="1:64" ht="33.75">
      <c r="B2" s="187" t="s">
        <v>427</v>
      </c>
      <c r="C2" s="188"/>
      <c r="D2" s="188"/>
      <c r="E2" s="188"/>
      <c r="F2" s="189"/>
      <c r="G2" s="190"/>
      <c r="H2" s="190"/>
      <c r="I2" s="190"/>
      <c r="J2" s="190"/>
      <c r="K2" s="190"/>
      <c r="L2" s="191"/>
      <c r="M2" s="188"/>
      <c r="N2" s="188"/>
      <c r="O2" s="192"/>
      <c r="P2" s="188"/>
      <c r="Q2" s="188"/>
      <c r="R2" s="188"/>
      <c r="S2" s="188"/>
      <c r="T2" s="188"/>
      <c r="U2" s="188"/>
      <c r="V2" s="188"/>
      <c r="W2" s="193"/>
      <c r="X2" s="193"/>
      <c r="AE2" s="185"/>
      <c r="AF2" s="185"/>
      <c r="AG2" s="185"/>
      <c r="AH2" s="185"/>
      <c r="AI2" s="185"/>
      <c r="AJ2" s="185"/>
      <c r="AK2" s="185"/>
      <c r="AL2" s="185"/>
      <c r="AM2" s="185"/>
      <c r="AN2" s="185"/>
      <c r="AO2" s="185"/>
      <c r="AP2" s="185"/>
      <c r="AQ2" s="185"/>
      <c r="AR2" s="185"/>
      <c r="AS2" s="185"/>
      <c r="AT2" s="185"/>
      <c r="AU2" s="185"/>
      <c r="AV2" s="185"/>
    </row>
    <row r="3" spans="1:64" ht="22.35" customHeight="1" thickBot="1">
      <c r="A3" s="194"/>
      <c r="B3" s="195"/>
      <c r="C3" s="196"/>
      <c r="D3" s="196"/>
      <c r="E3" s="196"/>
      <c r="F3" s="196"/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</row>
    <row r="4" spans="1:64" s="184" customFormat="1" ht="22.35" customHeight="1" thickTop="1" thickBot="1">
      <c r="A4" s="194"/>
      <c r="B4" s="196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</row>
    <row r="5" spans="1:64" ht="22.35" customHeight="1" thickTop="1">
      <c r="A5" s="194"/>
      <c r="B5" s="197"/>
      <c r="C5" s="198"/>
      <c r="D5" s="198"/>
      <c r="E5" s="198"/>
      <c r="F5" s="197"/>
      <c r="G5" s="199"/>
      <c r="H5" s="199"/>
      <c r="I5" s="199"/>
      <c r="J5" s="199"/>
      <c r="K5" s="199"/>
      <c r="L5" s="199"/>
      <c r="M5" s="198"/>
      <c r="N5" s="198"/>
      <c r="O5" s="198"/>
      <c r="P5" s="198"/>
      <c r="Q5" s="198"/>
      <c r="R5" s="198"/>
      <c r="S5" s="198"/>
      <c r="T5" s="198"/>
      <c r="U5" s="198"/>
      <c r="V5" s="198"/>
      <c r="W5" s="198"/>
      <c r="X5" s="198"/>
      <c r="Y5" s="198"/>
      <c r="Z5" s="198"/>
      <c r="AA5" s="198"/>
      <c r="AB5" s="198"/>
      <c r="AC5" s="198"/>
      <c r="AD5" s="198"/>
      <c r="AE5" s="198"/>
      <c r="AF5" s="198"/>
      <c r="AG5" s="198"/>
      <c r="AH5" s="198"/>
      <c r="AI5" s="198"/>
      <c r="AJ5" s="198"/>
      <c r="AK5" s="198"/>
      <c r="AL5" s="198"/>
      <c r="AM5" s="198"/>
      <c r="AN5" s="198"/>
      <c r="AO5" s="198"/>
      <c r="AP5" s="198"/>
      <c r="AQ5" s="198"/>
      <c r="AR5" s="198"/>
      <c r="AS5" s="198"/>
      <c r="AT5" s="198"/>
      <c r="AU5" s="198"/>
      <c r="AV5" s="198"/>
    </row>
    <row r="6" spans="1:64" ht="30" customHeight="1">
      <c r="A6" s="194"/>
      <c r="B6" s="200" t="s">
        <v>547</v>
      </c>
      <c r="C6" s="201"/>
      <c r="D6" s="201"/>
      <c r="E6" s="201"/>
      <c r="F6" s="202"/>
      <c r="G6" s="203"/>
      <c r="H6" s="203"/>
      <c r="I6" s="203"/>
      <c r="J6" s="203"/>
      <c r="K6" s="203"/>
      <c r="L6" s="203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194"/>
      <c r="X6" s="193"/>
      <c r="Y6" s="193"/>
      <c r="Z6" s="184" t="s">
        <v>276</v>
      </c>
    </row>
    <row r="7" spans="1:64" s="243" customFormat="1" ht="22.35" customHeight="1">
      <c r="B7" s="244"/>
      <c r="C7" s="240"/>
      <c r="D7" s="239"/>
      <c r="E7" s="239"/>
      <c r="F7" s="239"/>
      <c r="G7" s="245"/>
      <c r="H7" s="245"/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  <c r="V7" s="239"/>
      <c r="W7" s="244"/>
      <c r="X7" s="244"/>
      <c r="Z7" s="246"/>
      <c r="AA7" s="247"/>
      <c r="AB7" s="247"/>
      <c r="AC7" s="247"/>
      <c r="AD7" s="247"/>
      <c r="AE7" s="247"/>
      <c r="AF7" s="247"/>
      <c r="AG7" s="247"/>
      <c r="AH7" s="247"/>
      <c r="AI7" s="247"/>
      <c r="AJ7" s="247"/>
      <c r="AK7" s="247"/>
    </row>
    <row r="8" spans="1:64" s="243" customFormat="1" ht="22.35" customHeight="1">
      <c r="B8" s="1008" t="s">
        <v>554</v>
      </c>
      <c r="C8" s="1008"/>
      <c r="D8" s="1008"/>
      <c r="E8" s="1008"/>
      <c r="F8" s="1008"/>
      <c r="G8" s="1008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40"/>
      <c r="S8" s="239"/>
      <c r="T8" s="240"/>
      <c r="U8" s="239"/>
      <c r="V8" s="239"/>
      <c r="W8" s="244"/>
      <c r="X8" s="244"/>
      <c r="Z8" s="246"/>
      <c r="AA8" s="247"/>
      <c r="AB8" s="247"/>
      <c r="AC8" s="247"/>
      <c r="AD8" s="247"/>
      <c r="AE8" s="247"/>
      <c r="AF8" s="247"/>
      <c r="AG8" s="247"/>
      <c r="AH8" s="247"/>
      <c r="AI8" s="247"/>
      <c r="AJ8" s="247"/>
      <c r="AK8" s="247"/>
    </row>
    <row r="9" spans="1:64" s="243" customFormat="1" ht="22.35" customHeight="1" thickBot="1">
      <c r="B9" s="205"/>
      <c r="C9" s="1033" t="s">
        <v>37</v>
      </c>
      <c r="D9" s="1034"/>
      <c r="E9" s="248"/>
      <c r="F9" s="1003" t="s">
        <v>38</v>
      </c>
      <c r="G9" s="1004"/>
      <c r="H9" s="248"/>
      <c r="I9" s="1003" t="s">
        <v>39</v>
      </c>
      <c r="J9" s="1004"/>
      <c r="K9" s="248"/>
      <c r="L9" s="1003" t="s">
        <v>40</v>
      </c>
      <c r="M9" s="1004"/>
      <c r="N9" s="248"/>
      <c r="O9" s="1003" t="s">
        <v>41</v>
      </c>
      <c r="P9" s="1004"/>
      <c r="Q9" s="248"/>
      <c r="R9" s="1003" t="s">
        <v>42</v>
      </c>
      <c r="S9" s="1004"/>
      <c r="T9" s="248"/>
      <c r="U9" s="1003" t="s">
        <v>43</v>
      </c>
      <c r="V9" s="1004"/>
      <c r="W9" s="244"/>
      <c r="X9" s="224" t="s">
        <v>401</v>
      </c>
      <c r="Z9" s="246"/>
      <c r="AA9" s="225" t="s">
        <v>393</v>
      </c>
      <c r="AB9" s="225" t="s">
        <v>394</v>
      </c>
      <c r="AC9" s="225" t="s">
        <v>395</v>
      </c>
      <c r="AD9" s="226" t="s">
        <v>396</v>
      </c>
      <c r="AE9" s="227">
        <v>41778</v>
      </c>
      <c r="AF9" s="227">
        <v>41785</v>
      </c>
      <c r="AG9" s="227">
        <v>41792</v>
      </c>
      <c r="AH9" s="227">
        <v>41799</v>
      </c>
      <c r="AI9" s="227">
        <v>41806</v>
      </c>
      <c r="AJ9" s="227">
        <v>41813</v>
      </c>
      <c r="AK9" s="227">
        <v>41820</v>
      </c>
      <c r="AL9" s="227">
        <v>41827</v>
      </c>
      <c r="AM9" s="227">
        <v>41834</v>
      </c>
      <c r="AN9" s="227">
        <v>45873</v>
      </c>
      <c r="AO9" s="227">
        <v>45880</v>
      </c>
      <c r="AP9" s="227">
        <v>45887</v>
      </c>
      <c r="AQ9" s="227">
        <v>45894</v>
      </c>
      <c r="AR9" s="227">
        <v>45901</v>
      </c>
      <c r="AS9" s="227">
        <v>45908</v>
      </c>
      <c r="AT9" s="227">
        <v>45915</v>
      </c>
      <c r="AU9" s="227">
        <v>45922</v>
      </c>
      <c r="AV9" s="227">
        <v>45929</v>
      </c>
    </row>
    <row r="10" spans="1:64" s="260" customFormat="1" ht="22.35" customHeight="1" thickTop="1">
      <c r="B10" s="261" t="s">
        <v>397</v>
      </c>
      <c r="C10" s="262">
        <v>0.1875</v>
      </c>
      <c r="D10" s="299">
        <v>0.54583333333333328</v>
      </c>
      <c r="E10" s="263">
        <f>IF(C10="x",0,((IF((+D10-C10)&lt;0,(D10-C10)+1,D10-C10))*24)-0.6)</f>
        <v>7.9999999999999982</v>
      </c>
      <c r="F10" s="262">
        <v>0.1875</v>
      </c>
      <c r="G10" s="299">
        <v>0.54583333333333328</v>
      </c>
      <c r="H10" s="263">
        <f>IF(F10="x",0,((IF((+G10-F10)&lt;0,(G10-F10)+1,G10-F10))*24)-0.6)</f>
        <v>7.9999999999999982</v>
      </c>
      <c r="I10" s="264" t="s">
        <v>429</v>
      </c>
      <c r="J10" s="265" t="s">
        <v>429</v>
      </c>
      <c r="K10" s="263">
        <f>IF(I10="x",0,((IF((+J10-I10)&lt;0,(J10-I10)+1,J10-I10))*24)-0.6)</f>
        <v>0</v>
      </c>
      <c r="L10" s="264" t="s">
        <v>429</v>
      </c>
      <c r="M10" s="265" t="s">
        <v>429</v>
      </c>
      <c r="N10" s="263">
        <f>IF(L10="x",0,((IF((+M10-L10)&lt;0,(M10-L10)+1,M10-L10))*24)-0.6)</f>
        <v>0</v>
      </c>
      <c r="O10" s="262">
        <v>0.1875</v>
      </c>
      <c r="P10" s="299">
        <v>0.54583333333333328</v>
      </c>
      <c r="Q10" s="263">
        <f>IF(O10="x",0,((IF((+P10-O10)&lt;0,(P10-O10)+1,P10-O10))*24)-0.6)</f>
        <v>7.9999999999999982</v>
      </c>
      <c r="R10" s="262">
        <v>0.1875</v>
      </c>
      <c r="S10" s="299">
        <v>0.54583333333333328</v>
      </c>
      <c r="T10" s="263">
        <f>IF(R10="x",0,((IF((+S10-R10)&lt;0,(S10-R10)+1,S10-R10))*24)-0.6)</f>
        <v>7.9999999999999982</v>
      </c>
      <c r="U10" s="262">
        <v>0.1875</v>
      </c>
      <c r="V10" s="299">
        <v>0.54583333333333328</v>
      </c>
      <c r="W10" s="263">
        <f>IF(U10="x",0,((IF((+V10-U10)&lt;0,(V10-U10)+1,V10-U10))*24)-0.6)</f>
        <v>7.9999999999999982</v>
      </c>
      <c r="X10" s="266">
        <f>E10+H10+K10+N10+Q10+T10+W10</f>
        <v>39.999999999999993</v>
      </c>
      <c r="AA10" s="267">
        <v>703700</v>
      </c>
      <c r="AB10" s="267" t="s">
        <v>2</v>
      </c>
      <c r="AC10" s="268" t="s">
        <v>399</v>
      </c>
      <c r="AD10" s="269" t="s">
        <v>508</v>
      </c>
      <c r="AE10" s="270" t="s">
        <v>397</v>
      </c>
      <c r="AF10" s="270" t="s">
        <v>397</v>
      </c>
      <c r="AG10" s="270" t="s">
        <v>397</v>
      </c>
      <c r="AH10" s="270" t="s">
        <v>397</v>
      </c>
      <c r="AI10" s="270" t="s">
        <v>397</v>
      </c>
      <c r="AJ10" s="270" t="s">
        <v>397</v>
      </c>
      <c r="AK10" s="270" t="s">
        <v>397</v>
      </c>
      <c r="AL10" s="270" t="s">
        <v>397</v>
      </c>
      <c r="AM10" s="270" t="s">
        <v>397</v>
      </c>
      <c r="AN10" s="270" t="s">
        <v>397</v>
      </c>
      <c r="AO10" s="270" t="s">
        <v>397</v>
      </c>
      <c r="AP10" s="270" t="s">
        <v>397</v>
      </c>
      <c r="AQ10" s="270" t="s">
        <v>397</v>
      </c>
      <c r="AR10" s="270" t="s">
        <v>397</v>
      </c>
      <c r="AS10" s="270" t="s">
        <v>397</v>
      </c>
      <c r="AT10" s="270" t="s">
        <v>397</v>
      </c>
      <c r="AU10" s="270" t="s">
        <v>397</v>
      </c>
      <c r="AV10" s="270" t="s">
        <v>397</v>
      </c>
    </row>
    <row r="11" spans="1:64" s="260" customFormat="1" ht="22.35" customHeight="1">
      <c r="B11" s="261" t="s">
        <v>400</v>
      </c>
      <c r="C11" s="264" t="s">
        <v>429</v>
      </c>
      <c r="D11" s="265" t="s">
        <v>429</v>
      </c>
      <c r="E11" s="263">
        <f>IF(C11="x",0,((IF((+D11-C11)&lt;0,(D11-C11)+1,D11-C11))*24)-0.6)</f>
        <v>0</v>
      </c>
      <c r="F11" s="264" t="s">
        <v>398</v>
      </c>
      <c r="G11" s="265" t="s">
        <v>398</v>
      </c>
      <c r="H11" s="263">
        <f>IF(F11="x",0,((IF((+G11-F11)&lt;0,(G11-F11)+1,G11-F11))*24)-0.6)</f>
        <v>0</v>
      </c>
      <c r="I11" s="264">
        <v>0.1875</v>
      </c>
      <c r="J11" s="265">
        <v>0.54583333333333328</v>
      </c>
      <c r="K11" s="263">
        <f>IF(I11="x",0,((IF((+J11-I11)&lt;0,(J11-I11)+1,J11-I11))*24)-0.6)</f>
        <v>7.9999999999999982</v>
      </c>
      <c r="L11" s="264">
        <v>0.1875</v>
      </c>
      <c r="M11" s="265">
        <v>0.54583333333333328</v>
      </c>
      <c r="N11" s="263">
        <f>IF(L11="x",0,((IF((+M11-L11)&lt;0,(M11-L11)+1,M11-L11))*24)-0.6)</f>
        <v>7.9999999999999982</v>
      </c>
      <c r="O11" s="264">
        <v>0.1875</v>
      </c>
      <c r="P11" s="265">
        <v>0.54583333333333328</v>
      </c>
      <c r="Q11" s="263">
        <f>IF(O11="x",0,((IF((+P11-O11)&lt;0,(P11-O11)+1,P11-O11))*24)-0.6)</f>
        <v>7.9999999999999982</v>
      </c>
      <c r="R11" s="264">
        <v>0.1875</v>
      </c>
      <c r="S11" s="265">
        <v>0.54583333333333328</v>
      </c>
      <c r="T11" s="263">
        <f>IF(R11="x",0,((IF((+S11-R11)&lt;0,(S11-R11)+1,S11-R11))*24)-0.6)</f>
        <v>7.9999999999999982</v>
      </c>
      <c r="U11" s="264">
        <v>0.1875</v>
      </c>
      <c r="V11" s="265">
        <v>0.54583333333333328</v>
      </c>
      <c r="W11" s="263">
        <f>IF(U11="x",0,((IF((+V11-U11)&lt;0,(V11-U11)+1,V11-U11))*24)-0.6)</f>
        <v>7.9999999999999982</v>
      </c>
      <c r="X11" s="266">
        <f>E11+H11+K11+N11+Q11+T11+W11</f>
        <v>39.999999999999993</v>
      </c>
      <c r="AA11" s="271">
        <v>703237</v>
      </c>
      <c r="AB11" s="271" t="s">
        <v>3</v>
      </c>
      <c r="AC11" s="268" t="s">
        <v>399</v>
      </c>
      <c r="AD11" s="269" t="s">
        <v>508</v>
      </c>
      <c r="AE11" s="272"/>
      <c r="AF11" s="272"/>
      <c r="AG11" s="272"/>
      <c r="AH11" s="272"/>
      <c r="AI11" s="272"/>
      <c r="AJ11" s="272"/>
      <c r="AK11" s="272"/>
      <c r="AL11" s="272"/>
      <c r="AM11" s="272"/>
      <c r="AN11" s="272" t="s">
        <v>400</v>
      </c>
      <c r="AO11" s="272" t="s">
        <v>400</v>
      </c>
      <c r="AP11" s="272" t="s">
        <v>400</v>
      </c>
      <c r="AQ11" s="272" t="s">
        <v>400</v>
      </c>
      <c r="AR11" s="272" t="s">
        <v>400</v>
      </c>
      <c r="AS11" s="272" t="s">
        <v>400</v>
      </c>
      <c r="AT11" s="272" t="s">
        <v>400</v>
      </c>
      <c r="AU11" s="272" t="s">
        <v>400</v>
      </c>
      <c r="AV11" s="272" t="s">
        <v>400</v>
      </c>
    </row>
    <row r="12" spans="1:64" s="260" customFormat="1" ht="22.35" customHeight="1">
      <c r="B12" s="261" t="s">
        <v>404</v>
      </c>
      <c r="C12" s="264">
        <v>0.27083333333333331</v>
      </c>
      <c r="D12" s="265">
        <v>0.60833333333333328</v>
      </c>
      <c r="E12" s="263">
        <f>IF(C12="x",0,((IF((+D12-C12)&lt;0,(D12-C12)+1,D12-C12))*24)-0.5)</f>
        <v>7.6</v>
      </c>
      <c r="F12" s="264">
        <v>0.27083333333333331</v>
      </c>
      <c r="G12" s="265">
        <v>0.60833333333333328</v>
      </c>
      <c r="H12" s="263">
        <f>IF(F12="x",0,((IF((+G12-F12)&lt;0,(G12-F12)+1,G12-F12))*24)-0.5)</f>
        <v>7.6</v>
      </c>
      <c r="I12" s="264">
        <v>0.27083333333333331</v>
      </c>
      <c r="J12" s="265">
        <v>0.60833333333333328</v>
      </c>
      <c r="K12" s="263">
        <f>IF(I12="x",0,((IF((+J12-I12)&lt;0,(J12-I12)+1,J12-I12))*24)-0.5)</f>
        <v>7.6</v>
      </c>
      <c r="L12" s="264">
        <v>0.27083333333333331</v>
      </c>
      <c r="M12" s="265">
        <v>0.60833333333333328</v>
      </c>
      <c r="N12" s="263">
        <f>IF(L12="x",0,((IF((+M12-L12)&lt;0,(M12-L12)+1,M12-L12))*24)-0.5)</f>
        <v>7.6</v>
      </c>
      <c r="O12" s="264" t="s">
        <v>429</v>
      </c>
      <c r="P12" s="265" t="s">
        <v>429</v>
      </c>
      <c r="Q12" s="263">
        <f>IF(O12="x",0,((IF((+P12-O12)&lt;0,(P12-O12)+1,P12-O12))*24)-0.6)</f>
        <v>0</v>
      </c>
      <c r="R12" s="264" t="s">
        <v>429</v>
      </c>
      <c r="S12" s="265" t="s">
        <v>429</v>
      </c>
      <c r="T12" s="263">
        <f>IF(R12="x",0,((IF((+S12-R12)&lt;0,(S12-R12)+1,S12-R12))*24)-0.6)</f>
        <v>0</v>
      </c>
      <c r="U12" s="264">
        <v>0.27083333333333331</v>
      </c>
      <c r="V12" s="265">
        <v>0.60833333333333328</v>
      </c>
      <c r="W12" s="263">
        <f>IF(U12="x",0,((IF((+V12-U12)&lt;0,(V12-U12)+1,V12-U12))*24)-0.5)</f>
        <v>7.6</v>
      </c>
      <c r="X12" s="266">
        <f>E12+H12+K12+N12+Q12+T12+W12</f>
        <v>38</v>
      </c>
      <c r="AA12" s="267">
        <v>22920</v>
      </c>
      <c r="AB12" s="267" t="s">
        <v>15</v>
      </c>
      <c r="AC12" s="292" t="s">
        <v>399</v>
      </c>
      <c r="AD12" s="293" t="s">
        <v>508</v>
      </c>
      <c r="AE12" s="270" t="s">
        <v>404</v>
      </c>
      <c r="AF12" s="270" t="s">
        <v>405</v>
      </c>
      <c r="AG12" s="270" t="s">
        <v>406</v>
      </c>
      <c r="AH12" s="270" t="s">
        <v>407</v>
      </c>
      <c r="AI12" s="270" t="s">
        <v>408</v>
      </c>
      <c r="AJ12" s="270" t="s">
        <v>409</v>
      </c>
      <c r="AK12" s="270" t="s">
        <v>404</v>
      </c>
      <c r="AL12" s="270" t="s">
        <v>405</v>
      </c>
      <c r="AM12" s="270" t="s">
        <v>406</v>
      </c>
      <c r="AN12" s="270" t="str">
        <f>B12</f>
        <v>P1</v>
      </c>
      <c r="AO12" s="270" t="s">
        <v>404</v>
      </c>
      <c r="AP12" s="270" t="s">
        <v>404</v>
      </c>
      <c r="AQ12" s="270" t="s">
        <v>404</v>
      </c>
      <c r="AR12" s="270" t="s">
        <v>404</v>
      </c>
      <c r="AS12" s="270" t="s">
        <v>404</v>
      </c>
      <c r="AT12" s="270" t="s">
        <v>404</v>
      </c>
      <c r="AU12" s="270" t="s">
        <v>404</v>
      </c>
      <c r="AV12" s="270" t="s">
        <v>404</v>
      </c>
    </row>
    <row r="13" spans="1:64" s="260" customFormat="1" ht="22.35" customHeight="1">
      <c r="B13" s="274"/>
      <c r="C13" s="1006">
        <f>SUM(E10:E12)</f>
        <v>15.599999999999998</v>
      </c>
      <c r="D13" s="1007"/>
      <c r="E13" s="275"/>
      <c r="F13" s="1006">
        <f>SUM(H10:H12)</f>
        <v>15.599999999999998</v>
      </c>
      <c r="G13" s="1007"/>
      <c r="H13" s="275"/>
      <c r="I13" s="1006">
        <f>SUM(K10:K12)</f>
        <v>15.599999999999998</v>
      </c>
      <c r="J13" s="1007"/>
      <c r="K13" s="275"/>
      <c r="L13" s="1006">
        <f>SUM(N10:N12)</f>
        <v>15.599999999999998</v>
      </c>
      <c r="M13" s="1007"/>
      <c r="N13" s="275"/>
      <c r="O13" s="1006">
        <f>SUM(Q10:Q12)</f>
        <v>15.999999999999996</v>
      </c>
      <c r="P13" s="1007"/>
      <c r="Q13" s="275"/>
      <c r="R13" s="1006">
        <f>SUM(T10:T12)</f>
        <v>15.999999999999996</v>
      </c>
      <c r="S13" s="1007"/>
      <c r="T13" s="275"/>
      <c r="U13" s="1006">
        <f>SUM(W10:W12)</f>
        <v>23.599999999999994</v>
      </c>
      <c r="V13" s="1007"/>
      <c r="W13" s="275"/>
      <c r="X13" s="276">
        <f>SUM(X10:X12)</f>
        <v>117.99999999999999</v>
      </c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</row>
    <row r="14" spans="1:64" s="260" customFormat="1" ht="22.35" customHeight="1">
      <c r="B14" s="274"/>
      <c r="C14" s="274"/>
      <c r="D14" s="277"/>
      <c r="E14" s="277"/>
      <c r="F14" s="277"/>
      <c r="G14" s="278"/>
      <c r="H14" s="278"/>
      <c r="I14" s="277"/>
      <c r="J14" s="277"/>
      <c r="K14" s="277"/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9"/>
      <c r="X14" s="339">
        <f>SUM(C13:V13)</f>
        <v>117.99999999999999</v>
      </c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</row>
    <row r="15" spans="1:64" s="260" customFormat="1" ht="22.35" customHeight="1">
      <c r="B15" s="1009" t="s">
        <v>553</v>
      </c>
      <c r="C15" s="1009"/>
      <c r="D15" s="1009"/>
      <c r="E15" s="1009"/>
      <c r="F15" s="1009"/>
      <c r="G15" s="277"/>
      <c r="H15" s="277"/>
      <c r="I15" s="277"/>
      <c r="J15" s="277"/>
      <c r="K15" s="277"/>
      <c r="L15" s="277"/>
      <c r="M15" s="277"/>
      <c r="N15" s="277"/>
      <c r="O15" s="277"/>
      <c r="P15" s="277"/>
      <c r="Q15" s="277"/>
      <c r="R15" s="274"/>
      <c r="S15" s="277"/>
      <c r="T15" s="274"/>
      <c r="U15" s="277"/>
      <c r="V15" s="277"/>
      <c r="W15" s="279"/>
      <c r="X15" s="279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</row>
    <row r="16" spans="1:64" s="260" customFormat="1" ht="22.35" customHeight="1" thickBot="1">
      <c r="B16" s="280"/>
      <c r="C16" s="1012" t="s">
        <v>37</v>
      </c>
      <c r="D16" s="1030"/>
      <c r="E16" s="281"/>
      <c r="F16" s="1012" t="s">
        <v>38</v>
      </c>
      <c r="G16" s="1030"/>
      <c r="H16" s="281"/>
      <c r="I16" s="1012" t="s">
        <v>39</v>
      </c>
      <c r="J16" s="1030"/>
      <c r="K16" s="281"/>
      <c r="L16" s="1012" t="s">
        <v>40</v>
      </c>
      <c r="M16" s="1030"/>
      <c r="N16" s="281"/>
      <c r="O16" s="1012" t="s">
        <v>41</v>
      </c>
      <c r="P16" s="1030"/>
      <c r="Q16" s="281"/>
      <c r="R16" s="1012" t="s">
        <v>42</v>
      </c>
      <c r="S16" s="1030"/>
      <c r="T16" s="281"/>
      <c r="U16" s="1012" t="s">
        <v>43</v>
      </c>
      <c r="V16" s="1030"/>
      <c r="W16" s="279"/>
      <c r="X16" s="282" t="s">
        <v>392</v>
      </c>
      <c r="AA16" s="283" t="s">
        <v>393</v>
      </c>
      <c r="AB16" s="283" t="s">
        <v>394</v>
      </c>
      <c r="AC16" s="283" t="s">
        <v>395</v>
      </c>
      <c r="AD16" s="284" t="s">
        <v>396</v>
      </c>
      <c r="AE16" s="285">
        <v>41778</v>
      </c>
      <c r="AF16" s="285">
        <v>41785</v>
      </c>
      <c r="AG16" s="285">
        <v>41792</v>
      </c>
      <c r="AH16" s="285">
        <v>41799</v>
      </c>
      <c r="AI16" s="285">
        <v>41806</v>
      </c>
      <c r="AJ16" s="285">
        <v>41813</v>
      </c>
      <c r="AK16" s="285">
        <v>41820</v>
      </c>
      <c r="AL16" s="285">
        <v>41827</v>
      </c>
      <c r="AM16" s="285">
        <v>41834</v>
      </c>
      <c r="AN16" s="285">
        <f t="shared" ref="AN16:AV16" si="0">AN9</f>
        <v>45873</v>
      </c>
      <c r="AO16" s="285">
        <f t="shared" si="0"/>
        <v>45880</v>
      </c>
      <c r="AP16" s="285">
        <f t="shared" si="0"/>
        <v>45887</v>
      </c>
      <c r="AQ16" s="285">
        <f t="shared" si="0"/>
        <v>45894</v>
      </c>
      <c r="AR16" s="285">
        <f t="shared" si="0"/>
        <v>45901</v>
      </c>
      <c r="AS16" s="285">
        <f t="shared" si="0"/>
        <v>45908</v>
      </c>
      <c r="AT16" s="285">
        <f t="shared" si="0"/>
        <v>45915</v>
      </c>
      <c r="AU16" s="285">
        <f t="shared" si="0"/>
        <v>45922</v>
      </c>
      <c r="AV16" s="285">
        <f t="shared" si="0"/>
        <v>45929</v>
      </c>
    </row>
    <row r="17" spans="1:48" s="260" customFormat="1" ht="22.35" customHeight="1" thickTop="1">
      <c r="B17" s="261" t="s">
        <v>402</v>
      </c>
      <c r="C17" s="286">
        <v>0.54166666666666663</v>
      </c>
      <c r="D17" s="287">
        <v>0.875</v>
      </c>
      <c r="E17" s="263">
        <f>IF(C17="x",0,((IF((+D17-C17)&lt;0,(D17-C17)+1,D17-C17))*24)-0.5)</f>
        <v>7.5</v>
      </c>
      <c r="F17" s="286">
        <v>0.54166666666666663</v>
      </c>
      <c r="G17" s="287">
        <v>0.875</v>
      </c>
      <c r="H17" s="263">
        <f>IF(F17="x",0,((IF((+G17-F17)&lt;0,(G17-F17)+1,G17-F17))*24))</f>
        <v>8</v>
      </c>
      <c r="I17" s="286">
        <v>0.54166666666666663</v>
      </c>
      <c r="J17" s="287">
        <v>0.875</v>
      </c>
      <c r="K17" s="263">
        <f>IF(I17="x",0,((IF((+J17-I17)&lt;0,(J17-I17)+1,J17-I17))*24))</f>
        <v>8</v>
      </c>
      <c r="L17" s="286">
        <v>0.54166666666666663</v>
      </c>
      <c r="M17" s="287">
        <v>0.875</v>
      </c>
      <c r="N17" s="263">
        <f>IF(L17="x",0,((IF((+M17-L17)&lt;0,(M17-L17)+1,M17-L17))*24))</f>
        <v>8</v>
      </c>
      <c r="O17" s="286">
        <v>0.54166666666666663</v>
      </c>
      <c r="P17" s="287">
        <v>0.875</v>
      </c>
      <c r="Q17" s="263">
        <f>IF(O17="x",0,((IF((+P17-O17)&lt;0,(P17-O17)+1,P17-O17))*24))</f>
        <v>8</v>
      </c>
      <c r="R17" s="286" t="s">
        <v>429</v>
      </c>
      <c r="S17" s="287" t="s">
        <v>429</v>
      </c>
      <c r="T17" s="263">
        <f>IF(R17="x",0,((IF((+S17-R17)&lt;0,(S17-R17)+1,S17-R17))*24))</f>
        <v>0</v>
      </c>
      <c r="U17" s="286" t="s">
        <v>429</v>
      </c>
      <c r="V17" s="287" t="s">
        <v>429</v>
      </c>
      <c r="W17" s="263">
        <f>IF(U17="x",0,((IF((+V17-U17)&lt;0,(V17-U17)+1,V17-U17))*24))</f>
        <v>0</v>
      </c>
      <c r="X17" s="266">
        <f>E17+H17+K17+N17+Q17+T17+W17</f>
        <v>39.5</v>
      </c>
      <c r="AA17" s="267">
        <v>340</v>
      </c>
      <c r="AB17" s="267" t="s">
        <v>4</v>
      </c>
      <c r="AC17" s="268" t="s">
        <v>399</v>
      </c>
      <c r="AD17" s="269" t="s">
        <v>508</v>
      </c>
      <c r="AE17" s="270" t="s">
        <v>402</v>
      </c>
      <c r="AF17" s="270" t="s">
        <v>403</v>
      </c>
      <c r="AG17" s="270" t="s">
        <v>402</v>
      </c>
      <c r="AH17" s="270" t="s">
        <v>403</v>
      </c>
      <c r="AI17" s="270" t="s">
        <v>402</v>
      </c>
      <c r="AJ17" s="270" t="s">
        <v>403</v>
      </c>
      <c r="AK17" s="270" t="s">
        <v>402</v>
      </c>
      <c r="AL17" s="270" t="s">
        <v>403</v>
      </c>
      <c r="AM17" s="270" t="s">
        <v>402</v>
      </c>
      <c r="AN17" s="270" t="s">
        <v>402</v>
      </c>
      <c r="AO17" s="270" t="s">
        <v>402</v>
      </c>
      <c r="AP17" s="270" t="s">
        <v>402</v>
      </c>
      <c r="AQ17" s="270" t="s">
        <v>402</v>
      </c>
      <c r="AR17" s="270" t="s">
        <v>402</v>
      </c>
      <c r="AS17" s="270" t="s">
        <v>402</v>
      </c>
      <c r="AT17" s="270" t="s">
        <v>402</v>
      </c>
      <c r="AU17" s="270" t="s">
        <v>402</v>
      </c>
      <c r="AV17" s="270" t="s">
        <v>402</v>
      </c>
    </row>
    <row r="18" spans="1:48" s="260" customFormat="1" ht="22.35" customHeight="1">
      <c r="B18" s="261" t="s">
        <v>403</v>
      </c>
      <c r="C18" s="264" t="s">
        <v>429</v>
      </c>
      <c r="D18" s="265" t="s">
        <v>429</v>
      </c>
      <c r="E18" s="263">
        <f>IF(C18="x",0,((IF((+D18-C18)&lt;0,(D18-C18)+1,D18-C18))*24))</f>
        <v>0</v>
      </c>
      <c r="F18" s="264" t="s">
        <v>429</v>
      </c>
      <c r="G18" s="265" t="s">
        <v>429</v>
      </c>
      <c r="H18" s="263">
        <f>IF(F18="x",0,((IF((+G18-F18)&lt;0,(G18-F18)+1,G18-F18))*24)-0.5)</f>
        <v>0</v>
      </c>
      <c r="I18" s="264">
        <v>0.5</v>
      </c>
      <c r="J18" s="265">
        <v>0.83333333333333337</v>
      </c>
      <c r="K18" s="263">
        <f t="shared" ref="K18" si="1">IF(I18="x",0,((IF((+J18-I18)&lt;0,(J18-I18)+1,J18-I18))*24))</f>
        <v>8</v>
      </c>
      <c r="L18" s="264">
        <v>0.5</v>
      </c>
      <c r="M18" s="265">
        <v>0.83333333333333337</v>
      </c>
      <c r="N18" s="263">
        <f t="shared" ref="N18" si="2">IF(L18="x",0,((IF((+M18-L18)&lt;0,(M18-L18)+1,M18-L18))*24))</f>
        <v>8</v>
      </c>
      <c r="O18" s="264" t="s">
        <v>429</v>
      </c>
      <c r="P18" s="265" t="s">
        <v>429</v>
      </c>
      <c r="Q18" s="263">
        <f t="shared" ref="Q18" si="3">IF(O18="x",0,((IF((+P18-O18)&lt;0,(P18-O18)+1,P18-O18))*24))</f>
        <v>0</v>
      </c>
      <c r="R18" s="264">
        <v>0.5</v>
      </c>
      <c r="S18" s="265">
        <v>0.83333333333333337</v>
      </c>
      <c r="T18" s="263">
        <f t="shared" ref="T18" si="4">IF(R18="x",0,((IF((+S18-R18)&lt;0,(S18-R18)+1,S18-R18))*24))</f>
        <v>8</v>
      </c>
      <c r="U18" s="264">
        <v>0.5</v>
      </c>
      <c r="V18" s="265">
        <v>0.83333333333333337</v>
      </c>
      <c r="W18" s="263">
        <f>IF(U18="x",0,((IF((+V18-U18)&lt;0,(V18-U18)+1,V18-U18))*24))</f>
        <v>8</v>
      </c>
      <c r="X18" s="266">
        <f>E18+H18+K18+N18+Q18+T18+W18</f>
        <v>32</v>
      </c>
      <c r="AA18" s="267">
        <v>704124</v>
      </c>
      <c r="AB18" s="267" t="s">
        <v>18</v>
      </c>
      <c r="AC18" s="268" t="s">
        <v>399</v>
      </c>
      <c r="AD18" s="269" t="s">
        <v>509</v>
      </c>
      <c r="AE18" s="270" t="s">
        <v>403</v>
      </c>
      <c r="AF18" s="270" t="s">
        <v>402</v>
      </c>
      <c r="AG18" s="270" t="s">
        <v>403</v>
      </c>
      <c r="AH18" s="270" t="s">
        <v>402</v>
      </c>
      <c r="AI18" s="270" t="s">
        <v>403</v>
      </c>
      <c r="AJ18" s="270" t="s">
        <v>402</v>
      </c>
      <c r="AK18" s="270" t="s">
        <v>403</v>
      </c>
      <c r="AL18" s="270" t="s">
        <v>402</v>
      </c>
      <c r="AM18" s="270" t="s">
        <v>403</v>
      </c>
      <c r="AN18" s="270" t="s">
        <v>403</v>
      </c>
      <c r="AO18" s="270" t="s">
        <v>403</v>
      </c>
      <c r="AP18" s="270" t="s">
        <v>403</v>
      </c>
      <c r="AQ18" s="270" t="s">
        <v>403</v>
      </c>
      <c r="AR18" s="270" t="s">
        <v>403</v>
      </c>
      <c r="AS18" s="270" t="s">
        <v>403</v>
      </c>
      <c r="AT18" s="270" t="s">
        <v>403</v>
      </c>
      <c r="AU18" s="270" t="s">
        <v>403</v>
      </c>
      <c r="AV18" s="270" t="s">
        <v>403</v>
      </c>
    </row>
    <row r="19" spans="1:48" s="260" customFormat="1" ht="22.35" customHeight="1">
      <c r="B19" s="261" t="s">
        <v>430</v>
      </c>
      <c r="C19" s="264">
        <v>0.54166666666666663</v>
      </c>
      <c r="D19" s="265">
        <v>0.87916666666666676</v>
      </c>
      <c r="E19" s="263">
        <f>IF(C19="x",0,((IF((+D19-C19)&lt;0,(D19-C19)+1,D19-C19))*24)-0.5)</f>
        <v>7.6000000000000032</v>
      </c>
      <c r="F19" s="264">
        <v>0.54166666666666663</v>
      </c>
      <c r="G19" s="265">
        <v>0.87916666666666676</v>
      </c>
      <c r="H19" s="263">
        <f>IF(F19="x",0,((IF((+G19-F19)&lt;0,(G19-F19)+1,G19-F19))*24)-0.5)</f>
        <v>7.6000000000000032</v>
      </c>
      <c r="I19" s="264" t="s">
        <v>429</v>
      </c>
      <c r="J19" s="265" t="s">
        <v>429</v>
      </c>
      <c r="K19" s="263">
        <f>IF(I19="x",0,((IF((+J19-I19)&lt;0,(J19-I19)+1,J19-I19))*24)-0.5)</f>
        <v>0</v>
      </c>
      <c r="L19" s="264" t="s">
        <v>429</v>
      </c>
      <c r="M19" s="265" t="s">
        <v>429</v>
      </c>
      <c r="N19" s="263">
        <f>IF(L19="x",0,((IF((+M19-L19)&lt;0,(M19-L19)+1,M19-L19))*24)-0.5)</f>
        <v>0</v>
      </c>
      <c r="O19" s="264" t="s">
        <v>429</v>
      </c>
      <c r="P19" s="265" t="s">
        <v>429</v>
      </c>
      <c r="Q19" s="263">
        <f>IF(O19="x",0,((IF((+P19-O19)&lt;0,(P19-O19)+1,P19-O19))*24)-0.5)</f>
        <v>0</v>
      </c>
      <c r="R19" s="264">
        <v>0.54166666666666663</v>
      </c>
      <c r="S19" s="265">
        <v>0.875</v>
      </c>
      <c r="T19" s="263">
        <f>IF(R19="x",0,((IF((+S19-R19)&lt;0,(S19-R19)+1,S19-R19))*24)-0.5)</f>
        <v>7.5</v>
      </c>
      <c r="U19" s="264">
        <v>0.54166666666666663</v>
      </c>
      <c r="V19" s="265">
        <v>0.875</v>
      </c>
      <c r="W19" s="263">
        <f>IF(U19="x",0,((IF((+V19-U19)&lt;0,(V19-U19)+1,V19-U19))*24)-0.5)</f>
        <v>7.5</v>
      </c>
      <c r="X19" s="266">
        <f>E19+H19+K19+N19+Q19+T19+W19</f>
        <v>30.200000000000006</v>
      </c>
      <c r="AA19" s="267">
        <v>282284</v>
      </c>
      <c r="AB19" s="267" t="s">
        <v>582</v>
      </c>
      <c r="AC19" s="268" t="s">
        <v>399</v>
      </c>
      <c r="AD19" s="269" t="s">
        <v>508</v>
      </c>
      <c r="AE19" s="270" t="s">
        <v>403</v>
      </c>
      <c r="AF19" s="270" t="s">
        <v>402</v>
      </c>
      <c r="AG19" s="270" t="s">
        <v>403</v>
      </c>
      <c r="AH19" s="270" t="s">
        <v>402</v>
      </c>
      <c r="AI19" s="270" t="s">
        <v>403</v>
      </c>
      <c r="AJ19" s="270" t="s">
        <v>402</v>
      </c>
      <c r="AK19" s="270" t="s">
        <v>403</v>
      </c>
      <c r="AL19" s="270" t="s">
        <v>402</v>
      </c>
      <c r="AM19" s="270" t="s">
        <v>403</v>
      </c>
      <c r="AN19" s="270" t="s">
        <v>430</v>
      </c>
      <c r="AO19" s="270" t="s">
        <v>430</v>
      </c>
      <c r="AP19" s="270" t="s">
        <v>430</v>
      </c>
      <c r="AQ19" s="270" t="s">
        <v>430</v>
      </c>
      <c r="AR19" s="270" t="s">
        <v>430</v>
      </c>
      <c r="AS19" s="270" t="s">
        <v>430</v>
      </c>
      <c r="AT19" s="270" t="s">
        <v>430</v>
      </c>
      <c r="AU19" s="270" t="s">
        <v>430</v>
      </c>
      <c r="AV19" s="270" t="s">
        <v>430</v>
      </c>
    </row>
    <row r="20" spans="1:48" s="260" customFormat="1" ht="22.35" customHeight="1">
      <c r="B20" s="274"/>
      <c r="C20" s="1006">
        <f>SUM(E17:E19)</f>
        <v>15.100000000000003</v>
      </c>
      <c r="D20" s="1007"/>
      <c r="E20" s="275"/>
      <c r="F20" s="1006">
        <f>SUM(H17:H19)</f>
        <v>15.600000000000003</v>
      </c>
      <c r="G20" s="1007"/>
      <c r="H20" s="275"/>
      <c r="I20" s="1006">
        <f>SUM(K17:K19)</f>
        <v>16</v>
      </c>
      <c r="J20" s="1007"/>
      <c r="K20" s="275"/>
      <c r="L20" s="1006">
        <f>SUM(N17:N19)</f>
        <v>16</v>
      </c>
      <c r="M20" s="1007"/>
      <c r="N20" s="275"/>
      <c r="O20" s="1006">
        <f>SUM(Q17:Q19)</f>
        <v>8</v>
      </c>
      <c r="P20" s="1007"/>
      <c r="Q20" s="275"/>
      <c r="R20" s="1006">
        <f>SUM(T17:T19)</f>
        <v>15.5</v>
      </c>
      <c r="S20" s="1007"/>
      <c r="T20" s="275"/>
      <c r="U20" s="1006">
        <f>SUM(W17:W19)</f>
        <v>15.5</v>
      </c>
      <c r="V20" s="1007"/>
      <c r="W20" s="275"/>
      <c r="X20" s="276">
        <f>SUM(X17:X19)</f>
        <v>101.7</v>
      </c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48" s="260" customFormat="1" ht="22.35" customHeight="1">
      <c r="B21" s="274"/>
      <c r="C21" s="274"/>
      <c r="D21" s="277"/>
      <c r="E21" s="277"/>
      <c r="F21" s="277"/>
      <c r="G21" s="278"/>
      <c r="H21" s="278"/>
      <c r="I21" s="277"/>
      <c r="J21" s="277"/>
      <c r="K21" s="277"/>
      <c r="L21" s="277"/>
      <c r="M21" s="277"/>
      <c r="N21" s="277"/>
      <c r="O21" s="277"/>
      <c r="P21" s="277"/>
      <c r="Q21" s="277"/>
      <c r="R21" s="277"/>
      <c r="S21" s="277"/>
      <c r="T21" s="277"/>
      <c r="U21" s="277"/>
      <c r="V21" s="277"/>
      <c r="W21" s="279"/>
      <c r="X21" s="339">
        <f>SUM(C20:V20)</f>
        <v>101.7</v>
      </c>
      <c r="AE21" s="27"/>
      <c r="AF21" s="27"/>
      <c r="AG21" s="27"/>
      <c r="AH21" s="27"/>
      <c r="AI21" s="27"/>
      <c r="AJ21" s="27"/>
      <c r="AK21" s="27"/>
    </row>
    <row r="22" spans="1:48" s="260" customFormat="1" ht="22.35" customHeight="1" thickBot="1">
      <c r="A22" s="279"/>
      <c r="B22" s="288"/>
      <c r="C22" s="288"/>
      <c r="D22" s="288"/>
      <c r="E22" s="288"/>
      <c r="F22" s="288"/>
      <c r="G22" s="288"/>
      <c r="H22" s="288"/>
      <c r="I22" s="288"/>
      <c r="J22" s="288"/>
      <c r="K22" s="288"/>
      <c r="L22" s="288"/>
      <c r="M22" s="288"/>
      <c r="N22" s="288"/>
      <c r="O22" s="288"/>
      <c r="P22" s="288"/>
      <c r="Q22" s="288"/>
      <c r="R22" s="288"/>
      <c r="S22" s="288"/>
      <c r="T22" s="288"/>
      <c r="U22" s="288"/>
      <c r="V22" s="288"/>
      <c r="W22" s="288"/>
      <c r="X22" s="288"/>
      <c r="Y22" s="288"/>
      <c r="Z22" s="288"/>
      <c r="AA22" s="288"/>
      <c r="AB22" s="288"/>
      <c r="AC22" s="288"/>
      <c r="AD22" s="288"/>
      <c r="AE22" s="288"/>
      <c r="AF22" s="288"/>
      <c r="AG22" s="288"/>
      <c r="AH22" s="288"/>
      <c r="AI22" s="288"/>
      <c r="AJ22" s="288"/>
      <c r="AK22" s="288"/>
      <c r="AL22" s="288"/>
      <c r="AM22" s="288"/>
      <c r="AN22" s="288"/>
      <c r="AO22" s="288"/>
      <c r="AP22" s="288"/>
      <c r="AQ22" s="288"/>
      <c r="AR22" s="288"/>
      <c r="AS22" s="288"/>
      <c r="AT22" s="288"/>
      <c r="AU22" s="288"/>
      <c r="AV22" s="288"/>
    </row>
    <row r="23" spans="1:48" s="260" customFormat="1" ht="30" customHeight="1" thickTop="1">
      <c r="A23" s="279"/>
      <c r="B23" s="289"/>
      <c r="C23" s="290"/>
      <c r="D23" s="290"/>
      <c r="E23" s="290"/>
      <c r="F23" s="289"/>
      <c r="G23" s="290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0"/>
      <c r="T23" s="290"/>
      <c r="U23" s="290"/>
      <c r="V23" s="290"/>
      <c r="W23" s="290"/>
      <c r="X23" s="290"/>
      <c r="Y23" s="290"/>
      <c r="Z23" s="290"/>
      <c r="AA23" s="290"/>
      <c r="AB23" s="290"/>
      <c r="AC23" s="290"/>
      <c r="AD23" s="290"/>
      <c r="AE23" s="290"/>
      <c r="AF23" s="290"/>
      <c r="AG23" s="290"/>
      <c r="AH23" s="290"/>
      <c r="AI23" s="290"/>
      <c r="AJ23" s="290"/>
      <c r="AK23" s="290"/>
      <c r="AL23" s="290"/>
      <c r="AM23" s="290"/>
      <c r="AN23" s="290"/>
      <c r="AO23" s="290"/>
      <c r="AP23" s="290"/>
    </row>
    <row r="24" spans="1:48" s="260" customFormat="1" ht="30" customHeight="1">
      <c r="A24" s="279"/>
      <c r="B24" s="327" t="s">
        <v>238</v>
      </c>
      <c r="C24" s="277"/>
      <c r="D24" s="277"/>
      <c r="E24" s="277"/>
      <c r="F24" s="274"/>
      <c r="G24" s="277"/>
      <c r="H24" s="277"/>
      <c r="I24" s="277"/>
      <c r="J24" s="277"/>
      <c r="K24" s="277"/>
      <c r="L24" s="277"/>
      <c r="M24" s="277"/>
      <c r="N24" s="277"/>
      <c r="O24" s="277"/>
      <c r="P24" s="277"/>
      <c r="Q24" s="277"/>
      <c r="R24" s="277"/>
      <c r="S24" s="277"/>
      <c r="T24" s="277"/>
      <c r="U24" s="277"/>
      <c r="V24" s="277"/>
      <c r="W24" s="279"/>
      <c r="X24" s="279"/>
      <c r="Y24" s="279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48" s="260" customFormat="1" ht="22.35" customHeight="1">
      <c r="B25" s="279"/>
      <c r="C25" s="274"/>
      <c r="D25" s="277"/>
      <c r="E25" s="277"/>
      <c r="F25" s="277"/>
      <c r="G25" s="278"/>
      <c r="H25" s="278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279"/>
      <c r="X25" s="279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48" s="260" customFormat="1" ht="22.35" customHeight="1">
      <c r="B26" s="1010" t="s">
        <v>555</v>
      </c>
      <c r="C26" s="1010"/>
      <c r="D26" s="1010"/>
      <c r="E26" s="1010"/>
      <c r="F26" s="1010"/>
      <c r="G26" s="1010"/>
      <c r="H26" s="277"/>
      <c r="I26" s="277"/>
      <c r="J26" s="277"/>
      <c r="K26" s="277"/>
      <c r="L26" s="277"/>
      <c r="M26" s="277"/>
      <c r="N26" s="277"/>
      <c r="O26" s="277"/>
      <c r="P26" s="277"/>
      <c r="Q26" s="277"/>
      <c r="R26" s="274"/>
      <c r="S26" s="274"/>
      <c r="T26" s="274"/>
      <c r="U26" s="274"/>
      <c r="V26" s="277"/>
      <c r="W26" s="279"/>
      <c r="X26" s="279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48" s="260" customFormat="1" ht="22.35" customHeight="1" thickBot="1">
      <c r="B27" s="280"/>
      <c r="C27" s="1012" t="s">
        <v>37</v>
      </c>
      <c r="D27" s="1030"/>
      <c r="E27" s="281"/>
      <c r="F27" s="1012" t="s">
        <v>38</v>
      </c>
      <c r="G27" s="1030"/>
      <c r="H27" s="281"/>
      <c r="I27" s="1012" t="s">
        <v>39</v>
      </c>
      <c r="J27" s="1030"/>
      <c r="K27" s="281"/>
      <c r="L27" s="1012" t="s">
        <v>40</v>
      </c>
      <c r="M27" s="1030"/>
      <c r="N27" s="281"/>
      <c r="O27" s="1012" t="s">
        <v>41</v>
      </c>
      <c r="P27" s="1030"/>
      <c r="Q27" s="281"/>
      <c r="R27" s="1012" t="s">
        <v>42</v>
      </c>
      <c r="S27" s="1030"/>
      <c r="T27" s="281"/>
      <c r="U27" s="1012" t="s">
        <v>43</v>
      </c>
      <c r="V27" s="1030"/>
      <c r="W27" s="279"/>
      <c r="X27" s="282" t="s">
        <v>392</v>
      </c>
      <c r="AA27" s="283" t="s">
        <v>393</v>
      </c>
      <c r="AB27" s="283" t="s">
        <v>394</v>
      </c>
      <c r="AC27" s="283" t="s">
        <v>395</v>
      </c>
      <c r="AD27" s="284" t="s">
        <v>396</v>
      </c>
      <c r="AE27" s="285">
        <v>41778</v>
      </c>
      <c r="AF27" s="285">
        <v>41785</v>
      </c>
      <c r="AG27" s="285">
        <v>41792</v>
      </c>
      <c r="AH27" s="285">
        <v>41799</v>
      </c>
      <c r="AI27" s="285">
        <v>41806</v>
      </c>
      <c r="AJ27" s="285">
        <v>41813</v>
      </c>
      <c r="AK27" s="285">
        <v>41820</v>
      </c>
      <c r="AL27" s="285">
        <v>41827</v>
      </c>
      <c r="AM27" s="285">
        <v>41834</v>
      </c>
      <c r="AN27" s="307">
        <f t="shared" ref="AN27:AV27" si="5">AN16</f>
        <v>45873</v>
      </c>
      <c r="AO27" s="307">
        <f t="shared" si="5"/>
        <v>45880</v>
      </c>
      <c r="AP27" s="307">
        <f t="shared" si="5"/>
        <v>45887</v>
      </c>
      <c r="AQ27" s="307">
        <f t="shared" si="5"/>
        <v>45894</v>
      </c>
      <c r="AR27" s="307">
        <f t="shared" si="5"/>
        <v>45901</v>
      </c>
      <c r="AS27" s="307">
        <f t="shared" si="5"/>
        <v>45908</v>
      </c>
      <c r="AT27" s="307">
        <f t="shared" si="5"/>
        <v>45915</v>
      </c>
      <c r="AU27" s="307">
        <f t="shared" si="5"/>
        <v>45922</v>
      </c>
      <c r="AV27" s="307">
        <f t="shared" si="5"/>
        <v>45929</v>
      </c>
    </row>
    <row r="28" spans="1:48" s="260" customFormat="1" ht="22.35" customHeight="1" thickTop="1">
      <c r="B28" s="291" t="s">
        <v>451</v>
      </c>
      <c r="C28" s="264">
        <v>0.25</v>
      </c>
      <c r="D28" s="265">
        <v>0.60833333333333328</v>
      </c>
      <c r="E28" s="263">
        <f>IF(C28="x",0,((IF((+D28-C28)&lt;0,(D28-C28)+1,D28-C28))*24)-0.6)</f>
        <v>7.9999999999999982</v>
      </c>
      <c r="F28" s="264">
        <v>0.25</v>
      </c>
      <c r="G28" s="265">
        <v>0.60833333333333328</v>
      </c>
      <c r="H28" s="263">
        <f>IF(F28="x",0,((IF((+G28-F28)&lt;0,(G28-F28)+1,G28-F28))*24)-0.6)</f>
        <v>7.9999999999999982</v>
      </c>
      <c r="I28" s="264">
        <v>0.25</v>
      </c>
      <c r="J28" s="265">
        <v>0.60833333333333328</v>
      </c>
      <c r="K28" s="263">
        <f>IF(I28="x",0,((IF((+J28-I28)&lt;0,(J28-I28)+1,J28-I28))*24)-0.6)</f>
        <v>7.9999999999999982</v>
      </c>
      <c r="L28" s="264">
        <v>0.25</v>
      </c>
      <c r="M28" s="265">
        <v>0.60833333333333328</v>
      </c>
      <c r="N28" s="263">
        <f>IF(L28="x",0,((IF((+M28-L28)&lt;0,(M28-L28)+1,M28-L28))*24)-0.6)</f>
        <v>7.9999999999999982</v>
      </c>
      <c r="O28" s="264" t="s">
        <v>429</v>
      </c>
      <c r="P28" s="265" t="s">
        <v>429</v>
      </c>
      <c r="Q28" s="263">
        <f t="shared" ref="Q28" si="6">IF(O28="x",0,((IF((+P28-O28)&lt;0,(P28-O28)+1,P28-O28))*24))</f>
        <v>0</v>
      </c>
      <c r="R28" s="294" t="s">
        <v>429</v>
      </c>
      <c r="S28" s="295" t="s">
        <v>429</v>
      </c>
      <c r="T28" s="263">
        <f t="shared" ref="T28:T30" si="7">IF(R28="x",0,((IF((+S28-R28)&lt;0,(S28-R28)+1,S28-R28))*24))</f>
        <v>0</v>
      </c>
      <c r="U28" s="264">
        <v>0.25</v>
      </c>
      <c r="V28" s="265">
        <v>0.60833333333333328</v>
      </c>
      <c r="W28" s="263">
        <f>IF(U28="x",0,((IF((+V28-U28)&lt;0,(V28-U28)+1,V28-U28))*24)-0.6)</f>
        <v>7.9999999999999982</v>
      </c>
      <c r="X28" s="266">
        <f>E28+H28+K28+N28+Q28+T28+W28</f>
        <v>39.999999999999993</v>
      </c>
      <c r="AA28" s="267">
        <v>700217</v>
      </c>
      <c r="AB28" s="267" t="s">
        <v>14</v>
      </c>
      <c r="AC28" s="292" t="s">
        <v>399</v>
      </c>
      <c r="AD28" s="293" t="s">
        <v>548</v>
      </c>
      <c r="AE28" s="270" t="s">
        <v>405</v>
      </c>
      <c r="AF28" s="270" t="s">
        <v>406</v>
      </c>
      <c r="AG28" s="270" t="s">
        <v>407</v>
      </c>
      <c r="AH28" s="270" t="s">
        <v>408</v>
      </c>
      <c r="AI28" s="270" t="s">
        <v>409</v>
      </c>
      <c r="AJ28" s="270" t="s">
        <v>404</v>
      </c>
      <c r="AK28" s="270" t="s">
        <v>405</v>
      </c>
      <c r="AL28" s="270" t="s">
        <v>406</v>
      </c>
      <c r="AM28" s="270" t="s">
        <v>407</v>
      </c>
      <c r="AN28" s="314" t="s">
        <v>451</v>
      </c>
      <c r="AO28" s="314" t="s">
        <v>451</v>
      </c>
      <c r="AP28" s="314" t="s">
        <v>451</v>
      </c>
      <c r="AQ28" s="314" t="s">
        <v>451</v>
      </c>
      <c r="AR28" s="314" t="s">
        <v>451</v>
      </c>
      <c r="AS28" s="314" t="s">
        <v>451</v>
      </c>
      <c r="AT28" s="314" t="s">
        <v>451</v>
      </c>
      <c r="AU28" s="314" t="s">
        <v>451</v>
      </c>
      <c r="AV28" s="314" t="s">
        <v>451</v>
      </c>
    </row>
    <row r="29" spans="1:48" s="260" customFormat="1" ht="22.35" customHeight="1">
      <c r="B29" s="291" t="s">
        <v>452</v>
      </c>
      <c r="C29" s="264">
        <v>0.20833333333333334</v>
      </c>
      <c r="D29" s="265">
        <v>0.54583333333333328</v>
      </c>
      <c r="E29" s="263">
        <f>IF(C29="x",0,((IF((+D29-C29)&lt;0,(D29-C29)+1,D29-C29))*24)-0.6)</f>
        <v>7.4999999999999982</v>
      </c>
      <c r="F29" s="264">
        <v>0.20833333333333334</v>
      </c>
      <c r="G29" s="265">
        <v>0.54583333333333328</v>
      </c>
      <c r="H29" s="263">
        <f>IF(F29="x",0,((IF((+G29-F29)&lt;0,(G29-F29)+1,G29-F29))*24)-0.6)</f>
        <v>7.4999999999999982</v>
      </c>
      <c r="I29" s="264">
        <v>0.20833333333333334</v>
      </c>
      <c r="J29" s="265">
        <v>0.54583333333333328</v>
      </c>
      <c r="K29" s="263">
        <f>IF(I29="x",0,((IF((+J29-I29)&lt;0,(J29-I29)+1,J29-I29))*24)-0.6)</f>
        <v>7.4999999999999982</v>
      </c>
      <c r="L29" s="264">
        <v>0.20833333333333334</v>
      </c>
      <c r="M29" s="265">
        <v>0.54583333333333328</v>
      </c>
      <c r="N29" s="263">
        <f>IF(L29="x",0,((IF((+M29-L29)&lt;0,(M29-L29)+1,M29-L29))*24)-0.6)</f>
        <v>7.4999999999999982</v>
      </c>
      <c r="O29" s="264">
        <v>0.20833333333333334</v>
      </c>
      <c r="P29" s="265">
        <v>0.54583333333333328</v>
      </c>
      <c r="Q29" s="263">
        <f>IF(O29="x",0,((IF((+P29-O29)&lt;0,(P29-O29)+1,P29-O29))*24)-0.6)</f>
        <v>7.4999999999999982</v>
      </c>
      <c r="R29" s="264" t="s">
        <v>429</v>
      </c>
      <c r="S29" s="265" t="s">
        <v>429</v>
      </c>
      <c r="T29" s="263">
        <f>IF(R29="x",0,((IF((+S29-R29)&lt;0,(S29-R29)+1,S29-R29))*24)-0.6)</f>
        <v>0</v>
      </c>
      <c r="U29" s="264" t="s">
        <v>429</v>
      </c>
      <c r="V29" s="265" t="s">
        <v>429</v>
      </c>
      <c r="W29" s="263">
        <f>IF(U29="x",0,((IF((+V29-U29)&lt;0,(V29-U29)+1,V29-U29))*24)-0.6)</f>
        <v>0</v>
      </c>
      <c r="X29" s="266">
        <f t="shared" ref="X29:X39" si="8">E29+H29+K29+N29+Q29+T29+W29</f>
        <v>37.499999999999993</v>
      </c>
      <c r="AA29" s="267">
        <v>149</v>
      </c>
      <c r="AB29" s="267" t="s">
        <v>11</v>
      </c>
      <c r="AC29" s="292" t="s">
        <v>399</v>
      </c>
      <c r="AD29" s="293" t="s">
        <v>508</v>
      </c>
      <c r="AE29" s="270" t="s">
        <v>406</v>
      </c>
      <c r="AF29" s="270" t="s">
        <v>407</v>
      </c>
      <c r="AG29" s="270" t="s">
        <v>408</v>
      </c>
      <c r="AH29" s="270" t="s">
        <v>409</v>
      </c>
      <c r="AI29" s="270" t="s">
        <v>404</v>
      </c>
      <c r="AJ29" s="270" t="s">
        <v>405</v>
      </c>
      <c r="AK29" s="270" t="s">
        <v>406</v>
      </c>
      <c r="AL29" s="270" t="s">
        <v>407</v>
      </c>
      <c r="AM29" s="270" t="s">
        <v>408</v>
      </c>
      <c r="AN29" s="314" t="s">
        <v>452</v>
      </c>
      <c r="AO29" s="314" t="s">
        <v>452</v>
      </c>
      <c r="AP29" s="314" t="s">
        <v>452</v>
      </c>
      <c r="AQ29" s="314" t="s">
        <v>452</v>
      </c>
      <c r="AR29" s="314" t="s">
        <v>452</v>
      </c>
      <c r="AS29" s="314" t="s">
        <v>452</v>
      </c>
      <c r="AT29" s="314" t="s">
        <v>452</v>
      </c>
      <c r="AU29" s="314" t="s">
        <v>452</v>
      </c>
      <c r="AV29" s="314" t="s">
        <v>452</v>
      </c>
    </row>
    <row r="30" spans="1:48" s="260" customFormat="1" ht="22.35" customHeight="1">
      <c r="B30" s="291" t="s">
        <v>453</v>
      </c>
      <c r="C30" s="264">
        <v>0.27083333333333331</v>
      </c>
      <c r="D30" s="265">
        <v>0.60833333333333328</v>
      </c>
      <c r="E30" s="263">
        <f t="shared" ref="E30:E40" si="9">IF(C30="x",0,((IF((+D30-C30)&lt;0,(D30-C30)+1,D30-C30))*24)-0.5)</f>
        <v>7.6</v>
      </c>
      <c r="F30" s="264">
        <v>0.27083333333333331</v>
      </c>
      <c r="G30" s="265">
        <v>0.60833333333333328</v>
      </c>
      <c r="H30" s="263">
        <f t="shared" ref="H30:H40" si="10">IF(F30="x",0,((IF((+G30-F30)&lt;0,(G30-F30)+1,G30-F30))*24)-0.5)</f>
        <v>7.6</v>
      </c>
      <c r="I30" s="264">
        <v>0.27083333333333331</v>
      </c>
      <c r="J30" s="265">
        <v>0.60833333333333328</v>
      </c>
      <c r="K30" s="263">
        <f t="shared" ref="K30:K40" si="11">IF(I30="x",0,((IF((+J30-I30)&lt;0,(J30-I30)+1,J30-I30))*24)-0.5)</f>
        <v>7.6</v>
      </c>
      <c r="L30" s="264">
        <v>0.27083333333333331</v>
      </c>
      <c r="M30" s="265">
        <v>0.60833333333333328</v>
      </c>
      <c r="N30" s="263">
        <f>IF(L30="x",0,((IF((+M30-L30)&lt;0,(M30-L30)+1,M30-L30))*24)-0.5)</f>
        <v>7.6</v>
      </c>
      <c r="O30" s="264" t="s">
        <v>429</v>
      </c>
      <c r="P30" s="265" t="s">
        <v>429</v>
      </c>
      <c r="Q30" s="263">
        <f>IF(O30="x",0,((IF((+P30-O30)&lt;0,(P30-O30)+1,P30-O30))*24)-0.5)</f>
        <v>0</v>
      </c>
      <c r="R30" s="264" t="s">
        <v>429</v>
      </c>
      <c r="S30" s="265" t="s">
        <v>429</v>
      </c>
      <c r="T30" s="263">
        <f t="shared" si="7"/>
        <v>0</v>
      </c>
      <c r="U30" s="264">
        <v>0.27083333333333331</v>
      </c>
      <c r="V30" s="265">
        <v>0.60833333333333328</v>
      </c>
      <c r="W30" s="263">
        <f>IF(U30="x",0,((IF((+V30-U30)&lt;0,(V30-U30)+1,V30-U30))*24)-0.5)</f>
        <v>7.6</v>
      </c>
      <c r="X30" s="266">
        <f>E30+H30+K30+N30+Q30+T30+W30</f>
        <v>38</v>
      </c>
      <c r="AA30" s="267">
        <v>282232</v>
      </c>
      <c r="AB30" s="267" t="s">
        <v>583</v>
      </c>
      <c r="AC30" s="292" t="s">
        <v>399</v>
      </c>
      <c r="AD30" s="293" t="s">
        <v>548</v>
      </c>
      <c r="AE30" s="270" t="s">
        <v>407</v>
      </c>
      <c r="AF30" s="270" t="s">
        <v>408</v>
      </c>
      <c r="AG30" s="270" t="s">
        <v>409</v>
      </c>
      <c r="AH30" s="270" t="s">
        <v>404</v>
      </c>
      <c r="AI30" s="270" t="s">
        <v>405</v>
      </c>
      <c r="AJ30" s="270" t="s">
        <v>406</v>
      </c>
      <c r="AK30" s="270" t="s">
        <v>407</v>
      </c>
      <c r="AL30" s="270" t="s">
        <v>408</v>
      </c>
      <c r="AM30" s="270" t="s">
        <v>409</v>
      </c>
      <c r="AN30" s="314" t="s">
        <v>453</v>
      </c>
      <c r="AO30" s="314" t="s">
        <v>453</v>
      </c>
      <c r="AP30" s="314" t="s">
        <v>453</v>
      </c>
      <c r="AQ30" s="314" t="s">
        <v>453</v>
      </c>
      <c r="AR30" s="314" t="s">
        <v>453</v>
      </c>
      <c r="AS30" s="314" t="s">
        <v>453</v>
      </c>
      <c r="AT30" s="314" t="s">
        <v>453</v>
      </c>
      <c r="AU30" s="314" t="s">
        <v>453</v>
      </c>
      <c r="AV30" s="314" t="s">
        <v>453</v>
      </c>
    </row>
    <row r="31" spans="1:48" s="260" customFormat="1" ht="22.35" customHeight="1">
      <c r="B31" s="291" t="s">
        <v>454</v>
      </c>
      <c r="C31" s="294" t="s">
        <v>429</v>
      </c>
      <c r="D31" s="295" t="s">
        <v>429</v>
      </c>
      <c r="E31" s="263">
        <f t="shared" si="9"/>
        <v>0</v>
      </c>
      <c r="F31" s="294" t="s">
        <v>429</v>
      </c>
      <c r="G31" s="295" t="s">
        <v>429</v>
      </c>
      <c r="H31" s="263">
        <f t="shared" si="10"/>
        <v>0</v>
      </c>
      <c r="I31" s="294">
        <v>0.25</v>
      </c>
      <c r="J31" s="295">
        <v>0.58750000000000002</v>
      </c>
      <c r="K31" s="263">
        <f t="shared" si="11"/>
        <v>7.6000000000000014</v>
      </c>
      <c r="L31" s="294">
        <v>0.25</v>
      </c>
      <c r="M31" s="295">
        <v>0.58750000000000002</v>
      </c>
      <c r="N31" s="263">
        <f>IF(L31="x",0,((IF((+M31-L31)&lt;0,(M31-L31)+1,M31-L31))*24)-0.5)</f>
        <v>7.6000000000000014</v>
      </c>
      <c r="O31" s="294">
        <v>0.25</v>
      </c>
      <c r="P31" s="295">
        <v>0.58750000000000002</v>
      </c>
      <c r="Q31" s="263">
        <f>IF(O31="x",0,((IF((+P31-O31)&lt;0,(P31-O31)+1,P31-O31))*24)-0.5)</f>
        <v>7.6000000000000014</v>
      </c>
      <c r="R31" s="294">
        <v>0.25</v>
      </c>
      <c r="S31" s="295">
        <v>0.58750000000000002</v>
      </c>
      <c r="T31" s="263">
        <f>IF(R31="x",0,((IF((+S31-R31)&lt;0,(S31-R31)+1,S31-R31))*24)-0.5)</f>
        <v>7.6000000000000014</v>
      </c>
      <c r="U31" s="294">
        <v>0.25</v>
      </c>
      <c r="V31" s="295">
        <v>0.58750000000000002</v>
      </c>
      <c r="W31" s="263">
        <f>IF(U31="x",0,((IF((+V31-U31)&lt;0,(V31-U31)+1,V31-U31))*24)-0.5)</f>
        <v>7.6000000000000014</v>
      </c>
      <c r="X31" s="266">
        <f>E31+H31+K31+N31+Q31+T31+W31</f>
        <v>38.000000000000007</v>
      </c>
      <c r="AA31" s="267">
        <v>25240</v>
      </c>
      <c r="AB31" s="267" t="s">
        <v>571</v>
      </c>
      <c r="AC31" s="292" t="s">
        <v>399</v>
      </c>
      <c r="AD31" s="293" t="s">
        <v>548</v>
      </c>
      <c r="AE31" s="270" t="s">
        <v>408</v>
      </c>
      <c r="AF31" s="270" t="s">
        <v>409</v>
      </c>
      <c r="AG31" s="270" t="s">
        <v>404</v>
      </c>
      <c r="AH31" s="270" t="s">
        <v>405</v>
      </c>
      <c r="AI31" s="270" t="s">
        <v>406</v>
      </c>
      <c r="AJ31" s="270" t="s">
        <v>407</v>
      </c>
      <c r="AK31" s="270" t="s">
        <v>408</v>
      </c>
      <c r="AL31" s="270" t="s">
        <v>409</v>
      </c>
      <c r="AM31" s="270" t="s">
        <v>404</v>
      </c>
      <c r="AN31" s="314" t="s">
        <v>454</v>
      </c>
      <c r="AO31" s="314" t="s">
        <v>454</v>
      </c>
      <c r="AP31" s="314" t="s">
        <v>454</v>
      </c>
      <c r="AQ31" s="314" t="s">
        <v>454</v>
      </c>
      <c r="AR31" s="314" t="s">
        <v>454</v>
      </c>
      <c r="AS31" s="314" t="s">
        <v>454</v>
      </c>
      <c r="AT31" s="314" t="s">
        <v>454</v>
      </c>
      <c r="AU31" s="314" t="s">
        <v>454</v>
      </c>
      <c r="AV31" s="314" t="s">
        <v>454</v>
      </c>
    </row>
    <row r="32" spans="1:48" s="260" customFormat="1" ht="21.75" customHeight="1">
      <c r="B32" s="291" t="s">
        <v>455</v>
      </c>
      <c r="C32" s="264">
        <v>0.25</v>
      </c>
      <c r="D32" s="265">
        <v>0.60833333333333328</v>
      </c>
      <c r="E32" s="263">
        <f>IF(C32="x",0,((IF((+D32-C32)&lt;0,(D32-C32)+1,D32-C32))*24)-0.6)</f>
        <v>7.9999999999999982</v>
      </c>
      <c r="F32" s="264" t="s">
        <v>429</v>
      </c>
      <c r="G32" s="265" t="s">
        <v>429</v>
      </c>
      <c r="H32" s="263">
        <f>IF(F32="x",0,((IF((+G32-F32)&lt;0,(G32-F32)+1,G32-F32))*24)-0.6)</f>
        <v>0</v>
      </c>
      <c r="I32" s="264" t="s">
        <v>429</v>
      </c>
      <c r="J32" s="265" t="s">
        <v>429</v>
      </c>
      <c r="K32" s="263">
        <f>IF(I32="x",0,((IF((+J32-I32)&lt;0,(J32-I32)+1,J32-I32))*24)-0.6)</f>
        <v>0</v>
      </c>
      <c r="L32" s="264">
        <v>0.25</v>
      </c>
      <c r="M32" s="265">
        <v>0.60833333333333328</v>
      </c>
      <c r="N32" s="263">
        <f t="shared" ref="N32:N36" si="12">IF(L32="x",0,((IF((+M32-L32)&lt;0,(M32-L32)+1,M32-L32))*24)-0.6)</f>
        <v>7.9999999999999982</v>
      </c>
      <c r="O32" s="264">
        <v>0.25</v>
      </c>
      <c r="P32" s="265">
        <v>0.60833333333333328</v>
      </c>
      <c r="Q32" s="263">
        <f>IF(O32="x",0,((IF((+P32-O32)&lt;0,(P32-O32)+1,P32-O32))*24)-0.6)</f>
        <v>7.9999999999999982</v>
      </c>
      <c r="R32" s="264">
        <v>0.25</v>
      </c>
      <c r="S32" s="265">
        <v>0.60833333333333328</v>
      </c>
      <c r="T32" s="263">
        <f>IF(R32="x",0,((IF((+S32-R32)&lt;0,(S32-R32)+1,S32-R32))*24)-0.6)</f>
        <v>7.9999999999999982</v>
      </c>
      <c r="U32" s="264">
        <v>0.25</v>
      </c>
      <c r="V32" s="265">
        <v>0.60833333333333328</v>
      </c>
      <c r="W32" s="263">
        <f>IF(U32="x",0,((IF((+V32-U32)&lt;0,(V32-U32)+1,V32-U32))*24)-0.6)</f>
        <v>7.9999999999999982</v>
      </c>
      <c r="X32" s="266">
        <f t="shared" si="8"/>
        <v>39.999999999999993</v>
      </c>
      <c r="AA32" s="267">
        <v>703072</v>
      </c>
      <c r="AB32" s="267" t="s">
        <v>17</v>
      </c>
      <c r="AC32" s="292" t="s">
        <v>399</v>
      </c>
      <c r="AD32" s="293" t="s">
        <v>548</v>
      </c>
      <c r="AE32" s="270" t="s">
        <v>409</v>
      </c>
      <c r="AF32" s="270" t="s">
        <v>404</v>
      </c>
      <c r="AG32" s="270" t="s">
        <v>405</v>
      </c>
      <c r="AH32" s="270" t="s">
        <v>406</v>
      </c>
      <c r="AI32" s="270" t="s">
        <v>407</v>
      </c>
      <c r="AJ32" s="270" t="s">
        <v>408</v>
      </c>
      <c r="AK32" s="270" t="s">
        <v>409</v>
      </c>
      <c r="AL32" s="270" t="s">
        <v>404</v>
      </c>
      <c r="AM32" s="270" t="s">
        <v>405</v>
      </c>
      <c r="AN32" s="314" t="s">
        <v>455</v>
      </c>
      <c r="AO32" s="314" t="s">
        <v>455</v>
      </c>
      <c r="AP32" s="314" t="s">
        <v>455</v>
      </c>
      <c r="AQ32" s="314" t="s">
        <v>455</v>
      </c>
      <c r="AR32" s="314" t="s">
        <v>455</v>
      </c>
      <c r="AS32" s="314" t="s">
        <v>455</v>
      </c>
      <c r="AT32" s="314" t="s">
        <v>455</v>
      </c>
      <c r="AU32" s="314" t="s">
        <v>455</v>
      </c>
      <c r="AV32" s="314" t="s">
        <v>455</v>
      </c>
    </row>
    <row r="33" spans="2:48" s="260" customFormat="1" ht="21.75" customHeight="1">
      <c r="B33" s="291" t="s">
        <v>456</v>
      </c>
      <c r="C33" s="264">
        <v>0.25</v>
      </c>
      <c r="D33" s="300">
        <v>0.60833333333333328</v>
      </c>
      <c r="E33" s="263">
        <f>IF(C33="x",0,((IF((+D33-C33)&lt;0,(D33-C33)+1,D33-C33))*24)-0.6)</f>
        <v>7.9999999999999982</v>
      </c>
      <c r="F33" s="264">
        <v>0.25</v>
      </c>
      <c r="G33" s="265">
        <v>0.60833333333333328</v>
      </c>
      <c r="H33" s="263">
        <f>IF(F33="x",0,((IF((+G33-F33)&lt;0,(G33-F33)+1,G33-F33))*24)-0.6)</f>
        <v>7.9999999999999982</v>
      </c>
      <c r="I33" s="300" t="s">
        <v>429</v>
      </c>
      <c r="J33" s="300" t="s">
        <v>429</v>
      </c>
      <c r="K33" s="263">
        <f>IF(I33="x",0,((IF((+J33-I33)&lt;0,(J33-I33)+1,J33-I33))*24)-0.6)</f>
        <v>0</v>
      </c>
      <c r="L33" s="300" t="s">
        <v>429</v>
      </c>
      <c r="M33" s="300" t="s">
        <v>429</v>
      </c>
      <c r="N33" s="263">
        <f t="shared" si="12"/>
        <v>0</v>
      </c>
      <c r="O33" s="264">
        <v>0.25</v>
      </c>
      <c r="P33" s="265">
        <v>0.60833333333333328</v>
      </c>
      <c r="Q33" s="263">
        <f>IF(O33="x",0,((IF((+P33-O33)&lt;0,(P33-O33)+1,P33-O33))*24)-0.6)</f>
        <v>7.9999999999999982</v>
      </c>
      <c r="R33" s="264">
        <v>0.25</v>
      </c>
      <c r="S33" s="265">
        <v>0.60833333333333328</v>
      </c>
      <c r="T33" s="263">
        <f>IF(R33="x",0,((IF((+S33-R33)&lt;0,(S33-R33)+1,S33-R33))*24)-0.6)</f>
        <v>7.9999999999999982</v>
      </c>
      <c r="U33" s="264">
        <v>0.25</v>
      </c>
      <c r="V33" s="265">
        <v>0.60833333333333328</v>
      </c>
      <c r="W33" s="263">
        <f>IF(U33="x",0,((IF((+V33-U33)&lt;0,(V33-U33)+1,V33-U33))*24)-0.6)</f>
        <v>7.9999999999999982</v>
      </c>
      <c r="X33" s="266">
        <f t="shared" si="8"/>
        <v>39.999999999999993</v>
      </c>
      <c r="AA33" s="267">
        <v>702024</v>
      </c>
      <c r="AB33" s="267" t="s">
        <v>19</v>
      </c>
      <c r="AC33" s="292" t="s">
        <v>399</v>
      </c>
      <c r="AD33" s="293" t="s">
        <v>508</v>
      </c>
      <c r="AE33" s="270"/>
      <c r="AF33" s="270"/>
      <c r="AG33" s="270"/>
      <c r="AH33" s="270"/>
      <c r="AI33" s="270"/>
      <c r="AJ33" s="270"/>
      <c r="AK33" s="270"/>
      <c r="AL33" s="270"/>
      <c r="AM33" s="270"/>
      <c r="AN33" s="314" t="s">
        <v>456</v>
      </c>
      <c r="AO33" s="314" t="s">
        <v>456</v>
      </c>
      <c r="AP33" s="314" t="s">
        <v>456</v>
      </c>
      <c r="AQ33" s="314" t="s">
        <v>456</v>
      </c>
      <c r="AR33" s="314" t="s">
        <v>456</v>
      </c>
      <c r="AS33" s="314" t="s">
        <v>456</v>
      </c>
      <c r="AT33" s="314" t="s">
        <v>456</v>
      </c>
      <c r="AU33" s="314" t="s">
        <v>456</v>
      </c>
      <c r="AV33" s="314" t="s">
        <v>456</v>
      </c>
    </row>
    <row r="34" spans="2:48" s="260" customFormat="1" ht="21.75" customHeight="1">
      <c r="B34" s="291" t="s">
        <v>457</v>
      </c>
      <c r="C34" s="264">
        <v>0.29166666666666669</v>
      </c>
      <c r="D34" s="300">
        <v>0.62916666666666665</v>
      </c>
      <c r="E34" s="263">
        <f t="shared" si="9"/>
        <v>7.6</v>
      </c>
      <c r="F34" s="264">
        <v>0.29166666666666669</v>
      </c>
      <c r="G34" s="300">
        <v>0.62916666666666665</v>
      </c>
      <c r="H34" s="263">
        <f t="shared" si="10"/>
        <v>7.6</v>
      </c>
      <c r="I34" s="300" t="s">
        <v>429</v>
      </c>
      <c r="J34" s="300" t="s">
        <v>429</v>
      </c>
      <c r="K34" s="263">
        <f t="shared" si="11"/>
        <v>0</v>
      </c>
      <c r="L34" s="300" t="s">
        <v>429</v>
      </c>
      <c r="M34" s="300" t="s">
        <v>429</v>
      </c>
      <c r="N34" s="263">
        <f>IF(L34="x",0,((IF((+M34-L34)&lt;0,(M34-L34)+1,M34-L34))*24)-0.5)</f>
        <v>0</v>
      </c>
      <c r="O34" s="300" t="s">
        <v>429</v>
      </c>
      <c r="P34" s="300" t="s">
        <v>429</v>
      </c>
      <c r="Q34" s="263">
        <f>IF(O34="x",0,((IF((+P34-O34)&lt;0,(P34-O34)+1,P34-O34))*24)-0.5)</f>
        <v>0</v>
      </c>
      <c r="R34" s="300" t="s">
        <v>429</v>
      </c>
      <c r="S34" s="300" t="s">
        <v>429</v>
      </c>
      <c r="T34" s="263">
        <f>IF(R34="x",0,((IF((+S34-R34)&lt;0,(S34-R34)+1,S34-R34))*24)-0.5)</f>
        <v>0</v>
      </c>
      <c r="U34" s="264">
        <v>0.29166666666666669</v>
      </c>
      <c r="V34" s="300">
        <v>0.62916666666666665</v>
      </c>
      <c r="W34" s="263">
        <f>IF(U34="x",0,((IF((+V34-U34)&lt;0,(V34-U34)+1,V34-U34))*24)-0.5)</f>
        <v>7.6</v>
      </c>
      <c r="X34" s="266">
        <f t="shared" si="8"/>
        <v>22.799999999999997</v>
      </c>
      <c r="AA34" s="267">
        <v>23280</v>
      </c>
      <c r="AB34" s="301" t="s">
        <v>578</v>
      </c>
      <c r="AC34" s="292" t="s">
        <v>399</v>
      </c>
      <c r="AD34" s="293" t="s">
        <v>509</v>
      </c>
      <c r="AE34" s="270"/>
      <c r="AF34" s="270"/>
      <c r="AG34" s="270"/>
      <c r="AH34" s="270"/>
      <c r="AI34" s="270"/>
      <c r="AJ34" s="270"/>
      <c r="AK34" s="270"/>
      <c r="AL34" s="270"/>
      <c r="AM34" s="270"/>
      <c r="AN34" s="314" t="s">
        <v>457</v>
      </c>
      <c r="AO34" s="314" t="s">
        <v>457</v>
      </c>
      <c r="AP34" s="314" t="s">
        <v>457</v>
      </c>
      <c r="AQ34" s="314" t="s">
        <v>457</v>
      </c>
      <c r="AR34" s="314" t="s">
        <v>457</v>
      </c>
      <c r="AS34" s="314" t="s">
        <v>457</v>
      </c>
      <c r="AT34" s="314" t="s">
        <v>457</v>
      </c>
      <c r="AU34" s="314" t="s">
        <v>457</v>
      </c>
      <c r="AV34" s="314" t="s">
        <v>457</v>
      </c>
    </row>
    <row r="35" spans="2:48" s="260" customFormat="1" ht="21.75" customHeight="1">
      <c r="B35" s="291" t="s">
        <v>458</v>
      </c>
      <c r="C35" s="264">
        <v>0.29166666666666669</v>
      </c>
      <c r="D35" s="300">
        <v>0.62916666666666665</v>
      </c>
      <c r="E35" s="263">
        <f t="shared" si="9"/>
        <v>7.6</v>
      </c>
      <c r="F35" s="300" t="s">
        <v>429</v>
      </c>
      <c r="G35" s="300" t="s">
        <v>429</v>
      </c>
      <c r="H35" s="263">
        <f t="shared" si="10"/>
        <v>0</v>
      </c>
      <c r="I35" s="300" t="s">
        <v>429</v>
      </c>
      <c r="J35" s="300" t="s">
        <v>429</v>
      </c>
      <c r="K35" s="263">
        <f t="shared" si="11"/>
        <v>0</v>
      </c>
      <c r="L35" s="264">
        <v>0.29166666666666669</v>
      </c>
      <c r="M35" s="300">
        <v>0.62916666666666665</v>
      </c>
      <c r="N35" s="263">
        <f>IF(L35="x",0,((IF((+M35-L35)&lt;0,(M35-L35)+1,M35-L35))*24)-0.5)</f>
        <v>7.6</v>
      </c>
      <c r="O35" s="264">
        <v>0.29166666666666669</v>
      </c>
      <c r="P35" s="300">
        <v>0.62916666666666665</v>
      </c>
      <c r="Q35" s="263">
        <f>IF(O35="x",0,((IF((+P35-O35)&lt;0,(P35-O35)+1,P35-O35))*24)-0.5)</f>
        <v>7.6</v>
      </c>
      <c r="R35" s="264">
        <v>0.29166666666666669</v>
      </c>
      <c r="S35" s="300">
        <v>0.62916666666666665</v>
      </c>
      <c r="T35" s="263">
        <f>IF(R35="x",0,((IF((+S35-R35)&lt;0,(S35-R35)+1,S35-R35))*24)-0.5)</f>
        <v>7.6</v>
      </c>
      <c r="U35" s="264">
        <v>0.29166666666666669</v>
      </c>
      <c r="V35" s="300">
        <v>0.62916666666666665</v>
      </c>
      <c r="W35" s="263">
        <f>IF(U35="x",0,((IF((+V35-U35)&lt;0,(V35-U35)+1,V35-U35))*24)-0.5)</f>
        <v>7.6</v>
      </c>
      <c r="X35" s="266">
        <f t="shared" si="8"/>
        <v>38</v>
      </c>
      <c r="AA35" s="267">
        <v>997</v>
      </c>
      <c r="AB35" s="267" t="s">
        <v>588</v>
      </c>
      <c r="AC35" s="292" t="s">
        <v>399</v>
      </c>
      <c r="AD35" s="293" t="s">
        <v>508</v>
      </c>
      <c r="AE35" s="270"/>
      <c r="AF35" s="270"/>
      <c r="AG35" s="270"/>
      <c r="AH35" s="270"/>
      <c r="AI35" s="270"/>
      <c r="AJ35" s="270"/>
      <c r="AK35" s="270"/>
      <c r="AL35" s="270"/>
      <c r="AM35" s="270"/>
      <c r="AN35" s="314" t="s">
        <v>458</v>
      </c>
      <c r="AO35" s="314" t="s">
        <v>458</v>
      </c>
      <c r="AP35" s="314" t="s">
        <v>458</v>
      </c>
      <c r="AQ35" s="314" t="s">
        <v>458</v>
      </c>
      <c r="AR35" s="314" t="s">
        <v>458</v>
      </c>
      <c r="AS35" s="314" t="s">
        <v>458</v>
      </c>
      <c r="AT35" s="314" t="s">
        <v>458</v>
      </c>
      <c r="AU35" s="314" t="s">
        <v>458</v>
      </c>
      <c r="AV35" s="314" t="s">
        <v>458</v>
      </c>
    </row>
    <row r="36" spans="2:48" s="260" customFormat="1" ht="21.75" customHeight="1">
      <c r="B36" s="291" t="s">
        <v>459</v>
      </c>
      <c r="C36" s="264">
        <v>0.29166666666666669</v>
      </c>
      <c r="D36" s="300">
        <v>0.62916666666666665</v>
      </c>
      <c r="E36" s="263">
        <f t="shared" si="9"/>
        <v>7.6</v>
      </c>
      <c r="F36" s="300" t="s">
        <v>429</v>
      </c>
      <c r="G36" s="300" t="s">
        <v>429</v>
      </c>
      <c r="H36" s="263">
        <f t="shared" si="10"/>
        <v>0</v>
      </c>
      <c r="I36" s="300" t="s">
        <v>429</v>
      </c>
      <c r="J36" s="300" t="s">
        <v>429</v>
      </c>
      <c r="K36" s="263">
        <f t="shared" si="11"/>
        <v>0</v>
      </c>
      <c r="L36" s="300" t="s">
        <v>429</v>
      </c>
      <c r="M36" s="300" t="s">
        <v>429</v>
      </c>
      <c r="N36" s="263">
        <f t="shared" si="12"/>
        <v>0</v>
      </c>
      <c r="O36" s="300" t="s">
        <v>429</v>
      </c>
      <c r="P36" s="300" t="s">
        <v>429</v>
      </c>
      <c r="Q36" s="263">
        <f>IF(O36="x",0,((IF((+P36-O36)&lt;0,(P36-O36)+1,P36-O36))*24)-0.5)</f>
        <v>0</v>
      </c>
      <c r="R36" s="264">
        <v>0.29166666666666669</v>
      </c>
      <c r="S36" s="300">
        <v>0.62916666666666665</v>
      </c>
      <c r="T36" s="263">
        <f t="shared" ref="T36:T40" si="13">IF(R36="x",0,((IF((+S36-R36)&lt;0,(S36-R36)+1,S36-R36))*24)-0.5)</f>
        <v>7.6</v>
      </c>
      <c r="U36" s="264">
        <v>0.29166666666666669</v>
      </c>
      <c r="V36" s="300">
        <v>0.62916666666666665</v>
      </c>
      <c r="W36" s="263">
        <f t="shared" ref="W36:W40" si="14">IF(U36="x",0,((IF((+V36-U36)&lt;0,(V36-U36)+1,V36-U36))*24)-0.5)</f>
        <v>7.6</v>
      </c>
      <c r="X36" s="266">
        <f t="shared" si="8"/>
        <v>22.799999999999997</v>
      </c>
      <c r="AA36" s="267">
        <v>1071</v>
      </c>
      <c r="AB36" s="267" t="s">
        <v>590</v>
      </c>
      <c r="AC36" s="292" t="s">
        <v>399</v>
      </c>
      <c r="AD36" s="293" t="s">
        <v>509</v>
      </c>
      <c r="AE36" s="270"/>
      <c r="AF36" s="270"/>
      <c r="AG36" s="270"/>
      <c r="AH36" s="270"/>
      <c r="AI36" s="270"/>
      <c r="AJ36" s="270"/>
      <c r="AK36" s="270"/>
      <c r="AL36" s="270"/>
      <c r="AM36" s="270"/>
      <c r="AN36" s="314" t="s">
        <v>459</v>
      </c>
      <c r="AO36" s="314" t="s">
        <v>459</v>
      </c>
      <c r="AP36" s="314" t="s">
        <v>459</v>
      </c>
      <c r="AQ36" s="314" t="s">
        <v>459</v>
      </c>
      <c r="AR36" s="314" t="s">
        <v>459</v>
      </c>
      <c r="AS36" s="314" t="s">
        <v>459</v>
      </c>
      <c r="AT36" s="314" t="s">
        <v>459</v>
      </c>
      <c r="AU36" s="314" t="s">
        <v>459</v>
      </c>
      <c r="AV36" s="314" t="s">
        <v>459</v>
      </c>
    </row>
    <row r="37" spans="2:48" s="260" customFormat="1" ht="21.75" customHeight="1">
      <c r="B37" s="291" t="s">
        <v>460</v>
      </c>
      <c r="C37" s="264" t="s">
        <v>429</v>
      </c>
      <c r="D37" s="300" t="s">
        <v>429</v>
      </c>
      <c r="E37" s="263">
        <f t="shared" si="9"/>
        <v>0</v>
      </c>
      <c r="F37" s="300" t="s">
        <v>429</v>
      </c>
      <c r="G37" s="300" t="s">
        <v>429</v>
      </c>
      <c r="H37" s="263">
        <f t="shared" si="10"/>
        <v>0</v>
      </c>
      <c r="I37" s="300">
        <v>0.25</v>
      </c>
      <c r="J37" s="300">
        <v>0.58750000000000002</v>
      </c>
      <c r="K37" s="263">
        <f t="shared" si="11"/>
        <v>7.6000000000000014</v>
      </c>
      <c r="L37" s="300">
        <v>0.25</v>
      </c>
      <c r="M37" s="300">
        <v>0.58750000000000002</v>
      </c>
      <c r="N37" s="263">
        <f>IF(L37="x",0,((IF((+M37-L37)&lt;0,(M37-L37)+1,M37-L37))*24)-0.5)</f>
        <v>7.6000000000000014</v>
      </c>
      <c r="O37" s="300">
        <v>0.25</v>
      </c>
      <c r="P37" s="300">
        <v>0.58750000000000002</v>
      </c>
      <c r="Q37" s="263">
        <f>IF(O37="x",0,((IF((+P37-O37)&lt;0,(P37-O37)+1,P37-O37))*24)-0.5)</f>
        <v>7.6000000000000014</v>
      </c>
      <c r="R37" s="300">
        <v>0.25</v>
      </c>
      <c r="S37" s="300">
        <v>0.58750000000000002</v>
      </c>
      <c r="T37" s="263">
        <f t="shared" si="13"/>
        <v>7.6000000000000014</v>
      </c>
      <c r="U37" s="300">
        <v>0.25</v>
      </c>
      <c r="V37" s="300">
        <v>0.58750000000000002</v>
      </c>
      <c r="W37" s="263">
        <f t="shared" si="14"/>
        <v>7.6000000000000014</v>
      </c>
      <c r="X37" s="266">
        <f t="shared" si="8"/>
        <v>38.000000000000007</v>
      </c>
      <c r="AA37" s="267">
        <v>1290</v>
      </c>
      <c r="AB37" s="267" t="s">
        <v>597</v>
      </c>
      <c r="AC37" s="292" t="s">
        <v>399</v>
      </c>
      <c r="AD37" s="293" t="s">
        <v>508</v>
      </c>
      <c r="AE37" s="270"/>
      <c r="AF37" s="270"/>
      <c r="AG37" s="270"/>
      <c r="AH37" s="270"/>
      <c r="AI37" s="270"/>
      <c r="AJ37" s="270"/>
      <c r="AK37" s="270"/>
      <c r="AL37" s="270"/>
      <c r="AM37" s="270"/>
      <c r="AN37" s="314" t="s">
        <v>460</v>
      </c>
      <c r="AO37" s="314" t="s">
        <v>460</v>
      </c>
      <c r="AP37" s="314" t="s">
        <v>460</v>
      </c>
      <c r="AQ37" s="314" t="s">
        <v>460</v>
      </c>
      <c r="AR37" s="314" t="s">
        <v>460</v>
      </c>
      <c r="AS37" s="314" t="s">
        <v>460</v>
      </c>
      <c r="AT37" s="314" t="s">
        <v>460</v>
      </c>
      <c r="AU37" s="314" t="s">
        <v>460</v>
      </c>
      <c r="AV37" s="314" t="s">
        <v>460</v>
      </c>
    </row>
    <row r="38" spans="2:48" s="260" customFormat="1" ht="21.75" customHeight="1">
      <c r="B38" s="291" t="s">
        <v>461</v>
      </c>
      <c r="C38" s="264">
        <v>0.29166666666666669</v>
      </c>
      <c r="D38" s="300">
        <v>0.62916666666666665</v>
      </c>
      <c r="E38" s="263">
        <f t="shared" si="9"/>
        <v>7.6</v>
      </c>
      <c r="F38" s="264">
        <v>0.29166666666666669</v>
      </c>
      <c r="G38" s="300">
        <v>0.62916666666666665</v>
      </c>
      <c r="H38" s="263">
        <f t="shared" si="10"/>
        <v>7.6</v>
      </c>
      <c r="I38" s="264">
        <v>0.29166666666666669</v>
      </c>
      <c r="J38" s="300">
        <v>0.62916666666666665</v>
      </c>
      <c r="K38" s="263">
        <f t="shared" si="11"/>
        <v>7.6</v>
      </c>
      <c r="L38" s="300" t="s">
        <v>429</v>
      </c>
      <c r="M38" s="300" t="s">
        <v>429</v>
      </c>
      <c r="N38" s="263">
        <f t="shared" ref="N38:N40" si="15">IF(L38="x",0,((IF((+M38-L38)&lt;0,(M38-L38)+1,M38-L38))*24)-0.5)</f>
        <v>0</v>
      </c>
      <c r="O38" s="300" t="s">
        <v>429</v>
      </c>
      <c r="P38" s="300" t="s">
        <v>429</v>
      </c>
      <c r="Q38" s="263">
        <f t="shared" ref="Q38:Q40" si="16">IF(O38="x",0,((IF((+P38-O38)&lt;0,(P38-O38)+1,P38-O38))*24)-0.5)</f>
        <v>0</v>
      </c>
      <c r="R38" s="264">
        <v>0.29166666666666669</v>
      </c>
      <c r="S38" s="300">
        <v>0.62916666666666665</v>
      </c>
      <c r="T38" s="263">
        <f t="shared" si="13"/>
        <v>7.6</v>
      </c>
      <c r="U38" s="264">
        <v>0.29166666666666669</v>
      </c>
      <c r="V38" s="300">
        <v>0.62916666666666665</v>
      </c>
      <c r="W38" s="263">
        <f t="shared" si="14"/>
        <v>7.6</v>
      </c>
      <c r="X38" s="266">
        <f t="shared" si="8"/>
        <v>38</v>
      </c>
      <c r="AA38" s="267">
        <v>1338</v>
      </c>
      <c r="AB38" s="267" t="s">
        <v>598</v>
      </c>
      <c r="AC38" s="292" t="s">
        <v>399</v>
      </c>
      <c r="AD38" s="293" t="s">
        <v>508</v>
      </c>
      <c r="AE38" s="270"/>
      <c r="AF38" s="270"/>
      <c r="AG38" s="270"/>
      <c r="AH38" s="270"/>
      <c r="AI38" s="270"/>
      <c r="AJ38" s="270"/>
      <c r="AK38" s="270"/>
      <c r="AL38" s="270"/>
      <c r="AM38" s="270"/>
      <c r="AN38" s="314" t="s">
        <v>461</v>
      </c>
      <c r="AO38" s="314" t="s">
        <v>461</v>
      </c>
      <c r="AP38" s="314" t="s">
        <v>461</v>
      </c>
      <c r="AQ38" s="314" t="s">
        <v>461</v>
      </c>
      <c r="AR38" s="314" t="s">
        <v>461</v>
      </c>
      <c r="AS38" s="314" t="s">
        <v>461</v>
      </c>
      <c r="AT38" s="314" t="s">
        <v>461</v>
      </c>
      <c r="AU38" s="314" t="s">
        <v>461</v>
      </c>
      <c r="AV38" s="314" t="s">
        <v>461</v>
      </c>
    </row>
    <row r="39" spans="2:48" s="260" customFormat="1" ht="21.75" customHeight="1">
      <c r="B39" s="291" t="s">
        <v>462</v>
      </c>
      <c r="C39" s="303">
        <v>0.29166666666666669</v>
      </c>
      <c r="D39" s="304">
        <v>0.62916666666666665</v>
      </c>
      <c r="E39" s="263">
        <f t="shared" si="9"/>
        <v>7.6</v>
      </c>
      <c r="F39" s="264">
        <v>0.29166666666666669</v>
      </c>
      <c r="G39" s="300">
        <v>0.62916666666666665</v>
      </c>
      <c r="H39" s="263">
        <f t="shared" si="10"/>
        <v>7.6</v>
      </c>
      <c r="I39" s="300" t="s">
        <v>429</v>
      </c>
      <c r="J39" s="300" t="s">
        <v>429</v>
      </c>
      <c r="K39" s="263">
        <f t="shared" si="11"/>
        <v>0</v>
      </c>
      <c r="L39" s="300" t="s">
        <v>429</v>
      </c>
      <c r="M39" s="300" t="s">
        <v>429</v>
      </c>
      <c r="N39" s="263">
        <f t="shared" si="15"/>
        <v>0</v>
      </c>
      <c r="O39" s="264">
        <v>0.29166666666666669</v>
      </c>
      <c r="P39" s="300">
        <v>0.62916666666666665</v>
      </c>
      <c r="Q39" s="263">
        <f t="shared" si="16"/>
        <v>7.6</v>
      </c>
      <c r="R39" s="264">
        <v>0.29166666666666669</v>
      </c>
      <c r="S39" s="300">
        <v>0.62916666666666665</v>
      </c>
      <c r="T39" s="263">
        <f t="shared" si="13"/>
        <v>7.6</v>
      </c>
      <c r="U39" s="264">
        <v>0.29166666666666669</v>
      </c>
      <c r="V39" s="300">
        <v>0.62916666666666665</v>
      </c>
      <c r="W39" s="263">
        <f t="shared" si="14"/>
        <v>7.6</v>
      </c>
      <c r="X39" s="266">
        <f t="shared" si="8"/>
        <v>38</v>
      </c>
      <c r="AA39" s="267">
        <v>1237</v>
      </c>
      <c r="AB39" s="267" t="s">
        <v>595</v>
      </c>
      <c r="AC39" s="292" t="s">
        <v>399</v>
      </c>
      <c r="AD39" s="293" t="s">
        <v>508</v>
      </c>
      <c r="AE39" s="270"/>
      <c r="AF39" s="270"/>
      <c r="AG39" s="270"/>
      <c r="AH39" s="270"/>
      <c r="AI39" s="270"/>
      <c r="AJ39" s="270"/>
      <c r="AK39" s="270"/>
      <c r="AL39" s="270"/>
      <c r="AM39" s="270"/>
      <c r="AN39" s="314" t="s">
        <v>462</v>
      </c>
      <c r="AO39" s="314" t="s">
        <v>462</v>
      </c>
      <c r="AP39" s="314" t="s">
        <v>462</v>
      </c>
      <c r="AQ39" s="314" t="s">
        <v>462</v>
      </c>
      <c r="AR39" s="314" t="s">
        <v>462</v>
      </c>
      <c r="AS39" s="314" t="s">
        <v>462</v>
      </c>
      <c r="AT39" s="314" t="s">
        <v>462</v>
      </c>
      <c r="AU39" s="314" t="s">
        <v>462</v>
      </c>
      <c r="AV39" s="314" t="s">
        <v>462</v>
      </c>
    </row>
    <row r="40" spans="2:48" s="260" customFormat="1" ht="21.75" customHeight="1">
      <c r="B40" s="291" t="s">
        <v>463</v>
      </c>
      <c r="C40" s="305">
        <v>0.25</v>
      </c>
      <c r="D40" s="306">
        <v>0.58750000000000002</v>
      </c>
      <c r="E40" s="263">
        <f t="shared" si="9"/>
        <v>7.6000000000000014</v>
      </c>
      <c r="F40" s="300">
        <v>0.25</v>
      </c>
      <c r="G40" s="300">
        <v>0.58750000000000002</v>
      </c>
      <c r="H40" s="263">
        <f t="shared" si="10"/>
        <v>7.6000000000000014</v>
      </c>
      <c r="I40" s="300" t="s">
        <v>429</v>
      </c>
      <c r="J40" s="300" t="s">
        <v>429</v>
      </c>
      <c r="K40" s="263">
        <f t="shared" si="11"/>
        <v>0</v>
      </c>
      <c r="L40" s="300" t="s">
        <v>429</v>
      </c>
      <c r="M40" s="300" t="s">
        <v>429</v>
      </c>
      <c r="N40" s="263">
        <f t="shared" si="15"/>
        <v>0</v>
      </c>
      <c r="O40" s="300" t="s">
        <v>429</v>
      </c>
      <c r="P40" s="300" t="s">
        <v>429</v>
      </c>
      <c r="Q40" s="263">
        <f t="shared" si="16"/>
        <v>0</v>
      </c>
      <c r="R40" s="300">
        <v>0.25</v>
      </c>
      <c r="S40" s="300">
        <v>0.58750000000000002</v>
      </c>
      <c r="T40" s="263">
        <f t="shared" si="13"/>
        <v>7.6000000000000014</v>
      </c>
      <c r="U40" s="300">
        <v>0.25</v>
      </c>
      <c r="V40" s="300">
        <v>0.58750000000000002</v>
      </c>
      <c r="W40" s="263">
        <f t="shared" si="14"/>
        <v>7.6000000000000014</v>
      </c>
      <c r="X40" s="266">
        <f>E40+H40+K40+N40+Q40+T40+W40</f>
        <v>30.400000000000006</v>
      </c>
      <c r="AA40" s="271">
        <v>404</v>
      </c>
      <c r="AB40" s="271" t="s">
        <v>568</v>
      </c>
      <c r="AC40" s="302" t="s">
        <v>399</v>
      </c>
      <c r="AD40" s="302" t="s">
        <v>508</v>
      </c>
      <c r="AE40" s="272"/>
      <c r="AF40" s="272"/>
      <c r="AG40" s="272"/>
      <c r="AH40" s="272"/>
      <c r="AI40" s="272"/>
      <c r="AJ40" s="272"/>
      <c r="AK40" s="272"/>
      <c r="AL40" s="272"/>
      <c r="AM40" s="272"/>
      <c r="AN40" s="314" t="s">
        <v>463</v>
      </c>
      <c r="AO40" s="314" t="s">
        <v>463</v>
      </c>
      <c r="AP40" s="314" t="s">
        <v>463</v>
      </c>
      <c r="AQ40" s="314" t="s">
        <v>463</v>
      </c>
      <c r="AR40" s="314" t="s">
        <v>463</v>
      </c>
      <c r="AS40" s="314" t="s">
        <v>463</v>
      </c>
      <c r="AT40" s="314" t="s">
        <v>463</v>
      </c>
      <c r="AU40" s="314" t="s">
        <v>463</v>
      </c>
      <c r="AV40" s="314" t="s">
        <v>463</v>
      </c>
    </row>
    <row r="41" spans="2:48" s="260" customFormat="1" ht="21.75" customHeight="1">
      <c r="B41" s="291" t="s">
        <v>464</v>
      </c>
      <c r="C41" s="264">
        <v>0.29166666666666669</v>
      </c>
      <c r="D41" s="300">
        <v>0.62916666666666665</v>
      </c>
      <c r="E41" s="263">
        <f t="shared" ref="E41" si="17">IF(C41="x",0,((IF((+D41-C41)&lt;0,(D41-C41)+1,D41-C41))*24)-0.5)</f>
        <v>7.6</v>
      </c>
      <c r="F41" s="264">
        <v>0.29166666666666669</v>
      </c>
      <c r="G41" s="300">
        <v>0.62916666666666665</v>
      </c>
      <c r="H41" s="263">
        <f t="shared" ref="H41" si="18">IF(F41="x",0,((IF((+G41-F41)&lt;0,(G41-F41)+1,G41-F41))*24)-0.5)</f>
        <v>7.6</v>
      </c>
      <c r="I41" s="264">
        <v>0.29166666666666669</v>
      </c>
      <c r="J41" s="300">
        <v>0.62916666666666665</v>
      </c>
      <c r="K41" s="263">
        <f t="shared" ref="K41" si="19">IF(I41="x",0,((IF((+J41-I41)&lt;0,(J41-I41)+1,J41-I41))*24)-0.5)</f>
        <v>7.6</v>
      </c>
      <c r="L41" s="300" t="s">
        <v>429</v>
      </c>
      <c r="M41" s="300" t="s">
        <v>429</v>
      </c>
      <c r="N41" s="263">
        <f t="shared" ref="N41" si="20">IF(L41="x",0,((IF((+M41-L41)&lt;0,(M41-L41)+1,M41-L41))*24)-0.5)</f>
        <v>0</v>
      </c>
      <c r="O41" s="300" t="s">
        <v>429</v>
      </c>
      <c r="P41" s="300" t="s">
        <v>429</v>
      </c>
      <c r="Q41" s="263">
        <f t="shared" ref="Q41" si="21">IF(O41="x",0,((IF((+P41-O41)&lt;0,(P41-O41)+1,P41-O41))*24)-0.5)</f>
        <v>0</v>
      </c>
      <c r="R41" s="264">
        <v>0.29166666666666669</v>
      </c>
      <c r="S41" s="300">
        <v>0.62916666666666665</v>
      </c>
      <c r="T41" s="263">
        <f t="shared" ref="T41" si="22">IF(R41="x",0,((IF((+S41-R41)&lt;0,(S41-R41)+1,S41-R41))*24)-0.5)</f>
        <v>7.6</v>
      </c>
      <c r="U41" s="264">
        <v>0.29166666666666669</v>
      </c>
      <c r="V41" s="300">
        <v>0.62916666666666665</v>
      </c>
      <c r="W41" s="263">
        <f t="shared" ref="W41" si="23">IF(U41="x",0,((IF((+V41-U41)&lt;0,(V41-U41)+1,V41-U41))*24)-0.5)</f>
        <v>7.6</v>
      </c>
      <c r="X41" s="266">
        <f t="shared" ref="X41" si="24">E41+H41+K41+N41+Q41+T41+W41</f>
        <v>38</v>
      </c>
      <c r="AA41" s="271">
        <v>28140</v>
      </c>
      <c r="AB41" s="271" t="s">
        <v>586</v>
      </c>
      <c r="AC41" s="292" t="s">
        <v>399</v>
      </c>
      <c r="AD41" s="293" t="s">
        <v>508</v>
      </c>
      <c r="AE41" s="270"/>
      <c r="AF41" s="270"/>
      <c r="AG41" s="270"/>
      <c r="AH41" s="270"/>
      <c r="AI41" s="270"/>
      <c r="AJ41" s="270"/>
      <c r="AK41" s="270"/>
      <c r="AL41" s="270"/>
      <c r="AM41" s="270"/>
      <c r="AN41" s="314" t="s">
        <v>464</v>
      </c>
      <c r="AO41" s="314" t="s">
        <v>464</v>
      </c>
      <c r="AP41" s="314" t="s">
        <v>464</v>
      </c>
      <c r="AQ41" s="314" t="s">
        <v>464</v>
      </c>
      <c r="AR41" s="314" t="s">
        <v>464</v>
      </c>
      <c r="AS41" s="314" t="s">
        <v>464</v>
      </c>
      <c r="AT41" s="314" t="s">
        <v>464</v>
      </c>
      <c r="AU41" s="314" t="s">
        <v>464</v>
      </c>
      <c r="AV41" s="314" t="s">
        <v>464</v>
      </c>
    </row>
    <row r="42" spans="2:48" s="260" customFormat="1" ht="22.35" customHeight="1">
      <c r="B42" s="274"/>
      <c r="C42" s="1031">
        <f>SUM(E28:E41)</f>
        <v>92.299999999999983</v>
      </c>
      <c r="D42" s="1032"/>
      <c r="E42" s="296"/>
      <c r="F42" s="1032">
        <f>SUM(H28:H41)</f>
        <v>69.099999999999994</v>
      </c>
      <c r="G42" s="1032"/>
      <c r="H42" s="296"/>
      <c r="I42" s="1032">
        <f>SUM(K28:K41)</f>
        <v>53.5</v>
      </c>
      <c r="J42" s="1032"/>
      <c r="K42" s="296"/>
      <c r="L42" s="1032">
        <f>SUM(N28:N41)</f>
        <v>53.9</v>
      </c>
      <c r="M42" s="1032"/>
      <c r="N42" s="296"/>
      <c r="O42" s="1032">
        <f>SUM(Q28:Q41)</f>
        <v>53.9</v>
      </c>
      <c r="P42" s="1032"/>
      <c r="Q42" s="296"/>
      <c r="R42" s="1032">
        <f>SUM(T28:T41)</f>
        <v>76.8</v>
      </c>
      <c r="S42" s="1032"/>
      <c r="T42" s="296"/>
      <c r="U42" s="1032">
        <f>SUM(W28:W41)</f>
        <v>99.999999999999972</v>
      </c>
      <c r="V42" s="1032"/>
      <c r="W42" s="296"/>
      <c r="X42" s="297">
        <f>SUM(X28:X41)</f>
        <v>499.5</v>
      </c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</row>
    <row r="43" spans="2:48" s="316" customFormat="1" ht="22.35" customHeight="1">
      <c r="B43" s="274"/>
      <c r="C43" s="317"/>
      <c r="D43" s="317"/>
      <c r="E43" s="296"/>
      <c r="F43" s="317"/>
      <c r="G43" s="317"/>
      <c r="H43" s="296"/>
      <c r="I43" s="317"/>
      <c r="J43" s="317"/>
      <c r="K43" s="296"/>
      <c r="L43" s="317"/>
      <c r="M43" s="317"/>
      <c r="N43" s="296"/>
      <c r="O43" s="317"/>
      <c r="P43" s="317"/>
      <c r="Q43" s="296"/>
      <c r="R43" s="317"/>
      <c r="S43" s="317"/>
      <c r="T43" s="296"/>
      <c r="U43" s="317"/>
      <c r="V43" s="317"/>
      <c r="W43" s="296"/>
      <c r="X43" s="318">
        <f>SUM(C42:V42)</f>
        <v>499.49999999999989</v>
      </c>
      <c r="AA43" s="319"/>
      <c r="AB43" s="319"/>
      <c r="AC43" s="319"/>
      <c r="AD43" s="319"/>
      <c r="AE43" s="319"/>
      <c r="AF43" s="319"/>
      <c r="AG43" s="319"/>
      <c r="AH43" s="319"/>
      <c r="AI43" s="319"/>
      <c r="AJ43" s="319"/>
      <c r="AK43" s="319"/>
      <c r="AL43" s="319"/>
      <c r="AM43" s="319"/>
      <c r="AN43" s="319"/>
      <c r="AO43" s="319"/>
      <c r="AP43" s="319"/>
    </row>
    <row r="44" spans="2:48" s="260" customFormat="1" ht="22.35" customHeight="1">
      <c r="B44" s="277"/>
      <c r="C44" s="277"/>
      <c r="D44" s="277"/>
      <c r="E44" s="296"/>
      <c r="F44" s="277"/>
      <c r="G44" s="277"/>
      <c r="H44" s="296"/>
      <c r="I44" s="277"/>
      <c r="J44" s="277"/>
      <c r="K44" s="296"/>
      <c r="L44" s="277"/>
      <c r="M44" s="277"/>
      <c r="N44" s="296"/>
      <c r="O44" s="277"/>
      <c r="P44" s="277"/>
      <c r="Q44" s="296"/>
      <c r="R44" s="277"/>
      <c r="S44" s="277"/>
      <c r="T44" s="296"/>
      <c r="U44" s="277"/>
      <c r="V44" s="277"/>
      <c r="W44" s="296"/>
      <c r="X44" s="27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</row>
    <row r="45" spans="2:48" s="260" customFormat="1" ht="22.35" customHeight="1">
      <c r="B45" s="1011" t="s">
        <v>431</v>
      </c>
      <c r="C45" s="1011"/>
      <c r="D45" s="1011"/>
      <c r="E45" s="1011"/>
      <c r="F45" s="1011"/>
      <c r="G45" s="1011"/>
      <c r="H45" s="296"/>
      <c r="I45" s="277"/>
      <c r="J45" s="277"/>
      <c r="K45" s="296"/>
      <c r="L45" s="277"/>
      <c r="M45" s="277"/>
      <c r="N45" s="296"/>
      <c r="O45" s="277"/>
      <c r="P45" s="277"/>
      <c r="Q45" s="296"/>
      <c r="R45" s="277"/>
      <c r="S45" s="277"/>
      <c r="T45" s="296"/>
      <c r="U45" s="277"/>
      <c r="V45" s="277"/>
      <c r="W45" s="296"/>
      <c r="X45" s="27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</row>
    <row r="46" spans="2:48" s="260" customFormat="1" ht="22.35" customHeight="1">
      <c r="B46" s="277"/>
      <c r="C46" s="277"/>
      <c r="D46" s="277"/>
      <c r="E46" s="296"/>
      <c r="F46" s="277"/>
      <c r="G46" s="277"/>
      <c r="H46" s="296"/>
      <c r="I46" s="277"/>
      <c r="J46" s="277"/>
      <c r="K46" s="296"/>
      <c r="L46" s="277"/>
      <c r="M46" s="277"/>
      <c r="N46" s="296"/>
      <c r="O46" s="277"/>
      <c r="P46" s="277"/>
      <c r="Q46" s="296"/>
      <c r="R46" s="277"/>
      <c r="S46" s="277"/>
      <c r="T46" s="296"/>
      <c r="U46" s="277"/>
      <c r="V46" s="277"/>
      <c r="W46" s="296"/>
      <c r="X46" s="27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</row>
    <row r="47" spans="2:48" s="260" customFormat="1" ht="22.35" customHeight="1">
      <c r="B47" s="1010" t="s">
        <v>510</v>
      </c>
      <c r="C47" s="1010"/>
      <c r="D47" s="1010"/>
      <c r="E47" s="1010"/>
      <c r="F47" s="1010"/>
      <c r="G47" s="1010"/>
      <c r="H47" s="296"/>
      <c r="I47" s="277"/>
      <c r="J47" s="277"/>
      <c r="K47" s="296"/>
      <c r="L47" s="277"/>
      <c r="M47" s="277"/>
      <c r="N47" s="296"/>
      <c r="O47" s="277"/>
      <c r="P47" s="277"/>
      <c r="Q47" s="296"/>
      <c r="R47" s="277"/>
      <c r="S47" s="277"/>
      <c r="T47" s="296"/>
      <c r="U47" s="277"/>
      <c r="V47" s="277"/>
      <c r="W47" s="296"/>
      <c r="X47" s="27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</row>
    <row r="48" spans="2:48" s="260" customFormat="1" ht="22.35" customHeight="1" thickBot="1">
      <c r="B48" s="280"/>
      <c r="C48" s="1012" t="s">
        <v>37</v>
      </c>
      <c r="D48" s="1005"/>
      <c r="E48" s="296"/>
      <c r="F48" s="1005" t="s">
        <v>38</v>
      </c>
      <c r="G48" s="1005"/>
      <c r="H48" s="296"/>
      <c r="I48" s="1005" t="s">
        <v>39</v>
      </c>
      <c r="J48" s="1005"/>
      <c r="K48" s="296"/>
      <c r="L48" s="1005" t="s">
        <v>40</v>
      </c>
      <c r="M48" s="1005"/>
      <c r="N48" s="296"/>
      <c r="O48" s="1005" t="s">
        <v>41</v>
      </c>
      <c r="P48" s="1005"/>
      <c r="Q48" s="296"/>
      <c r="R48" s="1005" t="s">
        <v>42</v>
      </c>
      <c r="S48" s="1005"/>
      <c r="T48" s="296"/>
      <c r="U48" s="1005" t="s">
        <v>43</v>
      </c>
      <c r="V48" s="1005"/>
      <c r="W48" s="296"/>
      <c r="X48" s="298" t="s">
        <v>392</v>
      </c>
      <c r="AA48" s="283" t="s">
        <v>393</v>
      </c>
      <c r="AB48" s="283" t="s">
        <v>394</v>
      </c>
      <c r="AC48" s="283" t="s">
        <v>395</v>
      </c>
      <c r="AD48" s="284" t="s">
        <v>396</v>
      </c>
      <c r="AE48" s="285">
        <v>41778</v>
      </c>
      <c r="AF48" s="285">
        <v>41785</v>
      </c>
      <c r="AG48" s="285">
        <v>41792</v>
      </c>
      <c r="AH48" s="285">
        <v>41799</v>
      </c>
      <c r="AI48" s="285">
        <v>41806</v>
      </c>
      <c r="AJ48" s="285">
        <v>41813</v>
      </c>
      <c r="AK48" s="285">
        <v>41820</v>
      </c>
      <c r="AL48" s="285">
        <v>41827</v>
      </c>
      <c r="AM48" s="285">
        <v>41834</v>
      </c>
      <c r="AN48" s="285">
        <f t="shared" ref="AN48:AV48" si="25">AN27</f>
        <v>45873</v>
      </c>
      <c r="AO48" s="285">
        <f t="shared" si="25"/>
        <v>45880</v>
      </c>
      <c r="AP48" s="285">
        <f t="shared" si="25"/>
        <v>45887</v>
      </c>
      <c r="AQ48" s="285">
        <f t="shared" si="25"/>
        <v>45894</v>
      </c>
      <c r="AR48" s="285">
        <f t="shared" si="25"/>
        <v>45901</v>
      </c>
      <c r="AS48" s="285">
        <f t="shared" si="25"/>
        <v>45908</v>
      </c>
      <c r="AT48" s="285">
        <f t="shared" si="25"/>
        <v>45915</v>
      </c>
      <c r="AU48" s="285">
        <f t="shared" si="25"/>
        <v>45922</v>
      </c>
      <c r="AV48" s="285">
        <f t="shared" si="25"/>
        <v>45929</v>
      </c>
    </row>
    <row r="49" spans="1:64" s="260" customFormat="1" ht="22.35" customHeight="1" thickTop="1">
      <c r="B49" s="261" t="s">
        <v>410</v>
      </c>
      <c r="C49" s="264" t="s">
        <v>429</v>
      </c>
      <c r="D49" s="265" t="s">
        <v>429</v>
      </c>
      <c r="E49" s="263">
        <f>IF(C49="x",0,((IF((+D49-C49)&lt;0,(D49-C49)+1,D49-C49))*24)-0.5)</f>
        <v>0</v>
      </c>
      <c r="F49" s="264">
        <v>0.25</v>
      </c>
      <c r="G49" s="265">
        <v>0.58750000000000002</v>
      </c>
      <c r="H49" s="263">
        <f>IF(F49="x",0,((IF((+G49-F49)&lt;0,(G49-F49)+1,G49-F49))*24)-0.5)</f>
        <v>7.6000000000000014</v>
      </c>
      <c r="I49" s="264">
        <v>0.25</v>
      </c>
      <c r="J49" s="265">
        <v>0.58750000000000002</v>
      </c>
      <c r="K49" s="263">
        <f>IF(I49="x",0,((IF((+J49-I49)&lt;0,(J49-I49)+1,J49-I49))*24)-0.5)</f>
        <v>7.6000000000000014</v>
      </c>
      <c r="L49" s="264">
        <v>0.25</v>
      </c>
      <c r="M49" s="265">
        <v>0.58750000000000002</v>
      </c>
      <c r="N49" s="263">
        <f>IF(L49="x",0,((IF((+M49-L49)&lt;0,(M49-L49)+1,M49-L49))*24)-0.5)</f>
        <v>7.6000000000000014</v>
      </c>
      <c r="O49" s="264">
        <v>0.25</v>
      </c>
      <c r="P49" s="265">
        <v>0.58750000000000002</v>
      </c>
      <c r="Q49" s="263">
        <f>IF(O49="x",0,((IF((+P49-O49)&lt;0,(P49-O49)+1,P49-O49))*24)-0.5)</f>
        <v>7.6000000000000014</v>
      </c>
      <c r="R49" s="264">
        <v>0.25</v>
      </c>
      <c r="S49" s="265">
        <v>0.58750000000000002</v>
      </c>
      <c r="T49" s="263">
        <f>IF(R49="x",0,((IF((+S49-R49)&lt;0,(S49-R49)+1,S49-R49))*24)-0.5)</f>
        <v>7.6000000000000014</v>
      </c>
      <c r="U49" s="264" t="s">
        <v>429</v>
      </c>
      <c r="V49" s="265" t="s">
        <v>429</v>
      </c>
      <c r="W49" s="263">
        <f>IF(U49="x",0,((IF((+V49-U49)&lt;0,(V49-U49)+1,V49-U49))*24)-0.5)</f>
        <v>0</v>
      </c>
      <c r="X49" s="266">
        <f>E49+H49+K49+N49+Q49+T49+W49</f>
        <v>38.000000000000007</v>
      </c>
      <c r="AA49" s="267">
        <v>27020</v>
      </c>
      <c r="AB49" s="267" t="s">
        <v>563</v>
      </c>
      <c r="AC49" s="267" t="s">
        <v>399</v>
      </c>
      <c r="AD49" s="269" t="s">
        <v>508</v>
      </c>
      <c r="AE49" s="270" t="s">
        <v>410</v>
      </c>
      <c r="AF49" s="270" t="s">
        <v>411</v>
      </c>
      <c r="AG49" s="270" t="s">
        <v>412</v>
      </c>
      <c r="AH49" s="270" t="s">
        <v>413</v>
      </c>
      <c r="AI49" s="270" t="s">
        <v>410</v>
      </c>
      <c r="AJ49" s="270" t="s">
        <v>411</v>
      </c>
      <c r="AK49" s="270" t="s">
        <v>412</v>
      </c>
      <c r="AL49" s="270" t="s">
        <v>413</v>
      </c>
      <c r="AM49" s="270" t="s">
        <v>410</v>
      </c>
      <c r="AN49" s="270" t="s">
        <v>410</v>
      </c>
      <c r="AO49" s="270" t="s">
        <v>410</v>
      </c>
      <c r="AP49" s="270" t="s">
        <v>410</v>
      </c>
      <c r="AQ49" s="270" t="s">
        <v>410</v>
      </c>
      <c r="AR49" s="270" t="s">
        <v>410</v>
      </c>
      <c r="AS49" s="270" t="s">
        <v>410</v>
      </c>
      <c r="AT49" s="270" t="s">
        <v>410</v>
      </c>
      <c r="AU49" s="270" t="s">
        <v>410</v>
      </c>
      <c r="AV49" s="270" t="s">
        <v>410</v>
      </c>
    </row>
    <row r="50" spans="1:64" s="260" customFormat="1" ht="22.35" customHeight="1">
      <c r="B50" s="261" t="s">
        <v>411</v>
      </c>
      <c r="C50" s="264">
        <v>0.25</v>
      </c>
      <c r="D50" s="265">
        <v>0.60833333333333328</v>
      </c>
      <c r="E50" s="263">
        <f>IF(C50="x",0,((IF((+D50-C50)&lt;0,(D50-C50)+1,D50-C50))*24)-0.6)</f>
        <v>7.9999999999999982</v>
      </c>
      <c r="F50" s="264">
        <v>0.25</v>
      </c>
      <c r="G50" s="265">
        <v>0.60833333333333328</v>
      </c>
      <c r="H50" s="263">
        <f>IF(F50="x",0,((IF((+G50-F50)&lt;0,(G50-F50)+1,G50-F50))*24)-0.6)</f>
        <v>7.9999999999999982</v>
      </c>
      <c r="I50" s="264">
        <v>0.25</v>
      </c>
      <c r="J50" s="265">
        <v>0.60833333333333328</v>
      </c>
      <c r="K50" s="263">
        <f>IF(I50="x",0,((IF((+J50-I50)&lt;0,(J50-I50)+1,J50-I50))*24)-0.6)</f>
        <v>7.9999999999999982</v>
      </c>
      <c r="L50" s="264">
        <v>0.25</v>
      </c>
      <c r="M50" s="265">
        <v>0.60833333333333328</v>
      </c>
      <c r="N50" s="263">
        <f>IF(L50="x",0,((IF((+M50-L50)&lt;0,(M50-L50)+1,M50-L50))*24)-0.6)</f>
        <v>7.9999999999999982</v>
      </c>
      <c r="O50" s="264" t="s">
        <v>429</v>
      </c>
      <c r="P50" s="265" t="s">
        <v>429</v>
      </c>
      <c r="Q50" s="263">
        <f>IF(O50="x",0,((IF((+P50-O50)&lt;0,(P50-O50)+1,P50-O50))*24)-0.6)</f>
        <v>0</v>
      </c>
      <c r="R50" s="264" t="s">
        <v>429</v>
      </c>
      <c r="S50" s="265" t="s">
        <v>429</v>
      </c>
      <c r="T50" s="263">
        <f>IF(R50="x",0,((IF((+S50-R50)&lt;0,(S50-R50)+1,S50-R50))*24)-0.6)</f>
        <v>0</v>
      </c>
      <c r="U50" s="264">
        <v>0.25</v>
      </c>
      <c r="V50" s="265">
        <v>0.60833333333333328</v>
      </c>
      <c r="W50" s="263">
        <f>IF(U50="x",0,((IF((+V50-U50)&lt;0,(V50-U50)+1,V50-U50))*24)-0.6)</f>
        <v>7.9999999999999982</v>
      </c>
      <c r="X50" s="266">
        <f t="shared" ref="X50:X59" si="26">E50+H50+K50+N50+Q50+T50+W50</f>
        <v>39.999999999999993</v>
      </c>
      <c r="AA50" s="267">
        <v>703713</v>
      </c>
      <c r="AB50" s="267" t="s">
        <v>562</v>
      </c>
      <c r="AC50" s="267" t="s">
        <v>399</v>
      </c>
      <c r="AD50" s="269" t="s">
        <v>508</v>
      </c>
      <c r="AE50" s="270" t="s">
        <v>411</v>
      </c>
      <c r="AF50" s="270" t="s">
        <v>412</v>
      </c>
      <c r="AG50" s="270" t="s">
        <v>413</v>
      </c>
      <c r="AH50" s="270" t="s">
        <v>410</v>
      </c>
      <c r="AI50" s="270" t="s">
        <v>411</v>
      </c>
      <c r="AJ50" s="270" t="s">
        <v>412</v>
      </c>
      <c r="AK50" s="270" t="s">
        <v>413</v>
      </c>
      <c r="AL50" s="270" t="s">
        <v>410</v>
      </c>
      <c r="AM50" s="270" t="s">
        <v>411</v>
      </c>
      <c r="AN50" s="270" t="s">
        <v>411</v>
      </c>
      <c r="AO50" s="270" t="s">
        <v>411</v>
      </c>
      <c r="AP50" s="270" t="s">
        <v>411</v>
      </c>
      <c r="AQ50" s="270" t="s">
        <v>411</v>
      </c>
      <c r="AR50" s="270" t="s">
        <v>411</v>
      </c>
      <c r="AS50" s="270" t="s">
        <v>411</v>
      </c>
      <c r="AT50" s="270" t="s">
        <v>411</v>
      </c>
      <c r="AU50" s="270" t="s">
        <v>411</v>
      </c>
      <c r="AV50" s="270" t="s">
        <v>411</v>
      </c>
    </row>
    <row r="51" spans="1:64" s="260" customFormat="1" ht="22.35" customHeight="1">
      <c r="B51" s="261" t="s">
        <v>412</v>
      </c>
      <c r="C51" s="264">
        <v>0.29166666666666669</v>
      </c>
      <c r="D51" s="265">
        <v>0.62916666666666665</v>
      </c>
      <c r="E51" s="263">
        <f t="shared" ref="E51:E60" si="27">IF(C51="x",0,((IF((+D51-C51)&lt;0,(D51-C51)+1,D51-C51))*24)-0.5)</f>
        <v>7.6</v>
      </c>
      <c r="F51" s="264">
        <v>0.29166666666666669</v>
      </c>
      <c r="G51" s="265">
        <v>0.62916666666666665</v>
      </c>
      <c r="H51" s="263">
        <f t="shared" ref="H51:H60" si="28">IF(F51="x",0,((IF((+G51-F51)&lt;0,(G51-F51)+1,G51-F51))*24)-0.5)</f>
        <v>7.6</v>
      </c>
      <c r="I51" s="264" t="s">
        <v>429</v>
      </c>
      <c r="J51" s="265" t="s">
        <v>429</v>
      </c>
      <c r="K51" s="263">
        <f t="shared" ref="K51:K60" si="29">IF(I51="x",0,((IF((+J51-I51)&lt;0,(J51-I51)+1,J51-I51))*24)-0.5)</f>
        <v>0</v>
      </c>
      <c r="L51" s="264">
        <v>0.29166666666666669</v>
      </c>
      <c r="M51" s="265">
        <v>0.62916666666666665</v>
      </c>
      <c r="N51" s="263">
        <f t="shared" ref="N51:N60" si="30">IF(L51="x",0,((IF((+M51-L51)&lt;0,(M51-L51)+1,M51-L51))*24)-0.5)</f>
        <v>7.6</v>
      </c>
      <c r="O51" s="264">
        <v>0.29166666666666669</v>
      </c>
      <c r="P51" s="265">
        <v>0.62916666666666665</v>
      </c>
      <c r="Q51" s="263">
        <f t="shared" ref="Q51:Q60" si="31">IF(O51="x",0,((IF((+P51-O51)&lt;0,(P51-O51)+1,P51-O51))*24)-0.5)</f>
        <v>7.6</v>
      </c>
      <c r="R51" s="264" t="s">
        <v>429</v>
      </c>
      <c r="S51" s="265" t="s">
        <v>429</v>
      </c>
      <c r="T51" s="263">
        <f t="shared" ref="T51:T60" si="32">IF(R51="x",0,((IF((+S51-R51)&lt;0,(S51-R51)+1,S51-R51))*24)-0.5)</f>
        <v>0</v>
      </c>
      <c r="U51" s="264">
        <v>0.29166666666666669</v>
      </c>
      <c r="V51" s="265">
        <v>0.62916666666666665</v>
      </c>
      <c r="W51" s="263">
        <f t="shared" ref="W51:W60" si="33">IF(U51="x",0,((IF((+V51-U51)&lt;0,(V51-U51)+1,V51-U51))*24)-0.5)</f>
        <v>7.6</v>
      </c>
      <c r="X51" s="266">
        <f t="shared" si="26"/>
        <v>38</v>
      </c>
      <c r="AA51" s="267">
        <v>26540</v>
      </c>
      <c r="AB51" s="267" t="s">
        <v>7</v>
      </c>
      <c r="AC51" s="267" t="s">
        <v>399</v>
      </c>
      <c r="AD51" s="269" t="s">
        <v>508</v>
      </c>
      <c r="AE51" s="270" t="s">
        <v>412</v>
      </c>
      <c r="AF51" s="270" t="s">
        <v>413</v>
      </c>
      <c r="AG51" s="270" t="s">
        <v>410</v>
      </c>
      <c r="AH51" s="270" t="s">
        <v>411</v>
      </c>
      <c r="AI51" s="270" t="s">
        <v>412</v>
      </c>
      <c r="AJ51" s="270" t="s">
        <v>413</v>
      </c>
      <c r="AK51" s="270" t="s">
        <v>410</v>
      </c>
      <c r="AL51" s="270" t="s">
        <v>411</v>
      </c>
      <c r="AM51" s="270" t="s">
        <v>412</v>
      </c>
      <c r="AN51" s="270" t="s">
        <v>412</v>
      </c>
      <c r="AO51" s="270" t="s">
        <v>412</v>
      </c>
      <c r="AP51" s="270" t="s">
        <v>412</v>
      </c>
      <c r="AQ51" s="270" t="s">
        <v>412</v>
      </c>
      <c r="AR51" s="270" t="s">
        <v>412</v>
      </c>
      <c r="AS51" s="270" t="s">
        <v>412</v>
      </c>
      <c r="AT51" s="270" t="s">
        <v>412</v>
      </c>
      <c r="AU51" s="270" t="s">
        <v>412</v>
      </c>
      <c r="AV51" s="270" t="s">
        <v>412</v>
      </c>
    </row>
    <row r="52" spans="1:64" s="260" customFormat="1" ht="22.35" customHeight="1">
      <c r="B52" s="261" t="s">
        <v>413</v>
      </c>
      <c r="C52" s="264" t="s">
        <v>429</v>
      </c>
      <c r="D52" s="265" t="s">
        <v>429</v>
      </c>
      <c r="E52" s="263">
        <f t="shared" si="27"/>
        <v>0</v>
      </c>
      <c r="F52" s="264">
        <v>0.29166666666666669</v>
      </c>
      <c r="G52" s="265">
        <v>0.62916666666666665</v>
      </c>
      <c r="H52" s="263">
        <f t="shared" si="28"/>
        <v>7.6</v>
      </c>
      <c r="I52" s="264">
        <v>0.29166666666666669</v>
      </c>
      <c r="J52" s="265">
        <v>0.62916666666666665</v>
      </c>
      <c r="K52" s="263">
        <f t="shared" si="29"/>
        <v>7.6</v>
      </c>
      <c r="L52" s="264">
        <v>0.29166666666666669</v>
      </c>
      <c r="M52" s="265">
        <v>0.62916666666666665</v>
      </c>
      <c r="N52" s="263">
        <f t="shared" si="30"/>
        <v>7.6</v>
      </c>
      <c r="O52" s="264">
        <v>0.29166666666666669</v>
      </c>
      <c r="P52" s="265">
        <v>0.62916666666666665</v>
      </c>
      <c r="Q52" s="263">
        <f t="shared" si="31"/>
        <v>7.6</v>
      </c>
      <c r="R52" s="264">
        <v>0.29166666666666669</v>
      </c>
      <c r="S52" s="265">
        <v>0.62916666666666665</v>
      </c>
      <c r="T52" s="263">
        <f t="shared" si="32"/>
        <v>7.6</v>
      </c>
      <c r="U52" s="264" t="s">
        <v>429</v>
      </c>
      <c r="V52" s="265" t="s">
        <v>429</v>
      </c>
      <c r="W52" s="263">
        <f t="shared" si="33"/>
        <v>0</v>
      </c>
      <c r="X52" s="266">
        <f t="shared" si="26"/>
        <v>38</v>
      </c>
      <c r="AA52" s="267">
        <v>27340</v>
      </c>
      <c r="AB52" s="267" t="s">
        <v>8</v>
      </c>
      <c r="AC52" s="267" t="s">
        <v>399</v>
      </c>
      <c r="AD52" s="269" t="s">
        <v>508</v>
      </c>
      <c r="AE52" s="270" t="s">
        <v>410</v>
      </c>
      <c r="AF52" s="270" t="s">
        <v>411</v>
      </c>
      <c r="AG52" s="270" t="s">
        <v>412</v>
      </c>
      <c r="AH52" s="270" t="s">
        <v>413</v>
      </c>
      <c r="AI52" s="270" t="s">
        <v>410</v>
      </c>
      <c r="AJ52" s="270" t="s">
        <v>411</v>
      </c>
      <c r="AK52" s="270" t="s">
        <v>412</v>
      </c>
      <c r="AL52" s="270" t="s">
        <v>413</v>
      </c>
      <c r="AM52" s="270" t="s">
        <v>410</v>
      </c>
      <c r="AN52" s="270" t="s">
        <v>413</v>
      </c>
      <c r="AO52" s="270" t="s">
        <v>413</v>
      </c>
      <c r="AP52" s="270" t="s">
        <v>413</v>
      </c>
      <c r="AQ52" s="270" t="s">
        <v>413</v>
      </c>
      <c r="AR52" s="270" t="s">
        <v>413</v>
      </c>
      <c r="AS52" s="270" t="s">
        <v>413</v>
      </c>
      <c r="AT52" s="270" t="s">
        <v>413</v>
      </c>
      <c r="AU52" s="270" t="s">
        <v>413</v>
      </c>
      <c r="AV52" s="270" t="s">
        <v>413</v>
      </c>
    </row>
    <row r="53" spans="1:64" s="260" customFormat="1" ht="22.35" customHeight="1">
      <c r="B53" s="261" t="s">
        <v>432</v>
      </c>
      <c r="C53" s="264" t="s">
        <v>429</v>
      </c>
      <c r="D53" s="265" t="s">
        <v>429</v>
      </c>
      <c r="E53" s="263">
        <f>IF(C53="x",0,((IF((+D53-C53)&lt;0,(D53-C53)+1,D53-C53))*24)-0.6)</f>
        <v>0</v>
      </c>
      <c r="F53" s="264" t="s">
        <v>429</v>
      </c>
      <c r="G53" s="265" t="s">
        <v>429</v>
      </c>
      <c r="H53" s="263">
        <f>IF(F53="x",0,((IF((+G53-F53)&lt;0,(G53-F53)+1,G53-F53))*24)-0.6)</f>
        <v>0</v>
      </c>
      <c r="I53" s="264">
        <v>0.25</v>
      </c>
      <c r="J53" s="265">
        <v>0.60833333333333328</v>
      </c>
      <c r="K53" s="263">
        <f>IF(I53="x",0,((IF((+J53-I53)&lt;0,(J53-I53)+1,J53-I53))*24)-0.6)</f>
        <v>7.9999999999999982</v>
      </c>
      <c r="L53" s="264">
        <v>0.25</v>
      </c>
      <c r="M53" s="265">
        <v>0.60833333333333328</v>
      </c>
      <c r="N53" s="263">
        <f>IF(L53="x",0,((IF((+M53-L53)&lt;0,(M53-L53)+1,M53-L53))*24)-0.6)</f>
        <v>7.9999999999999982</v>
      </c>
      <c r="O53" s="264">
        <v>0.25</v>
      </c>
      <c r="P53" s="265">
        <v>0.60833333333333328</v>
      </c>
      <c r="Q53" s="263">
        <f>IF(O53="x",0,((IF((+P53-O53)&lt;0,(P53-O53)+1,P53-O53))*24)-0.6)</f>
        <v>7.9999999999999982</v>
      </c>
      <c r="R53" s="264">
        <v>0.25</v>
      </c>
      <c r="S53" s="265">
        <v>0.60833333333333328</v>
      </c>
      <c r="T53" s="263">
        <f>IF(R53="x",0,((IF((+S53-R53)&lt;0,(S53-R53)+1,S53-R53))*24)-0.6)</f>
        <v>7.9999999999999982</v>
      </c>
      <c r="U53" s="264">
        <v>0.25</v>
      </c>
      <c r="V53" s="265">
        <v>0.60833333333333328</v>
      </c>
      <c r="W53" s="263">
        <f>IF(U53="x",0,((IF((+V53-U53)&lt;0,(V53-U53)+1,V53-U53))*24)-0.6)</f>
        <v>7.9999999999999982</v>
      </c>
      <c r="X53" s="266">
        <f t="shared" si="26"/>
        <v>39.999999999999993</v>
      </c>
      <c r="AA53" s="267">
        <v>703703</v>
      </c>
      <c r="AB53" s="267" t="s">
        <v>9</v>
      </c>
      <c r="AC53" s="267" t="s">
        <v>399</v>
      </c>
      <c r="AD53" s="269" t="s">
        <v>508</v>
      </c>
      <c r="AE53" s="270" t="s">
        <v>411</v>
      </c>
      <c r="AF53" s="270" t="s">
        <v>412</v>
      </c>
      <c r="AG53" s="270" t="s">
        <v>413</v>
      </c>
      <c r="AH53" s="270" t="s">
        <v>410</v>
      </c>
      <c r="AI53" s="270" t="s">
        <v>411</v>
      </c>
      <c r="AJ53" s="270" t="s">
        <v>412</v>
      </c>
      <c r="AK53" s="270" t="s">
        <v>413</v>
      </c>
      <c r="AL53" s="270" t="s">
        <v>410</v>
      </c>
      <c r="AM53" s="270" t="s">
        <v>411</v>
      </c>
      <c r="AN53" s="270" t="s">
        <v>432</v>
      </c>
      <c r="AO53" s="270" t="s">
        <v>432</v>
      </c>
      <c r="AP53" s="270" t="s">
        <v>432</v>
      </c>
      <c r="AQ53" s="270" t="s">
        <v>432</v>
      </c>
      <c r="AR53" s="270" t="s">
        <v>432</v>
      </c>
      <c r="AS53" s="270" t="s">
        <v>432</v>
      </c>
      <c r="AT53" s="270" t="s">
        <v>432</v>
      </c>
      <c r="AU53" s="270" t="s">
        <v>432</v>
      </c>
      <c r="AV53" s="270" t="s">
        <v>432</v>
      </c>
    </row>
    <row r="54" spans="1:64" s="260" customFormat="1" ht="22.35" customHeight="1">
      <c r="B54" s="261" t="s">
        <v>433</v>
      </c>
      <c r="C54" s="264" t="s">
        <v>429</v>
      </c>
      <c r="D54" s="265" t="s">
        <v>429</v>
      </c>
      <c r="E54" s="263">
        <f t="shared" si="27"/>
        <v>0</v>
      </c>
      <c r="F54" s="264" t="s">
        <v>429</v>
      </c>
      <c r="G54" s="265" t="s">
        <v>429</v>
      </c>
      <c r="H54" s="263">
        <f t="shared" si="28"/>
        <v>0</v>
      </c>
      <c r="I54" s="264" t="s">
        <v>429</v>
      </c>
      <c r="J54" s="265" t="s">
        <v>429</v>
      </c>
      <c r="K54" s="263">
        <f t="shared" si="29"/>
        <v>0</v>
      </c>
      <c r="L54" s="264">
        <v>0.29166666666666669</v>
      </c>
      <c r="M54" s="265">
        <v>0.62916666666666665</v>
      </c>
      <c r="N54" s="263">
        <f t="shared" si="30"/>
        <v>7.6</v>
      </c>
      <c r="O54" s="264">
        <v>0.29166666666666669</v>
      </c>
      <c r="P54" s="265">
        <v>0.62916666666666665</v>
      </c>
      <c r="Q54" s="263">
        <f t="shared" si="31"/>
        <v>7.6</v>
      </c>
      <c r="R54" s="264" t="s">
        <v>429</v>
      </c>
      <c r="S54" s="265" t="s">
        <v>429</v>
      </c>
      <c r="T54" s="263">
        <f t="shared" si="32"/>
        <v>0</v>
      </c>
      <c r="U54" s="264">
        <v>0.29166666666666669</v>
      </c>
      <c r="V54" s="265">
        <v>0.62916666666666665</v>
      </c>
      <c r="W54" s="263">
        <f t="shared" si="33"/>
        <v>7.6</v>
      </c>
      <c r="X54" s="266">
        <f t="shared" si="26"/>
        <v>22.799999999999997</v>
      </c>
      <c r="AA54" s="267">
        <v>39091</v>
      </c>
      <c r="AB54" s="267" t="s">
        <v>567</v>
      </c>
      <c r="AC54" s="267" t="s">
        <v>399</v>
      </c>
      <c r="AD54" s="269" t="s">
        <v>508</v>
      </c>
      <c r="AE54" s="270" t="s">
        <v>412</v>
      </c>
      <c r="AF54" s="270" t="s">
        <v>413</v>
      </c>
      <c r="AG54" s="270" t="s">
        <v>410</v>
      </c>
      <c r="AH54" s="270" t="s">
        <v>411</v>
      </c>
      <c r="AI54" s="270" t="s">
        <v>412</v>
      </c>
      <c r="AJ54" s="270" t="s">
        <v>413</v>
      </c>
      <c r="AK54" s="270" t="s">
        <v>410</v>
      </c>
      <c r="AL54" s="270" t="s">
        <v>411</v>
      </c>
      <c r="AM54" s="270" t="s">
        <v>412</v>
      </c>
      <c r="AN54" s="270" t="s">
        <v>433</v>
      </c>
      <c r="AO54" s="270" t="s">
        <v>433</v>
      </c>
      <c r="AP54" s="270" t="s">
        <v>433</v>
      </c>
      <c r="AQ54" s="270" t="s">
        <v>433</v>
      </c>
      <c r="AR54" s="270" t="s">
        <v>433</v>
      </c>
      <c r="AS54" s="270" t="s">
        <v>433</v>
      </c>
      <c r="AT54" s="270" t="s">
        <v>433</v>
      </c>
      <c r="AU54" s="270" t="s">
        <v>433</v>
      </c>
      <c r="AV54" s="270" t="s">
        <v>433</v>
      </c>
    </row>
    <row r="55" spans="1:64" s="260" customFormat="1" ht="22.35" customHeight="1">
      <c r="B55" s="261" t="s">
        <v>434</v>
      </c>
      <c r="C55" s="264" t="s">
        <v>429</v>
      </c>
      <c r="D55" s="265" t="s">
        <v>429</v>
      </c>
      <c r="E55" s="263">
        <f t="shared" si="27"/>
        <v>0</v>
      </c>
      <c r="F55" s="264" t="s">
        <v>429</v>
      </c>
      <c r="G55" s="265" t="s">
        <v>429</v>
      </c>
      <c r="H55" s="263">
        <f t="shared" si="28"/>
        <v>0</v>
      </c>
      <c r="I55" s="264">
        <v>0.29166666666666669</v>
      </c>
      <c r="J55" s="265">
        <v>0.62916666666666665</v>
      </c>
      <c r="K55" s="263">
        <f t="shared" si="29"/>
        <v>7.6</v>
      </c>
      <c r="L55" s="264">
        <v>0.29166666666666669</v>
      </c>
      <c r="M55" s="265">
        <v>0.62916666666666665</v>
      </c>
      <c r="N55" s="263">
        <f t="shared" si="30"/>
        <v>7.6</v>
      </c>
      <c r="O55" s="264">
        <v>0.29166666666666669</v>
      </c>
      <c r="P55" s="265">
        <v>0.62916666666666665</v>
      </c>
      <c r="Q55" s="263">
        <f t="shared" si="31"/>
        <v>7.6</v>
      </c>
      <c r="R55" s="264">
        <v>0.29166666666666669</v>
      </c>
      <c r="S55" s="265">
        <v>0.62916666666666665</v>
      </c>
      <c r="T55" s="263">
        <f t="shared" si="32"/>
        <v>7.6</v>
      </c>
      <c r="U55" s="264">
        <v>0.29166666666666669</v>
      </c>
      <c r="V55" s="265">
        <v>0.62916666666666665</v>
      </c>
      <c r="W55" s="263">
        <f t="shared" si="33"/>
        <v>7.6</v>
      </c>
      <c r="X55" s="266">
        <f t="shared" si="26"/>
        <v>38</v>
      </c>
      <c r="AA55" s="267">
        <v>24190</v>
      </c>
      <c r="AB55" s="267" t="s">
        <v>13</v>
      </c>
      <c r="AC55" s="267" t="s">
        <v>399</v>
      </c>
      <c r="AD55" s="269" t="s">
        <v>508</v>
      </c>
      <c r="AE55" s="270" t="s">
        <v>410</v>
      </c>
      <c r="AF55" s="270" t="s">
        <v>411</v>
      </c>
      <c r="AG55" s="270" t="s">
        <v>412</v>
      </c>
      <c r="AH55" s="270" t="s">
        <v>413</v>
      </c>
      <c r="AI55" s="270" t="s">
        <v>410</v>
      </c>
      <c r="AJ55" s="270" t="s">
        <v>411</v>
      </c>
      <c r="AK55" s="270" t="s">
        <v>412</v>
      </c>
      <c r="AL55" s="270" t="s">
        <v>413</v>
      </c>
      <c r="AM55" s="270" t="s">
        <v>410</v>
      </c>
      <c r="AN55" s="270" t="s">
        <v>434</v>
      </c>
      <c r="AO55" s="270" t="s">
        <v>434</v>
      </c>
      <c r="AP55" s="270" t="s">
        <v>434</v>
      </c>
      <c r="AQ55" s="270" t="s">
        <v>434</v>
      </c>
      <c r="AR55" s="270" t="s">
        <v>434</v>
      </c>
      <c r="AS55" s="270" t="s">
        <v>434</v>
      </c>
      <c r="AT55" s="270" t="s">
        <v>434</v>
      </c>
      <c r="AU55" s="270" t="s">
        <v>434</v>
      </c>
      <c r="AV55" s="270" t="s">
        <v>434</v>
      </c>
    </row>
    <row r="56" spans="1:64" s="260" customFormat="1" ht="22.35" customHeight="1">
      <c r="B56" s="261" t="s">
        <v>435</v>
      </c>
      <c r="C56" s="264">
        <v>0.25</v>
      </c>
      <c r="D56" s="265">
        <v>0.58750000000000002</v>
      </c>
      <c r="E56" s="263">
        <f t="shared" si="27"/>
        <v>7.6000000000000014</v>
      </c>
      <c r="F56" s="264">
        <v>0.25</v>
      </c>
      <c r="G56" s="265">
        <v>0.58750000000000002</v>
      </c>
      <c r="H56" s="263">
        <f t="shared" si="28"/>
        <v>7.6000000000000014</v>
      </c>
      <c r="I56" s="264" t="s">
        <v>429</v>
      </c>
      <c r="J56" s="265" t="s">
        <v>429</v>
      </c>
      <c r="K56" s="263">
        <f t="shared" si="29"/>
        <v>0</v>
      </c>
      <c r="L56" s="264" t="s">
        <v>429</v>
      </c>
      <c r="M56" s="265" t="s">
        <v>429</v>
      </c>
      <c r="N56" s="263">
        <f t="shared" si="30"/>
        <v>0</v>
      </c>
      <c r="O56" s="264">
        <v>0.29166666666666669</v>
      </c>
      <c r="P56" s="265">
        <v>0.62916666666666665</v>
      </c>
      <c r="Q56" s="263">
        <f t="shared" si="31"/>
        <v>7.6</v>
      </c>
      <c r="R56" s="264">
        <v>0.29166666666666669</v>
      </c>
      <c r="S56" s="265">
        <v>0.62916666666666665</v>
      </c>
      <c r="T56" s="263">
        <f t="shared" si="32"/>
        <v>7.6</v>
      </c>
      <c r="U56" s="264">
        <v>0.29166666666666669</v>
      </c>
      <c r="V56" s="265">
        <v>0.62916666666666665</v>
      </c>
      <c r="W56" s="263">
        <f t="shared" si="33"/>
        <v>7.6</v>
      </c>
      <c r="X56" s="266">
        <f t="shared" si="26"/>
        <v>38.000000000000007</v>
      </c>
      <c r="AA56" s="267">
        <v>25510</v>
      </c>
      <c r="AB56" s="267" t="s">
        <v>20</v>
      </c>
      <c r="AC56" s="267" t="s">
        <v>399</v>
      </c>
      <c r="AD56" s="269" t="s">
        <v>508</v>
      </c>
      <c r="AE56" s="270" t="s">
        <v>411</v>
      </c>
      <c r="AF56" s="270" t="s">
        <v>412</v>
      </c>
      <c r="AG56" s="270" t="s">
        <v>413</v>
      </c>
      <c r="AH56" s="270" t="s">
        <v>410</v>
      </c>
      <c r="AI56" s="270" t="s">
        <v>411</v>
      </c>
      <c r="AJ56" s="270" t="s">
        <v>412</v>
      </c>
      <c r="AK56" s="270" t="s">
        <v>413</v>
      </c>
      <c r="AL56" s="270" t="s">
        <v>410</v>
      </c>
      <c r="AM56" s="270" t="s">
        <v>411</v>
      </c>
      <c r="AN56" s="270" t="s">
        <v>435</v>
      </c>
      <c r="AO56" s="270" t="s">
        <v>435</v>
      </c>
      <c r="AP56" s="270" t="s">
        <v>435</v>
      </c>
      <c r="AQ56" s="270" t="s">
        <v>435</v>
      </c>
      <c r="AR56" s="270" t="s">
        <v>435</v>
      </c>
      <c r="AS56" s="270" t="s">
        <v>435</v>
      </c>
      <c r="AT56" s="270" t="s">
        <v>435</v>
      </c>
      <c r="AU56" s="270" t="s">
        <v>435</v>
      </c>
      <c r="AV56" s="270" t="s">
        <v>435</v>
      </c>
    </row>
    <row r="57" spans="1:64" s="260" customFormat="1" ht="22.35" customHeight="1">
      <c r="B57" s="261" t="s">
        <v>436</v>
      </c>
      <c r="C57" s="264" t="s">
        <v>429</v>
      </c>
      <c r="D57" s="265" t="s">
        <v>429</v>
      </c>
      <c r="E57" s="263">
        <f t="shared" si="27"/>
        <v>0</v>
      </c>
      <c r="F57" s="264" t="s">
        <v>429</v>
      </c>
      <c r="G57" s="265" t="s">
        <v>429</v>
      </c>
      <c r="H57" s="263">
        <f t="shared" si="28"/>
        <v>0</v>
      </c>
      <c r="I57" s="264">
        <v>0.29166666666666669</v>
      </c>
      <c r="J57" s="265">
        <v>0.62916666666666665</v>
      </c>
      <c r="K57" s="263">
        <f t="shared" si="29"/>
        <v>7.6</v>
      </c>
      <c r="L57" s="264">
        <v>0.29166666666666669</v>
      </c>
      <c r="M57" s="265">
        <v>0.62916666666666665</v>
      </c>
      <c r="N57" s="263">
        <f t="shared" si="30"/>
        <v>7.6</v>
      </c>
      <c r="O57" s="264">
        <v>0.29166666666666669</v>
      </c>
      <c r="P57" s="265">
        <v>0.62916666666666665</v>
      </c>
      <c r="Q57" s="263">
        <f t="shared" si="31"/>
        <v>7.6</v>
      </c>
      <c r="R57" s="264">
        <v>0.29166666666666669</v>
      </c>
      <c r="S57" s="265">
        <v>0.62916666666666665</v>
      </c>
      <c r="T57" s="263">
        <f t="shared" si="32"/>
        <v>7.6</v>
      </c>
      <c r="U57" s="264">
        <v>0.29166666666666669</v>
      </c>
      <c r="V57" s="265">
        <v>0.62916666666666665</v>
      </c>
      <c r="W57" s="263">
        <f t="shared" si="33"/>
        <v>7.6</v>
      </c>
      <c r="X57" s="266">
        <f t="shared" si="26"/>
        <v>38</v>
      </c>
      <c r="AA57" s="267">
        <v>70090</v>
      </c>
      <c r="AB57" s="267" t="s">
        <v>21</v>
      </c>
      <c r="AC57" s="267" t="s">
        <v>399</v>
      </c>
      <c r="AD57" s="269" t="s">
        <v>508</v>
      </c>
      <c r="AE57" s="270" t="s">
        <v>412</v>
      </c>
      <c r="AF57" s="270" t="s">
        <v>413</v>
      </c>
      <c r="AG57" s="270" t="s">
        <v>410</v>
      </c>
      <c r="AH57" s="270" t="s">
        <v>411</v>
      </c>
      <c r="AI57" s="270" t="s">
        <v>412</v>
      </c>
      <c r="AJ57" s="270" t="s">
        <v>413</v>
      </c>
      <c r="AK57" s="270" t="s">
        <v>410</v>
      </c>
      <c r="AL57" s="270" t="s">
        <v>411</v>
      </c>
      <c r="AM57" s="270" t="s">
        <v>412</v>
      </c>
      <c r="AN57" s="270" t="s">
        <v>436</v>
      </c>
      <c r="AO57" s="270" t="s">
        <v>436</v>
      </c>
      <c r="AP57" s="270" t="s">
        <v>436</v>
      </c>
      <c r="AQ57" s="270" t="s">
        <v>436</v>
      </c>
      <c r="AR57" s="270" t="s">
        <v>436</v>
      </c>
      <c r="AS57" s="270" t="s">
        <v>436</v>
      </c>
      <c r="AT57" s="270" t="s">
        <v>436</v>
      </c>
      <c r="AU57" s="270" t="s">
        <v>436</v>
      </c>
      <c r="AV57" s="270" t="s">
        <v>436</v>
      </c>
    </row>
    <row r="58" spans="1:64" s="260" customFormat="1" ht="22.35" customHeight="1">
      <c r="B58" s="261" t="s">
        <v>437</v>
      </c>
      <c r="C58" s="264">
        <v>0.29166666666666669</v>
      </c>
      <c r="D58" s="265">
        <v>0.62916666666666665</v>
      </c>
      <c r="E58" s="263">
        <f t="shared" si="27"/>
        <v>7.6</v>
      </c>
      <c r="F58" s="264">
        <v>0.29166666666666669</v>
      </c>
      <c r="G58" s="265">
        <v>0.62916666666666665</v>
      </c>
      <c r="H58" s="263">
        <f t="shared" si="28"/>
        <v>7.6</v>
      </c>
      <c r="I58" s="264">
        <v>0.29166666666666669</v>
      </c>
      <c r="J58" s="265">
        <v>0.62916666666666665</v>
      </c>
      <c r="K58" s="263">
        <f t="shared" si="29"/>
        <v>7.6</v>
      </c>
      <c r="L58" s="264" t="s">
        <v>429</v>
      </c>
      <c r="M58" s="265" t="s">
        <v>429</v>
      </c>
      <c r="N58" s="263">
        <f t="shared" si="30"/>
        <v>0</v>
      </c>
      <c r="O58" s="264" t="s">
        <v>429</v>
      </c>
      <c r="P58" s="265" t="s">
        <v>429</v>
      </c>
      <c r="Q58" s="263">
        <f t="shared" si="31"/>
        <v>0</v>
      </c>
      <c r="R58" s="264">
        <v>0.29166666666666669</v>
      </c>
      <c r="S58" s="265">
        <v>0.62916666666666665</v>
      </c>
      <c r="T58" s="263">
        <f t="shared" si="32"/>
        <v>7.6</v>
      </c>
      <c r="U58" s="264">
        <v>0.29166666666666669</v>
      </c>
      <c r="V58" s="265">
        <v>0.62916666666666665</v>
      </c>
      <c r="W58" s="263">
        <f t="shared" si="33"/>
        <v>7.6</v>
      </c>
      <c r="X58" s="266">
        <f t="shared" si="26"/>
        <v>38</v>
      </c>
      <c r="AA58" s="267">
        <v>282235</v>
      </c>
      <c r="AB58" s="267" t="s">
        <v>22</v>
      </c>
      <c r="AC58" s="267" t="s">
        <v>399</v>
      </c>
      <c r="AD58" s="269" t="s">
        <v>508</v>
      </c>
      <c r="AE58" s="270" t="s">
        <v>410</v>
      </c>
      <c r="AF58" s="270" t="s">
        <v>411</v>
      </c>
      <c r="AG58" s="270" t="s">
        <v>412</v>
      </c>
      <c r="AH58" s="270" t="s">
        <v>413</v>
      </c>
      <c r="AI58" s="270" t="s">
        <v>410</v>
      </c>
      <c r="AJ58" s="270" t="s">
        <v>411</v>
      </c>
      <c r="AK58" s="270" t="s">
        <v>412</v>
      </c>
      <c r="AL58" s="270" t="s">
        <v>413</v>
      </c>
      <c r="AM58" s="270" t="s">
        <v>410</v>
      </c>
      <c r="AN58" s="270" t="s">
        <v>437</v>
      </c>
      <c r="AO58" s="270" t="s">
        <v>437</v>
      </c>
      <c r="AP58" s="270" t="s">
        <v>437</v>
      </c>
      <c r="AQ58" s="270" t="s">
        <v>437</v>
      </c>
      <c r="AR58" s="270" t="s">
        <v>437</v>
      </c>
      <c r="AS58" s="270" t="s">
        <v>437</v>
      </c>
      <c r="AT58" s="270" t="s">
        <v>437</v>
      </c>
      <c r="AU58" s="270" t="s">
        <v>437</v>
      </c>
      <c r="AV58" s="270" t="s">
        <v>437</v>
      </c>
    </row>
    <row r="59" spans="1:64" s="260" customFormat="1" ht="22.35" customHeight="1">
      <c r="B59" s="261" t="s">
        <v>438</v>
      </c>
      <c r="C59" s="264">
        <v>0.25</v>
      </c>
      <c r="D59" s="265">
        <v>0.60833333333333328</v>
      </c>
      <c r="E59" s="263">
        <f>IF(C59="x",0,((IF((+D59-C59)&lt;0,(D59-C59)+1,D59-C59))*24)-0.6)</f>
        <v>7.9999999999999982</v>
      </c>
      <c r="F59" s="264">
        <v>0.25</v>
      </c>
      <c r="G59" s="265">
        <v>0.60833333333333328</v>
      </c>
      <c r="H59" s="263">
        <f>IF(F59="x",0,((IF((+G59-F59)&lt;0,(G59-F59)+1,G59-F59))*24)-0.6)</f>
        <v>7.9999999999999982</v>
      </c>
      <c r="I59" s="264">
        <v>0.25</v>
      </c>
      <c r="J59" s="265">
        <v>0.60833333333333328</v>
      </c>
      <c r="K59" s="263">
        <f>IF(I59="x",0,((IF((+J59-I59)&lt;0,(J59-I59)+1,J59-I59))*24)-0.6)</f>
        <v>7.9999999999999982</v>
      </c>
      <c r="L59" s="264" t="s">
        <v>429</v>
      </c>
      <c r="M59" s="265" t="s">
        <v>429</v>
      </c>
      <c r="N59" s="263">
        <f>IF(L59="x",0,((IF((+M59-L59)&lt;0,(M59-L59)+1,M59-L59))*24)-0.6)</f>
        <v>0</v>
      </c>
      <c r="O59" s="264" t="s">
        <v>429</v>
      </c>
      <c r="P59" s="265" t="s">
        <v>429</v>
      </c>
      <c r="Q59" s="263">
        <f>IF(O59="x",0,((IF((+P59-O59)&lt;0,(P59-O59)+1,P59-O59))*24)-0.6)</f>
        <v>0</v>
      </c>
      <c r="R59" s="264">
        <v>0.25</v>
      </c>
      <c r="S59" s="265">
        <v>0.60833333333333328</v>
      </c>
      <c r="T59" s="263">
        <f>IF(R59="x",0,((IF((+S59-R59)&lt;0,(S59-R59)+1,S59-R59))*24)-0.6)</f>
        <v>7.9999999999999982</v>
      </c>
      <c r="U59" s="264">
        <v>0.25</v>
      </c>
      <c r="V59" s="265">
        <v>0.60833333333333328</v>
      </c>
      <c r="W59" s="263">
        <f>IF(U59="x",0,((IF((+V59-U59)&lt;0,(V59-U59)+1,V59-U59))*24)-0.6)</f>
        <v>7.9999999999999982</v>
      </c>
      <c r="X59" s="266">
        <f t="shared" si="26"/>
        <v>39.999999999999993</v>
      </c>
      <c r="AA59" s="267">
        <v>703246</v>
      </c>
      <c r="AB59" s="267" t="s">
        <v>26</v>
      </c>
      <c r="AC59" s="267" t="s">
        <v>399</v>
      </c>
      <c r="AD59" s="269" t="s">
        <v>508</v>
      </c>
      <c r="AE59" s="270" t="s">
        <v>411</v>
      </c>
      <c r="AF59" s="270" t="s">
        <v>412</v>
      </c>
      <c r="AG59" s="270" t="s">
        <v>413</v>
      </c>
      <c r="AH59" s="270" t="s">
        <v>410</v>
      </c>
      <c r="AI59" s="270" t="s">
        <v>411</v>
      </c>
      <c r="AJ59" s="270" t="s">
        <v>412</v>
      </c>
      <c r="AK59" s="270" t="s">
        <v>413</v>
      </c>
      <c r="AL59" s="270" t="s">
        <v>410</v>
      </c>
      <c r="AM59" s="270" t="s">
        <v>411</v>
      </c>
      <c r="AN59" s="270" t="s">
        <v>438</v>
      </c>
      <c r="AO59" s="270" t="s">
        <v>438</v>
      </c>
      <c r="AP59" s="270" t="s">
        <v>438</v>
      </c>
      <c r="AQ59" s="270" t="s">
        <v>438</v>
      </c>
      <c r="AR59" s="270" t="s">
        <v>438</v>
      </c>
      <c r="AS59" s="270" t="s">
        <v>438</v>
      </c>
      <c r="AT59" s="270" t="s">
        <v>438</v>
      </c>
      <c r="AU59" s="270" t="s">
        <v>438</v>
      </c>
      <c r="AV59" s="270" t="s">
        <v>438</v>
      </c>
    </row>
    <row r="60" spans="1:64" s="260" customFormat="1" ht="22.35" customHeight="1">
      <c r="B60" s="261" t="s">
        <v>439</v>
      </c>
      <c r="C60" s="264" t="s">
        <v>429</v>
      </c>
      <c r="D60" s="265" t="s">
        <v>429</v>
      </c>
      <c r="E60" s="263">
        <f t="shared" si="27"/>
        <v>0</v>
      </c>
      <c r="F60" s="264" t="s">
        <v>429</v>
      </c>
      <c r="G60" s="265" t="s">
        <v>429</v>
      </c>
      <c r="H60" s="263">
        <f t="shared" si="28"/>
        <v>0</v>
      </c>
      <c r="I60" s="264">
        <v>0.29166666666666669</v>
      </c>
      <c r="J60" s="265">
        <v>0.62916666666666665</v>
      </c>
      <c r="K60" s="263">
        <f t="shared" si="29"/>
        <v>7.6</v>
      </c>
      <c r="L60" s="264">
        <v>0.29166666666666669</v>
      </c>
      <c r="M60" s="265">
        <v>0.62916666666666665</v>
      </c>
      <c r="N60" s="263">
        <f t="shared" si="30"/>
        <v>7.6</v>
      </c>
      <c r="O60" s="264">
        <v>0.29166666666666669</v>
      </c>
      <c r="P60" s="265">
        <v>0.62916666666666665</v>
      </c>
      <c r="Q60" s="263">
        <f t="shared" si="31"/>
        <v>7.6</v>
      </c>
      <c r="R60" s="264">
        <v>0.29166666666666669</v>
      </c>
      <c r="S60" s="265">
        <v>0.62916666666666665</v>
      </c>
      <c r="T60" s="263">
        <f t="shared" si="32"/>
        <v>7.6</v>
      </c>
      <c r="U60" s="264">
        <v>0.29166666666666669</v>
      </c>
      <c r="V60" s="265">
        <v>0.62916666666666665</v>
      </c>
      <c r="W60" s="263">
        <f t="shared" si="33"/>
        <v>7.6</v>
      </c>
      <c r="X60" s="266">
        <f t="shared" ref="X60" si="34">E60+H60+K60+N60+Q60+T60+W60</f>
        <v>38</v>
      </c>
      <c r="AA60" s="267">
        <v>282247</v>
      </c>
      <c r="AB60" s="267" t="s">
        <v>30</v>
      </c>
      <c r="AC60" s="267" t="s">
        <v>399</v>
      </c>
      <c r="AD60" s="269" t="s">
        <v>508</v>
      </c>
      <c r="AE60" s="270" t="s">
        <v>412</v>
      </c>
      <c r="AF60" s="270" t="s">
        <v>413</v>
      </c>
      <c r="AG60" s="270" t="s">
        <v>410</v>
      </c>
      <c r="AH60" s="270" t="s">
        <v>411</v>
      </c>
      <c r="AI60" s="270" t="s">
        <v>412</v>
      </c>
      <c r="AJ60" s="270" t="s">
        <v>413</v>
      </c>
      <c r="AK60" s="270" t="s">
        <v>410</v>
      </c>
      <c r="AL60" s="270" t="s">
        <v>411</v>
      </c>
      <c r="AM60" s="270" t="s">
        <v>412</v>
      </c>
      <c r="AN60" s="270" t="s">
        <v>439</v>
      </c>
      <c r="AO60" s="270" t="s">
        <v>439</v>
      </c>
      <c r="AP60" s="270" t="s">
        <v>439</v>
      </c>
      <c r="AQ60" s="270" t="s">
        <v>439</v>
      </c>
      <c r="AR60" s="270" t="s">
        <v>439</v>
      </c>
      <c r="AS60" s="270" t="s">
        <v>439</v>
      </c>
      <c r="AT60" s="270" t="s">
        <v>439</v>
      </c>
      <c r="AU60" s="270" t="s">
        <v>439</v>
      </c>
      <c r="AV60" s="270" t="s">
        <v>439</v>
      </c>
    </row>
    <row r="61" spans="1:64" s="260" customFormat="1" ht="22.35" customHeight="1">
      <c r="B61" s="274"/>
      <c r="C61" s="1006">
        <f>SUM(E49:E60)</f>
        <v>38.799999999999997</v>
      </c>
      <c r="D61" s="1007"/>
      <c r="E61" s="275"/>
      <c r="F61" s="1006">
        <f>SUM(H49:H60)</f>
        <v>54</v>
      </c>
      <c r="G61" s="1007"/>
      <c r="H61" s="275"/>
      <c r="I61" s="1006">
        <f>SUM(K49:K60)</f>
        <v>69.599999999999994</v>
      </c>
      <c r="J61" s="1007"/>
      <c r="K61" s="275"/>
      <c r="L61" s="1006">
        <f>SUM(N49:N60)</f>
        <v>69.2</v>
      </c>
      <c r="M61" s="1007"/>
      <c r="N61" s="275"/>
      <c r="O61" s="1006">
        <f>SUM(Q49:Q60)</f>
        <v>68.8</v>
      </c>
      <c r="P61" s="1007"/>
      <c r="Q61" s="275"/>
      <c r="R61" s="1006">
        <f>SUM(T49:T60)</f>
        <v>69.2</v>
      </c>
      <c r="S61" s="1007"/>
      <c r="T61" s="275"/>
      <c r="U61" s="1006">
        <f>SUM(W49:W60)</f>
        <v>77.199999999999989</v>
      </c>
      <c r="V61" s="1007"/>
      <c r="W61" s="275"/>
      <c r="X61" s="276">
        <f>SUM(X49:X60)</f>
        <v>446.8</v>
      </c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64" s="260" customFormat="1" ht="22.35" customHeight="1">
      <c r="B62" s="274"/>
      <c r="X62" s="340">
        <f>SUM(C61:V61)</f>
        <v>446.79999999999995</v>
      </c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64" s="260" customFormat="1" ht="22.35" customHeight="1" thickBot="1">
      <c r="A63" s="279"/>
      <c r="B63" s="288"/>
      <c r="Y63" s="288"/>
      <c r="Z63" s="288"/>
      <c r="AA63" s="288"/>
      <c r="AB63" s="288"/>
      <c r="AC63" s="288"/>
      <c r="AD63" s="288"/>
      <c r="AE63" s="288"/>
      <c r="AF63" s="288"/>
      <c r="AG63" s="288"/>
      <c r="AH63" s="288"/>
      <c r="AI63" s="288"/>
      <c r="AJ63" s="288"/>
      <c r="AK63" s="288"/>
      <c r="AL63" s="288"/>
      <c r="AM63" s="288"/>
      <c r="AN63" s="288"/>
      <c r="AO63" s="288"/>
      <c r="AP63" s="288"/>
      <c r="AQ63" s="288"/>
      <c r="AR63" s="288"/>
      <c r="AS63" s="288"/>
      <c r="AT63" s="288"/>
      <c r="AU63" s="288"/>
      <c r="AV63" s="288"/>
    </row>
    <row r="64" spans="1:64" s="246" customFormat="1" ht="22.35" customHeight="1" thickTop="1">
      <c r="A64" s="254"/>
      <c r="B64" s="241"/>
      <c r="C64" s="242"/>
      <c r="D64" s="242"/>
      <c r="E64" s="242"/>
      <c r="F64" s="241"/>
      <c r="G64" s="242"/>
      <c r="H64" s="242"/>
      <c r="I64" s="242"/>
      <c r="J64" s="242"/>
      <c r="K64" s="242"/>
      <c r="L64" s="242"/>
      <c r="M64" s="242"/>
      <c r="N64" s="242"/>
      <c r="O64" s="242"/>
      <c r="P64" s="242"/>
      <c r="Q64" s="242"/>
      <c r="R64" s="242"/>
      <c r="S64" s="242"/>
      <c r="T64" s="242"/>
      <c r="U64" s="242"/>
      <c r="V64" s="242"/>
      <c r="W64" s="242"/>
      <c r="X64" s="242"/>
      <c r="Y64" s="242"/>
      <c r="Z64" s="242"/>
      <c r="AA64" s="242"/>
      <c r="AB64" s="242"/>
      <c r="AC64" s="242"/>
      <c r="AD64" s="242"/>
      <c r="AE64" s="242"/>
      <c r="AF64" s="242"/>
      <c r="AG64" s="242"/>
      <c r="AH64" s="242"/>
      <c r="AI64" s="242"/>
      <c r="AJ64" s="242"/>
      <c r="AK64" s="242"/>
      <c r="AL64" s="242"/>
      <c r="AM64" s="242"/>
      <c r="AN64" s="242"/>
      <c r="AO64" s="242"/>
      <c r="AP64" s="242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</row>
    <row r="65" spans="2:48" s="260" customFormat="1" ht="22.35" customHeight="1">
      <c r="B65" s="1011" t="s">
        <v>450</v>
      </c>
      <c r="C65" s="1011"/>
      <c r="D65" s="1011"/>
      <c r="E65" s="1011"/>
      <c r="F65" s="1011"/>
      <c r="G65" s="1011"/>
      <c r="H65" s="296"/>
      <c r="I65" s="277"/>
      <c r="J65" s="277"/>
      <c r="K65" s="296"/>
      <c r="L65" s="277"/>
      <c r="M65" s="277"/>
      <c r="N65" s="296"/>
      <c r="O65" s="277"/>
      <c r="P65" s="277"/>
      <c r="Q65" s="296"/>
      <c r="R65" s="277"/>
      <c r="S65" s="277"/>
      <c r="T65" s="296"/>
      <c r="U65" s="277"/>
      <c r="V65" s="277"/>
      <c r="W65" s="296"/>
      <c r="X65" s="27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</row>
    <row r="66" spans="2:48" s="260" customFormat="1" ht="22.35" customHeight="1">
      <c r="B66" s="277"/>
      <c r="C66" s="277"/>
      <c r="D66" s="277"/>
      <c r="E66" s="296"/>
      <c r="F66" s="277"/>
      <c r="G66" s="277"/>
      <c r="H66" s="296"/>
      <c r="I66" s="277"/>
      <c r="J66" s="277"/>
      <c r="K66" s="296"/>
      <c r="L66" s="277"/>
      <c r="M66" s="277"/>
      <c r="N66" s="296"/>
      <c r="O66" s="277"/>
      <c r="P66" s="277"/>
      <c r="Q66" s="296"/>
      <c r="R66" s="277"/>
      <c r="S66" s="277"/>
      <c r="T66" s="296"/>
      <c r="U66" s="277"/>
      <c r="V66" s="277"/>
      <c r="W66" s="296"/>
      <c r="X66" s="27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</row>
    <row r="67" spans="2:48" s="260" customFormat="1" ht="22.35" customHeight="1">
      <c r="B67" s="1010" t="s">
        <v>511</v>
      </c>
      <c r="C67" s="1010"/>
      <c r="D67" s="1010"/>
      <c r="E67" s="1010"/>
      <c r="F67" s="1010"/>
      <c r="G67" s="1010"/>
      <c r="H67" s="296"/>
      <c r="I67" s="277"/>
      <c r="J67" s="277"/>
      <c r="K67" s="296"/>
      <c r="L67" s="277"/>
      <c r="M67" s="277"/>
      <c r="N67" s="296"/>
      <c r="O67" s="277"/>
      <c r="P67" s="277"/>
      <c r="Q67" s="296"/>
      <c r="R67" s="277"/>
      <c r="S67" s="277"/>
      <c r="T67" s="296"/>
      <c r="U67" s="277"/>
      <c r="V67" s="277"/>
      <c r="W67" s="296"/>
      <c r="X67" s="27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</row>
    <row r="68" spans="2:48" s="260" customFormat="1" ht="22.35" customHeight="1" thickBot="1">
      <c r="B68" s="280"/>
      <c r="C68" s="1012" t="s">
        <v>37</v>
      </c>
      <c r="D68" s="1005"/>
      <c r="E68" s="296"/>
      <c r="F68" s="1005" t="s">
        <v>38</v>
      </c>
      <c r="G68" s="1005"/>
      <c r="H68" s="296"/>
      <c r="I68" s="1005" t="s">
        <v>39</v>
      </c>
      <c r="J68" s="1005"/>
      <c r="K68" s="296"/>
      <c r="L68" s="1005" t="s">
        <v>40</v>
      </c>
      <c r="M68" s="1005"/>
      <c r="N68" s="296"/>
      <c r="O68" s="1005" t="s">
        <v>41</v>
      </c>
      <c r="P68" s="1005"/>
      <c r="Q68" s="296"/>
      <c r="R68" s="1005" t="s">
        <v>42</v>
      </c>
      <c r="S68" s="1005"/>
      <c r="T68" s="296"/>
      <c r="U68" s="1005" t="s">
        <v>43</v>
      </c>
      <c r="V68" s="1005"/>
      <c r="W68" s="296"/>
      <c r="X68" s="298" t="s">
        <v>392</v>
      </c>
      <c r="AA68" s="283" t="s">
        <v>393</v>
      </c>
      <c r="AB68" s="283" t="s">
        <v>394</v>
      </c>
      <c r="AC68" s="283" t="s">
        <v>395</v>
      </c>
      <c r="AD68" s="284" t="s">
        <v>396</v>
      </c>
      <c r="AE68" s="285">
        <v>41778</v>
      </c>
      <c r="AF68" s="285">
        <v>41785</v>
      </c>
      <c r="AG68" s="285">
        <v>41792</v>
      </c>
      <c r="AH68" s="285">
        <v>41799</v>
      </c>
      <c r="AI68" s="285">
        <v>41806</v>
      </c>
      <c r="AJ68" s="285">
        <v>41813</v>
      </c>
      <c r="AK68" s="285">
        <v>41820</v>
      </c>
      <c r="AL68" s="285">
        <v>41827</v>
      </c>
      <c r="AM68" s="285">
        <v>41834</v>
      </c>
      <c r="AN68" s="307">
        <f>AN48</f>
        <v>45873</v>
      </c>
      <c r="AO68" s="307">
        <f>AO48</f>
        <v>45880</v>
      </c>
      <c r="AP68" s="307">
        <f t="shared" ref="AP68:AV68" si="35">AP48</f>
        <v>45887</v>
      </c>
      <c r="AQ68" s="307">
        <f t="shared" si="35"/>
        <v>45894</v>
      </c>
      <c r="AR68" s="307">
        <f t="shared" si="35"/>
        <v>45901</v>
      </c>
      <c r="AS68" s="307">
        <f t="shared" si="35"/>
        <v>45908</v>
      </c>
      <c r="AT68" s="307">
        <f t="shared" si="35"/>
        <v>45915</v>
      </c>
      <c r="AU68" s="307">
        <f t="shared" si="35"/>
        <v>45922</v>
      </c>
      <c r="AV68" s="307">
        <f t="shared" si="35"/>
        <v>45929</v>
      </c>
    </row>
    <row r="69" spans="2:48" s="260" customFormat="1" ht="22.35" customHeight="1" thickTop="1">
      <c r="B69" s="261" t="s">
        <v>414</v>
      </c>
      <c r="C69" s="264">
        <v>0.29166666666666669</v>
      </c>
      <c r="D69" s="265">
        <v>0.54583333333333328</v>
      </c>
      <c r="E69" s="263">
        <f>IF(C69="x",0,((IF((+D69-C69)&lt;0,(D69-C69)+1,D69-C69))*24)-0.5)</f>
        <v>5.5999999999999979</v>
      </c>
      <c r="F69" s="264">
        <v>0.29166666666666669</v>
      </c>
      <c r="G69" s="265">
        <v>0.54583333333333328</v>
      </c>
      <c r="H69" s="263">
        <f>IF(F69="x",0,((IF((+G69-F69)&lt;0,(G69-F69)+1,G69-F69))*24)-0.5)</f>
        <v>5.5999999999999979</v>
      </c>
      <c r="I69" s="264" t="s">
        <v>429</v>
      </c>
      <c r="J69" s="265" t="s">
        <v>429</v>
      </c>
      <c r="K69" s="263">
        <f>IF(I69="x",0,((IF((+J69-I69)&lt;0,(J69-I69)+1,J69-I69))*24)-0.5)</f>
        <v>0</v>
      </c>
      <c r="L69" s="264" t="s">
        <v>429</v>
      </c>
      <c r="M69" s="265" t="s">
        <v>429</v>
      </c>
      <c r="N69" s="263">
        <f>IF(L69="x",0,((IF((+M69-L69)&lt;0,(M69-L69)+1,M69-L69))*24)-0.5)</f>
        <v>0</v>
      </c>
      <c r="O69" s="264">
        <v>0.29166666666666669</v>
      </c>
      <c r="P69" s="265">
        <v>0.54583333333333328</v>
      </c>
      <c r="Q69" s="263">
        <f>IF(O69="x",0,((IF((+P69-O69)&lt;0,(P69-O69)+1,P69-O69))*24)-0.5)</f>
        <v>5.5999999999999979</v>
      </c>
      <c r="R69" s="264">
        <v>0.29166666666666669</v>
      </c>
      <c r="S69" s="265">
        <v>0.54583333333333328</v>
      </c>
      <c r="T69" s="263">
        <f>IF(R69="x",0,((IF((+S69-R69)&lt;0,(S69-R69)+1,S69-R69))*24)-0.5)</f>
        <v>5.5999999999999979</v>
      </c>
      <c r="U69" s="264">
        <v>0.29166666666666669</v>
      </c>
      <c r="V69" s="265">
        <v>0.54583333333333328</v>
      </c>
      <c r="W69" s="263">
        <f>IF(U69="x",0,((IF((+V69-U69)&lt;0,(V69-U69)+1,V69-U69))*24)-0.5)</f>
        <v>5.5999999999999979</v>
      </c>
      <c r="X69" s="266">
        <f>E69+H69+K69+N69+Q69+T69+W69</f>
        <v>27.999999999999989</v>
      </c>
      <c r="AA69" s="267">
        <v>390</v>
      </c>
      <c r="AB69" s="267" t="s">
        <v>24</v>
      </c>
      <c r="AC69" s="267" t="s">
        <v>399</v>
      </c>
      <c r="AD69" s="269" t="s">
        <v>508</v>
      </c>
      <c r="AE69" s="270" t="s">
        <v>410</v>
      </c>
      <c r="AF69" s="270" t="s">
        <v>411</v>
      </c>
      <c r="AG69" s="270" t="s">
        <v>412</v>
      </c>
      <c r="AH69" s="270" t="s">
        <v>413</v>
      </c>
      <c r="AI69" s="270" t="s">
        <v>410</v>
      </c>
      <c r="AJ69" s="270" t="s">
        <v>411</v>
      </c>
      <c r="AK69" s="270" t="s">
        <v>412</v>
      </c>
      <c r="AL69" s="270" t="s">
        <v>413</v>
      </c>
      <c r="AM69" s="270" t="s">
        <v>410</v>
      </c>
      <c r="AN69" s="308" t="s">
        <v>414</v>
      </c>
      <c r="AO69" s="308" t="s">
        <v>414</v>
      </c>
      <c r="AP69" s="308" t="s">
        <v>414</v>
      </c>
      <c r="AQ69" s="308" t="s">
        <v>414</v>
      </c>
      <c r="AR69" s="308" t="s">
        <v>414</v>
      </c>
      <c r="AS69" s="308" t="s">
        <v>414</v>
      </c>
      <c r="AT69" s="308" t="s">
        <v>414</v>
      </c>
      <c r="AU69" s="308" t="s">
        <v>414</v>
      </c>
      <c r="AV69" s="308" t="s">
        <v>414</v>
      </c>
    </row>
    <row r="70" spans="2:48" s="260" customFormat="1" ht="22.35" customHeight="1">
      <c r="B70" s="261" t="s">
        <v>415</v>
      </c>
      <c r="C70" s="264" t="s">
        <v>429</v>
      </c>
      <c r="D70" s="265" t="s">
        <v>429</v>
      </c>
      <c r="E70" s="263">
        <f>IF(C70="x",0,((IF((+D70-C70)&lt;0,(D70-C70)+1,D70-C70))*24)-0.5)</f>
        <v>0</v>
      </c>
      <c r="F70" s="264" t="s">
        <v>429</v>
      </c>
      <c r="G70" s="265" t="s">
        <v>429</v>
      </c>
      <c r="H70" s="263">
        <f>IF(F70="x",0,((IF((+G70-F70)&lt;0,(G70-F70)+1,G70-F70))*24)-0.5)</f>
        <v>0</v>
      </c>
      <c r="I70" s="264">
        <v>0.29166666666666669</v>
      </c>
      <c r="J70" s="265">
        <v>0.62916666666666665</v>
      </c>
      <c r="K70" s="263">
        <f>IF(I70="x",0,((IF((+J70-I70)&lt;0,(J70-I70)+1,J70-I70))*24)-0.5)</f>
        <v>7.6</v>
      </c>
      <c r="L70" s="264">
        <v>0.29166666666666669</v>
      </c>
      <c r="M70" s="265">
        <v>0.62916666666666665</v>
      </c>
      <c r="N70" s="263">
        <f>IF(L70="x",0,((IF((+M70-L70)&lt;0,(M70-L70)+1,M70-L70))*24)-0.5)</f>
        <v>7.6</v>
      </c>
      <c r="O70" s="264">
        <v>0.29166666666666669</v>
      </c>
      <c r="P70" s="265">
        <v>0.62916666666666665</v>
      </c>
      <c r="Q70" s="263">
        <f>IF(O70="x",0,((IF((+P70-O70)&lt;0,(P70-O70)+1,P70-O70))*24)-0.5)</f>
        <v>7.6</v>
      </c>
      <c r="R70" s="264">
        <v>0.29166666666666669</v>
      </c>
      <c r="S70" s="265">
        <v>0.62916666666666665</v>
      </c>
      <c r="T70" s="263">
        <f>IF(R70="x",0,((IF((+S70-R70)&lt;0,(S70-R70)+1,S70-R70))*24)-0.5)</f>
        <v>7.6</v>
      </c>
      <c r="U70" s="264">
        <v>0.29166666666666669</v>
      </c>
      <c r="V70" s="265">
        <v>0.62916666666666665</v>
      </c>
      <c r="W70" s="263">
        <f>IF(U70="x",0,((IF((+V70-U70)&lt;0,(V70-U70)+1,V70-U70))*24)-0.5)</f>
        <v>7.6</v>
      </c>
      <c r="X70" s="266">
        <f t="shared" ref="X70:X80" si="36">E70+H70+K70+N70+Q70+T70+W70</f>
        <v>38</v>
      </c>
      <c r="AA70" s="267">
        <v>21180</v>
      </c>
      <c r="AB70" s="267" t="s">
        <v>580</v>
      </c>
      <c r="AC70" s="267" t="s">
        <v>399</v>
      </c>
      <c r="AD70" s="269" t="s">
        <v>508</v>
      </c>
      <c r="AE70" s="270" t="s">
        <v>411</v>
      </c>
      <c r="AF70" s="270" t="s">
        <v>412</v>
      </c>
      <c r="AG70" s="270" t="s">
        <v>413</v>
      </c>
      <c r="AH70" s="270" t="s">
        <v>410</v>
      </c>
      <c r="AI70" s="270" t="s">
        <v>411</v>
      </c>
      <c r="AJ70" s="270" t="s">
        <v>412</v>
      </c>
      <c r="AK70" s="270" t="s">
        <v>413</v>
      </c>
      <c r="AL70" s="270" t="s">
        <v>410</v>
      </c>
      <c r="AM70" s="270" t="s">
        <v>411</v>
      </c>
      <c r="AN70" s="308" t="s">
        <v>415</v>
      </c>
      <c r="AO70" s="308" t="s">
        <v>415</v>
      </c>
      <c r="AP70" s="308" t="s">
        <v>415</v>
      </c>
      <c r="AQ70" s="308" t="s">
        <v>415</v>
      </c>
      <c r="AR70" s="308" t="s">
        <v>415</v>
      </c>
      <c r="AS70" s="308" t="s">
        <v>415</v>
      </c>
      <c r="AT70" s="308" t="s">
        <v>415</v>
      </c>
      <c r="AU70" s="308" t="s">
        <v>415</v>
      </c>
      <c r="AV70" s="308" t="s">
        <v>415</v>
      </c>
    </row>
    <row r="71" spans="2:48" s="260" customFormat="1" ht="22.35" customHeight="1">
      <c r="B71" s="261" t="s">
        <v>440</v>
      </c>
      <c r="C71" s="264" t="s">
        <v>429</v>
      </c>
      <c r="D71" s="265" t="s">
        <v>429</v>
      </c>
      <c r="E71" s="263">
        <f t="shared" ref="E71:E72" si="37">IF(C71="x",0,((IF((+D71-C71)&lt;0,(D71-C71)+1,D71-C71))*24)-0.5)</f>
        <v>0</v>
      </c>
      <c r="F71" s="264" t="s">
        <v>429</v>
      </c>
      <c r="G71" s="265" t="s">
        <v>429</v>
      </c>
      <c r="H71" s="263">
        <f t="shared" ref="H71:H72" si="38">IF(F71="x",0,((IF((+G71-F71)&lt;0,(G71-F71)+1,G71-F71))*24)-0.5)</f>
        <v>0</v>
      </c>
      <c r="I71" s="264" t="s">
        <v>429</v>
      </c>
      <c r="J71" s="265" t="s">
        <v>429</v>
      </c>
      <c r="K71" s="263">
        <f t="shared" ref="K71:K72" si="39">IF(I71="x",0,((IF((+J71-I71)&lt;0,(J71-I71)+1,J71-I71))*24)-0.5)</f>
        <v>0</v>
      </c>
      <c r="L71" s="264">
        <v>0.29166666666666669</v>
      </c>
      <c r="M71" s="265">
        <v>0.62916666666666665</v>
      </c>
      <c r="N71" s="263">
        <f t="shared" ref="N71:N72" si="40">IF(L71="x",0,((IF((+M71-L71)&lt;0,(M71-L71)+1,M71-L71))*24)-0.5)</f>
        <v>7.6</v>
      </c>
      <c r="O71" s="264">
        <v>0.29166666666666669</v>
      </c>
      <c r="P71" s="265">
        <v>0.62916666666666665</v>
      </c>
      <c r="Q71" s="263">
        <f t="shared" ref="Q71:Q72" si="41">IF(O71="x",0,((IF((+P71-O71)&lt;0,(P71-O71)+1,P71-O71))*24)-0.5)</f>
        <v>7.6</v>
      </c>
      <c r="R71" s="264" t="s">
        <v>429</v>
      </c>
      <c r="S71" s="265" t="s">
        <v>429</v>
      </c>
      <c r="T71" s="263">
        <f t="shared" ref="T71:T72" si="42">IF(R71="x",0,((IF((+S71-R71)&lt;0,(S71-R71)+1,S71-R71))*24)-0.5)</f>
        <v>0</v>
      </c>
      <c r="U71" s="264" t="s">
        <v>429</v>
      </c>
      <c r="V71" s="265" t="s">
        <v>429</v>
      </c>
      <c r="W71" s="263">
        <f t="shared" ref="W71:W72" si="43">IF(U71="x",0,((IF((+V71-U71)&lt;0,(V71-U71)+1,V71-U71))*24)-0.5)</f>
        <v>0</v>
      </c>
      <c r="X71" s="266">
        <f t="shared" si="36"/>
        <v>15.2</v>
      </c>
      <c r="AA71" s="267">
        <v>932974</v>
      </c>
      <c r="AB71" s="267" t="s">
        <v>585</v>
      </c>
      <c r="AC71" s="267" t="s">
        <v>399</v>
      </c>
      <c r="AD71" s="269" t="s">
        <v>509</v>
      </c>
      <c r="AE71" s="270" t="s">
        <v>412</v>
      </c>
      <c r="AF71" s="270" t="s">
        <v>413</v>
      </c>
      <c r="AG71" s="270" t="s">
        <v>410</v>
      </c>
      <c r="AH71" s="270" t="s">
        <v>411</v>
      </c>
      <c r="AI71" s="270" t="s">
        <v>412</v>
      </c>
      <c r="AJ71" s="270" t="s">
        <v>413</v>
      </c>
      <c r="AK71" s="270" t="s">
        <v>410</v>
      </c>
      <c r="AL71" s="270" t="s">
        <v>411</v>
      </c>
      <c r="AM71" s="270" t="s">
        <v>412</v>
      </c>
      <c r="AN71" s="308" t="s">
        <v>440</v>
      </c>
      <c r="AO71" s="308" t="s">
        <v>440</v>
      </c>
      <c r="AP71" s="308" t="s">
        <v>440</v>
      </c>
      <c r="AQ71" s="308" t="s">
        <v>440</v>
      </c>
      <c r="AR71" s="308" t="s">
        <v>440</v>
      </c>
      <c r="AS71" s="308" t="s">
        <v>440</v>
      </c>
      <c r="AT71" s="308" t="s">
        <v>440</v>
      </c>
      <c r="AU71" s="308" t="s">
        <v>440</v>
      </c>
      <c r="AV71" s="308" t="s">
        <v>440</v>
      </c>
    </row>
    <row r="72" spans="2:48" s="260" customFormat="1" ht="22.35" customHeight="1">
      <c r="B72" s="261" t="s">
        <v>441</v>
      </c>
      <c r="C72" s="264">
        <v>0.29166666666666669</v>
      </c>
      <c r="D72" s="265">
        <v>0.62916666666666665</v>
      </c>
      <c r="E72" s="263">
        <f t="shared" si="37"/>
        <v>7.6</v>
      </c>
      <c r="F72" s="264">
        <v>0.29166666666666669</v>
      </c>
      <c r="G72" s="265">
        <v>0.62916666666666665</v>
      </c>
      <c r="H72" s="263">
        <f t="shared" si="38"/>
        <v>7.6</v>
      </c>
      <c r="I72" s="264" t="s">
        <v>429</v>
      </c>
      <c r="J72" s="265" t="s">
        <v>429</v>
      </c>
      <c r="K72" s="263">
        <f t="shared" si="39"/>
        <v>0</v>
      </c>
      <c r="L72" s="264">
        <v>0.29166666666666669</v>
      </c>
      <c r="M72" s="265">
        <v>0.62916666666666665</v>
      </c>
      <c r="N72" s="263">
        <f t="shared" si="40"/>
        <v>7.6</v>
      </c>
      <c r="O72" s="264" t="s">
        <v>429</v>
      </c>
      <c r="P72" s="265" t="s">
        <v>429</v>
      </c>
      <c r="Q72" s="263">
        <f t="shared" si="41"/>
        <v>0</v>
      </c>
      <c r="R72" s="264" t="s">
        <v>429</v>
      </c>
      <c r="S72" s="265" t="s">
        <v>429</v>
      </c>
      <c r="T72" s="263">
        <f t="shared" si="42"/>
        <v>0</v>
      </c>
      <c r="U72" s="264" t="s">
        <v>429</v>
      </c>
      <c r="V72" s="265" t="s">
        <v>429</v>
      </c>
      <c r="W72" s="263">
        <f t="shared" si="43"/>
        <v>0</v>
      </c>
      <c r="X72" s="266">
        <f t="shared" si="36"/>
        <v>22.799999999999997</v>
      </c>
      <c r="AA72" s="267">
        <v>703928</v>
      </c>
      <c r="AB72" s="267" t="s">
        <v>587</v>
      </c>
      <c r="AC72" s="267" t="s">
        <v>399</v>
      </c>
      <c r="AD72" s="269" t="s">
        <v>509</v>
      </c>
      <c r="AE72" s="270" t="s">
        <v>410</v>
      </c>
      <c r="AF72" s="270" t="s">
        <v>411</v>
      </c>
      <c r="AG72" s="270" t="s">
        <v>412</v>
      </c>
      <c r="AH72" s="270" t="s">
        <v>413</v>
      </c>
      <c r="AI72" s="270" t="s">
        <v>410</v>
      </c>
      <c r="AJ72" s="270" t="s">
        <v>411</v>
      </c>
      <c r="AK72" s="270" t="s">
        <v>412</v>
      </c>
      <c r="AL72" s="270" t="s">
        <v>413</v>
      </c>
      <c r="AM72" s="270" t="s">
        <v>410</v>
      </c>
      <c r="AN72" s="308" t="s">
        <v>441</v>
      </c>
      <c r="AO72" s="308" t="s">
        <v>441</v>
      </c>
      <c r="AP72" s="308" t="s">
        <v>441</v>
      </c>
      <c r="AQ72" s="308" t="s">
        <v>441</v>
      </c>
      <c r="AR72" s="308" t="s">
        <v>441</v>
      </c>
      <c r="AS72" s="308" t="s">
        <v>441</v>
      </c>
      <c r="AT72" s="308" t="s">
        <v>441</v>
      </c>
      <c r="AU72" s="308" t="s">
        <v>441</v>
      </c>
      <c r="AV72" s="308" t="s">
        <v>441</v>
      </c>
    </row>
    <row r="73" spans="2:48" s="260" customFormat="1" ht="22.35" customHeight="1">
      <c r="B73" s="261" t="s">
        <v>442</v>
      </c>
      <c r="C73" s="264">
        <v>0.66666666666666663</v>
      </c>
      <c r="D73" s="265">
        <v>4.1666666666666666E-3</v>
      </c>
      <c r="E73" s="263">
        <f>IF(C73="x",0,((IF((+D73-C73)&lt;0,(D73-C73)+1,D73-C73))*24)-0.6)</f>
        <v>7.5000000000000018</v>
      </c>
      <c r="F73" s="264" t="s">
        <v>429</v>
      </c>
      <c r="G73" s="265" t="s">
        <v>429</v>
      </c>
      <c r="H73" s="263">
        <f>IF(F73="x",0,((IF((+G73-F73)&lt;0,(G73-F73)+1,G73-F73))*24)-0.6)</f>
        <v>0</v>
      </c>
      <c r="I73" s="264">
        <v>0.66666666666666663</v>
      </c>
      <c r="J73" s="265">
        <v>4.1666666666666666E-3</v>
      </c>
      <c r="K73" s="263">
        <f>IF(I73="x",0,((IF((+J73-I73)&lt;0,(J73-I73)+1,J73-I73))*24)-0.6)</f>
        <v>7.5000000000000018</v>
      </c>
      <c r="L73" s="264">
        <v>0.66666666666666663</v>
      </c>
      <c r="M73" s="265">
        <v>4.1666666666666666E-3</v>
      </c>
      <c r="N73" s="263">
        <f>IF(L73="x",0,((IF((+M73-L73)&lt;0,(M73-L73)+1,M73-L73))*24)-0.6)</f>
        <v>7.5000000000000018</v>
      </c>
      <c r="O73" s="264" t="s">
        <v>429</v>
      </c>
      <c r="P73" s="265" t="s">
        <v>429</v>
      </c>
      <c r="Q73" s="263">
        <f>IF(O73="x",0,((IF((+P73-O73)&lt;0,(P73-O73)+1,P73-O73))*24)-0.6)</f>
        <v>0</v>
      </c>
      <c r="R73" s="264">
        <v>0.66666666666666663</v>
      </c>
      <c r="S73" s="265">
        <v>4.1666666666666666E-3</v>
      </c>
      <c r="T73" s="263">
        <f>IF(R73="x",0,((IF((+S73-R73)&lt;0,(S73-R73)+1,S73-R73))*24)-0.6)</f>
        <v>7.5000000000000018</v>
      </c>
      <c r="U73" s="264">
        <v>0.66666666666666663</v>
      </c>
      <c r="V73" s="265">
        <v>4.1666666666666666E-3</v>
      </c>
      <c r="W73" s="263">
        <f>IF(U73="x",0,((IF((+V73-U73)&lt;0,(V73-U73)+1,V73-U73))*24)-0.6)</f>
        <v>7.5000000000000018</v>
      </c>
      <c r="X73" s="266">
        <f t="shared" si="36"/>
        <v>37.500000000000007</v>
      </c>
      <c r="AA73" s="267">
        <v>1059</v>
      </c>
      <c r="AB73" s="267" t="s">
        <v>589</v>
      </c>
      <c r="AC73" s="267" t="s">
        <v>399</v>
      </c>
      <c r="AD73" s="269" t="s">
        <v>508</v>
      </c>
      <c r="AE73" s="270" t="s">
        <v>411</v>
      </c>
      <c r="AF73" s="270" t="s">
        <v>412</v>
      </c>
      <c r="AG73" s="270" t="s">
        <v>413</v>
      </c>
      <c r="AH73" s="270" t="s">
        <v>410</v>
      </c>
      <c r="AI73" s="270" t="s">
        <v>411</v>
      </c>
      <c r="AJ73" s="270" t="s">
        <v>412</v>
      </c>
      <c r="AK73" s="270" t="s">
        <v>413</v>
      </c>
      <c r="AL73" s="270" t="s">
        <v>410</v>
      </c>
      <c r="AM73" s="270" t="s">
        <v>411</v>
      </c>
      <c r="AN73" s="308" t="s">
        <v>442</v>
      </c>
      <c r="AO73" s="308" t="s">
        <v>442</v>
      </c>
      <c r="AP73" s="308" t="s">
        <v>442</v>
      </c>
      <c r="AQ73" s="308" t="s">
        <v>442</v>
      </c>
      <c r="AR73" s="308" t="s">
        <v>442</v>
      </c>
      <c r="AS73" s="308" t="s">
        <v>442</v>
      </c>
      <c r="AT73" s="308" t="s">
        <v>442</v>
      </c>
      <c r="AU73" s="308" t="s">
        <v>442</v>
      </c>
      <c r="AV73" s="308" t="s">
        <v>442</v>
      </c>
    </row>
    <row r="74" spans="2:48" s="260" customFormat="1" ht="22.35" customHeight="1">
      <c r="B74" s="261" t="s">
        <v>443</v>
      </c>
      <c r="C74" s="264" t="s">
        <v>429</v>
      </c>
      <c r="D74" s="265" t="s">
        <v>429</v>
      </c>
      <c r="E74" s="263">
        <f t="shared" ref="E74:E78" si="44">IF(C74="x",0,((IF((+D74-C74)&lt;0,(D74-C74)+1,D74-C74))*24)-0.5)</f>
        <v>0</v>
      </c>
      <c r="F74" s="264">
        <v>0.29166666666666669</v>
      </c>
      <c r="G74" s="265">
        <v>0.62916666666666665</v>
      </c>
      <c r="H74" s="263">
        <f t="shared" ref="H74:H78" si="45">IF(F74="x",0,((IF((+G74-F74)&lt;0,(G74-F74)+1,G74-F74))*24)-0.5)</f>
        <v>7.6</v>
      </c>
      <c r="I74" s="264">
        <v>0.29166666666666669</v>
      </c>
      <c r="J74" s="265">
        <v>0.62916666666666665</v>
      </c>
      <c r="K74" s="263">
        <f t="shared" ref="K74:K78" si="46">IF(I74="x",0,((IF((+J74-I74)&lt;0,(J74-I74)+1,J74-I74))*24)-0.5)</f>
        <v>7.6</v>
      </c>
      <c r="L74" s="264">
        <v>0.29166666666666669</v>
      </c>
      <c r="M74" s="265">
        <v>0.62916666666666665</v>
      </c>
      <c r="N74" s="263">
        <f t="shared" ref="N74:N78" si="47">IF(L74="x",0,((IF((+M74-L74)&lt;0,(M74-L74)+1,M74-L74))*24)-0.5)</f>
        <v>7.6</v>
      </c>
      <c r="O74" s="264">
        <v>0.29166666666666669</v>
      </c>
      <c r="P74" s="265">
        <v>0.62916666666666665</v>
      </c>
      <c r="Q74" s="263">
        <f t="shared" ref="Q74:Q78" si="48">IF(O74="x",0,((IF((+P74-O74)&lt;0,(P74-O74)+1,P74-O74))*24)-0.5)</f>
        <v>7.6</v>
      </c>
      <c r="R74" s="264">
        <v>0.29166666666666669</v>
      </c>
      <c r="S74" s="265">
        <v>0.62916666666666665</v>
      </c>
      <c r="T74" s="263">
        <f t="shared" ref="T74:T78" si="49">IF(R74="x",0,((IF((+S74-R74)&lt;0,(S74-R74)+1,S74-R74))*24)-0.5)</f>
        <v>7.6</v>
      </c>
      <c r="U74" s="264" t="s">
        <v>429</v>
      </c>
      <c r="V74" s="265" t="s">
        <v>429</v>
      </c>
      <c r="W74" s="263">
        <f t="shared" ref="W74:W78" si="50">IF(U74="x",0,((IF((+V74-U74)&lt;0,(V74-U74)+1,V74-U74))*24)-0.5)</f>
        <v>0</v>
      </c>
      <c r="X74" s="266">
        <f t="shared" si="36"/>
        <v>38</v>
      </c>
      <c r="AA74" s="267">
        <v>414</v>
      </c>
      <c r="AB74" s="267" t="s">
        <v>591</v>
      </c>
      <c r="AC74" s="267" t="s">
        <v>399</v>
      </c>
      <c r="AD74" s="269" t="s">
        <v>508</v>
      </c>
      <c r="AE74" s="270" t="s">
        <v>412</v>
      </c>
      <c r="AF74" s="270" t="s">
        <v>413</v>
      </c>
      <c r="AG74" s="270" t="s">
        <v>410</v>
      </c>
      <c r="AH74" s="270" t="s">
        <v>411</v>
      </c>
      <c r="AI74" s="270" t="s">
        <v>412</v>
      </c>
      <c r="AJ74" s="270" t="s">
        <v>413</v>
      </c>
      <c r="AK74" s="270" t="s">
        <v>410</v>
      </c>
      <c r="AL74" s="270" t="s">
        <v>411</v>
      </c>
      <c r="AM74" s="270" t="s">
        <v>412</v>
      </c>
      <c r="AN74" s="308" t="s">
        <v>443</v>
      </c>
      <c r="AO74" s="308" t="s">
        <v>443</v>
      </c>
      <c r="AP74" s="308" t="s">
        <v>443</v>
      </c>
      <c r="AQ74" s="308" t="s">
        <v>443</v>
      </c>
      <c r="AR74" s="308" t="s">
        <v>443</v>
      </c>
      <c r="AS74" s="308" t="s">
        <v>443</v>
      </c>
      <c r="AT74" s="308" t="s">
        <v>443</v>
      </c>
      <c r="AU74" s="308" t="s">
        <v>443</v>
      </c>
      <c r="AV74" s="308" t="s">
        <v>443</v>
      </c>
    </row>
    <row r="75" spans="2:48" s="260" customFormat="1" ht="22.35" customHeight="1">
      <c r="B75" s="261" t="s">
        <v>444</v>
      </c>
      <c r="C75" s="264" t="s">
        <v>429</v>
      </c>
      <c r="D75" s="265" t="s">
        <v>429</v>
      </c>
      <c r="E75" s="263">
        <f t="shared" si="44"/>
        <v>0</v>
      </c>
      <c r="F75" s="264">
        <v>0.25</v>
      </c>
      <c r="G75" s="265">
        <v>0.58750000000000002</v>
      </c>
      <c r="H75" s="263">
        <f t="shared" si="45"/>
        <v>7.6000000000000014</v>
      </c>
      <c r="I75" s="264">
        <v>0.25</v>
      </c>
      <c r="J75" s="265">
        <v>0.58750000000000002</v>
      </c>
      <c r="K75" s="263">
        <f t="shared" si="46"/>
        <v>7.6000000000000014</v>
      </c>
      <c r="L75" s="264">
        <v>0.25</v>
      </c>
      <c r="M75" s="265">
        <v>0.58750000000000002</v>
      </c>
      <c r="N75" s="263">
        <f t="shared" si="47"/>
        <v>7.6000000000000014</v>
      </c>
      <c r="O75" s="264">
        <v>0.25</v>
      </c>
      <c r="P75" s="265">
        <v>0.58750000000000002</v>
      </c>
      <c r="Q75" s="263">
        <f t="shared" si="48"/>
        <v>7.6000000000000014</v>
      </c>
      <c r="R75" s="264">
        <v>0.25</v>
      </c>
      <c r="S75" s="265">
        <v>0.58750000000000002</v>
      </c>
      <c r="T75" s="263">
        <f t="shared" si="49"/>
        <v>7.6000000000000014</v>
      </c>
      <c r="U75" s="264" t="s">
        <v>429</v>
      </c>
      <c r="V75" s="265" t="s">
        <v>429</v>
      </c>
      <c r="W75" s="263">
        <f t="shared" si="50"/>
        <v>0</v>
      </c>
      <c r="X75" s="266">
        <f t="shared" si="36"/>
        <v>38.000000000000007</v>
      </c>
      <c r="AA75" s="267">
        <v>1090</v>
      </c>
      <c r="AB75" s="267" t="s">
        <v>592</v>
      </c>
      <c r="AC75" s="267" t="s">
        <v>399</v>
      </c>
      <c r="AD75" s="269" t="s">
        <v>508</v>
      </c>
      <c r="AE75" s="270" t="s">
        <v>410</v>
      </c>
      <c r="AF75" s="270" t="s">
        <v>411</v>
      </c>
      <c r="AG75" s="270" t="s">
        <v>412</v>
      </c>
      <c r="AH75" s="270" t="s">
        <v>413</v>
      </c>
      <c r="AI75" s="270" t="s">
        <v>410</v>
      </c>
      <c r="AJ75" s="270" t="s">
        <v>411</v>
      </c>
      <c r="AK75" s="270" t="s">
        <v>412</v>
      </c>
      <c r="AL75" s="270" t="s">
        <v>413</v>
      </c>
      <c r="AM75" s="270" t="s">
        <v>410</v>
      </c>
      <c r="AN75" s="308" t="s">
        <v>444</v>
      </c>
      <c r="AO75" s="308" t="s">
        <v>444</v>
      </c>
      <c r="AP75" s="308" t="s">
        <v>444</v>
      </c>
      <c r="AQ75" s="308" t="s">
        <v>444</v>
      </c>
      <c r="AR75" s="308" t="s">
        <v>444</v>
      </c>
      <c r="AS75" s="308" t="s">
        <v>444</v>
      </c>
      <c r="AT75" s="308" t="s">
        <v>444</v>
      </c>
      <c r="AU75" s="308" t="s">
        <v>444</v>
      </c>
      <c r="AV75" s="308" t="s">
        <v>444</v>
      </c>
    </row>
    <row r="76" spans="2:48" s="260" customFormat="1" ht="22.35" customHeight="1">
      <c r="B76" s="261" t="s">
        <v>445</v>
      </c>
      <c r="C76" s="264">
        <v>0.25</v>
      </c>
      <c r="D76" s="265">
        <v>0.58750000000000002</v>
      </c>
      <c r="E76" s="263">
        <f t="shared" si="44"/>
        <v>7.6000000000000014</v>
      </c>
      <c r="F76" s="264" t="s">
        <v>429</v>
      </c>
      <c r="G76" s="265" t="s">
        <v>429</v>
      </c>
      <c r="H76" s="263">
        <f t="shared" si="45"/>
        <v>0</v>
      </c>
      <c r="I76" s="264" t="s">
        <v>429</v>
      </c>
      <c r="J76" s="265" t="s">
        <v>429</v>
      </c>
      <c r="K76" s="263">
        <f t="shared" si="46"/>
        <v>0</v>
      </c>
      <c r="L76" s="264">
        <v>0.25</v>
      </c>
      <c r="M76" s="265">
        <v>0.58750000000000002</v>
      </c>
      <c r="N76" s="263">
        <f t="shared" si="47"/>
        <v>7.6000000000000014</v>
      </c>
      <c r="O76" s="264">
        <v>0.25</v>
      </c>
      <c r="P76" s="265">
        <v>0.58750000000000002</v>
      </c>
      <c r="Q76" s="263">
        <f t="shared" si="48"/>
        <v>7.6000000000000014</v>
      </c>
      <c r="R76" s="264">
        <v>0.29166666666666669</v>
      </c>
      <c r="S76" s="265">
        <v>0.62916666666666665</v>
      </c>
      <c r="T76" s="263">
        <f t="shared" si="49"/>
        <v>7.6</v>
      </c>
      <c r="U76" s="264">
        <v>0.29166666666666669</v>
      </c>
      <c r="V76" s="265">
        <v>0.62916666666666665</v>
      </c>
      <c r="W76" s="263">
        <f t="shared" si="50"/>
        <v>7.6</v>
      </c>
      <c r="X76" s="266">
        <f t="shared" si="36"/>
        <v>38.000000000000007</v>
      </c>
      <c r="AA76" s="267">
        <v>1140</v>
      </c>
      <c r="AB76" s="267" t="s">
        <v>594</v>
      </c>
      <c r="AC76" s="267" t="s">
        <v>399</v>
      </c>
      <c r="AD76" s="269" t="s">
        <v>508</v>
      </c>
      <c r="AE76" s="270" t="s">
        <v>411</v>
      </c>
      <c r="AF76" s="270" t="s">
        <v>412</v>
      </c>
      <c r="AG76" s="270" t="s">
        <v>413</v>
      </c>
      <c r="AH76" s="270" t="s">
        <v>410</v>
      </c>
      <c r="AI76" s="270" t="s">
        <v>411</v>
      </c>
      <c r="AJ76" s="270" t="s">
        <v>412</v>
      </c>
      <c r="AK76" s="270" t="s">
        <v>413</v>
      </c>
      <c r="AL76" s="270" t="s">
        <v>410</v>
      </c>
      <c r="AM76" s="270" t="s">
        <v>411</v>
      </c>
      <c r="AN76" s="308" t="s">
        <v>445</v>
      </c>
      <c r="AO76" s="308" t="s">
        <v>445</v>
      </c>
      <c r="AP76" s="308" t="s">
        <v>445</v>
      </c>
      <c r="AQ76" s="308" t="s">
        <v>445</v>
      </c>
      <c r="AR76" s="308" t="s">
        <v>445</v>
      </c>
      <c r="AS76" s="308" t="s">
        <v>445</v>
      </c>
      <c r="AT76" s="308" t="s">
        <v>445</v>
      </c>
      <c r="AU76" s="308" t="s">
        <v>445</v>
      </c>
      <c r="AV76" s="308" t="s">
        <v>445</v>
      </c>
    </row>
    <row r="77" spans="2:48" s="260" customFormat="1" ht="22.35" customHeight="1">
      <c r="B77" s="261" t="s">
        <v>446</v>
      </c>
      <c r="C77" s="264">
        <v>0.25</v>
      </c>
      <c r="D77" s="265">
        <v>0.58750000000000002</v>
      </c>
      <c r="E77" s="263">
        <f t="shared" si="44"/>
        <v>7.6000000000000014</v>
      </c>
      <c r="F77" s="264" t="s">
        <v>429</v>
      </c>
      <c r="G77" s="265" t="s">
        <v>429</v>
      </c>
      <c r="H77" s="263">
        <f t="shared" si="45"/>
        <v>0</v>
      </c>
      <c r="I77" s="264" t="s">
        <v>429</v>
      </c>
      <c r="J77" s="265" t="s">
        <v>429</v>
      </c>
      <c r="K77" s="263">
        <f t="shared" si="46"/>
        <v>0</v>
      </c>
      <c r="L77" s="264">
        <v>0.25</v>
      </c>
      <c r="M77" s="265">
        <v>0.58750000000000002</v>
      </c>
      <c r="N77" s="263">
        <f t="shared" si="47"/>
        <v>7.6000000000000014</v>
      </c>
      <c r="O77" s="264">
        <v>0.25</v>
      </c>
      <c r="P77" s="265">
        <v>0.58750000000000002</v>
      </c>
      <c r="Q77" s="263">
        <f t="shared" si="48"/>
        <v>7.6000000000000014</v>
      </c>
      <c r="R77" s="264">
        <v>0.25</v>
      </c>
      <c r="S77" s="265">
        <v>0.58750000000000002</v>
      </c>
      <c r="T77" s="263">
        <f t="shared" si="49"/>
        <v>7.6000000000000014</v>
      </c>
      <c r="U77" s="264">
        <v>0.25</v>
      </c>
      <c r="V77" s="265">
        <v>0.58750000000000002</v>
      </c>
      <c r="W77" s="263">
        <f t="shared" si="50"/>
        <v>7.6000000000000014</v>
      </c>
      <c r="X77" s="266">
        <f t="shared" si="36"/>
        <v>38.000000000000007</v>
      </c>
      <c r="AA77" s="267">
        <v>1187</v>
      </c>
      <c r="AB77" s="267" t="s">
        <v>593</v>
      </c>
      <c r="AC77" s="267" t="s">
        <v>399</v>
      </c>
      <c r="AD77" s="269" t="s">
        <v>508</v>
      </c>
      <c r="AE77" s="270" t="s">
        <v>412</v>
      </c>
      <c r="AF77" s="270" t="s">
        <v>413</v>
      </c>
      <c r="AG77" s="270" t="s">
        <v>410</v>
      </c>
      <c r="AH77" s="270" t="s">
        <v>411</v>
      </c>
      <c r="AI77" s="270" t="s">
        <v>412</v>
      </c>
      <c r="AJ77" s="270" t="s">
        <v>413</v>
      </c>
      <c r="AK77" s="270" t="s">
        <v>410</v>
      </c>
      <c r="AL77" s="270" t="s">
        <v>411</v>
      </c>
      <c r="AM77" s="270" t="s">
        <v>412</v>
      </c>
      <c r="AN77" s="308" t="s">
        <v>446</v>
      </c>
      <c r="AO77" s="308" t="s">
        <v>446</v>
      </c>
      <c r="AP77" s="308" t="s">
        <v>446</v>
      </c>
      <c r="AQ77" s="308" t="s">
        <v>446</v>
      </c>
      <c r="AR77" s="308" t="s">
        <v>446</v>
      </c>
      <c r="AS77" s="308" t="s">
        <v>446</v>
      </c>
      <c r="AT77" s="308" t="s">
        <v>446</v>
      </c>
      <c r="AU77" s="308" t="s">
        <v>446</v>
      </c>
      <c r="AV77" s="308" t="s">
        <v>446</v>
      </c>
    </row>
    <row r="78" spans="2:48" s="260" customFormat="1" ht="22.35" customHeight="1">
      <c r="B78" s="261" t="s">
        <v>447</v>
      </c>
      <c r="C78" s="264">
        <v>0.29166666666666669</v>
      </c>
      <c r="D78" s="265">
        <v>0.62916666666666665</v>
      </c>
      <c r="E78" s="263">
        <f t="shared" si="44"/>
        <v>7.6</v>
      </c>
      <c r="F78" s="264">
        <v>0.29166666666666669</v>
      </c>
      <c r="G78" s="265">
        <v>0.62916666666666665</v>
      </c>
      <c r="H78" s="263">
        <f t="shared" si="45"/>
        <v>7.6</v>
      </c>
      <c r="I78" s="264">
        <v>0.29166666666666669</v>
      </c>
      <c r="J78" s="265">
        <v>0.62916666666666665</v>
      </c>
      <c r="K78" s="263">
        <f t="shared" si="46"/>
        <v>7.6</v>
      </c>
      <c r="L78" s="264">
        <v>0.29166666666666669</v>
      </c>
      <c r="M78" s="265">
        <v>0.62916666666666665</v>
      </c>
      <c r="N78" s="263">
        <f t="shared" si="47"/>
        <v>7.6</v>
      </c>
      <c r="O78" s="264">
        <v>0.29166666666666669</v>
      </c>
      <c r="P78" s="265">
        <v>0.62916666666666665</v>
      </c>
      <c r="Q78" s="263">
        <f t="shared" si="48"/>
        <v>7.6</v>
      </c>
      <c r="R78" s="264" t="s">
        <v>429</v>
      </c>
      <c r="S78" s="265" t="s">
        <v>429</v>
      </c>
      <c r="T78" s="263">
        <f t="shared" si="49"/>
        <v>0</v>
      </c>
      <c r="U78" s="264" t="s">
        <v>429</v>
      </c>
      <c r="V78" s="265" t="s">
        <v>429</v>
      </c>
      <c r="W78" s="263">
        <f t="shared" si="50"/>
        <v>0</v>
      </c>
      <c r="X78" s="266">
        <f t="shared" si="36"/>
        <v>38</v>
      </c>
      <c r="AA78" s="273">
        <v>1643</v>
      </c>
      <c r="AB78" s="273" t="s">
        <v>601</v>
      </c>
      <c r="AC78" s="267" t="s">
        <v>399</v>
      </c>
      <c r="AD78" s="269" t="s">
        <v>508</v>
      </c>
      <c r="AE78" s="270" t="s">
        <v>410</v>
      </c>
      <c r="AF78" s="270" t="s">
        <v>411</v>
      </c>
      <c r="AG78" s="270" t="s">
        <v>412</v>
      </c>
      <c r="AH78" s="270" t="s">
        <v>413</v>
      </c>
      <c r="AI78" s="270" t="s">
        <v>410</v>
      </c>
      <c r="AJ78" s="270" t="s">
        <v>411</v>
      </c>
      <c r="AK78" s="270" t="s">
        <v>412</v>
      </c>
      <c r="AL78" s="270" t="s">
        <v>413</v>
      </c>
      <c r="AM78" s="270" t="s">
        <v>410</v>
      </c>
      <c r="AN78" s="308" t="s">
        <v>447</v>
      </c>
      <c r="AO78" s="308" t="s">
        <v>447</v>
      </c>
      <c r="AP78" s="308" t="s">
        <v>447</v>
      </c>
      <c r="AQ78" s="308" t="s">
        <v>447</v>
      </c>
      <c r="AR78" s="308" t="s">
        <v>447</v>
      </c>
      <c r="AS78" s="308" t="s">
        <v>447</v>
      </c>
      <c r="AT78" s="308" t="s">
        <v>447</v>
      </c>
      <c r="AU78" s="308" t="s">
        <v>447</v>
      </c>
      <c r="AV78" s="308" t="s">
        <v>447</v>
      </c>
    </row>
    <row r="79" spans="2:48" s="260" customFormat="1" ht="22.35" customHeight="1">
      <c r="B79" s="261" t="s">
        <v>448</v>
      </c>
      <c r="C79" s="264">
        <v>0.29166666666666669</v>
      </c>
      <c r="D79" s="265">
        <v>0.62916666666666665</v>
      </c>
      <c r="E79" s="263">
        <f>IF(C79="x",0,((IF((+D79-C79)&lt;0,(D79-C79)+1,D79-C79))*24)-0.5)</f>
        <v>7.6</v>
      </c>
      <c r="F79" s="264">
        <v>0.29166666666666669</v>
      </c>
      <c r="G79" s="265">
        <v>0.62916666666666665</v>
      </c>
      <c r="H79" s="263">
        <f>IF(F79="x",0,((IF((+G79-F79)&lt;0,(G79-F79)+1,G79-F79))*24)-0.5)</f>
        <v>7.6</v>
      </c>
      <c r="I79" s="264">
        <v>0.29166666666666669</v>
      </c>
      <c r="J79" s="265">
        <v>0.62916666666666665</v>
      </c>
      <c r="K79" s="263">
        <f>IF(I79="x",0,((IF((+J79-I79)&lt;0,(J79-I79)+1,J79-I79))*24)-0.5)</f>
        <v>7.6</v>
      </c>
      <c r="L79" s="264">
        <v>0.29166666666666669</v>
      </c>
      <c r="M79" s="265">
        <v>0.62916666666666665</v>
      </c>
      <c r="N79" s="263">
        <f>IF(L79="x",0,((IF((+M79-L79)&lt;0,(M79-L79)+1,M79-L79))*24)-0.5)</f>
        <v>7.6</v>
      </c>
      <c r="O79" s="264" t="s">
        <v>429</v>
      </c>
      <c r="P79" s="265" t="s">
        <v>429</v>
      </c>
      <c r="Q79" s="263">
        <f>IF(O79="x",0,((IF((+P79-O79)&lt;0,(P79-O79)+1,P79-O79))*24)-0.6)</f>
        <v>0</v>
      </c>
      <c r="R79" s="264" t="s">
        <v>429</v>
      </c>
      <c r="S79" s="265" t="s">
        <v>429</v>
      </c>
      <c r="T79" s="263">
        <f>IF(R79="x",0,((IF((+S79-R79)&lt;0,(S79-R79)+1,S79-R79))*24)-0.6)</f>
        <v>0</v>
      </c>
      <c r="U79" s="264">
        <v>0.29166666666666669</v>
      </c>
      <c r="V79" s="265">
        <v>0.62916666666666665</v>
      </c>
      <c r="W79" s="263">
        <f>IF(U79="x",0,((IF((+V79-U79)&lt;0,(V79-U79)+1,V79-U79))*24)-0.5)</f>
        <v>7.6</v>
      </c>
      <c r="X79" s="266">
        <f t="shared" si="36"/>
        <v>38</v>
      </c>
      <c r="AA79" s="267">
        <v>1679</v>
      </c>
      <c r="AB79" s="267" t="s">
        <v>602</v>
      </c>
      <c r="AC79" s="267" t="s">
        <v>399</v>
      </c>
      <c r="AD79" s="269" t="s">
        <v>508</v>
      </c>
      <c r="AE79" s="270" t="s">
        <v>411</v>
      </c>
      <c r="AF79" s="270" t="s">
        <v>412</v>
      </c>
      <c r="AG79" s="270" t="s">
        <v>413</v>
      </c>
      <c r="AH79" s="270" t="s">
        <v>410</v>
      </c>
      <c r="AI79" s="270" t="s">
        <v>411</v>
      </c>
      <c r="AJ79" s="270" t="s">
        <v>412</v>
      </c>
      <c r="AK79" s="270" t="s">
        <v>413</v>
      </c>
      <c r="AL79" s="270" t="s">
        <v>410</v>
      </c>
      <c r="AM79" s="270" t="s">
        <v>411</v>
      </c>
      <c r="AN79" s="308" t="s">
        <v>448</v>
      </c>
      <c r="AO79" s="308" t="s">
        <v>448</v>
      </c>
      <c r="AP79" s="308" t="s">
        <v>448</v>
      </c>
      <c r="AQ79" s="308" t="s">
        <v>448</v>
      </c>
      <c r="AR79" s="308" t="s">
        <v>448</v>
      </c>
      <c r="AS79" s="308" t="s">
        <v>448</v>
      </c>
      <c r="AT79" s="308" t="s">
        <v>448</v>
      </c>
      <c r="AU79" s="308" t="s">
        <v>448</v>
      </c>
      <c r="AV79" s="308" t="s">
        <v>448</v>
      </c>
    </row>
    <row r="80" spans="2:48" s="260" customFormat="1" ht="22.35" customHeight="1">
      <c r="B80" s="261" t="s">
        <v>449</v>
      </c>
      <c r="C80" s="264">
        <v>0.29166666666666669</v>
      </c>
      <c r="D80" s="265">
        <v>0.62916666666666665</v>
      </c>
      <c r="E80" s="263">
        <f t="shared" ref="E80" si="51">IF(C80="x",0,((IF((+D80-C80)&lt;0,(D80-C80)+1,D80-C80))*24)-0.5)</f>
        <v>7.6</v>
      </c>
      <c r="F80" s="264">
        <v>0.29166666666666669</v>
      </c>
      <c r="G80" s="265">
        <v>0.62916666666666665</v>
      </c>
      <c r="H80" s="263">
        <f t="shared" ref="H80" si="52">IF(F80="x",0,((IF((+G80-F80)&lt;0,(G80-F80)+1,G80-F80))*24)-0.5)</f>
        <v>7.6</v>
      </c>
      <c r="I80" s="264">
        <v>0.29166666666666669</v>
      </c>
      <c r="J80" s="265">
        <v>0.62916666666666665</v>
      </c>
      <c r="K80" s="263">
        <f t="shared" ref="K80" si="53">IF(I80="x",0,((IF((+J80-I80)&lt;0,(J80-I80)+1,J80-I80))*24)-0.5)</f>
        <v>7.6</v>
      </c>
      <c r="L80" s="264" t="s">
        <v>429</v>
      </c>
      <c r="M80" s="265" t="s">
        <v>429</v>
      </c>
      <c r="N80" s="263">
        <f t="shared" ref="N80" si="54">IF(L80="x",0,((IF((+M80-L80)&lt;0,(M80-L80)+1,M80-L80))*24)-0.5)</f>
        <v>0</v>
      </c>
      <c r="O80" s="264" t="s">
        <v>429</v>
      </c>
      <c r="P80" s="265" t="s">
        <v>429</v>
      </c>
      <c r="Q80" s="263">
        <f t="shared" ref="Q80" si="55">IF(O80="x",0,((IF((+P80-O80)&lt;0,(P80-O80)+1,P80-O80))*24)-0.5)</f>
        <v>0</v>
      </c>
      <c r="R80" s="264">
        <v>0.29166666666666669</v>
      </c>
      <c r="S80" s="265">
        <v>0.62916666666666665</v>
      </c>
      <c r="T80" s="263">
        <f t="shared" ref="T80" si="56">IF(R80="x",0,((IF((+S80-R80)&lt;0,(S80-R80)+1,S80-R80))*24)-0.5)</f>
        <v>7.6</v>
      </c>
      <c r="U80" s="264" t="s">
        <v>429</v>
      </c>
      <c r="V80" s="265" t="s">
        <v>429</v>
      </c>
      <c r="W80" s="263">
        <f t="shared" ref="W80" si="57">IF(U80="x",0,((IF((+V80-U80)&lt;0,(V80-U80)+1,V80-U80))*24)-0.5)</f>
        <v>0</v>
      </c>
      <c r="X80" s="266">
        <f t="shared" si="36"/>
        <v>30.4</v>
      </c>
      <c r="AA80" s="267">
        <v>704086</v>
      </c>
      <c r="AB80" s="312" t="s">
        <v>599</v>
      </c>
      <c r="AC80" s="267" t="s">
        <v>399</v>
      </c>
      <c r="AD80" s="269" t="s">
        <v>508</v>
      </c>
      <c r="AE80" s="270" t="s">
        <v>412</v>
      </c>
      <c r="AF80" s="270" t="s">
        <v>413</v>
      </c>
      <c r="AG80" s="270" t="s">
        <v>410</v>
      </c>
      <c r="AH80" s="270" t="s">
        <v>411</v>
      </c>
      <c r="AI80" s="270" t="s">
        <v>412</v>
      </c>
      <c r="AJ80" s="270" t="s">
        <v>413</v>
      </c>
      <c r="AK80" s="270" t="s">
        <v>410</v>
      </c>
      <c r="AL80" s="270" t="s">
        <v>411</v>
      </c>
      <c r="AM80" s="270" t="s">
        <v>412</v>
      </c>
      <c r="AN80" s="308" t="s">
        <v>449</v>
      </c>
      <c r="AO80" s="308" t="s">
        <v>449</v>
      </c>
      <c r="AP80" s="308" t="s">
        <v>449</v>
      </c>
      <c r="AQ80" s="308" t="s">
        <v>449</v>
      </c>
      <c r="AR80" s="308" t="s">
        <v>449</v>
      </c>
      <c r="AS80" s="308" t="s">
        <v>449</v>
      </c>
      <c r="AT80" s="308" t="s">
        <v>449</v>
      </c>
      <c r="AU80" s="308" t="s">
        <v>449</v>
      </c>
      <c r="AV80" s="308" t="s">
        <v>449</v>
      </c>
    </row>
    <row r="81" spans="1:65" s="260" customFormat="1" ht="22.35" customHeight="1">
      <c r="B81" s="274"/>
      <c r="C81" s="1006">
        <f>SUM(E69:E80)</f>
        <v>58.70000000000001</v>
      </c>
      <c r="D81" s="1007"/>
      <c r="E81" s="275"/>
      <c r="F81" s="1006">
        <f>SUM(H69:H80)</f>
        <v>51.2</v>
      </c>
      <c r="G81" s="1007"/>
      <c r="H81" s="275"/>
      <c r="I81" s="1006">
        <f>SUM(K69:K80)</f>
        <v>53.100000000000009</v>
      </c>
      <c r="J81" s="1007"/>
      <c r="K81" s="275"/>
      <c r="L81" s="1006">
        <f>SUM(N69:N80)</f>
        <v>75.899999999999991</v>
      </c>
      <c r="M81" s="1007"/>
      <c r="N81" s="275"/>
      <c r="O81" s="1006">
        <f>SUM(Q69:Q80)</f>
        <v>58.800000000000004</v>
      </c>
      <c r="P81" s="1007"/>
      <c r="Q81" s="275"/>
      <c r="R81" s="1006">
        <f>SUM(T69:T80)</f>
        <v>58.7</v>
      </c>
      <c r="S81" s="1007"/>
      <c r="T81" s="275"/>
      <c r="U81" s="1006">
        <f>SUM(W69:W80)</f>
        <v>43.5</v>
      </c>
      <c r="V81" s="1007"/>
      <c r="W81" s="275"/>
      <c r="X81" s="276">
        <f>SUM(X69:X80)</f>
        <v>399.9</v>
      </c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</row>
    <row r="82" spans="1:65" s="316" customFormat="1" ht="22.35" customHeight="1">
      <c r="B82" s="274"/>
      <c r="C82" s="317"/>
      <c r="D82" s="317"/>
      <c r="E82" s="320"/>
      <c r="F82" s="317"/>
      <c r="G82" s="317"/>
      <c r="H82" s="320"/>
      <c r="I82" s="317"/>
      <c r="J82" s="317"/>
      <c r="K82" s="320"/>
      <c r="L82" s="317"/>
      <c r="M82" s="317"/>
      <c r="N82" s="320"/>
      <c r="O82" s="317"/>
      <c r="P82" s="317"/>
      <c r="Q82" s="320"/>
      <c r="R82" s="317"/>
      <c r="S82" s="317"/>
      <c r="T82" s="320"/>
      <c r="U82" s="317"/>
      <c r="V82" s="317"/>
      <c r="W82" s="320"/>
      <c r="X82" s="318">
        <f>SUM(C81:V81)</f>
        <v>399.9</v>
      </c>
      <c r="AA82" s="319"/>
      <c r="AB82" s="319"/>
      <c r="AC82" s="319"/>
      <c r="AD82" s="319"/>
      <c r="AE82" s="319"/>
      <c r="AF82" s="319"/>
      <c r="AG82" s="319"/>
      <c r="AH82" s="319"/>
      <c r="AI82" s="319"/>
      <c r="AJ82" s="319"/>
      <c r="AK82" s="319"/>
    </row>
    <row r="83" spans="1:65" s="243" customFormat="1" ht="30" customHeight="1">
      <c r="A83" s="254"/>
      <c r="B83" s="256"/>
      <c r="C83" s="239"/>
      <c r="D83" s="239"/>
      <c r="E83" s="239"/>
      <c r="F83" s="240"/>
      <c r="G83" s="239"/>
      <c r="H83" s="239"/>
      <c r="I83" s="239"/>
      <c r="J83" s="239"/>
      <c r="K83" s="239"/>
      <c r="L83" s="239"/>
      <c r="M83" s="239"/>
      <c r="N83" s="239"/>
      <c r="O83" s="239"/>
      <c r="P83" s="239"/>
      <c r="Q83" s="239"/>
      <c r="R83" s="239"/>
      <c r="S83" s="239"/>
      <c r="T83" s="239"/>
      <c r="U83" s="239"/>
      <c r="V83" s="239"/>
      <c r="W83" s="254"/>
      <c r="X83" s="244"/>
      <c r="Y83" s="244"/>
      <c r="Z83" s="246"/>
      <c r="AA83" s="247"/>
      <c r="AB83" s="247"/>
      <c r="AC83" s="247"/>
      <c r="AD83" s="247"/>
      <c r="AE83" s="247"/>
      <c r="AF83" s="247"/>
      <c r="AG83" s="247"/>
      <c r="AH83" s="247"/>
      <c r="AI83" s="247"/>
      <c r="AJ83" s="247"/>
      <c r="AK83" s="247"/>
    </row>
    <row r="84" spans="1:65" s="243" customFormat="1" ht="22.35" customHeight="1">
      <c r="B84" s="244"/>
      <c r="C84" s="240"/>
      <c r="D84" s="239"/>
      <c r="E84" s="239"/>
      <c r="F84" s="239"/>
      <c r="G84" s="245"/>
      <c r="H84" s="245"/>
      <c r="I84" s="239"/>
      <c r="J84" s="239"/>
      <c r="K84" s="239"/>
      <c r="L84" s="239"/>
      <c r="M84" s="239"/>
      <c r="N84" s="239"/>
      <c r="O84" s="239"/>
      <c r="P84" s="239"/>
      <c r="Q84" s="239"/>
      <c r="R84" s="239"/>
      <c r="S84" s="239"/>
      <c r="T84" s="239"/>
      <c r="U84" s="239"/>
      <c r="V84" s="239"/>
      <c r="W84" s="244"/>
      <c r="X84" s="244"/>
      <c r="Z84" s="246"/>
      <c r="AA84" s="247"/>
      <c r="AB84" s="247"/>
      <c r="AC84" s="247"/>
      <c r="AD84" s="247"/>
      <c r="AE84" s="247"/>
      <c r="AF84" s="247"/>
      <c r="AG84" s="247"/>
      <c r="AH84" s="247"/>
      <c r="AI84" s="247"/>
      <c r="AJ84" s="247"/>
      <c r="AK84" s="247"/>
    </row>
    <row r="85" spans="1:65" s="243" customFormat="1" ht="22.35" customHeight="1">
      <c r="B85" s="1001" t="s">
        <v>512</v>
      </c>
      <c r="C85" s="1001"/>
      <c r="D85" s="1001"/>
      <c r="E85" s="1001"/>
      <c r="F85" s="1001"/>
      <c r="G85" s="1001"/>
      <c r="H85" s="239"/>
      <c r="I85" s="239"/>
      <c r="J85" s="239"/>
      <c r="K85" s="239"/>
      <c r="L85" s="239"/>
      <c r="M85" s="239"/>
      <c r="N85" s="239"/>
      <c r="O85" s="239"/>
      <c r="P85" s="239"/>
      <c r="Q85" s="239"/>
      <c r="R85" s="240"/>
      <c r="S85" s="240"/>
      <c r="T85" s="240"/>
      <c r="U85" s="240"/>
      <c r="V85" s="239"/>
      <c r="W85" s="244"/>
      <c r="X85" s="244"/>
      <c r="Z85" s="246"/>
      <c r="AA85" s="247"/>
      <c r="AB85" s="247"/>
      <c r="AC85" s="247"/>
      <c r="AD85" s="247"/>
      <c r="AE85" s="247"/>
      <c r="AF85" s="247"/>
      <c r="AG85" s="247"/>
      <c r="AH85" s="247"/>
      <c r="AI85" s="247"/>
      <c r="AJ85" s="247"/>
      <c r="AK85" s="247"/>
    </row>
    <row r="86" spans="1:65" s="243" customFormat="1" ht="22.35" customHeight="1" thickBot="1">
      <c r="B86" s="205"/>
      <c r="C86" s="1003" t="s">
        <v>37</v>
      </c>
      <c r="D86" s="1004"/>
      <c r="E86" s="248"/>
      <c r="F86" s="1003" t="s">
        <v>38</v>
      </c>
      <c r="G86" s="1004"/>
      <c r="H86" s="248"/>
      <c r="I86" s="1003" t="s">
        <v>39</v>
      </c>
      <c r="J86" s="1004"/>
      <c r="K86" s="248"/>
      <c r="L86" s="1003" t="s">
        <v>40</v>
      </c>
      <c r="M86" s="1004"/>
      <c r="N86" s="248"/>
      <c r="O86" s="1003" t="s">
        <v>41</v>
      </c>
      <c r="P86" s="1004"/>
      <c r="Q86" s="248"/>
      <c r="R86" s="1003" t="s">
        <v>42</v>
      </c>
      <c r="S86" s="1004"/>
      <c r="T86" s="248"/>
      <c r="U86" s="1003" t="s">
        <v>43</v>
      </c>
      <c r="V86" s="1004"/>
      <c r="W86" s="244"/>
      <c r="X86" s="224" t="s">
        <v>401</v>
      </c>
      <c r="Z86" s="246"/>
      <c r="AA86" s="225" t="s">
        <v>393</v>
      </c>
      <c r="AB86" s="225" t="s">
        <v>394</v>
      </c>
      <c r="AC86" s="225" t="s">
        <v>395</v>
      </c>
      <c r="AD86" s="226" t="s">
        <v>396</v>
      </c>
      <c r="AE86" s="227">
        <v>41778</v>
      </c>
      <c r="AF86" s="227">
        <v>41785</v>
      </c>
      <c r="AG86" s="227">
        <v>41792</v>
      </c>
      <c r="AH86" s="227">
        <v>41799</v>
      </c>
      <c r="AI86" s="227">
        <v>41806</v>
      </c>
      <c r="AJ86" s="227">
        <v>41813</v>
      </c>
      <c r="AK86" s="227">
        <v>41820</v>
      </c>
      <c r="AL86" s="227">
        <v>41827</v>
      </c>
      <c r="AM86" s="227">
        <v>41834</v>
      </c>
      <c r="AN86" s="227">
        <f>AN68</f>
        <v>45873</v>
      </c>
      <c r="AO86" s="227">
        <f>AO68</f>
        <v>45880</v>
      </c>
      <c r="AP86" s="227">
        <f>AP68</f>
        <v>45887</v>
      </c>
      <c r="AQ86" s="227">
        <f t="shared" ref="AQ86:AV86" si="58">AQ68</f>
        <v>45894</v>
      </c>
      <c r="AR86" s="227">
        <f t="shared" si="58"/>
        <v>45901</v>
      </c>
      <c r="AS86" s="227">
        <f t="shared" si="58"/>
        <v>45908</v>
      </c>
      <c r="AT86" s="227">
        <f t="shared" si="58"/>
        <v>45915</v>
      </c>
      <c r="AU86" s="227">
        <f t="shared" si="58"/>
        <v>45922</v>
      </c>
      <c r="AV86" s="227">
        <f t="shared" si="58"/>
        <v>45929</v>
      </c>
    </row>
    <row r="87" spans="1:65" s="243" customFormat="1" ht="22.35" customHeight="1" thickTop="1">
      <c r="B87" s="228" t="s">
        <v>404</v>
      </c>
      <c r="C87" s="264">
        <v>0.58333333333333337</v>
      </c>
      <c r="D87" s="265">
        <v>0.92083333333333339</v>
      </c>
      <c r="E87" s="229">
        <f>IF(C87="x",0,((IF((+D87-C87)&lt;0,(D87-C87)+1,D87-C87))*24)-0.5)</f>
        <v>7.6000000000000014</v>
      </c>
      <c r="F87" s="264">
        <v>0.58333333333333337</v>
      </c>
      <c r="G87" s="265">
        <v>0.92083333333333339</v>
      </c>
      <c r="H87" s="229">
        <f>IF(F87="x",0,((IF((+G87-F87)&lt;0,(G87-F87)+1,G87-F87))*24)-0.5)</f>
        <v>7.6000000000000014</v>
      </c>
      <c r="I87" s="264">
        <v>0.58333333333333337</v>
      </c>
      <c r="J87" s="265">
        <v>0.92083333333333339</v>
      </c>
      <c r="K87" s="229">
        <f>IF(I87="x",0,((IF((+J87-I87)&lt;0,(J87-I87)+1,J87-I87))*24)-0.5)</f>
        <v>7.6000000000000014</v>
      </c>
      <c r="L87" s="258" t="s">
        <v>398</v>
      </c>
      <c r="M87" s="259" t="s">
        <v>398</v>
      </c>
      <c r="N87" s="229">
        <f>IF(L87="x",0,((IF((+M87-L87)&lt;0,(M87-L87)+1,M87-L87))*24)-0.5)</f>
        <v>0</v>
      </c>
      <c r="O87" s="258" t="s">
        <v>398</v>
      </c>
      <c r="P87" s="259" t="s">
        <v>398</v>
      </c>
      <c r="Q87" s="229">
        <f>IF(O87="x",0,((IF((+P87-O87)&lt;0,(P87-O87)+1,P87-O87))*24)-0.6)</f>
        <v>0</v>
      </c>
      <c r="R87" s="264">
        <v>0.58333333333333337</v>
      </c>
      <c r="S87" s="265">
        <v>0.92083333333333339</v>
      </c>
      <c r="T87" s="229">
        <f>IF(R87="x",0,((IF((+S87-R87)&lt;0,(S87-R87)+1,S87-R87))*24)-0.5)</f>
        <v>7.6000000000000014</v>
      </c>
      <c r="U87" s="264">
        <v>0.58333333333333337</v>
      </c>
      <c r="V87" s="265">
        <v>0.92083333333333339</v>
      </c>
      <c r="W87" s="229">
        <f>IF(U87="x",0,((IF((+V87-U87)&lt;0,(V87-U87)+1,V87-U87))*24)-0.5)</f>
        <v>7.6000000000000014</v>
      </c>
      <c r="X87" s="251">
        <f>E87+H87+K87+N87+Q87+T87+W87</f>
        <v>38.000000000000007</v>
      </c>
      <c r="Z87" s="246"/>
      <c r="AA87" s="267">
        <v>1565</v>
      </c>
      <c r="AB87" s="267" t="s">
        <v>600</v>
      </c>
      <c r="AC87" s="231" t="s">
        <v>399</v>
      </c>
      <c r="AD87" s="232" t="s">
        <v>508</v>
      </c>
      <c r="AE87" s="233" t="s">
        <v>414</v>
      </c>
      <c r="AF87" s="233" t="s">
        <v>415</v>
      </c>
      <c r="AG87" s="233" t="s">
        <v>414</v>
      </c>
      <c r="AH87" s="233" t="s">
        <v>415</v>
      </c>
      <c r="AI87" s="233" t="s">
        <v>414</v>
      </c>
      <c r="AJ87" s="233" t="s">
        <v>415</v>
      </c>
      <c r="AK87" s="233" t="s">
        <v>414</v>
      </c>
      <c r="AL87" s="233" t="s">
        <v>415</v>
      </c>
      <c r="AM87" s="233" t="s">
        <v>414</v>
      </c>
      <c r="AN87" s="233" t="s">
        <v>404</v>
      </c>
      <c r="AO87" s="233" t="s">
        <v>404</v>
      </c>
      <c r="AP87" s="233" t="s">
        <v>404</v>
      </c>
      <c r="AQ87" s="233" t="s">
        <v>404</v>
      </c>
      <c r="AR87" s="233" t="s">
        <v>404</v>
      </c>
      <c r="AS87" s="233" t="s">
        <v>404</v>
      </c>
      <c r="AT87" s="233" t="s">
        <v>404</v>
      </c>
      <c r="AU87" s="233" t="s">
        <v>404</v>
      </c>
      <c r="AV87" s="233" t="s">
        <v>404</v>
      </c>
    </row>
    <row r="88" spans="1:65" s="243" customFormat="1" ht="22.35" customHeight="1">
      <c r="B88" s="310" t="s">
        <v>405</v>
      </c>
      <c r="C88" s="264">
        <v>0.625</v>
      </c>
      <c r="D88" s="265">
        <v>0.96250000000000002</v>
      </c>
      <c r="E88" s="229">
        <f t="shared" ref="E88:E89" si="59">IF(C88="x",0,((IF((+D88-C88)&lt;0,(D88-C88)+1,D88-C88))*24)-0.5)</f>
        <v>7.6000000000000014</v>
      </c>
      <c r="F88" s="264" t="s">
        <v>398</v>
      </c>
      <c r="G88" s="265" t="s">
        <v>398</v>
      </c>
      <c r="H88" s="229">
        <f t="shared" ref="H88:H89" si="60">IF(F88="x",0,((IF((+G88-F88)&lt;0,(G88-F88)+1,G88-F88))*24)-0.5)</f>
        <v>0</v>
      </c>
      <c r="I88" s="249" t="s">
        <v>398</v>
      </c>
      <c r="J88" s="250" t="s">
        <v>398</v>
      </c>
      <c r="K88" s="229">
        <f t="shared" ref="K88:K89" si="61">IF(I88="x",0,((IF((+J88-I88)&lt;0,(J88-I88)+1,J88-I88))*24)-0.5)</f>
        <v>0</v>
      </c>
      <c r="L88" s="264">
        <v>0.625</v>
      </c>
      <c r="M88" s="265">
        <v>0.96250000000000002</v>
      </c>
      <c r="N88" s="229">
        <f t="shared" ref="N88:N89" si="62">IF(L88="x",0,((IF((+M88-L88)&lt;0,(M88-L88)+1,M88-L88))*24)-0.5)</f>
        <v>7.6000000000000014</v>
      </c>
      <c r="O88" s="264">
        <v>0.625</v>
      </c>
      <c r="P88" s="265">
        <v>0.96250000000000002</v>
      </c>
      <c r="Q88" s="229">
        <f>IF(O88="x",0,((IF((+P88-O88)&lt;0,(P88-O88)+1,P88-O88))*24)-0.5)</f>
        <v>7.6000000000000014</v>
      </c>
      <c r="R88" s="264">
        <v>0.625</v>
      </c>
      <c r="S88" s="265">
        <v>0.96250000000000002</v>
      </c>
      <c r="T88" s="229">
        <f>IF(R88="x",0,((IF((+S88-R88)&lt;0,(S88-R88)+1,S88-R88))*24)-0.5)</f>
        <v>7.6000000000000014</v>
      </c>
      <c r="U88" s="264">
        <v>0.625</v>
      </c>
      <c r="V88" s="265">
        <v>0.96250000000000002</v>
      </c>
      <c r="W88" s="229">
        <f>IF(U88="x",0,((IF((+V88-U88)&lt;0,(V88-U88)+1,V88-U88))*24)-0.5)</f>
        <v>7.6000000000000014</v>
      </c>
      <c r="X88" s="251">
        <f t="shared" ref="X88" si="63">E88+H88+K88+N88+Q88+T88+W88</f>
        <v>38.000000000000007</v>
      </c>
      <c r="Z88" s="246"/>
      <c r="AA88" s="230">
        <v>1245</v>
      </c>
      <c r="AB88" s="230" t="s">
        <v>596</v>
      </c>
      <c r="AC88" s="231" t="s">
        <v>399</v>
      </c>
      <c r="AD88" s="232" t="s">
        <v>508</v>
      </c>
      <c r="AE88" s="233" t="s">
        <v>415</v>
      </c>
      <c r="AF88" s="233" t="s">
        <v>414</v>
      </c>
      <c r="AG88" s="233" t="s">
        <v>415</v>
      </c>
      <c r="AH88" s="233" t="s">
        <v>414</v>
      </c>
      <c r="AI88" s="233" t="s">
        <v>415</v>
      </c>
      <c r="AJ88" s="233" t="s">
        <v>414</v>
      </c>
      <c r="AK88" s="233" t="s">
        <v>415</v>
      </c>
      <c r="AL88" s="233" t="s">
        <v>414</v>
      </c>
      <c r="AM88" s="233" t="s">
        <v>415</v>
      </c>
      <c r="AN88" s="233" t="s">
        <v>405</v>
      </c>
      <c r="AO88" s="233" t="s">
        <v>405</v>
      </c>
      <c r="AP88" s="233" t="s">
        <v>405</v>
      </c>
      <c r="AQ88" s="233" t="s">
        <v>405</v>
      </c>
      <c r="AR88" s="233" t="s">
        <v>405</v>
      </c>
      <c r="AS88" s="233" t="s">
        <v>405</v>
      </c>
      <c r="AT88" s="233" t="s">
        <v>405</v>
      </c>
      <c r="AU88" s="233" t="s">
        <v>405</v>
      </c>
      <c r="AV88" s="233" t="s">
        <v>405</v>
      </c>
    </row>
    <row r="89" spans="1:65" s="243" customFormat="1" ht="22.35" customHeight="1">
      <c r="B89" s="311" t="s">
        <v>406</v>
      </c>
      <c r="C89" s="303">
        <v>0.54166666666666663</v>
      </c>
      <c r="D89" s="338">
        <v>0.87916666666666676</v>
      </c>
      <c r="E89" s="229">
        <f t="shared" si="59"/>
        <v>7.6000000000000032</v>
      </c>
      <c r="F89" s="309" t="s">
        <v>398</v>
      </c>
      <c r="G89" s="309" t="s">
        <v>398</v>
      </c>
      <c r="H89" s="229">
        <f t="shared" si="60"/>
        <v>0</v>
      </c>
      <c r="I89" s="309" t="s">
        <v>398</v>
      </c>
      <c r="J89" s="309" t="s">
        <v>398</v>
      </c>
      <c r="K89" s="229">
        <f t="shared" si="61"/>
        <v>0</v>
      </c>
      <c r="L89" s="309" t="s">
        <v>398</v>
      </c>
      <c r="M89" s="309" t="s">
        <v>398</v>
      </c>
      <c r="N89" s="229">
        <f t="shared" si="62"/>
        <v>0</v>
      </c>
      <c r="O89" s="309" t="s">
        <v>398</v>
      </c>
      <c r="P89" s="309" t="s">
        <v>398</v>
      </c>
      <c r="Q89" s="229">
        <f t="shared" ref="Q89" si="64">IF(O89="x",0,((IF((+P89-O89)&lt;0,(P89-O89)+1,P89-O89))*24)-0.6)</f>
        <v>0</v>
      </c>
      <c r="R89" s="264">
        <v>0.54166666666666663</v>
      </c>
      <c r="S89" s="265">
        <v>0.87916666666666676</v>
      </c>
      <c r="T89" s="229">
        <f>IF(R89="x",0,((IF((+S89-R89)&lt;0,(S89-R89)+1,S89-R89))*24)-0.5)</f>
        <v>7.6000000000000032</v>
      </c>
      <c r="U89" s="264">
        <v>0.54166666666666663</v>
      </c>
      <c r="V89" s="265">
        <v>0.87916666666666676</v>
      </c>
      <c r="W89" s="229">
        <f>IF(U89="x",0,((IF((+V89-U89)&lt;0,(V89-U89)+1,V89-U89))*24)-0.5)</f>
        <v>7.6000000000000032</v>
      </c>
      <c r="X89" s="251">
        <f>E89+H89+K89+N89+Q89+T89+W89</f>
        <v>22.800000000000011</v>
      </c>
      <c r="Z89" s="246"/>
      <c r="AA89" s="234">
        <v>21000</v>
      </c>
      <c r="AB89" s="313" t="s">
        <v>581</v>
      </c>
      <c r="AC89" s="234" t="s">
        <v>399</v>
      </c>
      <c r="AD89" s="234" t="s">
        <v>509</v>
      </c>
      <c r="AE89" s="235"/>
      <c r="AF89" s="235"/>
      <c r="AG89" s="235"/>
      <c r="AH89" s="235"/>
      <c r="AI89" s="235"/>
      <c r="AJ89" s="235"/>
      <c r="AK89" s="235"/>
      <c r="AL89" s="235"/>
      <c r="AM89" s="235"/>
      <c r="AN89" s="235" t="s">
        <v>406</v>
      </c>
      <c r="AO89" s="235" t="s">
        <v>406</v>
      </c>
      <c r="AP89" s="235" t="s">
        <v>406</v>
      </c>
      <c r="AQ89" s="235" t="s">
        <v>406</v>
      </c>
      <c r="AR89" s="235" t="s">
        <v>406</v>
      </c>
      <c r="AS89" s="235" t="s">
        <v>406</v>
      </c>
      <c r="AT89" s="235" t="s">
        <v>406</v>
      </c>
      <c r="AU89" s="235" t="s">
        <v>406</v>
      </c>
      <c r="AV89" s="235" t="s">
        <v>406</v>
      </c>
    </row>
    <row r="90" spans="1:65" s="246" customFormat="1" ht="22.35" customHeight="1">
      <c r="A90" s="243"/>
      <c r="B90" s="240"/>
      <c r="C90" s="1028">
        <f>SUM(E87:E89)</f>
        <v>22.800000000000004</v>
      </c>
      <c r="D90" s="1028"/>
      <c r="E90" s="237"/>
      <c r="F90" s="1029">
        <f>SUM(H87:H89)</f>
        <v>7.6000000000000014</v>
      </c>
      <c r="G90" s="1029"/>
      <c r="H90" s="237"/>
      <c r="I90" s="1029">
        <f>SUM(K87:K89)</f>
        <v>7.6000000000000014</v>
      </c>
      <c r="J90" s="1029"/>
      <c r="K90" s="237"/>
      <c r="L90" s="1029">
        <f>SUM(N87:N89)</f>
        <v>7.6000000000000014</v>
      </c>
      <c r="M90" s="1029"/>
      <c r="N90" s="237"/>
      <c r="O90" s="1029">
        <f>SUM(Q87:Q89)</f>
        <v>7.6000000000000014</v>
      </c>
      <c r="P90" s="1029"/>
      <c r="Q90" s="237"/>
      <c r="R90" s="1029">
        <f>SUM(T87:T89)</f>
        <v>22.800000000000004</v>
      </c>
      <c r="S90" s="1029"/>
      <c r="T90" s="237"/>
      <c r="U90" s="1029">
        <f>SUM(W87:W89)</f>
        <v>22.800000000000004</v>
      </c>
      <c r="V90" s="1029"/>
      <c r="W90" s="237"/>
      <c r="X90" s="257">
        <f>SUM(X87:X89)</f>
        <v>98.800000000000026</v>
      </c>
      <c r="Y90" s="243"/>
      <c r="AA90" s="247"/>
      <c r="AB90" s="247"/>
      <c r="AC90" s="247"/>
      <c r="AD90" s="247"/>
      <c r="AE90" s="247"/>
      <c r="AF90" s="247"/>
      <c r="AG90" s="247"/>
      <c r="AH90" s="247"/>
      <c r="AI90" s="247"/>
      <c r="AJ90" s="247"/>
      <c r="AK90" s="247"/>
      <c r="AL90" s="247"/>
      <c r="AM90" s="247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</row>
    <row r="91" spans="1:65" s="246" customFormat="1" ht="22.35" customHeight="1">
      <c r="A91" s="243"/>
      <c r="B91" s="239"/>
      <c r="C91" s="239"/>
      <c r="D91" s="239"/>
      <c r="E91" s="237"/>
      <c r="F91" s="239"/>
      <c r="G91" s="239"/>
      <c r="H91" s="237"/>
      <c r="I91" s="239"/>
      <c r="J91" s="239"/>
      <c r="K91" s="237"/>
      <c r="L91" s="239"/>
      <c r="M91" s="239"/>
      <c r="N91" s="237"/>
      <c r="O91" s="239"/>
      <c r="P91" s="239"/>
      <c r="Q91" s="237"/>
      <c r="R91" s="239"/>
      <c r="S91" s="239"/>
      <c r="T91" s="237"/>
      <c r="U91" s="239"/>
      <c r="V91" s="239"/>
      <c r="W91" s="237"/>
      <c r="X91" s="341">
        <f>SUM(C90:V90)</f>
        <v>98.800000000000011</v>
      </c>
      <c r="Y91" s="243"/>
      <c r="AA91" s="247"/>
      <c r="AB91" s="247"/>
      <c r="AC91" s="247"/>
      <c r="AD91" s="247"/>
      <c r="AE91" s="247"/>
      <c r="AF91" s="247"/>
      <c r="AG91" s="247"/>
      <c r="AH91" s="247"/>
      <c r="AI91" s="247"/>
      <c r="AJ91" s="247"/>
      <c r="AK91" s="247"/>
      <c r="AL91" s="247"/>
      <c r="AM91" s="247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</row>
    <row r="92" spans="1:65" s="243" customFormat="1" ht="22.35" customHeight="1">
      <c r="B92" s="1001" t="s">
        <v>513</v>
      </c>
      <c r="C92" s="1001"/>
      <c r="D92" s="1001"/>
      <c r="E92" s="1001"/>
      <c r="F92" s="1001"/>
      <c r="G92" s="1001"/>
      <c r="H92" s="237"/>
      <c r="I92" s="239"/>
      <c r="J92" s="239"/>
      <c r="K92" s="237"/>
      <c r="L92" s="239"/>
      <c r="M92" s="239"/>
      <c r="N92" s="237"/>
      <c r="O92" s="239"/>
      <c r="P92" s="239"/>
      <c r="Q92" s="237"/>
      <c r="R92" s="240"/>
      <c r="S92" s="240"/>
      <c r="T92" s="237"/>
      <c r="U92" s="240"/>
      <c r="V92" s="239"/>
      <c r="W92" s="237"/>
      <c r="X92" s="244"/>
      <c r="Z92" s="246"/>
      <c r="AA92" s="247"/>
      <c r="AB92" s="247"/>
      <c r="AC92" s="247"/>
      <c r="AD92" s="247"/>
      <c r="AE92" s="247"/>
      <c r="AF92" s="247"/>
      <c r="AG92" s="247"/>
      <c r="AH92" s="247"/>
      <c r="AI92" s="247"/>
      <c r="AJ92" s="247"/>
      <c r="AK92" s="247"/>
    </row>
    <row r="93" spans="1:65" s="243" customFormat="1" ht="22.35" customHeight="1" thickBot="1">
      <c r="B93" s="205"/>
      <c r="C93" s="1003" t="s">
        <v>37</v>
      </c>
      <c r="D93" s="1002"/>
      <c r="E93" s="237"/>
      <c r="F93" s="1002" t="s">
        <v>38</v>
      </c>
      <c r="G93" s="1002"/>
      <c r="H93" s="237"/>
      <c r="I93" s="1002" t="s">
        <v>39</v>
      </c>
      <c r="J93" s="1002"/>
      <c r="K93" s="237"/>
      <c r="L93" s="1002" t="s">
        <v>40</v>
      </c>
      <c r="M93" s="1002"/>
      <c r="N93" s="237"/>
      <c r="O93" s="1002" t="s">
        <v>41</v>
      </c>
      <c r="P93" s="1002"/>
      <c r="Q93" s="237"/>
      <c r="R93" s="1002" t="s">
        <v>42</v>
      </c>
      <c r="S93" s="1002"/>
      <c r="T93" s="237"/>
      <c r="U93" s="1002" t="s">
        <v>43</v>
      </c>
      <c r="V93" s="1002"/>
      <c r="W93" s="237"/>
      <c r="X93" s="238" t="s">
        <v>392</v>
      </c>
      <c r="Z93" s="246"/>
      <c r="AA93" s="225" t="s">
        <v>393</v>
      </c>
      <c r="AB93" s="225" t="s">
        <v>394</v>
      </c>
      <c r="AC93" s="225" t="s">
        <v>395</v>
      </c>
      <c r="AD93" s="226" t="s">
        <v>396</v>
      </c>
      <c r="AE93" s="227">
        <v>41778</v>
      </c>
      <c r="AF93" s="227">
        <v>41785</v>
      </c>
      <c r="AG93" s="227">
        <v>41792</v>
      </c>
      <c r="AH93" s="227">
        <v>41799</v>
      </c>
      <c r="AI93" s="227">
        <v>41806</v>
      </c>
      <c r="AJ93" s="227">
        <v>41813</v>
      </c>
      <c r="AK93" s="227">
        <v>41820</v>
      </c>
      <c r="AL93" s="227">
        <v>41827</v>
      </c>
      <c r="AM93" s="227">
        <v>41834</v>
      </c>
      <c r="AN93" s="315">
        <f>AN86</f>
        <v>45873</v>
      </c>
      <c r="AO93" s="315">
        <f>AO86</f>
        <v>45880</v>
      </c>
      <c r="AP93" s="315">
        <f>AP86</f>
        <v>45887</v>
      </c>
      <c r="AQ93" s="315">
        <f t="shared" ref="AQ93:AV93" si="65">AQ86</f>
        <v>45894</v>
      </c>
      <c r="AR93" s="315">
        <f t="shared" si="65"/>
        <v>45901</v>
      </c>
      <c r="AS93" s="315">
        <f t="shared" si="65"/>
        <v>45908</v>
      </c>
      <c r="AT93" s="315">
        <f t="shared" si="65"/>
        <v>45915</v>
      </c>
      <c r="AU93" s="315">
        <f t="shared" si="65"/>
        <v>45922</v>
      </c>
      <c r="AV93" s="315">
        <f t="shared" si="65"/>
        <v>45929</v>
      </c>
    </row>
    <row r="94" spans="1:65" s="243" customFormat="1" ht="22.35" customHeight="1" thickTop="1">
      <c r="B94" s="228" t="s">
        <v>416</v>
      </c>
      <c r="C94" s="249" t="s">
        <v>398</v>
      </c>
      <c r="D94" s="250" t="s">
        <v>398</v>
      </c>
      <c r="E94" s="229">
        <f>IF(L94="x",0,((IF((+M94-L94)&lt;0,(M94-L94)+1,M94-L94))*24)-0.5)</f>
        <v>6.5</v>
      </c>
      <c r="F94" s="249" t="s">
        <v>398</v>
      </c>
      <c r="G94" s="250" t="s">
        <v>398</v>
      </c>
      <c r="H94" s="229">
        <f>IF(F94="x",0,((IF((+G94-F94)&lt;0,(G94-F94)+1,G94-F94))*24)-0.5)</f>
        <v>0</v>
      </c>
      <c r="I94" s="249" t="s">
        <v>398</v>
      </c>
      <c r="J94" s="250" t="s">
        <v>398</v>
      </c>
      <c r="K94" s="229">
        <f>IF(I94="x",0,((IF((+J94-I94)&lt;0,(J94-I94)+1,J94-I94))*24)-0.5)</f>
        <v>0</v>
      </c>
      <c r="L94" s="328">
        <v>0.29166666666666669</v>
      </c>
      <c r="M94" s="329">
        <v>0.58333333333333337</v>
      </c>
      <c r="N94" s="229">
        <f t="shared" ref="N94:N143" si="66">IF(L94="x",0,((IF((+M94-L94)&lt;0,(M94-L94)+1,M94-L94))*24)-0.5)</f>
        <v>6.5</v>
      </c>
      <c r="O94" s="328">
        <v>0.29166666666666669</v>
      </c>
      <c r="P94" s="329">
        <v>0.58333333333333337</v>
      </c>
      <c r="Q94" s="229">
        <f>IF(O94="x",0,((IF((+P94-O94)&lt;0,(P94-O94)+1,P94-O94))*24)-0.5)</f>
        <v>6.5</v>
      </c>
      <c r="R94" s="249" t="s">
        <v>398</v>
      </c>
      <c r="S94" s="250" t="s">
        <v>398</v>
      </c>
      <c r="T94" s="229">
        <f>IF(R94="x",0,((IF((+S94-R94)&lt;0,(S94-R94)+1,S94-R94))*24)-0.5)</f>
        <v>0</v>
      </c>
      <c r="U94" s="328">
        <v>0.29166666666666669</v>
      </c>
      <c r="V94" s="329">
        <v>0.58333333333333337</v>
      </c>
      <c r="W94" s="229">
        <f>IF(U94="x",0,((IF((+V94-U94)&lt;0,(V94-U94)+1,V94-U94))*24)-0.5)</f>
        <v>6.5</v>
      </c>
      <c r="X94" s="251">
        <f>E94+H94+K94+N94+Q94+T94+W94</f>
        <v>26</v>
      </c>
      <c r="Z94" s="246"/>
      <c r="AA94" s="230">
        <v>19196</v>
      </c>
      <c r="AB94" s="230" t="s">
        <v>80</v>
      </c>
      <c r="AC94" s="230" t="s">
        <v>200</v>
      </c>
      <c r="AD94" s="232" t="s">
        <v>507</v>
      </c>
      <c r="AE94" s="233" t="s">
        <v>416</v>
      </c>
      <c r="AF94" s="233" t="s">
        <v>417</v>
      </c>
      <c r="AG94" s="233" t="s">
        <v>418</v>
      </c>
      <c r="AH94" s="233" t="s">
        <v>419</v>
      </c>
      <c r="AI94" s="233" t="s">
        <v>420</v>
      </c>
      <c r="AJ94" s="233" t="s">
        <v>421</v>
      </c>
      <c r="AK94" s="233" t="s">
        <v>422</v>
      </c>
      <c r="AL94" s="233" t="s">
        <v>423</v>
      </c>
      <c r="AM94" s="233" t="s">
        <v>416</v>
      </c>
      <c r="AN94" s="311" t="s">
        <v>416</v>
      </c>
      <c r="AO94" s="311" t="s">
        <v>416</v>
      </c>
      <c r="AP94" s="311" t="s">
        <v>416</v>
      </c>
      <c r="AQ94" s="311" t="s">
        <v>416</v>
      </c>
      <c r="AR94" s="311" t="s">
        <v>416</v>
      </c>
      <c r="AS94" s="311" t="s">
        <v>416</v>
      </c>
      <c r="AT94" s="311" t="s">
        <v>416</v>
      </c>
      <c r="AU94" s="311" t="s">
        <v>416</v>
      </c>
      <c r="AV94" s="311" t="s">
        <v>416</v>
      </c>
    </row>
    <row r="95" spans="1:65" s="243" customFormat="1" ht="22.35" customHeight="1">
      <c r="B95" s="228" t="s">
        <v>417</v>
      </c>
      <c r="C95" s="328">
        <v>0.29166666666666669</v>
      </c>
      <c r="D95" s="329">
        <v>0.58333333333333337</v>
      </c>
      <c r="E95" s="229">
        <f t="shared" ref="E95:E143" si="67">IF(C95="x",0,((IF((+D95-C95)&lt;0,(D95-C95)+1,D95-C95))*24)-0.5)</f>
        <v>6.5</v>
      </c>
      <c r="F95" s="249" t="s">
        <v>398</v>
      </c>
      <c r="G95" s="250" t="s">
        <v>398</v>
      </c>
      <c r="H95" s="229">
        <f t="shared" ref="H95:H143" si="68">IF(F95="x",0,((IF((+G95-F95)&lt;0,(G95-F95)+1,G95-F95))*24)-0.5)</f>
        <v>0</v>
      </c>
      <c r="I95" s="249" t="s">
        <v>398</v>
      </c>
      <c r="J95" s="250" t="s">
        <v>398</v>
      </c>
      <c r="K95" s="229">
        <f t="shared" ref="K95:K143" si="69">IF(I95="x",0,((IF((+J95-I95)&lt;0,(J95-I95)+1,J95-I95))*24)-0.5)</f>
        <v>0</v>
      </c>
      <c r="L95" s="328">
        <v>0.29166666666666669</v>
      </c>
      <c r="M95" s="329">
        <v>0.58333333333333337</v>
      </c>
      <c r="N95" s="229">
        <f t="shared" si="66"/>
        <v>6.5</v>
      </c>
      <c r="O95" s="328">
        <v>0.29166666666666669</v>
      </c>
      <c r="P95" s="329">
        <v>0.58333333333333337</v>
      </c>
      <c r="Q95" s="229">
        <f t="shared" ref="Q95:Q143" si="70">IF(O95="x",0,((IF((+P95-O95)&lt;0,(P95-O95)+1,P95-O95))*24)-0.5)</f>
        <v>6.5</v>
      </c>
      <c r="R95" s="249" t="s">
        <v>398</v>
      </c>
      <c r="S95" s="250" t="s">
        <v>398</v>
      </c>
      <c r="T95" s="229">
        <f t="shared" ref="T95:T143" si="71">IF(R95="x",0,((IF((+S95-R95)&lt;0,(S95-R95)+1,S95-R95))*24)-0.5)</f>
        <v>0</v>
      </c>
      <c r="U95" s="328">
        <v>0.29166666666666669</v>
      </c>
      <c r="V95" s="329">
        <v>0.58333333333333337</v>
      </c>
      <c r="W95" s="229">
        <f t="shared" ref="W95:W143" si="72">IF(U95="x",0,((IF((+V95-U95)&lt;0,(V95-U95)+1,V95-U95))*24)-0.5)</f>
        <v>6.5</v>
      </c>
      <c r="X95" s="251">
        <f t="shared" ref="X95:X143" si="73">E95+H95+K95+N95+Q95+T95+W95</f>
        <v>26</v>
      </c>
      <c r="Z95" s="246"/>
      <c r="AA95" s="230">
        <v>19891</v>
      </c>
      <c r="AB95" s="230" t="s">
        <v>128</v>
      </c>
      <c r="AC95" s="231" t="s">
        <v>200</v>
      </c>
      <c r="AD95" s="232" t="s">
        <v>507</v>
      </c>
      <c r="AE95" s="233" t="s">
        <v>417</v>
      </c>
      <c r="AF95" s="233" t="s">
        <v>418</v>
      </c>
      <c r="AG95" s="233" t="s">
        <v>419</v>
      </c>
      <c r="AH95" s="233" t="s">
        <v>420</v>
      </c>
      <c r="AI95" s="233" t="s">
        <v>421</v>
      </c>
      <c r="AJ95" s="233" t="s">
        <v>422</v>
      </c>
      <c r="AK95" s="233" t="s">
        <v>423</v>
      </c>
      <c r="AL95" s="233" t="s">
        <v>416</v>
      </c>
      <c r="AM95" s="233" t="s">
        <v>417</v>
      </c>
      <c r="AN95" s="311" t="s">
        <v>417</v>
      </c>
      <c r="AO95" s="311" t="s">
        <v>417</v>
      </c>
      <c r="AP95" s="311" t="s">
        <v>417</v>
      </c>
      <c r="AQ95" s="311" t="s">
        <v>417</v>
      </c>
      <c r="AR95" s="311" t="s">
        <v>417</v>
      </c>
      <c r="AS95" s="311" t="s">
        <v>417</v>
      </c>
      <c r="AT95" s="311" t="s">
        <v>417</v>
      </c>
      <c r="AU95" s="311" t="s">
        <v>417</v>
      </c>
      <c r="AV95" s="311" t="s">
        <v>417</v>
      </c>
    </row>
    <row r="96" spans="1:65" s="243" customFormat="1" ht="22.35" customHeight="1">
      <c r="B96" s="228" t="s">
        <v>418</v>
      </c>
      <c r="C96" s="249" t="s">
        <v>398</v>
      </c>
      <c r="D96" s="250" t="s">
        <v>398</v>
      </c>
      <c r="E96" s="229">
        <f t="shared" si="67"/>
        <v>0</v>
      </c>
      <c r="F96" s="249" t="s">
        <v>398</v>
      </c>
      <c r="G96" s="250" t="s">
        <v>398</v>
      </c>
      <c r="H96" s="229">
        <f t="shared" si="68"/>
        <v>0</v>
      </c>
      <c r="I96" s="328">
        <v>0.29166666666666669</v>
      </c>
      <c r="J96" s="329">
        <v>0.58333333333333337</v>
      </c>
      <c r="K96" s="229">
        <f t="shared" si="69"/>
        <v>6.5</v>
      </c>
      <c r="L96" s="249" t="s">
        <v>398</v>
      </c>
      <c r="M96" s="250" t="s">
        <v>398</v>
      </c>
      <c r="N96" s="229">
        <f t="shared" si="66"/>
        <v>0</v>
      </c>
      <c r="O96" s="249" t="s">
        <v>398</v>
      </c>
      <c r="P96" s="250" t="s">
        <v>398</v>
      </c>
      <c r="Q96" s="229">
        <f t="shared" si="70"/>
        <v>0</v>
      </c>
      <c r="R96" s="328">
        <v>0.29166666666666669</v>
      </c>
      <c r="S96" s="329">
        <v>0.58333333333333337</v>
      </c>
      <c r="T96" s="229">
        <f t="shared" si="71"/>
        <v>6.5</v>
      </c>
      <c r="U96" s="328">
        <v>0.29166666666666669</v>
      </c>
      <c r="V96" s="329">
        <v>0.58333333333333337</v>
      </c>
      <c r="W96" s="229">
        <f t="shared" si="72"/>
        <v>6.5</v>
      </c>
      <c r="X96" s="251">
        <f t="shared" si="73"/>
        <v>19.5</v>
      </c>
      <c r="Z96" s="246"/>
      <c r="AA96" s="230">
        <v>17710</v>
      </c>
      <c r="AB96" s="230" t="s">
        <v>66</v>
      </c>
      <c r="AC96" s="231" t="s">
        <v>200</v>
      </c>
      <c r="AD96" s="232" t="s">
        <v>507</v>
      </c>
      <c r="AE96" s="233" t="s">
        <v>418</v>
      </c>
      <c r="AF96" s="233" t="s">
        <v>419</v>
      </c>
      <c r="AG96" s="233" t="s">
        <v>420</v>
      </c>
      <c r="AH96" s="233" t="s">
        <v>421</v>
      </c>
      <c r="AI96" s="233" t="s">
        <v>422</v>
      </c>
      <c r="AJ96" s="233" t="s">
        <v>423</v>
      </c>
      <c r="AK96" s="233" t="s">
        <v>416</v>
      </c>
      <c r="AL96" s="233" t="s">
        <v>417</v>
      </c>
      <c r="AM96" s="233" t="s">
        <v>418</v>
      </c>
      <c r="AN96" s="311" t="s">
        <v>418</v>
      </c>
      <c r="AO96" s="311" t="s">
        <v>418</v>
      </c>
      <c r="AP96" s="311" t="s">
        <v>418</v>
      </c>
      <c r="AQ96" s="311" t="s">
        <v>418</v>
      </c>
      <c r="AR96" s="311" t="s">
        <v>418</v>
      </c>
      <c r="AS96" s="311" t="s">
        <v>418</v>
      </c>
      <c r="AT96" s="311" t="s">
        <v>418</v>
      </c>
      <c r="AU96" s="311" t="s">
        <v>418</v>
      </c>
      <c r="AV96" s="311" t="s">
        <v>418</v>
      </c>
    </row>
    <row r="97" spans="1:65" s="243" customFormat="1" ht="22.35" customHeight="1">
      <c r="B97" s="228" t="s">
        <v>419</v>
      </c>
      <c r="C97" s="328">
        <v>0.29166666666666669</v>
      </c>
      <c r="D97" s="329">
        <v>0.58333333333333337</v>
      </c>
      <c r="E97" s="229">
        <f t="shared" si="67"/>
        <v>6.5</v>
      </c>
      <c r="F97" s="328">
        <v>0.29166666666666669</v>
      </c>
      <c r="G97" s="329">
        <v>0.58333333333333337</v>
      </c>
      <c r="H97" s="229">
        <f t="shared" si="68"/>
        <v>6.5</v>
      </c>
      <c r="I97" s="328">
        <v>0.29166666666666669</v>
      </c>
      <c r="J97" s="329">
        <v>0.58333333333333337</v>
      </c>
      <c r="K97" s="229">
        <f t="shared" si="69"/>
        <v>6.5</v>
      </c>
      <c r="L97" s="249" t="s">
        <v>398</v>
      </c>
      <c r="M97" s="250" t="s">
        <v>398</v>
      </c>
      <c r="N97" s="229">
        <f t="shared" si="66"/>
        <v>0</v>
      </c>
      <c r="O97" s="328">
        <v>0.29166666666666669</v>
      </c>
      <c r="P97" s="329">
        <v>0.58333333333333337</v>
      </c>
      <c r="Q97" s="229">
        <f t="shared" si="70"/>
        <v>6.5</v>
      </c>
      <c r="R97" s="249" t="s">
        <v>398</v>
      </c>
      <c r="S97" s="250" t="s">
        <v>398</v>
      </c>
      <c r="T97" s="229">
        <f t="shared" si="71"/>
        <v>0</v>
      </c>
      <c r="U97" s="249" t="s">
        <v>398</v>
      </c>
      <c r="V97" s="250" t="s">
        <v>398</v>
      </c>
      <c r="W97" s="229">
        <f t="shared" si="72"/>
        <v>0</v>
      </c>
      <c r="X97" s="251">
        <f t="shared" si="73"/>
        <v>26</v>
      </c>
      <c r="Z97" s="246"/>
      <c r="AA97" s="230">
        <v>18140</v>
      </c>
      <c r="AB97" s="230" t="s">
        <v>203</v>
      </c>
      <c r="AC97" s="231" t="s">
        <v>200</v>
      </c>
      <c r="AD97" s="232" t="s">
        <v>507</v>
      </c>
      <c r="AE97" s="233" t="s">
        <v>419</v>
      </c>
      <c r="AF97" s="233" t="s">
        <v>420</v>
      </c>
      <c r="AG97" s="233" t="s">
        <v>421</v>
      </c>
      <c r="AH97" s="233" t="s">
        <v>422</v>
      </c>
      <c r="AI97" s="233" t="s">
        <v>423</v>
      </c>
      <c r="AJ97" s="233" t="s">
        <v>416</v>
      </c>
      <c r="AK97" s="233" t="s">
        <v>417</v>
      </c>
      <c r="AL97" s="233" t="s">
        <v>418</v>
      </c>
      <c r="AM97" s="233" t="s">
        <v>419</v>
      </c>
      <c r="AN97" s="311" t="s">
        <v>419</v>
      </c>
      <c r="AO97" s="311" t="s">
        <v>419</v>
      </c>
      <c r="AP97" s="311" t="s">
        <v>419</v>
      </c>
      <c r="AQ97" s="311" t="s">
        <v>419</v>
      </c>
      <c r="AR97" s="311" t="s">
        <v>419</v>
      </c>
      <c r="AS97" s="311" t="s">
        <v>419</v>
      </c>
      <c r="AT97" s="311" t="s">
        <v>419</v>
      </c>
      <c r="AU97" s="311" t="s">
        <v>419</v>
      </c>
      <c r="AV97" s="311" t="s">
        <v>419</v>
      </c>
    </row>
    <row r="98" spans="1:65" s="243" customFormat="1" ht="22.35" customHeight="1">
      <c r="B98" s="228" t="s">
        <v>420</v>
      </c>
      <c r="C98" s="249" t="s">
        <v>398</v>
      </c>
      <c r="D98" s="250" t="s">
        <v>398</v>
      </c>
      <c r="E98" s="229">
        <f t="shared" si="67"/>
        <v>0</v>
      </c>
      <c r="F98" s="328">
        <v>0.29166666666666669</v>
      </c>
      <c r="G98" s="329">
        <v>0.58333333333333337</v>
      </c>
      <c r="H98" s="229">
        <f t="shared" si="68"/>
        <v>6.5</v>
      </c>
      <c r="I98" s="249" t="s">
        <v>398</v>
      </c>
      <c r="J98" s="250" t="s">
        <v>398</v>
      </c>
      <c r="K98" s="229">
        <f t="shared" si="69"/>
        <v>0</v>
      </c>
      <c r="L98" s="249" t="s">
        <v>398</v>
      </c>
      <c r="M98" s="250" t="s">
        <v>398</v>
      </c>
      <c r="N98" s="229">
        <f t="shared" si="66"/>
        <v>0</v>
      </c>
      <c r="O98" s="328">
        <v>0.29166666666666669</v>
      </c>
      <c r="P98" s="329">
        <v>0.58333333333333337</v>
      </c>
      <c r="Q98" s="229">
        <f t="shared" si="70"/>
        <v>6.5</v>
      </c>
      <c r="R98" s="249" t="s">
        <v>398</v>
      </c>
      <c r="S98" s="250" t="s">
        <v>398</v>
      </c>
      <c r="T98" s="229">
        <f t="shared" si="71"/>
        <v>0</v>
      </c>
      <c r="U98" s="328">
        <v>0.29166666666666669</v>
      </c>
      <c r="V98" s="329">
        <v>0.58333333333333337</v>
      </c>
      <c r="W98" s="229">
        <f t="shared" si="72"/>
        <v>6.5</v>
      </c>
      <c r="X98" s="251">
        <f t="shared" si="73"/>
        <v>19.5</v>
      </c>
      <c r="Z98" s="246"/>
      <c r="AA98" s="230">
        <v>18446</v>
      </c>
      <c r="AB98" s="230" t="s">
        <v>70</v>
      </c>
      <c r="AC98" s="231" t="s">
        <v>200</v>
      </c>
      <c r="AD98" s="232" t="s">
        <v>507</v>
      </c>
      <c r="AE98" s="233" t="s">
        <v>420</v>
      </c>
      <c r="AF98" s="233" t="s">
        <v>421</v>
      </c>
      <c r="AG98" s="233" t="s">
        <v>422</v>
      </c>
      <c r="AH98" s="233" t="s">
        <v>423</v>
      </c>
      <c r="AI98" s="233" t="s">
        <v>416</v>
      </c>
      <c r="AJ98" s="233" t="s">
        <v>417</v>
      </c>
      <c r="AK98" s="233" t="s">
        <v>418</v>
      </c>
      <c r="AL98" s="233" t="s">
        <v>419</v>
      </c>
      <c r="AM98" s="233" t="s">
        <v>420</v>
      </c>
      <c r="AN98" s="311" t="s">
        <v>420</v>
      </c>
      <c r="AO98" s="311" t="s">
        <v>420</v>
      </c>
      <c r="AP98" s="311" t="s">
        <v>420</v>
      </c>
      <c r="AQ98" s="311" t="s">
        <v>420</v>
      </c>
      <c r="AR98" s="311" t="s">
        <v>420</v>
      </c>
      <c r="AS98" s="311" t="s">
        <v>420</v>
      </c>
      <c r="AT98" s="311" t="s">
        <v>420</v>
      </c>
      <c r="AU98" s="311" t="s">
        <v>420</v>
      </c>
      <c r="AV98" s="311" t="s">
        <v>420</v>
      </c>
    </row>
    <row r="99" spans="1:65" s="243" customFormat="1" ht="22.35" customHeight="1">
      <c r="B99" s="228" t="s">
        <v>421</v>
      </c>
      <c r="C99" s="328">
        <v>0.29166666666666669</v>
      </c>
      <c r="D99" s="329">
        <v>0.58333333333333337</v>
      </c>
      <c r="E99" s="229">
        <f t="shared" si="67"/>
        <v>6.5</v>
      </c>
      <c r="F99" s="249"/>
      <c r="G99" s="250"/>
      <c r="H99" s="229">
        <f t="shared" si="68"/>
        <v>-0.5</v>
      </c>
      <c r="I99" s="249" t="s">
        <v>398</v>
      </c>
      <c r="J99" s="250" t="s">
        <v>398</v>
      </c>
      <c r="K99" s="229">
        <f t="shared" si="69"/>
        <v>0</v>
      </c>
      <c r="L99" s="249" t="s">
        <v>398</v>
      </c>
      <c r="M99" s="250" t="s">
        <v>398</v>
      </c>
      <c r="N99" s="229">
        <f t="shared" si="66"/>
        <v>0</v>
      </c>
      <c r="O99" s="249" t="s">
        <v>398</v>
      </c>
      <c r="P99" s="250" t="s">
        <v>398</v>
      </c>
      <c r="Q99" s="229">
        <f t="shared" si="70"/>
        <v>0</v>
      </c>
      <c r="R99" s="328">
        <v>0.29166666666666669</v>
      </c>
      <c r="S99" s="329">
        <v>0.58333333333333337</v>
      </c>
      <c r="T99" s="229">
        <f t="shared" si="71"/>
        <v>6.5</v>
      </c>
      <c r="U99" s="249" t="s">
        <v>398</v>
      </c>
      <c r="V99" s="250" t="s">
        <v>398</v>
      </c>
      <c r="W99" s="229">
        <f t="shared" si="72"/>
        <v>0</v>
      </c>
      <c r="X99" s="251">
        <f t="shared" si="73"/>
        <v>12.5</v>
      </c>
      <c r="Z99" s="246"/>
      <c r="AA99" s="230">
        <v>16107</v>
      </c>
      <c r="AB99" s="230" t="s">
        <v>82</v>
      </c>
      <c r="AC99" s="231" t="s">
        <v>200</v>
      </c>
      <c r="AD99" s="232" t="s">
        <v>507</v>
      </c>
      <c r="AE99" s="233" t="s">
        <v>421</v>
      </c>
      <c r="AF99" s="233" t="s">
        <v>422</v>
      </c>
      <c r="AG99" s="233" t="s">
        <v>423</v>
      </c>
      <c r="AH99" s="233" t="s">
        <v>416</v>
      </c>
      <c r="AI99" s="233" t="s">
        <v>417</v>
      </c>
      <c r="AJ99" s="233" t="s">
        <v>418</v>
      </c>
      <c r="AK99" s="233" t="s">
        <v>419</v>
      </c>
      <c r="AL99" s="233" t="s">
        <v>420</v>
      </c>
      <c r="AM99" s="233" t="s">
        <v>421</v>
      </c>
      <c r="AN99" s="311" t="s">
        <v>421</v>
      </c>
      <c r="AO99" s="311" t="s">
        <v>421</v>
      </c>
      <c r="AP99" s="311" t="s">
        <v>421</v>
      </c>
      <c r="AQ99" s="311" t="s">
        <v>421</v>
      </c>
      <c r="AR99" s="311" t="s">
        <v>421</v>
      </c>
      <c r="AS99" s="311" t="s">
        <v>421</v>
      </c>
      <c r="AT99" s="311" t="s">
        <v>421</v>
      </c>
      <c r="AU99" s="311" t="s">
        <v>421</v>
      </c>
      <c r="AV99" s="311" t="s">
        <v>421</v>
      </c>
    </row>
    <row r="100" spans="1:65" s="243" customFormat="1" ht="22.35" customHeight="1">
      <c r="B100" s="228" t="s">
        <v>422</v>
      </c>
      <c r="C100" s="249" t="s">
        <v>398</v>
      </c>
      <c r="D100" s="250" t="s">
        <v>398</v>
      </c>
      <c r="E100" s="229">
        <f t="shared" si="67"/>
        <v>0</v>
      </c>
      <c r="F100" s="328">
        <v>0.29166666666666669</v>
      </c>
      <c r="G100" s="329">
        <v>0.58333333333333337</v>
      </c>
      <c r="H100" s="229">
        <f t="shared" si="68"/>
        <v>6.5</v>
      </c>
      <c r="I100" s="328">
        <v>0.29166666666666669</v>
      </c>
      <c r="J100" s="329">
        <v>0.58333333333333337</v>
      </c>
      <c r="K100" s="229">
        <f t="shared" si="69"/>
        <v>6.5</v>
      </c>
      <c r="L100" s="328">
        <v>0.29166666666666669</v>
      </c>
      <c r="M100" s="329">
        <v>0.58333333333333337</v>
      </c>
      <c r="N100" s="229">
        <f t="shared" si="66"/>
        <v>6.5</v>
      </c>
      <c r="O100" s="328">
        <v>0.29166666666666669</v>
      </c>
      <c r="P100" s="329">
        <v>0.58333333333333337</v>
      </c>
      <c r="Q100" s="229">
        <f t="shared" si="70"/>
        <v>6.5</v>
      </c>
      <c r="R100" s="328">
        <v>0.29166666666666669</v>
      </c>
      <c r="S100" s="329">
        <v>0.58333333333333337</v>
      </c>
      <c r="T100" s="229">
        <f t="shared" si="71"/>
        <v>6.5</v>
      </c>
      <c r="U100" s="249" t="s">
        <v>398</v>
      </c>
      <c r="V100" s="250" t="s">
        <v>398</v>
      </c>
      <c r="W100" s="229">
        <f t="shared" si="72"/>
        <v>0</v>
      </c>
      <c r="X100" s="251">
        <f t="shared" si="73"/>
        <v>32.5</v>
      </c>
      <c r="Z100" s="246"/>
      <c r="AA100" s="230">
        <v>16286</v>
      </c>
      <c r="AB100" s="230" t="s">
        <v>84</v>
      </c>
      <c r="AC100" s="231" t="s">
        <v>200</v>
      </c>
      <c r="AD100" s="232" t="s">
        <v>507</v>
      </c>
      <c r="AE100" s="233" t="s">
        <v>422</v>
      </c>
      <c r="AF100" s="233" t="s">
        <v>423</v>
      </c>
      <c r="AG100" s="233" t="s">
        <v>416</v>
      </c>
      <c r="AH100" s="233" t="s">
        <v>417</v>
      </c>
      <c r="AI100" s="233" t="s">
        <v>418</v>
      </c>
      <c r="AJ100" s="233" t="s">
        <v>419</v>
      </c>
      <c r="AK100" s="233" t="s">
        <v>420</v>
      </c>
      <c r="AL100" s="233" t="s">
        <v>421</v>
      </c>
      <c r="AM100" s="233" t="s">
        <v>422</v>
      </c>
      <c r="AN100" s="311" t="s">
        <v>422</v>
      </c>
      <c r="AO100" s="311" t="s">
        <v>422</v>
      </c>
      <c r="AP100" s="311" t="s">
        <v>422</v>
      </c>
      <c r="AQ100" s="311" t="s">
        <v>422</v>
      </c>
      <c r="AR100" s="311" t="s">
        <v>422</v>
      </c>
      <c r="AS100" s="311" t="s">
        <v>422</v>
      </c>
      <c r="AT100" s="311" t="s">
        <v>422</v>
      </c>
      <c r="AU100" s="311" t="s">
        <v>422</v>
      </c>
      <c r="AV100" s="311" t="s">
        <v>422</v>
      </c>
    </row>
    <row r="101" spans="1:65" s="246" customFormat="1" ht="22.35" customHeight="1">
      <c r="A101" s="243"/>
      <c r="B101" s="228" t="s">
        <v>423</v>
      </c>
      <c r="C101" s="328">
        <v>0.29166666666666669</v>
      </c>
      <c r="D101" s="329">
        <v>0.58333333333333337</v>
      </c>
      <c r="E101" s="229">
        <f t="shared" si="67"/>
        <v>6.5</v>
      </c>
      <c r="F101" s="328">
        <v>0.29166666666666669</v>
      </c>
      <c r="G101" s="329">
        <v>0.58333333333333337</v>
      </c>
      <c r="H101" s="229">
        <f t="shared" si="68"/>
        <v>6.5</v>
      </c>
      <c r="I101" s="328">
        <v>0.29166666666666669</v>
      </c>
      <c r="J101" s="329">
        <v>0.58333333333333337</v>
      </c>
      <c r="K101" s="229">
        <f t="shared" si="69"/>
        <v>6.5</v>
      </c>
      <c r="L101" s="249" t="s">
        <v>398</v>
      </c>
      <c r="M101" s="250" t="s">
        <v>398</v>
      </c>
      <c r="N101" s="229">
        <f t="shared" si="66"/>
        <v>0</v>
      </c>
      <c r="O101" s="249" t="s">
        <v>398</v>
      </c>
      <c r="P101" s="250" t="s">
        <v>398</v>
      </c>
      <c r="Q101" s="229">
        <f t="shared" si="70"/>
        <v>0</v>
      </c>
      <c r="R101" s="328">
        <v>0.29166666666666669</v>
      </c>
      <c r="S101" s="329">
        <v>0.58333333333333337</v>
      </c>
      <c r="T101" s="229">
        <f t="shared" si="71"/>
        <v>6.5</v>
      </c>
      <c r="U101" s="328">
        <v>0.29166666666666669</v>
      </c>
      <c r="V101" s="329">
        <v>0.58333333333333337</v>
      </c>
      <c r="W101" s="229">
        <f t="shared" si="72"/>
        <v>6.5</v>
      </c>
      <c r="X101" s="251">
        <f t="shared" si="73"/>
        <v>32.5</v>
      </c>
      <c r="Y101" s="243"/>
      <c r="AA101" s="230">
        <v>18521</v>
      </c>
      <c r="AB101" s="230" t="s">
        <v>206</v>
      </c>
      <c r="AC101" s="231" t="s">
        <v>200</v>
      </c>
      <c r="AD101" s="232" t="s">
        <v>507</v>
      </c>
      <c r="AE101" s="233" t="s">
        <v>423</v>
      </c>
      <c r="AF101" s="233" t="s">
        <v>416</v>
      </c>
      <c r="AG101" s="233" t="s">
        <v>417</v>
      </c>
      <c r="AH101" s="233" t="s">
        <v>418</v>
      </c>
      <c r="AI101" s="233" t="s">
        <v>419</v>
      </c>
      <c r="AJ101" s="233" t="s">
        <v>420</v>
      </c>
      <c r="AK101" s="233" t="s">
        <v>421</v>
      </c>
      <c r="AL101" s="233" t="s">
        <v>422</v>
      </c>
      <c r="AM101" s="233" t="s">
        <v>423</v>
      </c>
      <c r="AN101" s="311" t="s">
        <v>423</v>
      </c>
      <c r="AO101" s="311" t="s">
        <v>423</v>
      </c>
      <c r="AP101" s="311" t="s">
        <v>423</v>
      </c>
      <c r="AQ101" s="311" t="s">
        <v>423</v>
      </c>
      <c r="AR101" s="311" t="s">
        <v>423</v>
      </c>
      <c r="AS101" s="311" t="s">
        <v>423</v>
      </c>
      <c r="AT101" s="311" t="s">
        <v>423</v>
      </c>
      <c r="AU101" s="311" t="s">
        <v>423</v>
      </c>
      <c r="AV101" s="311" t="s">
        <v>423</v>
      </c>
      <c r="AW101" s="243"/>
      <c r="AX101" s="243"/>
      <c r="AY101" s="243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</row>
    <row r="102" spans="1:65" s="243" customFormat="1" ht="22.35" customHeight="1">
      <c r="B102" s="228" t="s">
        <v>465</v>
      </c>
      <c r="C102" s="249" t="s">
        <v>398</v>
      </c>
      <c r="D102" s="250" t="s">
        <v>398</v>
      </c>
      <c r="E102" s="229">
        <f t="shared" si="67"/>
        <v>0</v>
      </c>
      <c r="F102" s="249" t="s">
        <v>398</v>
      </c>
      <c r="G102" s="250" t="s">
        <v>398</v>
      </c>
      <c r="H102" s="229">
        <f t="shared" si="68"/>
        <v>0</v>
      </c>
      <c r="I102" s="249" t="s">
        <v>398</v>
      </c>
      <c r="J102" s="250" t="s">
        <v>398</v>
      </c>
      <c r="K102" s="229">
        <f t="shared" si="69"/>
        <v>0</v>
      </c>
      <c r="L102" s="249" t="s">
        <v>398</v>
      </c>
      <c r="M102" s="250" t="s">
        <v>398</v>
      </c>
      <c r="N102" s="229">
        <f t="shared" si="66"/>
        <v>0</v>
      </c>
      <c r="O102" s="249" t="s">
        <v>398</v>
      </c>
      <c r="P102" s="250" t="s">
        <v>398</v>
      </c>
      <c r="Q102" s="229">
        <f t="shared" si="70"/>
        <v>0</v>
      </c>
      <c r="R102" s="328">
        <v>0.29166666666666669</v>
      </c>
      <c r="S102" s="329">
        <v>0.58333333333333337</v>
      </c>
      <c r="T102" s="229">
        <f t="shared" si="71"/>
        <v>6.5</v>
      </c>
      <c r="U102" s="249" t="s">
        <v>398</v>
      </c>
      <c r="V102" s="250" t="s">
        <v>398</v>
      </c>
      <c r="W102" s="229">
        <f t="shared" si="72"/>
        <v>0</v>
      </c>
      <c r="X102" s="251">
        <f t="shared" si="73"/>
        <v>6.5</v>
      </c>
      <c r="Z102" s="246"/>
      <c r="AA102" s="230">
        <v>17721</v>
      </c>
      <c r="AB102" s="230" t="s">
        <v>549</v>
      </c>
      <c r="AC102" s="230" t="s">
        <v>200</v>
      </c>
      <c r="AD102" s="232" t="s">
        <v>507</v>
      </c>
      <c r="AE102" s="233" t="s">
        <v>416</v>
      </c>
      <c r="AF102" s="233" t="s">
        <v>417</v>
      </c>
      <c r="AG102" s="233" t="s">
        <v>418</v>
      </c>
      <c r="AH102" s="233" t="s">
        <v>419</v>
      </c>
      <c r="AI102" s="233" t="s">
        <v>420</v>
      </c>
      <c r="AJ102" s="233" t="s">
        <v>421</v>
      </c>
      <c r="AK102" s="233" t="s">
        <v>422</v>
      </c>
      <c r="AL102" s="233" t="s">
        <v>423</v>
      </c>
      <c r="AM102" s="233" t="s">
        <v>416</v>
      </c>
      <c r="AN102" s="311" t="s">
        <v>465</v>
      </c>
      <c r="AO102" s="311" t="s">
        <v>465</v>
      </c>
      <c r="AP102" s="311" t="s">
        <v>465</v>
      </c>
      <c r="AQ102" s="311" t="s">
        <v>465</v>
      </c>
      <c r="AR102" s="311" t="s">
        <v>465</v>
      </c>
      <c r="AS102" s="311" t="s">
        <v>465</v>
      </c>
      <c r="AT102" s="311" t="s">
        <v>465</v>
      </c>
      <c r="AU102" s="311" t="s">
        <v>465</v>
      </c>
      <c r="AV102" s="311" t="s">
        <v>465</v>
      </c>
    </row>
    <row r="103" spans="1:65" s="243" customFormat="1" ht="22.35" customHeight="1">
      <c r="B103" s="228" t="s">
        <v>466</v>
      </c>
      <c r="C103" s="264">
        <v>0.25</v>
      </c>
      <c r="D103" s="265">
        <v>0.58750000000000002</v>
      </c>
      <c r="E103" s="229">
        <f t="shared" si="67"/>
        <v>7.6000000000000014</v>
      </c>
      <c r="F103" s="249" t="s">
        <v>398</v>
      </c>
      <c r="G103" s="250" t="s">
        <v>398</v>
      </c>
      <c r="H103" s="229">
        <f t="shared" si="68"/>
        <v>0</v>
      </c>
      <c r="I103" s="249" t="s">
        <v>398</v>
      </c>
      <c r="J103" s="250" t="s">
        <v>398</v>
      </c>
      <c r="K103" s="229">
        <f t="shared" si="69"/>
        <v>0</v>
      </c>
      <c r="L103" s="264">
        <v>0.25</v>
      </c>
      <c r="M103" s="265">
        <v>0.58750000000000002</v>
      </c>
      <c r="N103" s="229">
        <f t="shared" si="66"/>
        <v>7.6000000000000014</v>
      </c>
      <c r="O103" s="264">
        <v>0.25</v>
      </c>
      <c r="P103" s="265">
        <v>0.58750000000000002</v>
      </c>
      <c r="Q103" s="229">
        <f t="shared" si="70"/>
        <v>7.6000000000000014</v>
      </c>
      <c r="R103" s="264">
        <v>0.25</v>
      </c>
      <c r="S103" s="265">
        <v>0.58750000000000002</v>
      </c>
      <c r="T103" s="229">
        <f t="shared" si="71"/>
        <v>7.6000000000000014</v>
      </c>
      <c r="U103" s="264">
        <v>0.25</v>
      </c>
      <c r="V103" s="265">
        <v>0.58750000000000002</v>
      </c>
      <c r="W103" s="229">
        <f t="shared" si="72"/>
        <v>7.6000000000000014</v>
      </c>
      <c r="X103" s="251">
        <f t="shared" si="73"/>
        <v>38.000000000000007</v>
      </c>
      <c r="Z103" s="246"/>
      <c r="AA103" s="230">
        <v>19900</v>
      </c>
      <c r="AB103" s="230" t="s">
        <v>130</v>
      </c>
      <c r="AC103" s="231" t="s">
        <v>200</v>
      </c>
      <c r="AD103" s="232" t="s">
        <v>507</v>
      </c>
      <c r="AE103" s="233" t="s">
        <v>417</v>
      </c>
      <c r="AF103" s="233" t="s">
        <v>418</v>
      </c>
      <c r="AG103" s="233" t="s">
        <v>419</v>
      </c>
      <c r="AH103" s="233" t="s">
        <v>420</v>
      </c>
      <c r="AI103" s="233" t="s">
        <v>421</v>
      </c>
      <c r="AJ103" s="233" t="s">
        <v>422</v>
      </c>
      <c r="AK103" s="233" t="s">
        <v>423</v>
      </c>
      <c r="AL103" s="233" t="s">
        <v>416</v>
      </c>
      <c r="AM103" s="233" t="s">
        <v>417</v>
      </c>
      <c r="AN103" s="311" t="s">
        <v>466</v>
      </c>
      <c r="AO103" s="311" t="s">
        <v>466</v>
      </c>
      <c r="AP103" s="311" t="s">
        <v>466</v>
      </c>
      <c r="AQ103" s="311" t="s">
        <v>466</v>
      </c>
      <c r="AR103" s="311" t="s">
        <v>466</v>
      </c>
      <c r="AS103" s="311" t="s">
        <v>466</v>
      </c>
      <c r="AT103" s="311" t="s">
        <v>466</v>
      </c>
      <c r="AU103" s="311" t="s">
        <v>466</v>
      </c>
      <c r="AV103" s="311" t="s">
        <v>466</v>
      </c>
    </row>
    <row r="104" spans="1:65" s="243" customFormat="1" ht="22.35" customHeight="1">
      <c r="B104" s="228" t="s">
        <v>467</v>
      </c>
      <c r="C104" s="264">
        <v>0.25</v>
      </c>
      <c r="D104" s="265">
        <v>0.58750000000000002</v>
      </c>
      <c r="E104" s="229">
        <f t="shared" si="67"/>
        <v>7.6000000000000014</v>
      </c>
      <c r="F104" s="264">
        <v>0.25</v>
      </c>
      <c r="G104" s="265">
        <v>0.58750000000000002</v>
      </c>
      <c r="H104" s="229">
        <f t="shared" si="68"/>
        <v>7.6000000000000014</v>
      </c>
      <c r="I104" s="264">
        <v>0.25</v>
      </c>
      <c r="J104" s="265">
        <v>0.58750000000000002</v>
      </c>
      <c r="K104" s="229">
        <f t="shared" si="69"/>
        <v>7.6000000000000014</v>
      </c>
      <c r="L104" s="249" t="s">
        <v>398</v>
      </c>
      <c r="M104" s="250" t="s">
        <v>398</v>
      </c>
      <c r="N104" s="229">
        <f t="shared" si="66"/>
        <v>0</v>
      </c>
      <c r="O104" s="249" t="s">
        <v>398</v>
      </c>
      <c r="P104" s="250" t="s">
        <v>398</v>
      </c>
      <c r="Q104" s="229">
        <f t="shared" si="70"/>
        <v>0</v>
      </c>
      <c r="R104" s="264">
        <v>0.25</v>
      </c>
      <c r="S104" s="265">
        <v>0.58750000000000002</v>
      </c>
      <c r="T104" s="229">
        <f t="shared" si="71"/>
        <v>7.6000000000000014</v>
      </c>
      <c r="U104" s="264">
        <v>0.25</v>
      </c>
      <c r="V104" s="265">
        <v>0.58750000000000002</v>
      </c>
      <c r="W104" s="229">
        <f t="shared" si="72"/>
        <v>7.6000000000000014</v>
      </c>
      <c r="X104" s="251">
        <f t="shared" si="73"/>
        <v>38.000000000000007</v>
      </c>
      <c r="Z104" s="246"/>
      <c r="AA104" s="230">
        <v>20830</v>
      </c>
      <c r="AB104" s="230" t="s">
        <v>344</v>
      </c>
      <c r="AC104" s="231" t="s">
        <v>200</v>
      </c>
      <c r="AD104" s="232" t="s">
        <v>507</v>
      </c>
      <c r="AE104" s="233" t="s">
        <v>418</v>
      </c>
      <c r="AF104" s="233" t="s">
        <v>419</v>
      </c>
      <c r="AG104" s="233" t="s">
        <v>420</v>
      </c>
      <c r="AH104" s="233" t="s">
        <v>421</v>
      </c>
      <c r="AI104" s="233" t="s">
        <v>422</v>
      </c>
      <c r="AJ104" s="233" t="s">
        <v>423</v>
      </c>
      <c r="AK104" s="233" t="s">
        <v>416</v>
      </c>
      <c r="AL104" s="233" t="s">
        <v>417</v>
      </c>
      <c r="AM104" s="233" t="s">
        <v>418</v>
      </c>
      <c r="AN104" s="311" t="s">
        <v>467</v>
      </c>
      <c r="AO104" s="311" t="s">
        <v>467</v>
      </c>
      <c r="AP104" s="311" t="s">
        <v>467</v>
      </c>
      <c r="AQ104" s="311" t="s">
        <v>467</v>
      </c>
      <c r="AR104" s="311" t="s">
        <v>467</v>
      </c>
      <c r="AS104" s="311" t="s">
        <v>467</v>
      </c>
      <c r="AT104" s="311" t="s">
        <v>467</v>
      </c>
      <c r="AU104" s="311" t="s">
        <v>467</v>
      </c>
      <c r="AV104" s="311" t="s">
        <v>467</v>
      </c>
    </row>
    <row r="105" spans="1:65" s="243" customFormat="1" ht="22.35" customHeight="1">
      <c r="B105" s="228" t="s">
        <v>468</v>
      </c>
      <c r="C105" s="249" t="s">
        <v>398</v>
      </c>
      <c r="D105" s="250" t="s">
        <v>398</v>
      </c>
      <c r="E105" s="229">
        <f t="shared" si="67"/>
        <v>0</v>
      </c>
      <c r="F105" s="249" t="s">
        <v>398</v>
      </c>
      <c r="G105" s="250" t="s">
        <v>398</v>
      </c>
      <c r="H105" s="229">
        <f t="shared" si="68"/>
        <v>0</v>
      </c>
      <c r="I105" s="249" t="s">
        <v>398</v>
      </c>
      <c r="J105" s="250" t="s">
        <v>398</v>
      </c>
      <c r="K105" s="229">
        <f t="shared" si="69"/>
        <v>0</v>
      </c>
      <c r="L105" s="249" t="s">
        <v>398</v>
      </c>
      <c r="M105" s="250" t="s">
        <v>398</v>
      </c>
      <c r="N105" s="229">
        <f t="shared" si="66"/>
        <v>0</v>
      </c>
      <c r="O105" s="328">
        <v>0.58333333333333337</v>
      </c>
      <c r="P105" s="329">
        <v>0.91666666666666663</v>
      </c>
      <c r="Q105" s="229">
        <f t="shared" si="70"/>
        <v>7.4999999999999982</v>
      </c>
      <c r="R105" s="328">
        <v>0.58333333333333337</v>
      </c>
      <c r="S105" s="329">
        <v>0.91666666666666663</v>
      </c>
      <c r="T105" s="229">
        <f t="shared" si="71"/>
        <v>7.4999999999999982</v>
      </c>
      <c r="U105" s="328">
        <v>0.58333333333333337</v>
      </c>
      <c r="V105" s="329">
        <v>0.91666666666666663</v>
      </c>
      <c r="W105" s="229">
        <f t="shared" si="72"/>
        <v>7.4999999999999982</v>
      </c>
      <c r="X105" s="251">
        <f t="shared" si="73"/>
        <v>22.499999999999993</v>
      </c>
      <c r="Z105" s="246"/>
      <c r="AA105" s="230">
        <v>13783</v>
      </c>
      <c r="AB105" s="230" t="s">
        <v>216</v>
      </c>
      <c r="AC105" s="231" t="s">
        <v>200</v>
      </c>
      <c r="AD105" s="232" t="s">
        <v>507</v>
      </c>
      <c r="AE105" s="233" t="s">
        <v>419</v>
      </c>
      <c r="AF105" s="233" t="s">
        <v>420</v>
      </c>
      <c r="AG105" s="233" t="s">
        <v>421</v>
      </c>
      <c r="AH105" s="233" t="s">
        <v>422</v>
      </c>
      <c r="AI105" s="233" t="s">
        <v>423</v>
      </c>
      <c r="AJ105" s="233" t="s">
        <v>416</v>
      </c>
      <c r="AK105" s="233" t="s">
        <v>417</v>
      </c>
      <c r="AL105" s="233" t="s">
        <v>418</v>
      </c>
      <c r="AM105" s="233" t="s">
        <v>419</v>
      </c>
      <c r="AN105" s="311" t="s">
        <v>468</v>
      </c>
      <c r="AO105" s="311" t="s">
        <v>468</v>
      </c>
      <c r="AP105" s="311" t="s">
        <v>468</v>
      </c>
      <c r="AQ105" s="311" t="s">
        <v>468</v>
      </c>
      <c r="AR105" s="311" t="s">
        <v>468</v>
      </c>
      <c r="AS105" s="311" t="s">
        <v>468</v>
      </c>
      <c r="AT105" s="311" t="s">
        <v>468</v>
      </c>
      <c r="AU105" s="311" t="s">
        <v>468</v>
      </c>
      <c r="AV105" s="311" t="s">
        <v>468</v>
      </c>
    </row>
    <row r="106" spans="1:65" s="243" customFormat="1" ht="22.35" customHeight="1">
      <c r="B106" s="228" t="s">
        <v>469</v>
      </c>
      <c r="C106" s="328">
        <v>0.58333333333333337</v>
      </c>
      <c r="D106" s="329">
        <v>0.91666666666666663</v>
      </c>
      <c r="E106" s="229">
        <f t="shared" si="67"/>
        <v>7.4999999999999982</v>
      </c>
      <c r="F106" s="328">
        <v>0.58333333333333337</v>
      </c>
      <c r="G106" s="329">
        <v>0.91666666666666663</v>
      </c>
      <c r="H106" s="229">
        <f t="shared" si="68"/>
        <v>7.4999999999999982</v>
      </c>
      <c r="I106" s="249" t="s">
        <v>398</v>
      </c>
      <c r="J106" s="250" t="s">
        <v>398</v>
      </c>
      <c r="K106" s="229">
        <f t="shared" si="69"/>
        <v>0</v>
      </c>
      <c r="L106" s="249" t="s">
        <v>398</v>
      </c>
      <c r="M106" s="250" t="s">
        <v>398</v>
      </c>
      <c r="N106" s="229">
        <f t="shared" si="66"/>
        <v>0</v>
      </c>
      <c r="O106" s="249" t="s">
        <v>398</v>
      </c>
      <c r="P106" s="250" t="s">
        <v>398</v>
      </c>
      <c r="Q106" s="229">
        <f t="shared" si="70"/>
        <v>0</v>
      </c>
      <c r="R106" s="249" t="s">
        <v>398</v>
      </c>
      <c r="S106" s="250" t="s">
        <v>398</v>
      </c>
      <c r="T106" s="229">
        <f t="shared" si="71"/>
        <v>0</v>
      </c>
      <c r="U106" s="328">
        <v>0.58333333333333337</v>
      </c>
      <c r="V106" s="329">
        <v>0.91666666666666663</v>
      </c>
      <c r="W106" s="229">
        <f t="shared" si="72"/>
        <v>7.4999999999999982</v>
      </c>
      <c r="X106" s="251">
        <f t="shared" si="73"/>
        <v>22.499999999999993</v>
      </c>
      <c r="Z106" s="246"/>
      <c r="AA106" s="230">
        <v>21316</v>
      </c>
      <c r="AB106" s="230" t="s">
        <v>253</v>
      </c>
      <c r="AC106" s="231" t="s">
        <v>200</v>
      </c>
      <c r="AD106" s="232" t="s">
        <v>507</v>
      </c>
      <c r="AE106" s="233" t="s">
        <v>420</v>
      </c>
      <c r="AF106" s="233" t="s">
        <v>421</v>
      </c>
      <c r="AG106" s="233" t="s">
        <v>422</v>
      </c>
      <c r="AH106" s="233" t="s">
        <v>423</v>
      </c>
      <c r="AI106" s="233" t="s">
        <v>416</v>
      </c>
      <c r="AJ106" s="233" t="s">
        <v>417</v>
      </c>
      <c r="AK106" s="233" t="s">
        <v>418</v>
      </c>
      <c r="AL106" s="233" t="s">
        <v>419</v>
      </c>
      <c r="AM106" s="233" t="s">
        <v>420</v>
      </c>
      <c r="AN106" s="311" t="s">
        <v>469</v>
      </c>
      <c r="AO106" s="311" t="s">
        <v>469</v>
      </c>
      <c r="AP106" s="311" t="s">
        <v>469</v>
      </c>
      <c r="AQ106" s="311" t="s">
        <v>469</v>
      </c>
      <c r="AR106" s="311" t="s">
        <v>469</v>
      </c>
      <c r="AS106" s="311" t="s">
        <v>469</v>
      </c>
      <c r="AT106" s="311" t="s">
        <v>469</v>
      </c>
      <c r="AU106" s="311" t="s">
        <v>469</v>
      </c>
      <c r="AV106" s="311" t="s">
        <v>469</v>
      </c>
    </row>
    <row r="107" spans="1:65" s="243" customFormat="1" ht="22.35" customHeight="1">
      <c r="B107" s="228" t="s">
        <v>470</v>
      </c>
      <c r="C107" s="249" t="s">
        <v>398</v>
      </c>
      <c r="D107" s="250" t="s">
        <v>398</v>
      </c>
      <c r="E107" s="229">
        <f t="shared" si="67"/>
        <v>0</v>
      </c>
      <c r="F107" s="328">
        <v>0.29166666666666669</v>
      </c>
      <c r="G107" s="329">
        <v>0.58333333333333337</v>
      </c>
      <c r="H107" s="229">
        <f t="shared" si="68"/>
        <v>6.5</v>
      </c>
      <c r="I107" s="328">
        <v>0.29166666666666669</v>
      </c>
      <c r="J107" s="329">
        <v>0.58333333333333337</v>
      </c>
      <c r="K107" s="229">
        <f t="shared" si="69"/>
        <v>6.5</v>
      </c>
      <c r="L107" s="328">
        <v>0.29166666666666669</v>
      </c>
      <c r="M107" s="329">
        <v>0.58333333333333337</v>
      </c>
      <c r="N107" s="229">
        <f t="shared" si="66"/>
        <v>6.5</v>
      </c>
      <c r="O107" s="328">
        <v>0.29166666666666669</v>
      </c>
      <c r="P107" s="329">
        <v>0.58333333333333337</v>
      </c>
      <c r="Q107" s="229">
        <f t="shared" si="70"/>
        <v>6.5</v>
      </c>
      <c r="R107" s="328">
        <v>0.29166666666666669</v>
      </c>
      <c r="S107" s="329">
        <v>0.58333333333333337</v>
      </c>
      <c r="T107" s="229">
        <f t="shared" si="71"/>
        <v>6.5</v>
      </c>
      <c r="U107" s="249" t="s">
        <v>398</v>
      </c>
      <c r="V107" s="250" t="s">
        <v>398</v>
      </c>
      <c r="W107" s="229">
        <f t="shared" si="72"/>
        <v>0</v>
      </c>
      <c r="X107" s="251">
        <f t="shared" si="73"/>
        <v>32.5</v>
      </c>
      <c r="Z107" s="246"/>
      <c r="AA107" s="230">
        <v>22570</v>
      </c>
      <c r="AB107" s="230" t="s">
        <v>320</v>
      </c>
      <c r="AC107" s="231" t="s">
        <v>200</v>
      </c>
      <c r="AD107" s="232" t="s">
        <v>507</v>
      </c>
      <c r="AE107" s="233" t="s">
        <v>421</v>
      </c>
      <c r="AF107" s="233" t="s">
        <v>422</v>
      </c>
      <c r="AG107" s="233" t="s">
        <v>423</v>
      </c>
      <c r="AH107" s="233" t="s">
        <v>416</v>
      </c>
      <c r="AI107" s="233" t="s">
        <v>417</v>
      </c>
      <c r="AJ107" s="233" t="s">
        <v>418</v>
      </c>
      <c r="AK107" s="233" t="s">
        <v>419</v>
      </c>
      <c r="AL107" s="233" t="s">
        <v>420</v>
      </c>
      <c r="AM107" s="233" t="s">
        <v>421</v>
      </c>
      <c r="AN107" s="311" t="s">
        <v>470</v>
      </c>
      <c r="AO107" s="311" t="s">
        <v>470</v>
      </c>
      <c r="AP107" s="311" t="s">
        <v>470</v>
      </c>
      <c r="AQ107" s="311" t="s">
        <v>470</v>
      </c>
      <c r="AR107" s="311" t="s">
        <v>470</v>
      </c>
      <c r="AS107" s="311" t="s">
        <v>470</v>
      </c>
      <c r="AT107" s="311" t="s">
        <v>470</v>
      </c>
      <c r="AU107" s="311" t="s">
        <v>470</v>
      </c>
      <c r="AV107" s="311" t="s">
        <v>470</v>
      </c>
    </row>
    <row r="108" spans="1:65" s="243" customFormat="1" ht="22.35" customHeight="1">
      <c r="B108" s="228" t="s">
        <v>471</v>
      </c>
      <c r="C108" s="328">
        <v>0.29166666666666669</v>
      </c>
      <c r="D108" s="329">
        <v>0.58333333333333337</v>
      </c>
      <c r="E108" s="229">
        <f t="shared" si="67"/>
        <v>6.5</v>
      </c>
      <c r="F108" s="328">
        <v>0.29166666666666669</v>
      </c>
      <c r="G108" s="329">
        <v>0.58333333333333337</v>
      </c>
      <c r="H108" s="229">
        <f t="shared" si="68"/>
        <v>6.5</v>
      </c>
      <c r="I108" s="328">
        <v>0.29166666666666669</v>
      </c>
      <c r="J108" s="329">
        <v>0.58333333333333337</v>
      </c>
      <c r="K108" s="229">
        <f t="shared" si="69"/>
        <v>6.5</v>
      </c>
      <c r="L108" s="249" t="s">
        <v>398</v>
      </c>
      <c r="M108" s="250" t="s">
        <v>398</v>
      </c>
      <c r="N108" s="229">
        <f t="shared" si="66"/>
        <v>0</v>
      </c>
      <c r="O108" s="328">
        <v>0.29166666666666669</v>
      </c>
      <c r="P108" s="329">
        <v>0.58333333333333337</v>
      </c>
      <c r="Q108" s="229">
        <f t="shared" si="70"/>
        <v>6.5</v>
      </c>
      <c r="R108" s="328">
        <v>0.29166666666666669</v>
      </c>
      <c r="S108" s="329">
        <v>0.58333333333333337</v>
      </c>
      <c r="T108" s="229">
        <f t="shared" si="71"/>
        <v>6.5</v>
      </c>
      <c r="U108" s="249" t="s">
        <v>398</v>
      </c>
      <c r="V108" s="250" t="s">
        <v>398</v>
      </c>
      <c r="W108" s="229">
        <f t="shared" si="72"/>
        <v>0</v>
      </c>
      <c r="X108" s="251">
        <f t="shared" si="73"/>
        <v>32.5</v>
      </c>
      <c r="Z108" s="246"/>
      <c r="AA108" s="230">
        <v>22569</v>
      </c>
      <c r="AB108" s="230" t="s">
        <v>319</v>
      </c>
      <c r="AC108" s="231" t="s">
        <v>200</v>
      </c>
      <c r="AD108" s="232" t="s">
        <v>507</v>
      </c>
      <c r="AE108" s="233" t="s">
        <v>422</v>
      </c>
      <c r="AF108" s="233" t="s">
        <v>423</v>
      </c>
      <c r="AG108" s="233" t="s">
        <v>416</v>
      </c>
      <c r="AH108" s="233" t="s">
        <v>417</v>
      </c>
      <c r="AI108" s="233" t="s">
        <v>418</v>
      </c>
      <c r="AJ108" s="233" t="s">
        <v>419</v>
      </c>
      <c r="AK108" s="233" t="s">
        <v>420</v>
      </c>
      <c r="AL108" s="233" t="s">
        <v>421</v>
      </c>
      <c r="AM108" s="233" t="s">
        <v>422</v>
      </c>
      <c r="AN108" s="311" t="s">
        <v>471</v>
      </c>
      <c r="AO108" s="311" t="s">
        <v>471</v>
      </c>
      <c r="AP108" s="311" t="s">
        <v>471</v>
      </c>
      <c r="AQ108" s="311" t="s">
        <v>471</v>
      </c>
      <c r="AR108" s="311" t="s">
        <v>471</v>
      </c>
      <c r="AS108" s="311" t="s">
        <v>471</v>
      </c>
      <c r="AT108" s="311" t="s">
        <v>471</v>
      </c>
      <c r="AU108" s="311" t="s">
        <v>471</v>
      </c>
      <c r="AV108" s="311" t="s">
        <v>471</v>
      </c>
    </row>
    <row r="109" spans="1:65" s="246" customFormat="1" ht="22.35" customHeight="1">
      <c r="A109" s="243"/>
      <c r="B109" s="228" t="s">
        <v>472</v>
      </c>
      <c r="C109" s="264">
        <v>0.25</v>
      </c>
      <c r="D109" s="265">
        <v>0.58750000000000002</v>
      </c>
      <c r="E109" s="229">
        <f t="shared" si="67"/>
        <v>7.6000000000000014</v>
      </c>
      <c r="F109" s="264">
        <v>0.25</v>
      </c>
      <c r="G109" s="265">
        <v>0.58750000000000002</v>
      </c>
      <c r="H109" s="229">
        <f t="shared" si="68"/>
        <v>7.6000000000000014</v>
      </c>
      <c r="I109" s="264">
        <v>0.25</v>
      </c>
      <c r="J109" s="265">
        <v>0.58750000000000002</v>
      </c>
      <c r="K109" s="229">
        <f t="shared" si="69"/>
        <v>7.6000000000000014</v>
      </c>
      <c r="L109" s="249" t="s">
        <v>398</v>
      </c>
      <c r="M109" s="250" t="s">
        <v>398</v>
      </c>
      <c r="N109" s="229">
        <f t="shared" si="66"/>
        <v>0</v>
      </c>
      <c r="O109" s="249" t="s">
        <v>398</v>
      </c>
      <c r="P109" s="250" t="s">
        <v>398</v>
      </c>
      <c r="Q109" s="229">
        <f t="shared" si="70"/>
        <v>0</v>
      </c>
      <c r="R109" s="264">
        <v>0.25</v>
      </c>
      <c r="S109" s="265">
        <v>0.58750000000000002</v>
      </c>
      <c r="T109" s="229">
        <f t="shared" si="71"/>
        <v>7.6000000000000014</v>
      </c>
      <c r="U109" s="264">
        <v>0.25</v>
      </c>
      <c r="V109" s="265">
        <v>0.58750000000000002</v>
      </c>
      <c r="W109" s="229">
        <f t="shared" si="72"/>
        <v>7.6000000000000014</v>
      </c>
      <c r="X109" s="251">
        <f t="shared" si="73"/>
        <v>38.000000000000007</v>
      </c>
      <c r="Y109" s="243"/>
      <c r="AA109" s="230">
        <v>16940</v>
      </c>
      <c r="AB109" s="230" t="s">
        <v>292</v>
      </c>
      <c r="AC109" s="231" t="s">
        <v>200</v>
      </c>
      <c r="AD109" s="232" t="s">
        <v>507</v>
      </c>
      <c r="AE109" s="233" t="s">
        <v>423</v>
      </c>
      <c r="AF109" s="233" t="s">
        <v>416</v>
      </c>
      <c r="AG109" s="233" t="s">
        <v>417</v>
      </c>
      <c r="AH109" s="233" t="s">
        <v>418</v>
      </c>
      <c r="AI109" s="233" t="s">
        <v>419</v>
      </c>
      <c r="AJ109" s="233" t="s">
        <v>420</v>
      </c>
      <c r="AK109" s="233" t="s">
        <v>421</v>
      </c>
      <c r="AL109" s="233" t="s">
        <v>422</v>
      </c>
      <c r="AM109" s="233" t="s">
        <v>423</v>
      </c>
      <c r="AN109" s="311" t="s">
        <v>472</v>
      </c>
      <c r="AO109" s="311" t="s">
        <v>472</v>
      </c>
      <c r="AP109" s="311" t="s">
        <v>472</v>
      </c>
      <c r="AQ109" s="311" t="s">
        <v>472</v>
      </c>
      <c r="AR109" s="311" t="s">
        <v>472</v>
      </c>
      <c r="AS109" s="311" t="s">
        <v>472</v>
      </c>
      <c r="AT109" s="311" t="s">
        <v>472</v>
      </c>
      <c r="AU109" s="311" t="s">
        <v>472</v>
      </c>
      <c r="AV109" s="311" t="s">
        <v>472</v>
      </c>
      <c r="AW109" s="243"/>
      <c r="AX109" s="243"/>
      <c r="AY109" s="243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</row>
    <row r="110" spans="1:65" s="243" customFormat="1" ht="22.35" customHeight="1">
      <c r="B110" s="228" t="s">
        <v>473</v>
      </c>
      <c r="C110" s="249" t="s">
        <v>398</v>
      </c>
      <c r="D110" s="250" t="s">
        <v>398</v>
      </c>
      <c r="E110" s="229">
        <f t="shared" si="67"/>
        <v>0</v>
      </c>
      <c r="F110" s="328">
        <v>0.29166666666666669</v>
      </c>
      <c r="G110" s="329">
        <v>0.58333333333333337</v>
      </c>
      <c r="H110" s="229">
        <f t="shared" si="68"/>
        <v>6.5</v>
      </c>
      <c r="I110" s="328">
        <v>0.29166666666666669</v>
      </c>
      <c r="J110" s="329">
        <v>0.58333333333333337</v>
      </c>
      <c r="K110" s="229">
        <f t="shared" si="69"/>
        <v>6.5</v>
      </c>
      <c r="L110" s="328">
        <v>0.29166666666666669</v>
      </c>
      <c r="M110" s="329">
        <v>0.58333333333333337</v>
      </c>
      <c r="N110" s="229">
        <f t="shared" si="66"/>
        <v>6.5</v>
      </c>
      <c r="O110" s="328">
        <v>0.29166666666666669</v>
      </c>
      <c r="P110" s="329">
        <v>0.58333333333333337</v>
      </c>
      <c r="Q110" s="229">
        <f t="shared" si="70"/>
        <v>6.5</v>
      </c>
      <c r="R110" s="328">
        <v>0.29166666666666669</v>
      </c>
      <c r="S110" s="329">
        <v>0.58333333333333337</v>
      </c>
      <c r="T110" s="229">
        <f t="shared" si="71"/>
        <v>6.5</v>
      </c>
      <c r="U110" s="249" t="s">
        <v>398</v>
      </c>
      <c r="V110" s="250" t="s">
        <v>398</v>
      </c>
      <c r="W110" s="229">
        <f t="shared" si="72"/>
        <v>0</v>
      </c>
      <c r="X110" s="251">
        <f t="shared" si="73"/>
        <v>32.5</v>
      </c>
      <c r="Z110" s="246"/>
      <c r="AA110" s="230">
        <v>21052</v>
      </c>
      <c r="AB110" s="230" t="s">
        <v>290</v>
      </c>
      <c r="AC110" s="230" t="s">
        <v>200</v>
      </c>
      <c r="AD110" s="232" t="s">
        <v>507</v>
      </c>
      <c r="AE110" s="233" t="s">
        <v>416</v>
      </c>
      <c r="AF110" s="233" t="s">
        <v>417</v>
      </c>
      <c r="AG110" s="233" t="s">
        <v>418</v>
      </c>
      <c r="AH110" s="233" t="s">
        <v>419</v>
      </c>
      <c r="AI110" s="233" t="s">
        <v>420</v>
      </c>
      <c r="AJ110" s="233" t="s">
        <v>421</v>
      </c>
      <c r="AK110" s="233" t="s">
        <v>422</v>
      </c>
      <c r="AL110" s="233" t="s">
        <v>423</v>
      </c>
      <c r="AM110" s="233" t="s">
        <v>416</v>
      </c>
      <c r="AN110" s="311" t="s">
        <v>473</v>
      </c>
      <c r="AO110" s="311" t="s">
        <v>473</v>
      </c>
      <c r="AP110" s="311" t="s">
        <v>473</v>
      </c>
      <c r="AQ110" s="311" t="s">
        <v>473</v>
      </c>
      <c r="AR110" s="311" t="s">
        <v>473</v>
      </c>
      <c r="AS110" s="311" t="s">
        <v>473</v>
      </c>
      <c r="AT110" s="311" t="s">
        <v>473</v>
      </c>
      <c r="AU110" s="311" t="s">
        <v>473</v>
      </c>
      <c r="AV110" s="311" t="s">
        <v>473</v>
      </c>
    </row>
    <row r="111" spans="1:65" s="243" customFormat="1" ht="22.35" customHeight="1">
      <c r="B111" s="228" t="s">
        <v>474</v>
      </c>
      <c r="C111" s="249" t="s">
        <v>398</v>
      </c>
      <c r="D111" s="250" t="s">
        <v>398</v>
      </c>
      <c r="E111" s="229">
        <f t="shared" si="67"/>
        <v>0</v>
      </c>
      <c r="F111" s="328">
        <v>0.29166666666666669</v>
      </c>
      <c r="G111" s="329">
        <v>0.58333333333333337</v>
      </c>
      <c r="H111" s="229">
        <f t="shared" si="68"/>
        <v>6.5</v>
      </c>
      <c r="I111" s="328">
        <v>0.29166666666666669</v>
      </c>
      <c r="J111" s="329">
        <v>0.58333333333333337</v>
      </c>
      <c r="K111" s="229">
        <f t="shared" si="69"/>
        <v>6.5</v>
      </c>
      <c r="L111" s="328">
        <v>0.29166666666666669</v>
      </c>
      <c r="M111" s="329">
        <v>0.58333333333333337</v>
      </c>
      <c r="N111" s="229">
        <f t="shared" si="66"/>
        <v>6.5</v>
      </c>
      <c r="O111" s="328">
        <v>0.29166666666666669</v>
      </c>
      <c r="P111" s="329">
        <v>0.58333333333333337</v>
      </c>
      <c r="Q111" s="229">
        <f t="shared" si="70"/>
        <v>6.5</v>
      </c>
      <c r="R111" s="249" t="s">
        <v>398</v>
      </c>
      <c r="S111" s="250" t="s">
        <v>398</v>
      </c>
      <c r="T111" s="229">
        <f t="shared" si="71"/>
        <v>0</v>
      </c>
      <c r="U111" s="328">
        <v>0.29166666666666669</v>
      </c>
      <c r="V111" s="329">
        <v>0.58333333333333337</v>
      </c>
      <c r="W111" s="229">
        <f t="shared" si="72"/>
        <v>6.5</v>
      </c>
      <c r="X111" s="251">
        <f t="shared" si="73"/>
        <v>32.5</v>
      </c>
      <c r="Z111" s="246"/>
      <c r="AA111" s="230">
        <v>19384</v>
      </c>
      <c r="AB111" s="230" t="s">
        <v>277</v>
      </c>
      <c r="AC111" s="231" t="s">
        <v>200</v>
      </c>
      <c r="AD111" s="232" t="s">
        <v>507</v>
      </c>
      <c r="AE111" s="233" t="s">
        <v>417</v>
      </c>
      <c r="AF111" s="233" t="s">
        <v>418</v>
      </c>
      <c r="AG111" s="233" t="s">
        <v>419</v>
      </c>
      <c r="AH111" s="233" t="s">
        <v>420</v>
      </c>
      <c r="AI111" s="233" t="s">
        <v>421</v>
      </c>
      <c r="AJ111" s="233" t="s">
        <v>422</v>
      </c>
      <c r="AK111" s="233" t="s">
        <v>423</v>
      </c>
      <c r="AL111" s="233" t="s">
        <v>416</v>
      </c>
      <c r="AM111" s="233" t="s">
        <v>417</v>
      </c>
      <c r="AN111" s="311" t="s">
        <v>474</v>
      </c>
      <c r="AO111" s="311" t="s">
        <v>474</v>
      </c>
      <c r="AP111" s="311" t="s">
        <v>474</v>
      </c>
      <c r="AQ111" s="311" t="s">
        <v>474</v>
      </c>
      <c r="AR111" s="311" t="s">
        <v>474</v>
      </c>
      <c r="AS111" s="311" t="s">
        <v>474</v>
      </c>
      <c r="AT111" s="311" t="s">
        <v>474</v>
      </c>
      <c r="AU111" s="311" t="s">
        <v>474</v>
      </c>
      <c r="AV111" s="311" t="s">
        <v>474</v>
      </c>
    </row>
    <row r="112" spans="1:65" s="243" customFormat="1" ht="22.35" customHeight="1">
      <c r="B112" s="228" t="s">
        <v>475</v>
      </c>
      <c r="C112" s="328">
        <v>0.29166666666666669</v>
      </c>
      <c r="D112" s="329">
        <v>0.58333333333333337</v>
      </c>
      <c r="E112" s="229">
        <f t="shared" si="67"/>
        <v>6.5</v>
      </c>
      <c r="F112" s="328">
        <v>0.29166666666666669</v>
      </c>
      <c r="G112" s="329">
        <v>0.58333333333333337</v>
      </c>
      <c r="H112" s="229">
        <f t="shared" si="68"/>
        <v>6.5</v>
      </c>
      <c r="I112" s="249" t="s">
        <v>398</v>
      </c>
      <c r="J112" s="250" t="s">
        <v>398</v>
      </c>
      <c r="K112" s="229">
        <f t="shared" si="69"/>
        <v>0</v>
      </c>
      <c r="L112" s="249" t="s">
        <v>398</v>
      </c>
      <c r="M112" s="250" t="s">
        <v>398</v>
      </c>
      <c r="N112" s="229">
        <f t="shared" si="66"/>
        <v>0</v>
      </c>
      <c r="O112" s="249" t="s">
        <v>398</v>
      </c>
      <c r="P112" s="250" t="s">
        <v>398</v>
      </c>
      <c r="Q112" s="229">
        <f t="shared" si="70"/>
        <v>0</v>
      </c>
      <c r="R112" s="249" t="s">
        <v>398</v>
      </c>
      <c r="S112" s="250" t="s">
        <v>398</v>
      </c>
      <c r="T112" s="229">
        <f t="shared" si="71"/>
        <v>0</v>
      </c>
      <c r="U112" s="328">
        <v>0.29166666666666669</v>
      </c>
      <c r="V112" s="329">
        <v>0.58333333333333337</v>
      </c>
      <c r="W112" s="229">
        <f t="shared" si="72"/>
        <v>6.5</v>
      </c>
      <c r="X112" s="251">
        <f t="shared" si="73"/>
        <v>19.5</v>
      </c>
      <c r="Z112" s="246"/>
      <c r="AA112" s="230">
        <v>19659</v>
      </c>
      <c r="AB112" s="230" t="s">
        <v>294</v>
      </c>
      <c r="AC112" s="231" t="s">
        <v>200</v>
      </c>
      <c r="AD112" s="232" t="s">
        <v>507</v>
      </c>
      <c r="AE112" s="233" t="s">
        <v>418</v>
      </c>
      <c r="AF112" s="233" t="s">
        <v>419</v>
      </c>
      <c r="AG112" s="233" t="s">
        <v>420</v>
      </c>
      <c r="AH112" s="233" t="s">
        <v>421</v>
      </c>
      <c r="AI112" s="233" t="s">
        <v>422</v>
      </c>
      <c r="AJ112" s="233" t="s">
        <v>423</v>
      </c>
      <c r="AK112" s="233" t="s">
        <v>416</v>
      </c>
      <c r="AL112" s="233" t="s">
        <v>417</v>
      </c>
      <c r="AM112" s="233" t="s">
        <v>418</v>
      </c>
      <c r="AN112" s="311" t="s">
        <v>475</v>
      </c>
      <c r="AO112" s="311" t="s">
        <v>475</v>
      </c>
      <c r="AP112" s="311" t="s">
        <v>475</v>
      </c>
      <c r="AQ112" s="311" t="s">
        <v>475</v>
      </c>
      <c r="AR112" s="311" t="s">
        <v>475</v>
      </c>
      <c r="AS112" s="311" t="s">
        <v>475</v>
      </c>
      <c r="AT112" s="311" t="s">
        <v>475</v>
      </c>
      <c r="AU112" s="311" t="s">
        <v>475</v>
      </c>
      <c r="AV112" s="311" t="s">
        <v>475</v>
      </c>
    </row>
    <row r="113" spans="1:65" s="243" customFormat="1" ht="22.35" customHeight="1">
      <c r="B113" s="228" t="s">
        <v>476</v>
      </c>
      <c r="C113" s="249" t="s">
        <v>398</v>
      </c>
      <c r="D113" s="250" t="s">
        <v>398</v>
      </c>
      <c r="E113" s="229">
        <f t="shared" si="67"/>
        <v>0</v>
      </c>
      <c r="F113" s="328">
        <v>0.29166666666666669</v>
      </c>
      <c r="G113" s="329">
        <v>0.58333333333333337</v>
      </c>
      <c r="H113" s="229">
        <f t="shared" si="68"/>
        <v>6.5</v>
      </c>
      <c r="I113" s="328">
        <v>0.29166666666666669</v>
      </c>
      <c r="J113" s="329">
        <v>0.58333333333333337</v>
      </c>
      <c r="K113" s="229">
        <f t="shared" si="69"/>
        <v>6.5</v>
      </c>
      <c r="L113" s="328">
        <v>0.29166666666666669</v>
      </c>
      <c r="M113" s="329">
        <v>0.58333333333333337</v>
      </c>
      <c r="N113" s="229">
        <f t="shared" si="66"/>
        <v>6.5</v>
      </c>
      <c r="O113" s="328">
        <v>0.29166666666666669</v>
      </c>
      <c r="P113" s="329">
        <v>0.58333333333333337</v>
      </c>
      <c r="Q113" s="229">
        <f t="shared" si="70"/>
        <v>6.5</v>
      </c>
      <c r="R113" s="328">
        <v>0.29166666666666669</v>
      </c>
      <c r="S113" s="329">
        <v>0.58333333333333337</v>
      </c>
      <c r="T113" s="229">
        <f t="shared" si="71"/>
        <v>6.5</v>
      </c>
      <c r="U113" s="249" t="s">
        <v>398</v>
      </c>
      <c r="V113" s="250" t="s">
        <v>398</v>
      </c>
      <c r="W113" s="229">
        <f t="shared" si="72"/>
        <v>0</v>
      </c>
      <c r="X113" s="251">
        <f t="shared" si="73"/>
        <v>32.5</v>
      </c>
      <c r="Z113" s="246"/>
      <c r="AA113" s="230">
        <v>22161</v>
      </c>
      <c r="AB113" s="230" t="s">
        <v>304</v>
      </c>
      <c r="AC113" s="231" t="s">
        <v>200</v>
      </c>
      <c r="AD113" s="232" t="s">
        <v>507</v>
      </c>
      <c r="AE113" s="233" t="s">
        <v>419</v>
      </c>
      <c r="AF113" s="233" t="s">
        <v>420</v>
      </c>
      <c r="AG113" s="233" t="s">
        <v>421</v>
      </c>
      <c r="AH113" s="233" t="s">
        <v>422</v>
      </c>
      <c r="AI113" s="233" t="s">
        <v>423</v>
      </c>
      <c r="AJ113" s="233" t="s">
        <v>416</v>
      </c>
      <c r="AK113" s="233" t="s">
        <v>417</v>
      </c>
      <c r="AL113" s="233" t="s">
        <v>418</v>
      </c>
      <c r="AM113" s="233" t="s">
        <v>419</v>
      </c>
      <c r="AN113" s="311" t="s">
        <v>476</v>
      </c>
      <c r="AO113" s="311" t="s">
        <v>476</v>
      </c>
      <c r="AP113" s="311" t="s">
        <v>476</v>
      </c>
      <c r="AQ113" s="311" t="s">
        <v>476</v>
      </c>
      <c r="AR113" s="311" t="s">
        <v>476</v>
      </c>
      <c r="AS113" s="311" t="s">
        <v>476</v>
      </c>
      <c r="AT113" s="311" t="s">
        <v>476</v>
      </c>
      <c r="AU113" s="311" t="s">
        <v>476</v>
      </c>
      <c r="AV113" s="311" t="s">
        <v>476</v>
      </c>
    </row>
    <row r="114" spans="1:65" s="243" customFormat="1" ht="22.35" customHeight="1">
      <c r="B114" s="228" t="s">
        <v>477</v>
      </c>
      <c r="C114" s="328">
        <v>0.29166666666666669</v>
      </c>
      <c r="D114" s="329">
        <v>0.58333333333333337</v>
      </c>
      <c r="E114" s="229">
        <f t="shared" si="67"/>
        <v>6.5</v>
      </c>
      <c r="F114" s="328">
        <v>0.29166666666666669</v>
      </c>
      <c r="G114" s="329">
        <v>0.58333333333333337</v>
      </c>
      <c r="H114" s="229">
        <f t="shared" si="68"/>
        <v>6.5</v>
      </c>
      <c r="I114" s="328">
        <v>0.29166666666666669</v>
      </c>
      <c r="J114" s="329">
        <v>0.58333333333333337</v>
      </c>
      <c r="K114" s="229">
        <f t="shared" si="69"/>
        <v>6.5</v>
      </c>
      <c r="L114" s="328">
        <v>0.29166666666666669</v>
      </c>
      <c r="M114" s="329">
        <v>0.58333333333333337</v>
      </c>
      <c r="N114" s="229">
        <f t="shared" si="66"/>
        <v>6.5</v>
      </c>
      <c r="O114" s="249" t="s">
        <v>398</v>
      </c>
      <c r="P114" s="250" t="s">
        <v>398</v>
      </c>
      <c r="Q114" s="229">
        <f t="shared" si="70"/>
        <v>0</v>
      </c>
      <c r="R114" s="328">
        <v>0.29166666666666669</v>
      </c>
      <c r="S114" s="329">
        <v>0.58333333333333337</v>
      </c>
      <c r="T114" s="229">
        <f t="shared" si="71"/>
        <v>6.5</v>
      </c>
      <c r="U114" s="249" t="s">
        <v>398</v>
      </c>
      <c r="V114" s="250" t="s">
        <v>398</v>
      </c>
      <c r="W114" s="229">
        <f t="shared" si="72"/>
        <v>0</v>
      </c>
      <c r="X114" s="251">
        <f t="shared" si="73"/>
        <v>32.5</v>
      </c>
      <c r="Z114" s="246"/>
      <c r="AA114" s="230">
        <v>22038</v>
      </c>
      <c r="AB114" s="230" t="s">
        <v>302</v>
      </c>
      <c r="AC114" s="231" t="s">
        <v>200</v>
      </c>
      <c r="AD114" s="232" t="s">
        <v>507</v>
      </c>
      <c r="AE114" s="233" t="s">
        <v>420</v>
      </c>
      <c r="AF114" s="233" t="s">
        <v>421</v>
      </c>
      <c r="AG114" s="233" t="s">
        <v>422</v>
      </c>
      <c r="AH114" s="233" t="s">
        <v>423</v>
      </c>
      <c r="AI114" s="233" t="s">
        <v>416</v>
      </c>
      <c r="AJ114" s="233" t="s">
        <v>417</v>
      </c>
      <c r="AK114" s="233" t="s">
        <v>418</v>
      </c>
      <c r="AL114" s="233" t="s">
        <v>419</v>
      </c>
      <c r="AM114" s="233" t="s">
        <v>420</v>
      </c>
      <c r="AN114" s="311" t="s">
        <v>477</v>
      </c>
      <c r="AO114" s="311" t="s">
        <v>477</v>
      </c>
      <c r="AP114" s="311" t="s">
        <v>477</v>
      </c>
      <c r="AQ114" s="311" t="s">
        <v>477</v>
      </c>
      <c r="AR114" s="311" t="s">
        <v>477</v>
      </c>
      <c r="AS114" s="311" t="s">
        <v>477</v>
      </c>
      <c r="AT114" s="311" t="s">
        <v>477</v>
      </c>
      <c r="AU114" s="311" t="s">
        <v>477</v>
      </c>
      <c r="AV114" s="311" t="s">
        <v>477</v>
      </c>
    </row>
    <row r="115" spans="1:65" s="243" customFormat="1" ht="22.35" customHeight="1">
      <c r="B115" s="228" t="s">
        <v>478</v>
      </c>
      <c r="C115" s="328">
        <v>0.29166666666666669</v>
      </c>
      <c r="D115" s="329">
        <v>0.58333333333333337</v>
      </c>
      <c r="E115" s="229">
        <f t="shared" si="67"/>
        <v>6.5</v>
      </c>
      <c r="F115" s="328">
        <v>0.29166666666666669</v>
      </c>
      <c r="G115" s="329">
        <v>0.58333333333333337</v>
      </c>
      <c r="H115" s="229">
        <f t="shared" si="68"/>
        <v>6.5</v>
      </c>
      <c r="I115" s="249" t="s">
        <v>398</v>
      </c>
      <c r="J115" s="250" t="s">
        <v>398</v>
      </c>
      <c r="K115" s="229">
        <f t="shared" si="69"/>
        <v>0</v>
      </c>
      <c r="L115" s="249" t="s">
        <v>398</v>
      </c>
      <c r="M115" s="250" t="s">
        <v>398</v>
      </c>
      <c r="N115" s="229">
        <f t="shared" si="66"/>
        <v>0</v>
      </c>
      <c r="O115" s="249" t="s">
        <v>398</v>
      </c>
      <c r="P115" s="250" t="s">
        <v>398</v>
      </c>
      <c r="Q115" s="229">
        <f t="shared" si="70"/>
        <v>0</v>
      </c>
      <c r="R115" s="249" t="s">
        <v>398</v>
      </c>
      <c r="S115" s="250" t="s">
        <v>398</v>
      </c>
      <c r="T115" s="229">
        <f t="shared" si="71"/>
        <v>0</v>
      </c>
      <c r="U115" s="328">
        <v>0.29166666666666669</v>
      </c>
      <c r="V115" s="329">
        <v>0.58333333333333337</v>
      </c>
      <c r="W115" s="229">
        <f t="shared" si="72"/>
        <v>6.5</v>
      </c>
      <c r="X115" s="251">
        <f t="shared" si="73"/>
        <v>19.5</v>
      </c>
      <c r="Z115" s="246"/>
      <c r="AA115" s="230">
        <v>22170</v>
      </c>
      <c r="AB115" s="230" t="s">
        <v>305</v>
      </c>
      <c r="AC115" s="231" t="s">
        <v>200</v>
      </c>
      <c r="AD115" s="232" t="s">
        <v>507</v>
      </c>
      <c r="AE115" s="233" t="s">
        <v>421</v>
      </c>
      <c r="AF115" s="233" t="s">
        <v>422</v>
      </c>
      <c r="AG115" s="233" t="s">
        <v>423</v>
      </c>
      <c r="AH115" s="233" t="s">
        <v>416</v>
      </c>
      <c r="AI115" s="233" t="s">
        <v>417</v>
      </c>
      <c r="AJ115" s="233" t="s">
        <v>418</v>
      </c>
      <c r="AK115" s="233" t="s">
        <v>419</v>
      </c>
      <c r="AL115" s="233" t="s">
        <v>420</v>
      </c>
      <c r="AM115" s="233" t="s">
        <v>421</v>
      </c>
      <c r="AN115" s="311" t="s">
        <v>478</v>
      </c>
      <c r="AO115" s="311" t="s">
        <v>478</v>
      </c>
      <c r="AP115" s="311" t="s">
        <v>478</v>
      </c>
      <c r="AQ115" s="311" t="s">
        <v>478</v>
      </c>
      <c r="AR115" s="311" t="s">
        <v>478</v>
      </c>
      <c r="AS115" s="311" t="s">
        <v>478</v>
      </c>
      <c r="AT115" s="311" t="s">
        <v>478</v>
      </c>
      <c r="AU115" s="311" t="s">
        <v>478</v>
      </c>
      <c r="AV115" s="311" t="s">
        <v>478</v>
      </c>
    </row>
    <row r="116" spans="1:65" s="243" customFormat="1" ht="22.35" customHeight="1">
      <c r="B116" s="228" t="s">
        <v>479</v>
      </c>
      <c r="C116" s="249" t="s">
        <v>398</v>
      </c>
      <c r="D116" s="250" t="s">
        <v>398</v>
      </c>
      <c r="E116" s="229">
        <f t="shared" si="67"/>
        <v>0</v>
      </c>
      <c r="F116" s="249" t="s">
        <v>398</v>
      </c>
      <c r="G116" s="250" t="s">
        <v>398</v>
      </c>
      <c r="H116" s="229">
        <f t="shared" si="68"/>
        <v>0</v>
      </c>
      <c r="I116" s="328">
        <v>0.29166666666666669</v>
      </c>
      <c r="J116" s="329">
        <v>0.58333333333333337</v>
      </c>
      <c r="K116" s="229">
        <f t="shared" si="69"/>
        <v>6.5</v>
      </c>
      <c r="L116" s="249" t="s">
        <v>398</v>
      </c>
      <c r="M116" s="250" t="s">
        <v>398</v>
      </c>
      <c r="N116" s="229">
        <f t="shared" si="66"/>
        <v>0</v>
      </c>
      <c r="O116" s="328">
        <v>0.29166666666666669</v>
      </c>
      <c r="P116" s="329">
        <v>0.58333333333333337</v>
      </c>
      <c r="Q116" s="229">
        <f t="shared" si="70"/>
        <v>6.5</v>
      </c>
      <c r="R116" s="328">
        <v>0.29166666666666669</v>
      </c>
      <c r="S116" s="329">
        <v>0.58333333333333337</v>
      </c>
      <c r="T116" s="229">
        <f t="shared" si="71"/>
        <v>6.5</v>
      </c>
      <c r="U116" s="249" t="s">
        <v>398</v>
      </c>
      <c r="V116" s="250" t="s">
        <v>398</v>
      </c>
      <c r="W116" s="229">
        <f t="shared" si="72"/>
        <v>0</v>
      </c>
      <c r="X116" s="251">
        <f t="shared" si="73"/>
        <v>19.5</v>
      </c>
      <c r="Z116" s="246"/>
      <c r="AA116" s="230">
        <v>18039</v>
      </c>
      <c r="AB116" s="230" t="s">
        <v>68</v>
      </c>
      <c r="AC116" s="231" t="s">
        <v>200</v>
      </c>
      <c r="AD116" s="232" t="s">
        <v>507</v>
      </c>
      <c r="AE116" s="233" t="s">
        <v>422</v>
      </c>
      <c r="AF116" s="233" t="s">
        <v>423</v>
      </c>
      <c r="AG116" s="233" t="s">
        <v>416</v>
      </c>
      <c r="AH116" s="233" t="s">
        <v>417</v>
      </c>
      <c r="AI116" s="233" t="s">
        <v>418</v>
      </c>
      <c r="AJ116" s="233" t="s">
        <v>419</v>
      </c>
      <c r="AK116" s="233" t="s">
        <v>420</v>
      </c>
      <c r="AL116" s="233" t="s">
        <v>421</v>
      </c>
      <c r="AM116" s="233" t="s">
        <v>422</v>
      </c>
      <c r="AN116" s="311" t="s">
        <v>479</v>
      </c>
      <c r="AO116" s="311" t="s">
        <v>479</v>
      </c>
      <c r="AP116" s="311" t="s">
        <v>479</v>
      </c>
      <c r="AQ116" s="311" t="s">
        <v>479</v>
      </c>
      <c r="AR116" s="311" t="s">
        <v>479</v>
      </c>
      <c r="AS116" s="311" t="s">
        <v>479</v>
      </c>
      <c r="AT116" s="311" t="s">
        <v>479</v>
      </c>
      <c r="AU116" s="311" t="s">
        <v>479</v>
      </c>
      <c r="AV116" s="311" t="s">
        <v>479</v>
      </c>
    </row>
    <row r="117" spans="1:65" s="246" customFormat="1" ht="22.35" customHeight="1">
      <c r="A117" s="243"/>
      <c r="B117" s="228" t="s">
        <v>480</v>
      </c>
      <c r="C117" s="328">
        <v>0.29166666666666669</v>
      </c>
      <c r="D117" s="329">
        <v>0.58333333333333337</v>
      </c>
      <c r="E117" s="229">
        <f t="shared" si="67"/>
        <v>6.5</v>
      </c>
      <c r="F117" s="249" t="s">
        <v>398</v>
      </c>
      <c r="G117" s="250" t="s">
        <v>398</v>
      </c>
      <c r="H117" s="229">
        <f t="shared" si="68"/>
        <v>0</v>
      </c>
      <c r="I117" s="328">
        <v>0.29166666666666669</v>
      </c>
      <c r="J117" s="329">
        <v>0.58333333333333337</v>
      </c>
      <c r="K117" s="229">
        <f t="shared" si="69"/>
        <v>6.5</v>
      </c>
      <c r="L117" s="328">
        <v>0.29166666666666669</v>
      </c>
      <c r="M117" s="329">
        <v>0.58333333333333337</v>
      </c>
      <c r="N117" s="229">
        <f t="shared" si="66"/>
        <v>6.5</v>
      </c>
      <c r="O117" s="328">
        <v>0.29166666666666669</v>
      </c>
      <c r="P117" s="329">
        <v>0.58333333333333337</v>
      </c>
      <c r="Q117" s="229">
        <f t="shared" si="70"/>
        <v>6.5</v>
      </c>
      <c r="R117" s="249" t="s">
        <v>398</v>
      </c>
      <c r="S117" s="250" t="s">
        <v>398</v>
      </c>
      <c r="T117" s="229">
        <f t="shared" si="71"/>
        <v>0</v>
      </c>
      <c r="U117" s="328">
        <v>0.29166666666666669</v>
      </c>
      <c r="V117" s="329">
        <v>0.58333333333333337</v>
      </c>
      <c r="W117" s="229">
        <f t="shared" si="72"/>
        <v>6.5</v>
      </c>
      <c r="X117" s="251">
        <f t="shared" si="73"/>
        <v>32.5</v>
      </c>
      <c r="Y117" s="243"/>
      <c r="AA117" s="230">
        <v>20828</v>
      </c>
      <c r="AB117" s="230" t="s">
        <v>293</v>
      </c>
      <c r="AC117" s="231" t="s">
        <v>200</v>
      </c>
      <c r="AD117" s="232" t="s">
        <v>507</v>
      </c>
      <c r="AE117" s="233" t="s">
        <v>423</v>
      </c>
      <c r="AF117" s="233" t="s">
        <v>416</v>
      </c>
      <c r="AG117" s="233" t="s">
        <v>417</v>
      </c>
      <c r="AH117" s="233" t="s">
        <v>418</v>
      </c>
      <c r="AI117" s="233" t="s">
        <v>419</v>
      </c>
      <c r="AJ117" s="233" t="s">
        <v>420</v>
      </c>
      <c r="AK117" s="233" t="s">
        <v>421</v>
      </c>
      <c r="AL117" s="233" t="s">
        <v>422</v>
      </c>
      <c r="AM117" s="233" t="s">
        <v>423</v>
      </c>
      <c r="AN117" s="311" t="s">
        <v>480</v>
      </c>
      <c r="AO117" s="311" t="s">
        <v>480</v>
      </c>
      <c r="AP117" s="311" t="s">
        <v>480</v>
      </c>
      <c r="AQ117" s="311" t="s">
        <v>480</v>
      </c>
      <c r="AR117" s="311" t="s">
        <v>480</v>
      </c>
      <c r="AS117" s="311" t="s">
        <v>480</v>
      </c>
      <c r="AT117" s="311" t="s">
        <v>480</v>
      </c>
      <c r="AU117" s="311" t="s">
        <v>480</v>
      </c>
      <c r="AV117" s="311" t="s">
        <v>480</v>
      </c>
      <c r="AW117" s="243"/>
      <c r="AX117" s="243"/>
      <c r="AY117" s="243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</row>
    <row r="118" spans="1:65" s="243" customFormat="1" ht="22.35" customHeight="1">
      <c r="B118" s="228" t="s">
        <v>481</v>
      </c>
      <c r="C118" s="249" t="s">
        <v>398</v>
      </c>
      <c r="D118" s="250" t="s">
        <v>398</v>
      </c>
      <c r="E118" s="229">
        <f t="shared" si="67"/>
        <v>0</v>
      </c>
      <c r="F118" s="249" t="s">
        <v>398</v>
      </c>
      <c r="G118" s="250" t="s">
        <v>398</v>
      </c>
      <c r="H118" s="229">
        <f t="shared" si="68"/>
        <v>0</v>
      </c>
      <c r="I118" s="249" t="s">
        <v>398</v>
      </c>
      <c r="J118" s="250" t="s">
        <v>398</v>
      </c>
      <c r="K118" s="229">
        <f t="shared" si="69"/>
        <v>0</v>
      </c>
      <c r="L118" s="328">
        <v>0.29166666666666669</v>
      </c>
      <c r="M118" s="329">
        <v>0.58333333333333337</v>
      </c>
      <c r="N118" s="229">
        <f t="shared" si="66"/>
        <v>6.5</v>
      </c>
      <c r="O118" s="328">
        <v>0.29166666666666669</v>
      </c>
      <c r="P118" s="329">
        <v>0.58333333333333337</v>
      </c>
      <c r="Q118" s="229">
        <f t="shared" si="70"/>
        <v>6.5</v>
      </c>
      <c r="R118" s="328">
        <v>0.29166666666666669</v>
      </c>
      <c r="S118" s="329">
        <v>0.58333333333333337</v>
      </c>
      <c r="T118" s="229">
        <f t="shared" si="71"/>
        <v>6.5</v>
      </c>
      <c r="U118" s="249" t="s">
        <v>398</v>
      </c>
      <c r="V118" s="250" t="s">
        <v>398</v>
      </c>
      <c r="W118" s="229">
        <f t="shared" si="72"/>
        <v>0</v>
      </c>
      <c r="X118" s="251">
        <f t="shared" si="73"/>
        <v>19.5</v>
      </c>
      <c r="Z118" s="246"/>
      <c r="AA118" s="230">
        <v>21716</v>
      </c>
      <c r="AB118" s="230" t="s">
        <v>281</v>
      </c>
      <c r="AC118" s="230" t="s">
        <v>200</v>
      </c>
      <c r="AD118" s="232" t="s">
        <v>507</v>
      </c>
      <c r="AE118" s="233" t="s">
        <v>416</v>
      </c>
      <c r="AF118" s="233" t="s">
        <v>417</v>
      </c>
      <c r="AG118" s="233" t="s">
        <v>418</v>
      </c>
      <c r="AH118" s="233" t="s">
        <v>419</v>
      </c>
      <c r="AI118" s="233" t="s">
        <v>420</v>
      </c>
      <c r="AJ118" s="233" t="s">
        <v>421</v>
      </c>
      <c r="AK118" s="233" t="s">
        <v>422</v>
      </c>
      <c r="AL118" s="233" t="s">
        <v>423</v>
      </c>
      <c r="AM118" s="233" t="s">
        <v>416</v>
      </c>
      <c r="AN118" s="311" t="s">
        <v>481</v>
      </c>
      <c r="AO118" s="311" t="s">
        <v>481</v>
      </c>
      <c r="AP118" s="311" t="s">
        <v>481</v>
      </c>
      <c r="AQ118" s="311" t="s">
        <v>481</v>
      </c>
      <c r="AR118" s="311" t="s">
        <v>481</v>
      </c>
      <c r="AS118" s="311" t="s">
        <v>481</v>
      </c>
      <c r="AT118" s="311" t="s">
        <v>481</v>
      </c>
      <c r="AU118" s="311" t="s">
        <v>481</v>
      </c>
      <c r="AV118" s="311" t="s">
        <v>481</v>
      </c>
    </row>
    <row r="119" spans="1:65" s="243" customFormat="1" ht="22.35" customHeight="1">
      <c r="B119" s="228" t="s">
        <v>482</v>
      </c>
      <c r="C119" s="328">
        <v>0.29166666666666669</v>
      </c>
      <c r="D119" s="329">
        <v>0.58333333333333337</v>
      </c>
      <c r="E119" s="229">
        <f t="shared" si="67"/>
        <v>6.5</v>
      </c>
      <c r="F119" s="328">
        <v>0.29166666666666669</v>
      </c>
      <c r="G119" s="329">
        <v>0.58333333333333337</v>
      </c>
      <c r="H119" s="229">
        <f t="shared" si="68"/>
        <v>6.5</v>
      </c>
      <c r="I119" s="249" t="s">
        <v>398</v>
      </c>
      <c r="J119" s="250" t="s">
        <v>398</v>
      </c>
      <c r="K119" s="229">
        <f t="shared" si="69"/>
        <v>0</v>
      </c>
      <c r="L119" s="330">
        <v>0.29166666666666669</v>
      </c>
      <c r="M119" s="331">
        <v>0.58333333333333337</v>
      </c>
      <c r="N119" s="236">
        <f t="shared" si="66"/>
        <v>6.5</v>
      </c>
      <c r="O119" s="330">
        <v>0.29166666666666669</v>
      </c>
      <c r="P119" s="331">
        <v>0.58333333333333337</v>
      </c>
      <c r="Q119" s="236">
        <f t="shared" si="70"/>
        <v>6.5</v>
      </c>
      <c r="R119" s="330">
        <v>0.29166666666666669</v>
      </c>
      <c r="S119" s="331">
        <v>0.58333333333333337</v>
      </c>
      <c r="T119" s="236">
        <f t="shared" si="71"/>
        <v>6.5</v>
      </c>
      <c r="U119" s="249" t="s">
        <v>398</v>
      </c>
      <c r="V119" s="250" t="s">
        <v>398</v>
      </c>
      <c r="W119" s="236">
        <f t="shared" si="72"/>
        <v>0</v>
      </c>
      <c r="X119" s="251">
        <f t="shared" si="73"/>
        <v>32.5</v>
      </c>
      <c r="Z119" s="246"/>
      <c r="AA119" s="230">
        <v>23011</v>
      </c>
      <c r="AB119" s="230" t="s">
        <v>345</v>
      </c>
      <c r="AC119" s="231" t="s">
        <v>200</v>
      </c>
      <c r="AD119" s="232" t="s">
        <v>507</v>
      </c>
      <c r="AE119" s="233" t="s">
        <v>417</v>
      </c>
      <c r="AF119" s="233" t="s">
        <v>418</v>
      </c>
      <c r="AG119" s="233" t="s">
        <v>419</v>
      </c>
      <c r="AH119" s="233" t="s">
        <v>420</v>
      </c>
      <c r="AI119" s="233" t="s">
        <v>421</v>
      </c>
      <c r="AJ119" s="233" t="s">
        <v>422</v>
      </c>
      <c r="AK119" s="233" t="s">
        <v>423</v>
      </c>
      <c r="AL119" s="233" t="s">
        <v>416</v>
      </c>
      <c r="AM119" s="233" t="s">
        <v>417</v>
      </c>
      <c r="AN119" s="311" t="s">
        <v>482</v>
      </c>
      <c r="AO119" s="311" t="s">
        <v>482</v>
      </c>
      <c r="AP119" s="311" t="s">
        <v>482</v>
      </c>
      <c r="AQ119" s="311" t="s">
        <v>482</v>
      </c>
      <c r="AR119" s="311" t="s">
        <v>482</v>
      </c>
      <c r="AS119" s="311" t="s">
        <v>482</v>
      </c>
      <c r="AT119" s="311" t="s">
        <v>482</v>
      </c>
      <c r="AU119" s="311" t="s">
        <v>482</v>
      </c>
      <c r="AV119" s="311" t="s">
        <v>482</v>
      </c>
    </row>
    <row r="120" spans="1:65" s="243" customFormat="1" ht="22.35" customHeight="1">
      <c r="B120" s="228" t="s">
        <v>483</v>
      </c>
      <c r="C120" s="249" t="s">
        <v>398</v>
      </c>
      <c r="D120" s="250" t="s">
        <v>398</v>
      </c>
      <c r="E120" s="229">
        <f t="shared" si="67"/>
        <v>0</v>
      </c>
      <c r="F120" s="249" t="s">
        <v>398</v>
      </c>
      <c r="G120" s="250" t="s">
        <v>398</v>
      </c>
      <c r="H120" s="229">
        <f t="shared" si="68"/>
        <v>0</v>
      </c>
      <c r="I120" s="249" t="s">
        <v>398</v>
      </c>
      <c r="J120" s="250" t="s">
        <v>398</v>
      </c>
      <c r="K120" s="229">
        <f t="shared" si="69"/>
        <v>0</v>
      </c>
      <c r="L120" s="332">
        <v>0.58333333333333337</v>
      </c>
      <c r="M120" s="333">
        <v>0.91666666666666663</v>
      </c>
      <c r="N120" s="334">
        <f t="shared" si="66"/>
        <v>7.4999999999999982</v>
      </c>
      <c r="O120" s="333">
        <v>0.58333333333333337</v>
      </c>
      <c r="P120" s="333">
        <v>0.91666666666666663</v>
      </c>
      <c r="Q120" s="334">
        <f t="shared" si="70"/>
        <v>7.4999999999999982</v>
      </c>
      <c r="R120" s="249" t="s">
        <v>398</v>
      </c>
      <c r="S120" s="250" t="s">
        <v>398</v>
      </c>
      <c r="T120" s="334">
        <f t="shared" si="71"/>
        <v>0</v>
      </c>
      <c r="U120" s="333">
        <v>0.58333333333333337</v>
      </c>
      <c r="V120" s="333">
        <v>0.91666666666666663</v>
      </c>
      <c r="W120" s="335">
        <f t="shared" si="72"/>
        <v>7.4999999999999982</v>
      </c>
      <c r="X120" s="251">
        <f t="shared" si="73"/>
        <v>22.499999999999993</v>
      </c>
      <c r="Z120" s="246"/>
      <c r="AA120" s="230">
        <v>19386</v>
      </c>
      <c r="AB120" s="230" t="s">
        <v>341</v>
      </c>
      <c r="AC120" s="231" t="s">
        <v>200</v>
      </c>
      <c r="AD120" s="232" t="s">
        <v>507</v>
      </c>
      <c r="AE120" s="233" t="s">
        <v>418</v>
      </c>
      <c r="AF120" s="233" t="s">
        <v>419</v>
      </c>
      <c r="AG120" s="233" t="s">
        <v>420</v>
      </c>
      <c r="AH120" s="233" t="s">
        <v>421</v>
      </c>
      <c r="AI120" s="233" t="s">
        <v>422</v>
      </c>
      <c r="AJ120" s="233" t="s">
        <v>423</v>
      </c>
      <c r="AK120" s="233" t="s">
        <v>416</v>
      </c>
      <c r="AL120" s="233" t="s">
        <v>417</v>
      </c>
      <c r="AM120" s="233" t="s">
        <v>418</v>
      </c>
      <c r="AN120" s="311" t="s">
        <v>483</v>
      </c>
      <c r="AO120" s="311" t="s">
        <v>483</v>
      </c>
      <c r="AP120" s="311" t="s">
        <v>483</v>
      </c>
      <c r="AQ120" s="311" t="s">
        <v>483</v>
      </c>
      <c r="AR120" s="311" t="s">
        <v>483</v>
      </c>
      <c r="AS120" s="311" t="s">
        <v>483</v>
      </c>
      <c r="AT120" s="311" t="s">
        <v>483</v>
      </c>
      <c r="AU120" s="311" t="s">
        <v>483</v>
      </c>
      <c r="AV120" s="311" t="s">
        <v>483</v>
      </c>
    </row>
    <row r="121" spans="1:65" s="243" customFormat="1" ht="22.35" customHeight="1">
      <c r="B121" s="228" t="s">
        <v>484</v>
      </c>
      <c r="C121" s="249" t="s">
        <v>398</v>
      </c>
      <c r="D121" s="250" t="s">
        <v>398</v>
      </c>
      <c r="E121" s="229">
        <f t="shared" si="67"/>
        <v>0</v>
      </c>
      <c r="F121" s="249" t="s">
        <v>398</v>
      </c>
      <c r="G121" s="250" t="s">
        <v>398</v>
      </c>
      <c r="H121" s="229">
        <f t="shared" si="68"/>
        <v>0</v>
      </c>
      <c r="I121" s="249" t="s">
        <v>398</v>
      </c>
      <c r="J121" s="250" t="s">
        <v>398</v>
      </c>
      <c r="K121" s="229">
        <f t="shared" si="69"/>
        <v>0</v>
      </c>
      <c r="L121" s="249" t="s">
        <v>398</v>
      </c>
      <c r="M121" s="250" t="s">
        <v>398</v>
      </c>
      <c r="N121" s="229">
        <f t="shared" si="66"/>
        <v>0</v>
      </c>
      <c r="O121" s="249" t="s">
        <v>398</v>
      </c>
      <c r="P121" s="250" t="s">
        <v>398</v>
      </c>
      <c r="Q121" s="229">
        <f t="shared" si="70"/>
        <v>0</v>
      </c>
      <c r="R121" s="249" t="s">
        <v>398</v>
      </c>
      <c r="S121" s="250" t="s">
        <v>398</v>
      </c>
      <c r="T121" s="229">
        <f t="shared" si="71"/>
        <v>0</v>
      </c>
      <c r="U121" s="249" t="s">
        <v>398</v>
      </c>
      <c r="V121" s="250" t="s">
        <v>398</v>
      </c>
      <c r="W121" s="229">
        <f t="shared" si="72"/>
        <v>0</v>
      </c>
      <c r="X121" s="251">
        <f t="shared" si="73"/>
        <v>0</v>
      </c>
      <c r="Z121" s="246"/>
      <c r="AA121" s="230">
        <v>21901</v>
      </c>
      <c r="AB121" s="230" t="s">
        <v>299</v>
      </c>
      <c r="AC121" s="231" t="s">
        <v>200</v>
      </c>
      <c r="AD121" s="232" t="s">
        <v>507</v>
      </c>
      <c r="AE121" s="233" t="s">
        <v>419</v>
      </c>
      <c r="AF121" s="233" t="s">
        <v>420</v>
      </c>
      <c r="AG121" s="233" t="s">
        <v>421</v>
      </c>
      <c r="AH121" s="233" t="s">
        <v>422</v>
      </c>
      <c r="AI121" s="233" t="s">
        <v>423</v>
      </c>
      <c r="AJ121" s="233" t="s">
        <v>416</v>
      </c>
      <c r="AK121" s="233" t="s">
        <v>417</v>
      </c>
      <c r="AL121" s="233" t="s">
        <v>418</v>
      </c>
      <c r="AM121" s="233" t="s">
        <v>419</v>
      </c>
      <c r="AN121" s="311" t="s">
        <v>484</v>
      </c>
      <c r="AO121" s="311" t="s">
        <v>484</v>
      </c>
      <c r="AP121" s="311" t="s">
        <v>484</v>
      </c>
      <c r="AQ121" s="311" t="s">
        <v>484</v>
      </c>
      <c r="AR121" s="311" t="s">
        <v>484</v>
      </c>
      <c r="AS121" s="311" t="s">
        <v>484</v>
      </c>
      <c r="AT121" s="311" t="s">
        <v>484</v>
      </c>
      <c r="AU121" s="311" t="s">
        <v>484</v>
      </c>
      <c r="AV121" s="311" t="s">
        <v>484</v>
      </c>
    </row>
    <row r="122" spans="1:65" s="243" customFormat="1" ht="22.35" customHeight="1">
      <c r="B122" s="228" t="s">
        <v>485</v>
      </c>
      <c r="C122" s="328">
        <v>0.625</v>
      </c>
      <c r="D122" s="329">
        <v>0.95833333333333337</v>
      </c>
      <c r="E122" s="229">
        <f t="shared" si="67"/>
        <v>7.5</v>
      </c>
      <c r="F122" s="328">
        <v>0.625</v>
      </c>
      <c r="G122" s="329">
        <v>0.95833333333333337</v>
      </c>
      <c r="H122" s="229">
        <f t="shared" si="68"/>
        <v>7.5</v>
      </c>
      <c r="I122" s="249" t="s">
        <v>398</v>
      </c>
      <c r="J122" s="250" t="s">
        <v>398</v>
      </c>
      <c r="K122" s="229">
        <f t="shared" si="69"/>
        <v>0</v>
      </c>
      <c r="L122" s="249" t="s">
        <v>398</v>
      </c>
      <c r="M122" s="250" t="s">
        <v>398</v>
      </c>
      <c r="N122" s="229">
        <f t="shared" si="66"/>
        <v>0</v>
      </c>
      <c r="O122" s="328">
        <v>0.625</v>
      </c>
      <c r="P122" s="329">
        <v>0.95833333333333337</v>
      </c>
      <c r="Q122" s="229">
        <f t="shared" si="70"/>
        <v>7.5</v>
      </c>
      <c r="R122" s="328">
        <v>0.625</v>
      </c>
      <c r="S122" s="329">
        <v>0.95833333333333337</v>
      </c>
      <c r="T122" s="229">
        <f t="shared" si="71"/>
        <v>7.5</v>
      </c>
      <c r="U122" s="328">
        <v>0.625</v>
      </c>
      <c r="V122" s="329">
        <v>0.95833333333333337</v>
      </c>
      <c r="W122" s="229">
        <f t="shared" si="72"/>
        <v>7.5</v>
      </c>
      <c r="X122" s="251">
        <f t="shared" si="73"/>
        <v>37.5</v>
      </c>
      <c r="Z122" s="246"/>
      <c r="AA122" s="230">
        <v>16272</v>
      </c>
      <c r="AB122" s="230" t="s">
        <v>321</v>
      </c>
      <c r="AC122" s="231" t="s">
        <v>200</v>
      </c>
      <c r="AD122" s="232" t="s">
        <v>507</v>
      </c>
      <c r="AE122" s="233" t="s">
        <v>420</v>
      </c>
      <c r="AF122" s="233" t="s">
        <v>421</v>
      </c>
      <c r="AG122" s="233" t="s">
        <v>422</v>
      </c>
      <c r="AH122" s="233" t="s">
        <v>423</v>
      </c>
      <c r="AI122" s="233" t="s">
        <v>416</v>
      </c>
      <c r="AJ122" s="233" t="s">
        <v>417</v>
      </c>
      <c r="AK122" s="233" t="s">
        <v>418</v>
      </c>
      <c r="AL122" s="233" t="s">
        <v>419</v>
      </c>
      <c r="AM122" s="233" t="s">
        <v>420</v>
      </c>
      <c r="AN122" s="311" t="s">
        <v>485</v>
      </c>
      <c r="AO122" s="311" t="s">
        <v>485</v>
      </c>
      <c r="AP122" s="311" t="s">
        <v>485</v>
      </c>
      <c r="AQ122" s="311" t="s">
        <v>485</v>
      </c>
      <c r="AR122" s="311" t="s">
        <v>485</v>
      </c>
      <c r="AS122" s="311" t="s">
        <v>485</v>
      </c>
      <c r="AT122" s="311" t="s">
        <v>485</v>
      </c>
      <c r="AU122" s="311" t="s">
        <v>485</v>
      </c>
      <c r="AV122" s="311" t="s">
        <v>485</v>
      </c>
    </row>
    <row r="123" spans="1:65" s="243" customFormat="1" ht="22.35" customHeight="1">
      <c r="B123" s="228" t="s">
        <v>486</v>
      </c>
      <c r="C123" s="328">
        <v>0.625</v>
      </c>
      <c r="D123" s="329">
        <v>0.95833333333333337</v>
      </c>
      <c r="E123" s="229">
        <f t="shared" si="67"/>
        <v>7.5</v>
      </c>
      <c r="F123" s="249" t="s">
        <v>398</v>
      </c>
      <c r="G123" s="250" t="s">
        <v>398</v>
      </c>
      <c r="H123" s="229">
        <f t="shared" si="68"/>
        <v>0</v>
      </c>
      <c r="I123" s="328">
        <v>0.625</v>
      </c>
      <c r="J123" s="329">
        <v>0.95833333333333337</v>
      </c>
      <c r="K123" s="229">
        <f t="shared" si="69"/>
        <v>7.5</v>
      </c>
      <c r="L123" s="328">
        <v>0.625</v>
      </c>
      <c r="M123" s="329">
        <v>0.95833333333333337</v>
      </c>
      <c r="N123" s="229">
        <f t="shared" si="66"/>
        <v>7.5</v>
      </c>
      <c r="O123" s="328">
        <v>0.625</v>
      </c>
      <c r="P123" s="329">
        <v>0.95833333333333337</v>
      </c>
      <c r="Q123" s="229">
        <f t="shared" si="70"/>
        <v>7.5</v>
      </c>
      <c r="R123" s="249" t="s">
        <v>398</v>
      </c>
      <c r="S123" s="250" t="s">
        <v>398</v>
      </c>
      <c r="T123" s="229">
        <f t="shared" si="71"/>
        <v>0</v>
      </c>
      <c r="U123" s="328">
        <v>0.625</v>
      </c>
      <c r="V123" s="329">
        <v>0.95833333333333337</v>
      </c>
      <c r="W123" s="229">
        <f t="shared" si="72"/>
        <v>7.5</v>
      </c>
      <c r="X123" s="251">
        <f t="shared" si="73"/>
        <v>37.5</v>
      </c>
      <c r="Z123" s="246"/>
      <c r="AA123" s="230">
        <v>21231</v>
      </c>
      <c r="AB123" s="230" t="s">
        <v>239</v>
      </c>
      <c r="AC123" s="231" t="s">
        <v>200</v>
      </c>
      <c r="AD123" s="232" t="s">
        <v>507</v>
      </c>
      <c r="AE123" s="233" t="s">
        <v>421</v>
      </c>
      <c r="AF123" s="233" t="s">
        <v>422</v>
      </c>
      <c r="AG123" s="233" t="s">
        <v>423</v>
      </c>
      <c r="AH123" s="233" t="s">
        <v>416</v>
      </c>
      <c r="AI123" s="233" t="s">
        <v>417</v>
      </c>
      <c r="AJ123" s="233" t="s">
        <v>418</v>
      </c>
      <c r="AK123" s="233" t="s">
        <v>419</v>
      </c>
      <c r="AL123" s="233" t="s">
        <v>420</v>
      </c>
      <c r="AM123" s="233" t="s">
        <v>421</v>
      </c>
      <c r="AN123" s="311" t="s">
        <v>486</v>
      </c>
      <c r="AO123" s="311" t="s">
        <v>486</v>
      </c>
      <c r="AP123" s="311" t="s">
        <v>486</v>
      </c>
      <c r="AQ123" s="311" t="s">
        <v>486</v>
      </c>
      <c r="AR123" s="311" t="s">
        <v>486</v>
      </c>
      <c r="AS123" s="311" t="s">
        <v>486</v>
      </c>
      <c r="AT123" s="311" t="s">
        <v>486</v>
      </c>
      <c r="AU123" s="311" t="s">
        <v>486</v>
      </c>
      <c r="AV123" s="311" t="s">
        <v>486</v>
      </c>
    </row>
    <row r="124" spans="1:65" s="243" customFormat="1" ht="22.35" customHeight="1">
      <c r="B124" s="228" t="s">
        <v>487</v>
      </c>
      <c r="C124" s="332">
        <v>0.58333333333333337</v>
      </c>
      <c r="D124" s="333">
        <v>0.91666666666666663</v>
      </c>
      <c r="E124" s="229">
        <f t="shared" si="67"/>
        <v>7.4999999999999982</v>
      </c>
      <c r="F124" s="249" t="s">
        <v>398</v>
      </c>
      <c r="G124" s="250" t="s">
        <v>398</v>
      </c>
      <c r="H124" s="229">
        <f t="shared" si="68"/>
        <v>0</v>
      </c>
      <c r="I124" s="332">
        <v>0.58333333333333337</v>
      </c>
      <c r="J124" s="333">
        <v>0.91666666666666663</v>
      </c>
      <c r="K124" s="229">
        <f t="shared" si="69"/>
        <v>7.4999999999999982</v>
      </c>
      <c r="L124" s="332">
        <v>0.58333333333333337</v>
      </c>
      <c r="M124" s="333">
        <v>0.91666666666666663</v>
      </c>
      <c r="N124" s="229">
        <f t="shared" si="66"/>
        <v>7.4999999999999982</v>
      </c>
      <c r="O124" s="332">
        <v>0.58333333333333337</v>
      </c>
      <c r="P124" s="333">
        <v>0.91666666666666663</v>
      </c>
      <c r="Q124" s="229">
        <f t="shared" si="70"/>
        <v>7.4999999999999982</v>
      </c>
      <c r="R124" s="249" t="s">
        <v>398</v>
      </c>
      <c r="S124" s="250" t="s">
        <v>398</v>
      </c>
      <c r="T124" s="229">
        <f t="shared" si="71"/>
        <v>0</v>
      </c>
      <c r="U124" s="332">
        <v>0.58333333333333337</v>
      </c>
      <c r="V124" s="333">
        <v>0.91666666666666663</v>
      </c>
      <c r="W124" s="229">
        <f t="shared" si="72"/>
        <v>7.4999999999999982</v>
      </c>
      <c r="X124" s="251">
        <f t="shared" si="73"/>
        <v>37.499999999999993</v>
      </c>
      <c r="Z124" s="246"/>
      <c r="AA124" s="230">
        <v>21902</v>
      </c>
      <c r="AB124" s="230" t="s">
        <v>295</v>
      </c>
      <c r="AC124" s="231" t="s">
        <v>200</v>
      </c>
      <c r="AD124" s="232" t="s">
        <v>507</v>
      </c>
      <c r="AE124" s="233" t="s">
        <v>422</v>
      </c>
      <c r="AF124" s="233" t="s">
        <v>423</v>
      </c>
      <c r="AG124" s="233" t="s">
        <v>416</v>
      </c>
      <c r="AH124" s="233" t="s">
        <v>417</v>
      </c>
      <c r="AI124" s="233" t="s">
        <v>418</v>
      </c>
      <c r="AJ124" s="233" t="s">
        <v>419</v>
      </c>
      <c r="AK124" s="233" t="s">
        <v>420</v>
      </c>
      <c r="AL124" s="233" t="s">
        <v>421</v>
      </c>
      <c r="AM124" s="233" t="s">
        <v>422</v>
      </c>
      <c r="AN124" s="311" t="s">
        <v>487</v>
      </c>
      <c r="AO124" s="311" t="s">
        <v>487</v>
      </c>
      <c r="AP124" s="311" t="s">
        <v>487</v>
      </c>
      <c r="AQ124" s="311" t="s">
        <v>487</v>
      </c>
      <c r="AR124" s="311" t="s">
        <v>487</v>
      </c>
      <c r="AS124" s="311" t="s">
        <v>487</v>
      </c>
      <c r="AT124" s="311" t="s">
        <v>487</v>
      </c>
      <c r="AU124" s="311" t="s">
        <v>487</v>
      </c>
      <c r="AV124" s="311" t="s">
        <v>487</v>
      </c>
    </row>
    <row r="125" spans="1:65" s="246" customFormat="1" ht="22.35" customHeight="1">
      <c r="A125" s="243"/>
      <c r="B125" s="228" t="s">
        <v>488</v>
      </c>
      <c r="C125" s="333">
        <v>0.58333333333333337</v>
      </c>
      <c r="D125" s="333">
        <v>0.91666666666666663</v>
      </c>
      <c r="E125" s="229">
        <f t="shared" si="67"/>
        <v>7.4999999999999982</v>
      </c>
      <c r="F125" s="333">
        <v>0.58333333333333337</v>
      </c>
      <c r="G125" s="333">
        <v>0.91666666666666663</v>
      </c>
      <c r="H125" s="229">
        <f t="shared" si="68"/>
        <v>7.4999999999999982</v>
      </c>
      <c r="I125" s="249" t="s">
        <v>398</v>
      </c>
      <c r="J125" s="250" t="s">
        <v>398</v>
      </c>
      <c r="K125" s="229">
        <f t="shared" si="69"/>
        <v>0</v>
      </c>
      <c r="L125" s="333">
        <v>0.58333333333333337</v>
      </c>
      <c r="M125" s="333">
        <v>0.91666666666666663</v>
      </c>
      <c r="N125" s="229">
        <f t="shared" si="66"/>
        <v>7.4999999999999982</v>
      </c>
      <c r="O125" s="333">
        <v>0.58333333333333337</v>
      </c>
      <c r="P125" s="333">
        <v>0.91666666666666663</v>
      </c>
      <c r="Q125" s="229">
        <f t="shared" si="70"/>
        <v>7.4999999999999982</v>
      </c>
      <c r="R125" s="333">
        <v>0.58333333333333337</v>
      </c>
      <c r="S125" s="333">
        <v>0.91666666666666663</v>
      </c>
      <c r="T125" s="229">
        <f t="shared" si="71"/>
        <v>7.4999999999999982</v>
      </c>
      <c r="U125" s="249" t="s">
        <v>398</v>
      </c>
      <c r="V125" s="250" t="s">
        <v>398</v>
      </c>
      <c r="W125" s="229">
        <f t="shared" si="72"/>
        <v>0</v>
      </c>
      <c r="X125" s="251">
        <f t="shared" si="73"/>
        <v>37.499999999999993</v>
      </c>
      <c r="Y125" s="243"/>
      <c r="AA125" s="230">
        <v>20114</v>
      </c>
      <c r="AB125" s="230" t="s">
        <v>131</v>
      </c>
      <c r="AC125" s="231" t="s">
        <v>200</v>
      </c>
      <c r="AD125" s="232" t="s">
        <v>507</v>
      </c>
      <c r="AE125" s="233" t="s">
        <v>423</v>
      </c>
      <c r="AF125" s="233" t="s">
        <v>416</v>
      </c>
      <c r="AG125" s="233" t="s">
        <v>417</v>
      </c>
      <c r="AH125" s="233" t="s">
        <v>418</v>
      </c>
      <c r="AI125" s="233" t="s">
        <v>419</v>
      </c>
      <c r="AJ125" s="233" t="s">
        <v>420</v>
      </c>
      <c r="AK125" s="233" t="s">
        <v>421</v>
      </c>
      <c r="AL125" s="233" t="s">
        <v>422</v>
      </c>
      <c r="AM125" s="233" t="s">
        <v>423</v>
      </c>
      <c r="AN125" s="311" t="s">
        <v>488</v>
      </c>
      <c r="AO125" s="311" t="s">
        <v>488</v>
      </c>
      <c r="AP125" s="311" t="s">
        <v>488</v>
      </c>
      <c r="AQ125" s="311" t="s">
        <v>488</v>
      </c>
      <c r="AR125" s="311" t="s">
        <v>488</v>
      </c>
      <c r="AS125" s="311" t="s">
        <v>488</v>
      </c>
      <c r="AT125" s="311" t="s">
        <v>488</v>
      </c>
      <c r="AU125" s="311" t="s">
        <v>488</v>
      </c>
      <c r="AV125" s="311" t="s">
        <v>488</v>
      </c>
      <c r="AW125" s="243"/>
      <c r="AX125" s="243"/>
      <c r="AY125" s="243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</row>
    <row r="126" spans="1:65" s="243" customFormat="1" ht="22.35" customHeight="1">
      <c r="B126" s="228" t="s">
        <v>489</v>
      </c>
      <c r="C126" s="249" t="s">
        <v>398</v>
      </c>
      <c r="D126" s="250" t="s">
        <v>398</v>
      </c>
      <c r="E126" s="229">
        <f t="shared" si="67"/>
        <v>0</v>
      </c>
      <c r="F126" s="249"/>
      <c r="G126" s="250"/>
      <c r="H126" s="229">
        <f t="shared" si="68"/>
        <v>-0.5</v>
      </c>
      <c r="I126" s="249" t="s">
        <v>398</v>
      </c>
      <c r="J126" s="250" t="s">
        <v>398</v>
      </c>
      <c r="K126" s="229">
        <f t="shared" si="69"/>
        <v>0</v>
      </c>
      <c r="L126" s="333">
        <v>0.58333333333333337</v>
      </c>
      <c r="M126" s="333">
        <v>0.91666666666666663</v>
      </c>
      <c r="N126" s="229">
        <f t="shared" si="66"/>
        <v>7.4999999999999982</v>
      </c>
      <c r="O126" s="249" t="s">
        <v>398</v>
      </c>
      <c r="P126" s="250" t="s">
        <v>398</v>
      </c>
      <c r="Q126" s="229">
        <f t="shared" si="70"/>
        <v>0</v>
      </c>
      <c r="R126" s="333">
        <v>0.58333333333333337</v>
      </c>
      <c r="S126" s="333">
        <v>0.91666666666666663</v>
      </c>
      <c r="T126" s="229">
        <f t="shared" si="71"/>
        <v>7.4999999999999982</v>
      </c>
      <c r="U126" s="333">
        <v>0.58333333333333337</v>
      </c>
      <c r="V126" s="333">
        <v>0.91666666666666663</v>
      </c>
      <c r="W126" s="229">
        <f t="shared" si="72"/>
        <v>7.4999999999999982</v>
      </c>
      <c r="X126" s="251">
        <f t="shared" si="73"/>
        <v>21.999999999999993</v>
      </c>
      <c r="Z126" s="246"/>
      <c r="AA126" s="230">
        <v>18533</v>
      </c>
      <c r="AB126" s="230" t="s">
        <v>74</v>
      </c>
      <c r="AC126" s="230" t="s">
        <v>200</v>
      </c>
      <c r="AD126" s="232" t="s">
        <v>507</v>
      </c>
      <c r="AE126" s="233" t="s">
        <v>416</v>
      </c>
      <c r="AF126" s="233" t="s">
        <v>417</v>
      </c>
      <c r="AG126" s="233" t="s">
        <v>418</v>
      </c>
      <c r="AH126" s="233" t="s">
        <v>419</v>
      </c>
      <c r="AI126" s="233" t="s">
        <v>420</v>
      </c>
      <c r="AJ126" s="233" t="s">
        <v>421</v>
      </c>
      <c r="AK126" s="233" t="s">
        <v>422</v>
      </c>
      <c r="AL126" s="233" t="s">
        <v>423</v>
      </c>
      <c r="AM126" s="233" t="s">
        <v>416</v>
      </c>
      <c r="AN126" s="311" t="s">
        <v>489</v>
      </c>
      <c r="AO126" s="311" t="s">
        <v>489</v>
      </c>
      <c r="AP126" s="311" t="s">
        <v>489</v>
      </c>
      <c r="AQ126" s="311" t="s">
        <v>489</v>
      </c>
      <c r="AR126" s="311" t="s">
        <v>489</v>
      </c>
      <c r="AS126" s="311" t="s">
        <v>489</v>
      </c>
      <c r="AT126" s="311" t="s">
        <v>489</v>
      </c>
      <c r="AU126" s="311" t="s">
        <v>489</v>
      </c>
      <c r="AV126" s="311" t="s">
        <v>489</v>
      </c>
    </row>
    <row r="127" spans="1:65" s="243" customFormat="1" ht="22.35" customHeight="1">
      <c r="B127" s="228" t="s">
        <v>490</v>
      </c>
      <c r="C127" s="333">
        <v>0.58333333333333337</v>
      </c>
      <c r="D127" s="333">
        <v>0.91666666666666663</v>
      </c>
      <c r="E127" s="229">
        <f t="shared" si="67"/>
        <v>7.4999999999999982</v>
      </c>
      <c r="F127" s="333">
        <v>0.58333333333333337</v>
      </c>
      <c r="G127" s="333">
        <v>0.91666666666666663</v>
      </c>
      <c r="H127" s="229">
        <f t="shared" si="68"/>
        <v>7.4999999999999982</v>
      </c>
      <c r="I127" s="249" t="s">
        <v>398</v>
      </c>
      <c r="J127" s="250" t="s">
        <v>398</v>
      </c>
      <c r="K127" s="229">
        <f t="shared" si="69"/>
        <v>0</v>
      </c>
      <c r="L127" s="249" t="s">
        <v>398</v>
      </c>
      <c r="M127" s="250" t="s">
        <v>398</v>
      </c>
      <c r="N127" s="229">
        <f t="shared" si="66"/>
        <v>0</v>
      </c>
      <c r="O127" s="333">
        <v>0.58333333333333337</v>
      </c>
      <c r="P127" s="333">
        <v>0.91666666666666663</v>
      </c>
      <c r="Q127" s="229">
        <f t="shared" si="70"/>
        <v>7.4999999999999982</v>
      </c>
      <c r="R127" s="333">
        <v>0.58333333333333337</v>
      </c>
      <c r="S127" s="333">
        <v>0.91666666666666663</v>
      </c>
      <c r="T127" s="229">
        <f t="shared" si="71"/>
        <v>7.4999999999999982</v>
      </c>
      <c r="U127" s="333">
        <v>0.58333333333333337</v>
      </c>
      <c r="V127" s="333">
        <v>0.91666666666666663</v>
      </c>
      <c r="W127" s="229">
        <f t="shared" si="72"/>
        <v>7.4999999999999982</v>
      </c>
      <c r="X127" s="251">
        <f t="shared" si="73"/>
        <v>37.499999999999993</v>
      </c>
      <c r="Z127" s="246"/>
      <c r="AA127" s="230">
        <v>19375</v>
      </c>
      <c r="AB127" s="230" t="s">
        <v>86</v>
      </c>
      <c r="AC127" s="231" t="s">
        <v>200</v>
      </c>
      <c r="AD127" s="232" t="s">
        <v>507</v>
      </c>
      <c r="AE127" s="233" t="s">
        <v>417</v>
      </c>
      <c r="AF127" s="233" t="s">
        <v>418</v>
      </c>
      <c r="AG127" s="233" t="s">
        <v>419</v>
      </c>
      <c r="AH127" s="233" t="s">
        <v>420</v>
      </c>
      <c r="AI127" s="233" t="s">
        <v>421</v>
      </c>
      <c r="AJ127" s="233" t="s">
        <v>422</v>
      </c>
      <c r="AK127" s="233" t="s">
        <v>423</v>
      </c>
      <c r="AL127" s="233" t="s">
        <v>416</v>
      </c>
      <c r="AM127" s="233" t="s">
        <v>417</v>
      </c>
      <c r="AN127" s="311" t="s">
        <v>490</v>
      </c>
      <c r="AO127" s="311" t="s">
        <v>490</v>
      </c>
      <c r="AP127" s="311" t="s">
        <v>490</v>
      </c>
      <c r="AQ127" s="311" t="s">
        <v>490</v>
      </c>
      <c r="AR127" s="311" t="s">
        <v>490</v>
      </c>
      <c r="AS127" s="311" t="s">
        <v>490</v>
      </c>
      <c r="AT127" s="311" t="s">
        <v>490</v>
      </c>
      <c r="AU127" s="311" t="s">
        <v>490</v>
      </c>
      <c r="AV127" s="311" t="s">
        <v>490</v>
      </c>
    </row>
    <row r="128" spans="1:65" s="243" customFormat="1" ht="22.35" customHeight="1">
      <c r="B128" s="228" t="s">
        <v>491</v>
      </c>
      <c r="C128" s="328">
        <v>0.625</v>
      </c>
      <c r="D128" s="333">
        <v>0.91666666666666663</v>
      </c>
      <c r="E128" s="229">
        <f t="shared" si="67"/>
        <v>6.4999999999999991</v>
      </c>
      <c r="F128" s="328">
        <v>0.625</v>
      </c>
      <c r="G128" s="333">
        <v>0.91666666666666663</v>
      </c>
      <c r="H128" s="229">
        <f t="shared" si="68"/>
        <v>6.4999999999999991</v>
      </c>
      <c r="I128" s="328">
        <v>0.625</v>
      </c>
      <c r="J128" s="333">
        <v>0.91666666666666663</v>
      </c>
      <c r="K128" s="229">
        <f t="shared" si="69"/>
        <v>6.4999999999999991</v>
      </c>
      <c r="L128" s="328">
        <v>0.625</v>
      </c>
      <c r="M128" s="333">
        <v>0.91666666666666663</v>
      </c>
      <c r="N128" s="229">
        <f t="shared" si="66"/>
        <v>6.4999999999999991</v>
      </c>
      <c r="O128" s="328">
        <v>0.625</v>
      </c>
      <c r="P128" s="333">
        <v>0.91666666666666663</v>
      </c>
      <c r="Q128" s="229">
        <f t="shared" si="70"/>
        <v>6.4999999999999991</v>
      </c>
      <c r="R128" s="249" t="s">
        <v>398</v>
      </c>
      <c r="S128" s="250" t="s">
        <v>398</v>
      </c>
      <c r="T128" s="229">
        <f t="shared" si="71"/>
        <v>0</v>
      </c>
      <c r="U128" s="249" t="s">
        <v>398</v>
      </c>
      <c r="V128" s="250" t="s">
        <v>398</v>
      </c>
      <c r="W128" s="229">
        <f t="shared" si="72"/>
        <v>0</v>
      </c>
      <c r="X128" s="251">
        <f t="shared" si="73"/>
        <v>32.499999999999993</v>
      </c>
      <c r="Z128" s="246"/>
      <c r="AA128" s="230">
        <v>18729</v>
      </c>
      <c r="AB128" s="230" t="s">
        <v>75</v>
      </c>
      <c r="AC128" s="231" t="s">
        <v>200</v>
      </c>
      <c r="AD128" s="232" t="s">
        <v>507</v>
      </c>
      <c r="AE128" s="233" t="s">
        <v>418</v>
      </c>
      <c r="AF128" s="233" t="s">
        <v>419</v>
      </c>
      <c r="AG128" s="233" t="s">
        <v>420</v>
      </c>
      <c r="AH128" s="233" t="s">
        <v>421</v>
      </c>
      <c r="AI128" s="233" t="s">
        <v>422</v>
      </c>
      <c r="AJ128" s="233" t="s">
        <v>423</v>
      </c>
      <c r="AK128" s="233" t="s">
        <v>416</v>
      </c>
      <c r="AL128" s="233" t="s">
        <v>417</v>
      </c>
      <c r="AM128" s="233" t="s">
        <v>418</v>
      </c>
      <c r="AN128" s="311" t="s">
        <v>491</v>
      </c>
      <c r="AO128" s="311" t="s">
        <v>491</v>
      </c>
      <c r="AP128" s="311" t="s">
        <v>491</v>
      </c>
      <c r="AQ128" s="311" t="s">
        <v>491</v>
      </c>
      <c r="AR128" s="311" t="s">
        <v>491</v>
      </c>
      <c r="AS128" s="311" t="s">
        <v>491</v>
      </c>
      <c r="AT128" s="311" t="s">
        <v>491</v>
      </c>
      <c r="AU128" s="311" t="s">
        <v>491</v>
      </c>
      <c r="AV128" s="311" t="s">
        <v>491</v>
      </c>
    </row>
    <row r="129" spans="1:65" s="243" customFormat="1" ht="22.35" customHeight="1">
      <c r="B129" s="228" t="s">
        <v>492</v>
      </c>
      <c r="C129" s="249" t="s">
        <v>398</v>
      </c>
      <c r="D129" s="250" t="s">
        <v>398</v>
      </c>
      <c r="E129" s="229">
        <f t="shared" si="67"/>
        <v>0</v>
      </c>
      <c r="F129" s="332">
        <v>0.58333333333333337</v>
      </c>
      <c r="G129" s="333">
        <v>0.91666666666666663</v>
      </c>
      <c r="H129" s="229">
        <f t="shared" si="68"/>
        <v>7.4999999999999982</v>
      </c>
      <c r="I129" s="332">
        <v>0.58333333333333337</v>
      </c>
      <c r="J129" s="333">
        <v>0.91666666666666663</v>
      </c>
      <c r="K129" s="229">
        <f t="shared" si="69"/>
        <v>7.4999999999999982</v>
      </c>
      <c r="L129" s="332">
        <v>0.58333333333333337</v>
      </c>
      <c r="M129" s="333">
        <v>0.91666666666666663</v>
      </c>
      <c r="N129" s="229">
        <f t="shared" si="66"/>
        <v>7.4999999999999982</v>
      </c>
      <c r="O129" s="249" t="s">
        <v>398</v>
      </c>
      <c r="P129" s="250" t="s">
        <v>398</v>
      </c>
      <c r="Q129" s="229">
        <f t="shared" si="70"/>
        <v>0</v>
      </c>
      <c r="R129" s="332">
        <v>0.58333333333333337</v>
      </c>
      <c r="S129" s="333">
        <v>0.91666666666666663</v>
      </c>
      <c r="T129" s="229">
        <f t="shared" si="71"/>
        <v>7.4999999999999982</v>
      </c>
      <c r="U129" s="332">
        <v>0.58333333333333337</v>
      </c>
      <c r="V129" s="333">
        <v>0.91666666666666663</v>
      </c>
      <c r="W129" s="229">
        <f t="shared" si="72"/>
        <v>7.4999999999999982</v>
      </c>
      <c r="X129" s="251">
        <f t="shared" si="73"/>
        <v>37.499999999999993</v>
      </c>
      <c r="Z129" s="246"/>
      <c r="AA129" s="230">
        <v>18942</v>
      </c>
      <c r="AB129" s="230" t="s">
        <v>76</v>
      </c>
      <c r="AC129" s="231" t="s">
        <v>200</v>
      </c>
      <c r="AD129" s="232" t="s">
        <v>507</v>
      </c>
      <c r="AE129" s="233" t="s">
        <v>419</v>
      </c>
      <c r="AF129" s="233" t="s">
        <v>420</v>
      </c>
      <c r="AG129" s="233" t="s">
        <v>421</v>
      </c>
      <c r="AH129" s="233" t="s">
        <v>422</v>
      </c>
      <c r="AI129" s="233" t="s">
        <v>423</v>
      </c>
      <c r="AJ129" s="233" t="s">
        <v>416</v>
      </c>
      <c r="AK129" s="233" t="s">
        <v>417</v>
      </c>
      <c r="AL129" s="233" t="s">
        <v>418</v>
      </c>
      <c r="AM129" s="233" t="s">
        <v>419</v>
      </c>
      <c r="AN129" s="311" t="s">
        <v>492</v>
      </c>
      <c r="AO129" s="311" t="s">
        <v>492</v>
      </c>
      <c r="AP129" s="311" t="s">
        <v>492</v>
      </c>
      <c r="AQ129" s="311" t="s">
        <v>492</v>
      </c>
      <c r="AR129" s="311" t="s">
        <v>492</v>
      </c>
      <c r="AS129" s="311" t="s">
        <v>492</v>
      </c>
      <c r="AT129" s="311" t="s">
        <v>492</v>
      </c>
      <c r="AU129" s="311" t="s">
        <v>492</v>
      </c>
      <c r="AV129" s="311" t="s">
        <v>492</v>
      </c>
    </row>
    <row r="130" spans="1:65" s="243" customFormat="1" ht="22.35" customHeight="1">
      <c r="B130" s="228" t="s">
        <v>493</v>
      </c>
      <c r="C130" s="328">
        <v>0.625</v>
      </c>
      <c r="D130" s="333">
        <v>0.91666666666666663</v>
      </c>
      <c r="E130" s="229">
        <f t="shared" si="67"/>
        <v>6.4999999999999991</v>
      </c>
      <c r="F130" s="328">
        <v>0.625</v>
      </c>
      <c r="G130" s="333">
        <v>0.91666666666666663</v>
      </c>
      <c r="H130" s="229">
        <f t="shared" si="68"/>
        <v>6.4999999999999991</v>
      </c>
      <c r="I130" s="328">
        <v>0.625</v>
      </c>
      <c r="J130" s="333">
        <v>0.91666666666666663</v>
      </c>
      <c r="K130" s="229">
        <f t="shared" si="69"/>
        <v>6.4999999999999991</v>
      </c>
      <c r="L130" s="249" t="s">
        <v>398</v>
      </c>
      <c r="M130" s="250" t="s">
        <v>398</v>
      </c>
      <c r="N130" s="229">
        <f t="shared" si="66"/>
        <v>0</v>
      </c>
      <c r="O130" s="249" t="s">
        <v>398</v>
      </c>
      <c r="P130" s="250" t="s">
        <v>398</v>
      </c>
      <c r="Q130" s="229">
        <f t="shared" si="70"/>
        <v>0</v>
      </c>
      <c r="R130" s="328">
        <v>0.625</v>
      </c>
      <c r="S130" s="333">
        <v>0.91666666666666663</v>
      </c>
      <c r="T130" s="229">
        <f t="shared" si="71"/>
        <v>6.4999999999999991</v>
      </c>
      <c r="U130" s="328">
        <v>0.625</v>
      </c>
      <c r="V130" s="333">
        <v>0.91666666666666663</v>
      </c>
      <c r="W130" s="229">
        <f t="shared" si="72"/>
        <v>6.4999999999999991</v>
      </c>
      <c r="X130" s="251">
        <f t="shared" si="73"/>
        <v>32.499999999999993</v>
      </c>
      <c r="Z130" s="246"/>
      <c r="AA130" s="230">
        <v>19821</v>
      </c>
      <c r="AB130" s="230" t="s">
        <v>125</v>
      </c>
      <c r="AC130" s="231" t="s">
        <v>200</v>
      </c>
      <c r="AD130" s="232" t="s">
        <v>507</v>
      </c>
      <c r="AE130" s="233" t="s">
        <v>420</v>
      </c>
      <c r="AF130" s="233" t="s">
        <v>421</v>
      </c>
      <c r="AG130" s="233" t="s">
        <v>422</v>
      </c>
      <c r="AH130" s="233" t="s">
        <v>423</v>
      </c>
      <c r="AI130" s="233" t="s">
        <v>416</v>
      </c>
      <c r="AJ130" s="233" t="s">
        <v>417</v>
      </c>
      <c r="AK130" s="233" t="s">
        <v>418</v>
      </c>
      <c r="AL130" s="233" t="s">
        <v>419</v>
      </c>
      <c r="AM130" s="233" t="s">
        <v>420</v>
      </c>
      <c r="AN130" s="311" t="s">
        <v>493</v>
      </c>
      <c r="AO130" s="311" t="s">
        <v>493</v>
      </c>
      <c r="AP130" s="311" t="s">
        <v>493</v>
      </c>
      <c r="AQ130" s="311" t="s">
        <v>493</v>
      </c>
      <c r="AR130" s="311" t="s">
        <v>493</v>
      </c>
      <c r="AS130" s="311" t="s">
        <v>493</v>
      </c>
      <c r="AT130" s="311" t="s">
        <v>493</v>
      </c>
      <c r="AU130" s="311" t="s">
        <v>493</v>
      </c>
      <c r="AV130" s="311" t="s">
        <v>493</v>
      </c>
    </row>
    <row r="131" spans="1:65" s="243" customFormat="1" ht="22.35" customHeight="1">
      <c r="B131" s="228" t="s">
        <v>494</v>
      </c>
      <c r="C131" s="249" t="s">
        <v>398</v>
      </c>
      <c r="D131" s="250" t="s">
        <v>398</v>
      </c>
      <c r="E131" s="229">
        <f t="shared" si="67"/>
        <v>0</v>
      </c>
      <c r="F131" s="249" t="s">
        <v>398</v>
      </c>
      <c r="G131" s="250" t="s">
        <v>398</v>
      </c>
      <c r="H131" s="229">
        <f t="shared" si="68"/>
        <v>0</v>
      </c>
      <c r="I131" s="328">
        <v>0.625</v>
      </c>
      <c r="J131" s="333">
        <v>0.91666666666666663</v>
      </c>
      <c r="K131" s="229">
        <f t="shared" si="69"/>
        <v>6.4999999999999991</v>
      </c>
      <c r="L131" s="328">
        <v>0.625</v>
      </c>
      <c r="M131" s="333">
        <v>0.91666666666666663</v>
      </c>
      <c r="N131" s="229">
        <f t="shared" si="66"/>
        <v>6.4999999999999991</v>
      </c>
      <c r="O131" s="328">
        <v>0.625</v>
      </c>
      <c r="P131" s="333">
        <v>0.91666666666666663</v>
      </c>
      <c r="Q131" s="229">
        <f t="shared" si="70"/>
        <v>6.4999999999999991</v>
      </c>
      <c r="R131" s="249" t="s">
        <v>398</v>
      </c>
      <c r="S131" s="250" t="s">
        <v>398</v>
      </c>
      <c r="T131" s="229">
        <f t="shared" si="71"/>
        <v>0</v>
      </c>
      <c r="U131" s="249" t="s">
        <v>398</v>
      </c>
      <c r="V131" s="250" t="s">
        <v>398</v>
      </c>
      <c r="W131" s="229">
        <f t="shared" si="72"/>
        <v>0</v>
      </c>
      <c r="X131" s="251">
        <f t="shared" si="73"/>
        <v>19.499999999999996</v>
      </c>
      <c r="Z131" s="246"/>
      <c r="AA131" s="230">
        <v>22820</v>
      </c>
      <c r="AB131" s="230" t="s">
        <v>346</v>
      </c>
      <c r="AC131" s="231" t="s">
        <v>200</v>
      </c>
      <c r="AD131" s="232" t="s">
        <v>507</v>
      </c>
      <c r="AE131" s="233" t="s">
        <v>421</v>
      </c>
      <c r="AF131" s="233" t="s">
        <v>422</v>
      </c>
      <c r="AG131" s="233" t="s">
        <v>423</v>
      </c>
      <c r="AH131" s="233" t="s">
        <v>416</v>
      </c>
      <c r="AI131" s="233" t="s">
        <v>417</v>
      </c>
      <c r="AJ131" s="233" t="s">
        <v>418</v>
      </c>
      <c r="AK131" s="233" t="s">
        <v>419</v>
      </c>
      <c r="AL131" s="233" t="s">
        <v>420</v>
      </c>
      <c r="AM131" s="233" t="s">
        <v>421</v>
      </c>
      <c r="AN131" s="311" t="s">
        <v>494</v>
      </c>
      <c r="AO131" s="311" t="s">
        <v>494</v>
      </c>
      <c r="AP131" s="311" t="s">
        <v>494</v>
      </c>
      <c r="AQ131" s="311" t="s">
        <v>494</v>
      </c>
      <c r="AR131" s="311" t="s">
        <v>494</v>
      </c>
      <c r="AS131" s="311" t="s">
        <v>494</v>
      </c>
      <c r="AT131" s="311" t="s">
        <v>494</v>
      </c>
      <c r="AU131" s="311" t="s">
        <v>494</v>
      </c>
      <c r="AV131" s="311" t="s">
        <v>494</v>
      </c>
    </row>
    <row r="132" spans="1:65" s="243" customFormat="1" ht="22.35" customHeight="1">
      <c r="B132" s="228" t="s">
        <v>495</v>
      </c>
      <c r="C132" s="249" t="s">
        <v>398</v>
      </c>
      <c r="D132" s="250" t="s">
        <v>398</v>
      </c>
      <c r="E132" s="229">
        <f t="shared" si="67"/>
        <v>0</v>
      </c>
      <c r="F132" s="249" t="s">
        <v>398</v>
      </c>
      <c r="G132" s="250" t="s">
        <v>398</v>
      </c>
      <c r="H132" s="229">
        <f t="shared" si="68"/>
        <v>0</v>
      </c>
      <c r="I132" s="249" t="s">
        <v>398</v>
      </c>
      <c r="J132" s="250" t="s">
        <v>398</v>
      </c>
      <c r="K132" s="229">
        <f t="shared" si="69"/>
        <v>0</v>
      </c>
      <c r="L132" s="333">
        <v>0.58333333333333337</v>
      </c>
      <c r="M132" s="333">
        <v>0.91666666666666663</v>
      </c>
      <c r="N132" s="229">
        <f t="shared" si="66"/>
        <v>7.4999999999999982</v>
      </c>
      <c r="O132" s="333">
        <v>0.58333333333333337</v>
      </c>
      <c r="P132" s="333">
        <v>0.91666666666666663</v>
      </c>
      <c r="Q132" s="229">
        <f t="shared" si="70"/>
        <v>7.4999999999999982</v>
      </c>
      <c r="R132" s="333">
        <v>0.58333333333333337</v>
      </c>
      <c r="S132" s="333">
        <v>0.91666666666666663</v>
      </c>
      <c r="T132" s="229">
        <f t="shared" si="71"/>
        <v>7.4999999999999982</v>
      </c>
      <c r="U132" s="249" t="s">
        <v>398</v>
      </c>
      <c r="V132" s="250" t="s">
        <v>398</v>
      </c>
      <c r="W132" s="229">
        <f t="shared" si="72"/>
        <v>0</v>
      </c>
      <c r="X132" s="251">
        <f t="shared" si="73"/>
        <v>22.499999999999993</v>
      </c>
      <c r="Z132" s="246"/>
      <c r="AA132" s="230">
        <v>22425</v>
      </c>
      <c r="AB132" s="230" t="s">
        <v>306</v>
      </c>
      <c r="AC132" s="231" t="s">
        <v>200</v>
      </c>
      <c r="AD132" s="232" t="s">
        <v>507</v>
      </c>
      <c r="AE132" s="233" t="s">
        <v>422</v>
      </c>
      <c r="AF132" s="233" t="s">
        <v>423</v>
      </c>
      <c r="AG132" s="233" t="s">
        <v>416</v>
      </c>
      <c r="AH132" s="233" t="s">
        <v>417</v>
      </c>
      <c r="AI132" s="233" t="s">
        <v>418</v>
      </c>
      <c r="AJ132" s="233" t="s">
        <v>419</v>
      </c>
      <c r="AK132" s="233" t="s">
        <v>420</v>
      </c>
      <c r="AL132" s="233" t="s">
        <v>421</v>
      </c>
      <c r="AM132" s="233" t="s">
        <v>422</v>
      </c>
      <c r="AN132" s="311" t="s">
        <v>495</v>
      </c>
      <c r="AO132" s="311" t="s">
        <v>495</v>
      </c>
      <c r="AP132" s="311" t="s">
        <v>495</v>
      </c>
      <c r="AQ132" s="311" t="s">
        <v>495</v>
      </c>
      <c r="AR132" s="311" t="s">
        <v>495</v>
      </c>
      <c r="AS132" s="311" t="s">
        <v>495</v>
      </c>
      <c r="AT132" s="311" t="s">
        <v>495</v>
      </c>
      <c r="AU132" s="311" t="s">
        <v>495</v>
      </c>
      <c r="AV132" s="311" t="s">
        <v>495</v>
      </c>
    </row>
    <row r="133" spans="1:65" s="246" customFormat="1" ht="22.35" customHeight="1">
      <c r="A133" s="243"/>
      <c r="B133" s="228" t="s">
        <v>496</v>
      </c>
      <c r="C133" s="328">
        <v>0.29166666666666669</v>
      </c>
      <c r="D133" s="329">
        <v>0.58333333333333337</v>
      </c>
      <c r="E133" s="229">
        <f t="shared" si="67"/>
        <v>6.5</v>
      </c>
      <c r="F133" s="328">
        <v>0.29166666666666669</v>
      </c>
      <c r="G133" s="329">
        <v>0.58333333333333337</v>
      </c>
      <c r="H133" s="229">
        <f t="shared" si="68"/>
        <v>6.5</v>
      </c>
      <c r="I133" s="328">
        <v>0.29166666666666669</v>
      </c>
      <c r="J133" s="329">
        <v>0.58333333333333337</v>
      </c>
      <c r="K133" s="229">
        <f t="shared" si="69"/>
        <v>6.5</v>
      </c>
      <c r="L133" s="328">
        <v>0.29166666666666669</v>
      </c>
      <c r="M133" s="329">
        <v>0.58333333333333337</v>
      </c>
      <c r="N133" s="229">
        <f t="shared" si="66"/>
        <v>6.5</v>
      </c>
      <c r="O133" s="249" t="s">
        <v>398</v>
      </c>
      <c r="P133" s="250" t="s">
        <v>398</v>
      </c>
      <c r="Q133" s="229">
        <f t="shared" si="70"/>
        <v>0</v>
      </c>
      <c r="R133" s="249" t="s">
        <v>398</v>
      </c>
      <c r="S133" s="250" t="s">
        <v>398</v>
      </c>
      <c r="T133" s="229">
        <f t="shared" si="71"/>
        <v>0</v>
      </c>
      <c r="U133" s="249" t="s">
        <v>398</v>
      </c>
      <c r="V133" s="250" t="s">
        <v>398</v>
      </c>
      <c r="W133" s="229">
        <f t="shared" si="72"/>
        <v>0</v>
      </c>
      <c r="X133" s="251">
        <f t="shared" si="73"/>
        <v>26</v>
      </c>
      <c r="Y133" s="243"/>
      <c r="AA133" s="230">
        <v>22945</v>
      </c>
      <c r="AB133" s="230" t="s">
        <v>360</v>
      </c>
      <c r="AC133" s="231" t="s">
        <v>200</v>
      </c>
      <c r="AD133" s="232" t="s">
        <v>507</v>
      </c>
      <c r="AE133" s="233" t="s">
        <v>423</v>
      </c>
      <c r="AF133" s="233" t="s">
        <v>416</v>
      </c>
      <c r="AG133" s="233" t="s">
        <v>417</v>
      </c>
      <c r="AH133" s="233" t="s">
        <v>418</v>
      </c>
      <c r="AI133" s="233" t="s">
        <v>419</v>
      </c>
      <c r="AJ133" s="233" t="s">
        <v>420</v>
      </c>
      <c r="AK133" s="233" t="s">
        <v>421</v>
      </c>
      <c r="AL133" s="233" t="s">
        <v>422</v>
      </c>
      <c r="AM133" s="233" t="s">
        <v>423</v>
      </c>
      <c r="AN133" s="311" t="s">
        <v>496</v>
      </c>
      <c r="AO133" s="311" t="s">
        <v>496</v>
      </c>
      <c r="AP133" s="311" t="s">
        <v>496</v>
      </c>
      <c r="AQ133" s="311" t="s">
        <v>496</v>
      </c>
      <c r="AR133" s="311" t="s">
        <v>496</v>
      </c>
      <c r="AS133" s="311" t="s">
        <v>496</v>
      </c>
      <c r="AT133" s="311" t="s">
        <v>496</v>
      </c>
      <c r="AU133" s="311" t="s">
        <v>496</v>
      </c>
      <c r="AV133" s="311" t="s">
        <v>496</v>
      </c>
      <c r="AW133" s="243"/>
      <c r="AX133" s="243"/>
      <c r="AY133" s="243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</row>
    <row r="134" spans="1:65" s="243" customFormat="1" ht="22.35" customHeight="1">
      <c r="B134" s="228" t="s">
        <v>497</v>
      </c>
      <c r="C134" s="328">
        <v>0.625</v>
      </c>
      <c r="D134" s="333">
        <v>0.91666666666666663</v>
      </c>
      <c r="E134" s="229">
        <f t="shared" si="67"/>
        <v>6.4999999999999991</v>
      </c>
      <c r="F134" s="328">
        <v>0.625</v>
      </c>
      <c r="G134" s="333">
        <v>0.91666666666666663</v>
      </c>
      <c r="H134" s="229">
        <f>IF(F134="x",0,((IF((+G134-F134)&lt;0,(G134-F134)+1,G134-F134))*24)-0.5)</f>
        <v>6.4999999999999991</v>
      </c>
      <c r="I134" s="328">
        <v>0.625</v>
      </c>
      <c r="J134" s="333">
        <v>0.91666666666666663</v>
      </c>
      <c r="K134" s="229">
        <f>IF(I134="x",0,((IF((+J134-I134)&lt;0,(J134-I134)+1,J134-I134))*24)-0.5)</f>
        <v>6.4999999999999991</v>
      </c>
      <c r="L134" s="328">
        <v>0.625</v>
      </c>
      <c r="M134" s="333">
        <v>0.91666666666666663</v>
      </c>
      <c r="N134" s="229">
        <f>IF(L134="x",0,((IF((+M134-L134)&lt;0,(M134-L134)+1,M134-L134))*24)-0.5)</f>
        <v>6.4999999999999991</v>
      </c>
      <c r="O134" s="328">
        <v>0.625</v>
      </c>
      <c r="P134" s="333">
        <v>0.91666666666666663</v>
      </c>
      <c r="Q134" s="229">
        <f>IF(O134="x",0,((IF((+P134-O134)&lt;0,(P134-O134)+1,P134-O134))*24)-0.5)</f>
        <v>6.4999999999999991</v>
      </c>
      <c r="R134" s="249" t="s">
        <v>398</v>
      </c>
      <c r="S134" s="250" t="s">
        <v>398</v>
      </c>
      <c r="T134" s="229">
        <f t="shared" si="71"/>
        <v>0</v>
      </c>
      <c r="U134" s="249" t="s">
        <v>398</v>
      </c>
      <c r="V134" s="250" t="s">
        <v>398</v>
      </c>
      <c r="W134" s="229">
        <f>IF(U134="x",0,((IF((+V134-U134)&lt;0,(V134-U134)+1,V134-U134))*24)-0.5)</f>
        <v>0</v>
      </c>
      <c r="X134" s="251">
        <f t="shared" si="73"/>
        <v>32.499999999999993</v>
      </c>
      <c r="Z134" s="246"/>
      <c r="AA134" s="230">
        <v>22950</v>
      </c>
      <c r="AB134" s="230" t="s">
        <v>550</v>
      </c>
      <c r="AC134" s="230" t="s">
        <v>200</v>
      </c>
      <c r="AD134" s="232" t="s">
        <v>507</v>
      </c>
      <c r="AE134" s="233" t="s">
        <v>416</v>
      </c>
      <c r="AF134" s="233" t="s">
        <v>417</v>
      </c>
      <c r="AG134" s="233" t="s">
        <v>418</v>
      </c>
      <c r="AH134" s="233" t="s">
        <v>419</v>
      </c>
      <c r="AI134" s="233" t="s">
        <v>420</v>
      </c>
      <c r="AJ134" s="233" t="s">
        <v>421</v>
      </c>
      <c r="AK134" s="233" t="s">
        <v>422</v>
      </c>
      <c r="AL134" s="233" t="s">
        <v>423</v>
      </c>
      <c r="AM134" s="233" t="s">
        <v>416</v>
      </c>
      <c r="AN134" s="311" t="s">
        <v>497</v>
      </c>
      <c r="AO134" s="311" t="s">
        <v>497</v>
      </c>
      <c r="AP134" s="311" t="s">
        <v>497</v>
      </c>
      <c r="AQ134" s="311" t="s">
        <v>497</v>
      </c>
      <c r="AR134" s="311" t="s">
        <v>497</v>
      </c>
      <c r="AS134" s="311" t="s">
        <v>497</v>
      </c>
      <c r="AT134" s="311" t="s">
        <v>497</v>
      </c>
      <c r="AU134" s="311" t="s">
        <v>497</v>
      </c>
      <c r="AV134" s="311" t="s">
        <v>497</v>
      </c>
    </row>
    <row r="135" spans="1:65" s="243" customFormat="1" ht="22.35" customHeight="1">
      <c r="B135" s="228" t="s">
        <v>498</v>
      </c>
      <c r="C135" s="249" t="s">
        <v>398</v>
      </c>
      <c r="D135" s="250" t="s">
        <v>398</v>
      </c>
      <c r="E135" s="229">
        <f t="shared" si="67"/>
        <v>0</v>
      </c>
      <c r="F135" s="328">
        <v>0.625</v>
      </c>
      <c r="G135" s="329">
        <v>0.95833333333333337</v>
      </c>
      <c r="H135" s="229">
        <f>IF(F135="x",0,((IF((+G135-F135)&lt;0,(G135-F135)+1,G135-F135))*24)-0.5)</f>
        <v>7.5</v>
      </c>
      <c r="I135" s="328">
        <v>0.625</v>
      </c>
      <c r="J135" s="329">
        <v>0.95833333333333337</v>
      </c>
      <c r="K135" s="229">
        <f>IF(I135="x",0,((IF((+J135-I135)&lt;0,(J135-I135)+1,J135-I135))*24)-0.5)</f>
        <v>7.5</v>
      </c>
      <c r="L135" s="328">
        <v>0.625</v>
      </c>
      <c r="M135" s="329">
        <v>0.95833333333333337</v>
      </c>
      <c r="N135" s="229">
        <f>IF(L135="x",0,((IF((+M135-L135)&lt;0,(M135-L135)+1,M135-L135))*24)-0.5)</f>
        <v>7.5</v>
      </c>
      <c r="O135" s="328">
        <v>0.625</v>
      </c>
      <c r="P135" s="329">
        <v>0.95833333333333337</v>
      </c>
      <c r="Q135" s="229">
        <f>IF(O135="x",0,((IF((+P135-O135)&lt;0,(P135-O135)+1,P135-O135))*24)-0.5)</f>
        <v>7.5</v>
      </c>
      <c r="R135" s="249" t="s">
        <v>398</v>
      </c>
      <c r="S135" s="250" t="s">
        <v>398</v>
      </c>
      <c r="T135" s="229">
        <f t="shared" si="71"/>
        <v>0</v>
      </c>
      <c r="U135" s="328">
        <v>0.625</v>
      </c>
      <c r="V135" s="329">
        <v>0.95833333333333337</v>
      </c>
      <c r="W135" s="229">
        <f>IF(U135="x",0,((IF((+V135-U135)&lt;0,(V135-U135)+1,V135-U135))*24)-0.5)</f>
        <v>7.5</v>
      </c>
      <c r="X135" s="251">
        <f t="shared" si="73"/>
        <v>37.5</v>
      </c>
      <c r="Z135" s="246"/>
      <c r="AA135" s="230">
        <v>21490</v>
      </c>
      <c r="AB135" s="230" t="s">
        <v>551</v>
      </c>
      <c r="AC135" s="231" t="s">
        <v>200</v>
      </c>
      <c r="AD135" s="232" t="s">
        <v>507</v>
      </c>
      <c r="AE135" s="233" t="s">
        <v>417</v>
      </c>
      <c r="AF135" s="233" t="s">
        <v>418</v>
      </c>
      <c r="AG135" s="233" t="s">
        <v>419</v>
      </c>
      <c r="AH135" s="233" t="s">
        <v>420</v>
      </c>
      <c r="AI135" s="233" t="s">
        <v>421</v>
      </c>
      <c r="AJ135" s="233" t="s">
        <v>422</v>
      </c>
      <c r="AK135" s="233" t="s">
        <v>423</v>
      </c>
      <c r="AL135" s="233" t="s">
        <v>416</v>
      </c>
      <c r="AM135" s="233" t="s">
        <v>417</v>
      </c>
      <c r="AN135" s="311" t="s">
        <v>498</v>
      </c>
      <c r="AO135" s="311" t="s">
        <v>498</v>
      </c>
      <c r="AP135" s="311" t="s">
        <v>498</v>
      </c>
      <c r="AQ135" s="311" t="s">
        <v>498</v>
      </c>
      <c r="AR135" s="311" t="s">
        <v>498</v>
      </c>
      <c r="AS135" s="311" t="s">
        <v>498</v>
      </c>
      <c r="AT135" s="311" t="s">
        <v>498</v>
      </c>
      <c r="AU135" s="311" t="s">
        <v>498</v>
      </c>
      <c r="AV135" s="311" t="s">
        <v>498</v>
      </c>
    </row>
    <row r="136" spans="1:65" s="243" customFormat="1" ht="22.35" customHeight="1">
      <c r="B136" s="228" t="s">
        <v>499</v>
      </c>
      <c r="C136" s="249" t="s">
        <v>398</v>
      </c>
      <c r="D136" s="250" t="s">
        <v>398</v>
      </c>
      <c r="E136" s="229">
        <f t="shared" si="67"/>
        <v>0</v>
      </c>
      <c r="F136" s="328">
        <v>0.29166666666666669</v>
      </c>
      <c r="G136" s="329">
        <v>0.58333333333333337</v>
      </c>
      <c r="H136" s="229">
        <f t="shared" si="68"/>
        <v>6.5</v>
      </c>
      <c r="I136" s="328">
        <v>0.29166666666666669</v>
      </c>
      <c r="J136" s="329">
        <v>0.58333333333333337</v>
      </c>
      <c r="K136" s="229">
        <f t="shared" si="69"/>
        <v>6.5</v>
      </c>
      <c r="L136" s="328">
        <v>0.29166666666666669</v>
      </c>
      <c r="M136" s="329">
        <v>0.58333333333333337</v>
      </c>
      <c r="N136" s="229">
        <f t="shared" si="66"/>
        <v>6.5</v>
      </c>
      <c r="O136" s="328">
        <v>0.29166666666666669</v>
      </c>
      <c r="P136" s="329">
        <v>0.58333333333333337</v>
      </c>
      <c r="Q136" s="229">
        <f>IF(O136="x",0,((IF((+P136-O136)&lt;0,(P136-O136)+1,P136-O136))*24)-0.5)</f>
        <v>6.5</v>
      </c>
      <c r="R136" s="328">
        <v>0.29166666666666669</v>
      </c>
      <c r="S136" s="329">
        <v>0.58333333333333337</v>
      </c>
      <c r="T136" s="229">
        <f t="shared" si="71"/>
        <v>6.5</v>
      </c>
      <c r="U136" s="249" t="s">
        <v>398</v>
      </c>
      <c r="V136" s="250" t="s">
        <v>398</v>
      </c>
      <c r="W136" s="229">
        <f t="shared" si="72"/>
        <v>0</v>
      </c>
      <c r="X136" s="251">
        <f t="shared" si="73"/>
        <v>32.5</v>
      </c>
      <c r="Z136" s="246"/>
      <c r="AA136" s="230">
        <v>23074</v>
      </c>
      <c r="AB136" s="230" t="s">
        <v>361</v>
      </c>
      <c r="AC136" s="231" t="s">
        <v>200</v>
      </c>
      <c r="AD136" s="232" t="s">
        <v>507</v>
      </c>
      <c r="AE136" s="233" t="s">
        <v>418</v>
      </c>
      <c r="AF136" s="233" t="s">
        <v>419</v>
      </c>
      <c r="AG136" s="233" t="s">
        <v>420</v>
      </c>
      <c r="AH136" s="233" t="s">
        <v>421</v>
      </c>
      <c r="AI136" s="233" t="s">
        <v>422</v>
      </c>
      <c r="AJ136" s="233" t="s">
        <v>423</v>
      </c>
      <c r="AK136" s="233" t="s">
        <v>416</v>
      </c>
      <c r="AL136" s="233" t="s">
        <v>417</v>
      </c>
      <c r="AM136" s="233" t="s">
        <v>418</v>
      </c>
      <c r="AN136" s="311" t="s">
        <v>499</v>
      </c>
      <c r="AO136" s="311" t="s">
        <v>499</v>
      </c>
      <c r="AP136" s="311" t="s">
        <v>499</v>
      </c>
      <c r="AQ136" s="311" t="s">
        <v>499</v>
      </c>
      <c r="AR136" s="311" t="s">
        <v>499</v>
      </c>
      <c r="AS136" s="311" t="s">
        <v>499</v>
      </c>
      <c r="AT136" s="311" t="s">
        <v>499</v>
      </c>
      <c r="AU136" s="311" t="s">
        <v>499</v>
      </c>
      <c r="AV136" s="311" t="s">
        <v>499</v>
      </c>
    </row>
    <row r="137" spans="1:65" s="243" customFormat="1" ht="22.35" customHeight="1">
      <c r="B137" s="228" t="s">
        <v>500</v>
      </c>
      <c r="C137" s="328">
        <v>0.29166666666666669</v>
      </c>
      <c r="D137" s="329">
        <v>0.58333333333333337</v>
      </c>
      <c r="E137" s="229">
        <f t="shared" si="67"/>
        <v>6.5</v>
      </c>
      <c r="F137" s="328">
        <v>0.29166666666666669</v>
      </c>
      <c r="G137" s="329">
        <v>0.58333333333333337</v>
      </c>
      <c r="H137" s="229">
        <f t="shared" si="68"/>
        <v>6.5</v>
      </c>
      <c r="I137" s="328">
        <v>0.29166666666666669</v>
      </c>
      <c r="J137" s="329">
        <v>0.58333333333333337</v>
      </c>
      <c r="K137" s="229">
        <f t="shared" si="69"/>
        <v>6.5</v>
      </c>
      <c r="L137" s="328">
        <v>0.29166666666666669</v>
      </c>
      <c r="M137" s="329">
        <v>0.58333333333333337</v>
      </c>
      <c r="N137" s="229">
        <f t="shared" si="66"/>
        <v>6.5</v>
      </c>
      <c r="O137" s="328">
        <v>0.29166666666666669</v>
      </c>
      <c r="P137" s="329">
        <v>0.58333333333333337</v>
      </c>
      <c r="Q137" s="229">
        <f t="shared" si="70"/>
        <v>6.5</v>
      </c>
      <c r="R137" s="249" t="s">
        <v>398</v>
      </c>
      <c r="S137" s="250" t="s">
        <v>398</v>
      </c>
      <c r="T137" s="229">
        <f t="shared" si="71"/>
        <v>0</v>
      </c>
      <c r="U137" s="249" t="s">
        <v>398</v>
      </c>
      <c r="V137" s="250" t="s">
        <v>398</v>
      </c>
      <c r="W137" s="229">
        <f t="shared" si="72"/>
        <v>0</v>
      </c>
      <c r="X137" s="251">
        <f t="shared" si="73"/>
        <v>32.5</v>
      </c>
      <c r="Z137" s="246"/>
      <c r="AA137" s="230">
        <v>23093</v>
      </c>
      <c r="AB137" s="230" t="s">
        <v>364</v>
      </c>
      <c r="AC137" s="231" t="s">
        <v>200</v>
      </c>
      <c r="AD137" s="232" t="s">
        <v>507</v>
      </c>
      <c r="AE137" s="233" t="s">
        <v>419</v>
      </c>
      <c r="AF137" s="233" t="s">
        <v>420</v>
      </c>
      <c r="AG137" s="233" t="s">
        <v>421</v>
      </c>
      <c r="AH137" s="233" t="s">
        <v>422</v>
      </c>
      <c r="AI137" s="233" t="s">
        <v>423</v>
      </c>
      <c r="AJ137" s="233" t="s">
        <v>416</v>
      </c>
      <c r="AK137" s="233" t="s">
        <v>417</v>
      </c>
      <c r="AL137" s="233" t="s">
        <v>418</v>
      </c>
      <c r="AM137" s="233" t="s">
        <v>419</v>
      </c>
      <c r="AN137" s="311" t="s">
        <v>500</v>
      </c>
      <c r="AO137" s="311" t="s">
        <v>500</v>
      </c>
      <c r="AP137" s="311" t="s">
        <v>500</v>
      </c>
      <c r="AQ137" s="311" t="s">
        <v>500</v>
      </c>
      <c r="AR137" s="311" t="s">
        <v>500</v>
      </c>
      <c r="AS137" s="311" t="s">
        <v>500</v>
      </c>
      <c r="AT137" s="311" t="s">
        <v>500</v>
      </c>
      <c r="AU137" s="311" t="s">
        <v>500</v>
      </c>
      <c r="AV137" s="311" t="s">
        <v>500</v>
      </c>
    </row>
    <row r="138" spans="1:65" s="243" customFormat="1" ht="22.35" customHeight="1">
      <c r="B138" s="228" t="s">
        <v>501</v>
      </c>
      <c r="C138" s="249" t="s">
        <v>398</v>
      </c>
      <c r="D138" s="250" t="s">
        <v>398</v>
      </c>
      <c r="E138" s="229">
        <f t="shared" si="67"/>
        <v>0</v>
      </c>
      <c r="F138" s="249" t="s">
        <v>398</v>
      </c>
      <c r="G138" s="250" t="s">
        <v>398</v>
      </c>
      <c r="H138" s="229">
        <f t="shared" si="68"/>
        <v>0</v>
      </c>
      <c r="I138" s="328">
        <v>0.29166666666666669</v>
      </c>
      <c r="J138" s="329">
        <v>0.58333333333333337</v>
      </c>
      <c r="K138" s="229">
        <f t="shared" si="69"/>
        <v>6.5</v>
      </c>
      <c r="L138" s="328">
        <v>0.29166666666666669</v>
      </c>
      <c r="M138" s="329">
        <v>0.58333333333333337</v>
      </c>
      <c r="N138" s="229">
        <f t="shared" si="66"/>
        <v>6.5</v>
      </c>
      <c r="O138" s="328">
        <v>0.29166666666666669</v>
      </c>
      <c r="P138" s="329">
        <v>0.58333333333333337</v>
      </c>
      <c r="Q138" s="229">
        <f t="shared" si="70"/>
        <v>6.5</v>
      </c>
      <c r="R138" s="249" t="s">
        <v>398</v>
      </c>
      <c r="S138" s="250" t="s">
        <v>398</v>
      </c>
      <c r="T138" s="229">
        <f t="shared" si="71"/>
        <v>0</v>
      </c>
      <c r="U138" s="249" t="s">
        <v>398</v>
      </c>
      <c r="V138" s="250" t="s">
        <v>398</v>
      </c>
      <c r="W138" s="229">
        <f t="shared" si="72"/>
        <v>0</v>
      </c>
      <c r="X138" s="251">
        <f t="shared" si="73"/>
        <v>19.5</v>
      </c>
      <c r="Z138" s="246"/>
      <c r="AA138" s="230">
        <v>23082</v>
      </c>
      <c r="AB138" s="230" t="s">
        <v>552</v>
      </c>
      <c r="AC138" s="231" t="s">
        <v>200</v>
      </c>
      <c r="AD138" s="232" t="s">
        <v>507</v>
      </c>
      <c r="AE138" s="233" t="s">
        <v>420</v>
      </c>
      <c r="AF138" s="233" t="s">
        <v>421</v>
      </c>
      <c r="AG138" s="233" t="s">
        <v>422</v>
      </c>
      <c r="AH138" s="233" t="s">
        <v>423</v>
      </c>
      <c r="AI138" s="233" t="s">
        <v>416</v>
      </c>
      <c r="AJ138" s="233" t="s">
        <v>417</v>
      </c>
      <c r="AK138" s="233" t="s">
        <v>418</v>
      </c>
      <c r="AL138" s="233" t="s">
        <v>419</v>
      </c>
      <c r="AM138" s="233" t="s">
        <v>420</v>
      </c>
      <c r="AN138" s="311" t="s">
        <v>501</v>
      </c>
      <c r="AO138" s="311" t="s">
        <v>501</v>
      </c>
      <c r="AP138" s="311" t="s">
        <v>501</v>
      </c>
      <c r="AQ138" s="311" t="s">
        <v>501</v>
      </c>
      <c r="AR138" s="311" t="s">
        <v>501</v>
      </c>
      <c r="AS138" s="311" t="s">
        <v>501</v>
      </c>
      <c r="AT138" s="311" t="s">
        <v>501</v>
      </c>
      <c r="AU138" s="311" t="s">
        <v>501</v>
      </c>
      <c r="AV138" s="311" t="s">
        <v>501</v>
      </c>
    </row>
    <row r="139" spans="1:65" s="243" customFormat="1" ht="22.35" customHeight="1">
      <c r="B139" s="228" t="s">
        <v>502</v>
      </c>
      <c r="C139" s="249" t="s">
        <v>398</v>
      </c>
      <c r="D139" s="250" t="s">
        <v>398</v>
      </c>
      <c r="E139" s="229">
        <f t="shared" si="67"/>
        <v>0</v>
      </c>
      <c r="F139" s="249" t="s">
        <v>398</v>
      </c>
      <c r="G139" s="250" t="s">
        <v>398</v>
      </c>
      <c r="H139" s="229">
        <f t="shared" si="68"/>
        <v>0</v>
      </c>
      <c r="I139" s="328">
        <v>0.625</v>
      </c>
      <c r="J139" s="333">
        <v>0.91666666666666663</v>
      </c>
      <c r="K139" s="229">
        <f t="shared" si="69"/>
        <v>6.4999999999999991</v>
      </c>
      <c r="L139" s="328">
        <v>0.625</v>
      </c>
      <c r="M139" s="333">
        <v>0.91666666666666663</v>
      </c>
      <c r="N139" s="229">
        <f t="shared" si="66"/>
        <v>6.4999999999999991</v>
      </c>
      <c r="O139" s="249" t="s">
        <v>398</v>
      </c>
      <c r="P139" s="250" t="s">
        <v>398</v>
      </c>
      <c r="Q139" s="229">
        <f t="shared" si="70"/>
        <v>0</v>
      </c>
      <c r="R139" s="249" t="s">
        <v>398</v>
      </c>
      <c r="S139" s="250" t="s">
        <v>398</v>
      </c>
      <c r="T139" s="229">
        <f t="shared" si="71"/>
        <v>0</v>
      </c>
      <c r="U139" s="249" t="s">
        <v>398</v>
      </c>
      <c r="V139" s="250" t="s">
        <v>398</v>
      </c>
      <c r="W139" s="229">
        <f t="shared" si="72"/>
        <v>0</v>
      </c>
      <c r="X139" s="251">
        <f t="shared" si="73"/>
        <v>12.999999999999998</v>
      </c>
      <c r="Z139" s="246"/>
      <c r="AA139" s="230">
        <v>18522</v>
      </c>
      <c r="AB139" s="230" t="s">
        <v>366</v>
      </c>
      <c r="AC139" s="231" t="s">
        <v>200</v>
      </c>
      <c r="AD139" s="232" t="s">
        <v>507</v>
      </c>
      <c r="AE139" s="233" t="s">
        <v>421</v>
      </c>
      <c r="AF139" s="233" t="s">
        <v>422</v>
      </c>
      <c r="AG139" s="233" t="s">
        <v>423</v>
      </c>
      <c r="AH139" s="233" t="s">
        <v>416</v>
      </c>
      <c r="AI139" s="233" t="s">
        <v>417</v>
      </c>
      <c r="AJ139" s="233" t="s">
        <v>418</v>
      </c>
      <c r="AK139" s="233" t="s">
        <v>419</v>
      </c>
      <c r="AL139" s="233" t="s">
        <v>420</v>
      </c>
      <c r="AM139" s="233" t="s">
        <v>421</v>
      </c>
      <c r="AN139" s="311" t="s">
        <v>502</v>
      </c>
      <c r="AO139" s="311" t="s">
        <v>502</v>
      </c>
      <c r="AP139" s="311" t="s">
        <v>502</v>
      </c>
      <c r="AQ139" s="311" t="s">
        <v>502</v>
      </c>
      <c r="AR139" s="311" t="s">
        <v>502</v>
      </c>
      <c r="AS139" s="311" t="s">
        <v>502</v>
      </c>
      <c r="AT139" s="311" t="s">
        <v>502</v>
      </c>
      <c r="AU139" s="311" t="s">
        <v>502</v>
      </c>
      <c r="AV139" s="311" t="s">
        <v>502</v>
      </c>
    </row>
    <row r="140" spans="1:65" s="243" customFormat="1" ht="22.35" customHeight="1">
      <c r="B140" s="228" t="s">
        <v>503</v>
      </c>
      <c r="C140" s="328">
        <v>0.625</v>
      </c>
      <c r="D140" s="333">
        <v>0.91666666666666663</v>
      </c>
      <c r="E140" s="229">
        <f t="shared" si="67"/>
        <v>6.4999999999999991</v>
      </c>
      <c r="F140" s="328">
        <v>0.625</v>
      </c>
      <c r="G140" s="333">
        <v>0.91666666666666663</v>
      </c>
      <c r="H140" s="229">
        <f t="shared" si="68"/>
        <v>6.4999999999999991</v>
      </c>
      <c r="I140" s="328">
        <v>0.625</v>
      </c>
      <c r="J140" s="333">
        <v>0.91666666666666663</v>
      </c>
      <c r="K140" s="229">
        <f t="shared" si="69"/>
        <v>6.4999999999999991</v>
      </c>
      <c r="L140" s="249" t="s">
        <v>398</v>
      </c>
      <c r="M140" s="250" t="s">
        <v>398</v>
      </c>
      <c r="N140" s="229">
        <f t="shared" si="66"/>
        <v>0</v>
      </c>
      <c r="O140" s="249" t="s">
        <v>398</v>
      </c>
      <c r="P140" s="250" t="s">
        <v>398</v>
      </c>
      <c r="Q140" s="229">
        <f t="shared" si="70"/>
        <v>0</v>
      </c>
      <c r="R140" s="328">
        <v>0.625</v>
      </c>
      <c r="S140" s="333">
        <v>0.91666666666666663</v>
      </c>
      <c r="T140" s="229">
        <f t="shared" si="71"/>
        <v>6.4999999999999991</v>
      </c>
      <c r="U140" s="328">
        <v>0.625</v>
      </c>
      <c r="V140" s="333">
        <v>0.91666666666666663</v>
      </c>
      <c r="W140" s="229">
        <f t="shared" si="72"/>
        <v>6.4999999999999991</v>
      </c>
      <c r="X140" s="251">
        <f t="shared" si="73"/>
        <v>32.499999999999993</v>
      </c>
      <c r="Z140" s="246"/>
      <c r="AA140" s="230">
        <v>23100</v>
      </c>
      <c r="AB140" s="230" t="s">
        <v>373</v>
      </c>
      <c r="AC140" s="231" t="s">
        <v>200</v>
      </c>
      <c r="AD140" s="232" t="s">
        <v>507</v>
      </c>
      <c r="AE140" s="233" t="s">
        <v>422</v>
      </c>
      <c r="AF140" s="233" t="s">
        <v>423</v>
      </c>
      <c r="AG140" s="233" t="s">
        <v>416</v>
      </c>
      <c r="AH140" s="233" t="s">
        <v>417</v>
      </c>
      <c r="AI140" s="233" t="s">
        <v>418</v>
      </c>
      <c r="AJ140" s="233" t="s">
        <v>419</v>
      </c>
      <c r="AK140" s="233" t="s">
        <v>420</v>
      </c>
      <c r="AL140" s="233" t="s">
        <v>421</v>
      </c>
      <c r="AM140" s="233" t="s">
        <v>422</v>
      </c>
      <c r="AN140" s="311" t="s">
        <v>503</v>
      </c>
      <c r="AO140" s="311" t="s">
        <v>503</v>
      </c>
      <c r="AP140" s="311" t="s">
        <v>503</v>
      </c>
      <c r="AQ140" s="311" t="s">
        <v>503</v>
      </c>
      <c r="AR140" s="311" t="s">
        <v>503</v>
      </c>
      <c r="AS140" s="311" t="s">
        <v>503</v>
      </c>
      <c r="AT140" s="311" t="s">
        <v>503</v>
      </c>
      <c r="AU140" s="311" t="s">
        <v>503</v>
      </c>
      <c r="AV140" s="311" t="s">
        <v>503</v>
      </c>
    </row>
    <row r="141" spans="1:65" s="246" customFormat="1" ht="22.35" customHeight="1">
      <c r="A141" s="243"/>
      <c r="B141" s="228" t="s">
        <v>504</v>
      </c>
      <c r="C141" s="249" t="s">
        <v>398</v>
      </c>
      <c r="D141" s="250" t="s">
        <v>398</v>
      </c>
      <c r="E141" s="229">
        <f t="shared" si="67"/>
        <v>0</v>
      </c>
      <c r="F141" s="249" t="s">
        <v>398</v>
      </c>
      <c r="G141" s="250" t="s">
        <v>398</v>
      </c>
      <c r="H141" s="229">
        <f t="shared" si="68"/>
        <v>0</v>
      </c>
      <c r="I141" s="249" t="s">
        <v>398</v>
      </c>
      <c r="J141" s="250" t="s">
        <v>398</v>
      </c>
      <c r="K141" s="229">
        <f t="shared" si="69"/>
        <v>0</v>
      </c>
      <c r="L141" s="249" t="s">
        <v>398</v>
      </c>
      <c r="M141" s="250" t="s">
        <v>398</v>
      </c>
      <c r="N141" s="229">
        <f t="shared" si="66"/>
        <v>0</v>
      </c>
      <c r="O141" s="249" t="s">
        <v>398</v>
      </c>
      <c r="P141" s="250" t="s">
        <v>398</v>
      </c>
      <c r="Q141" s="229">
        <f t="shared" si="70"/>
        <v>0</v>
      </c>
      <c r="R141" s="249" t="s">
        <v>398</v>
      </c>
      <c r="S141" s="250" t="s">
        <v>398</v>
      </c>
      <c r="T141" s="229">
        <f t="shared" si="71"/>
        <v>0</v>
      </c>
      <c r="U141" s="249" t="s">
        <v>398</v>
      </c>
      <c r="V141" s="250" t="s">
        <v>398</v>
      </c>
      <c r="W141" s="229">
        <f t="shared" si="72"/>
        <v>0</v>
      </c>
      <c r="X141" s="251">
        <f t="shared" si="73"/>
        <v>0</v>
      </c>
      <c r="Y141" s="243"/>
      <c r="AA141" s="230"/>
      <c r="AB141" s="230"/>
      <c r="AC141" s="231" t="s">
        <v>200</v>
      </c>
      <c r="AD141" s="232" t="s">
        <v>507</v>
      </c>
      <c r="AE141" s="233" t="s">
        <v>423</v>
      </c>
      <c r="AF141" s="233" t="s">
        <v>416</v>
      </c>
      <c r="AG141" s="233" t="s">
        <v>417</v>
      </c>
      <c r="AH141" s="233" t="s">
        <v>418</v>
      </c>
      <c r="AI141" s="233" t="s">
        <v>419</v>
      </c>
      <c r="AJ141" s="233" t="s">
        <v>420</v>
      </c>
      <c r="AK141" s="233" t="s">
        <v>421</v>
      </c>
      <c r="AL141" s="233" t="s">
        <v>422</v>
      </c>
      <c r="AM141" s="233" t="s">
        <v>423</v>
      </c>
      <c r="AN141" s="311" t="s">
        <v>504</v>
      </c>
      <c r="AO141" s="311" t="s">
        <v>504</v>
      </c>
      <c r="AP141" s="311" t="s">
        <v>504</v>
      </c>
      <c r="AQ141" s="311" t="s">
        <v>504</v>
      </c>
      <c r="AR141" s="311" t="s">
        <v>504</v>
      </c>
      <c r="AS141" s="311" t="s">
        <v>504</v>
      </c>
      <c r="AT141" s="311" t="s">
        <v>504</v>
      </c>
      <c r="AU141" s="311" t="s">
        <v>504</v>
      </c>
      <c r="AV141" s="311" t="s">
        <v>504</v>
      </c>
      <c r="AW141" s="243"/>
      <c r="AX141" s="243"/>
      <c r="AY141" s="243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</row>
    <row r="142" spans="1:65" s="243" customFormat="1" ht="22.35" customHeight="1">
      <c r="B142" s="228" t="s">
        <v>505</v>
      </c>
      <c r="C142" s="249" t="s">
        <v>398</v>
      </c>
      <c r="D142" s="250" t="s">
        <v>398</v>
      </c>
      <c r="E142" s="229">
        <f t="shared" si="67"/>
        <v>0</v>
      </c>
      <c r="F142" s="249" t="s">
        <v>398</v>
      </c>
      <c r="G142" s="250" t="s">
        <v>398</v>
      </c>
      <c r="H142" s="229">
        <f t="shared" si="68"/>
        <v>0</v>
      </c>
      <c r="I142" s="249" t="s">
        <v>398</v>
      </c>
      <c r="J142" s="250" t="s">
        <v>398</v>
      </c>
      <c r="K142" s="229">
        <f t="shared" si="69"/>
        <v>0</v>
      </c>
      <c r="L142" s="249" t="s">
        <v>398</v>
      </c>
      <c r="M142" s="250" t="s">
        <v>398</v>
      </c>
      <c r="N142" s="229">
        <f t="shared" si="66"/>
        <v>0</v>
      </c>
      <c r="O142" s="249" t="s">
        <v>398</v>
      </c>
      <c r="P142" s="250" t="s">
        <v>398</v>
      </c>
      <c r="Q142" s="229">
        <f t="shared" si="70"/>
        <v>0</v>
      </c>
      <c r="R142" s="249" t="s">
        <v>398</v>
      </c>
      <c r="S142" s="250" t="s">
        <v>398</v>
      </c>
      <c r="T142" s="229">
        <f t="shared" si="71"/>
        <v>0</v>
      </c>
      <c r="U142" s="249" t="s">
        <v>398</v>
      </c>
      <c r="V142" s="250" t="s">
        <v>398</v>
      </c>
      <c r="W142" s="229">
        <f t="shared" si="72"/>
        <v>0</v>
      </c>
      <c r="X142" s="251">
        <f t="shared" si="73"/>
        <v>0</v>
      </c>
      <c r="Z142" s="246"/>
      <c r="AA142" s="230"/>
      <c r="AB142" s="230"/>
      <c r="AC142" s="231" t="s">
        <v>200</v>
      </c>
      <c r="AD142" s="232" t="s">
        <v>507</v>
      </c>
      <c r="AE142" s="233" t="s">
        <v>422</v>
      </c>
      <c r="AF142" s="233" t="s">
        <v>423</v>
      </c>
      <c r="AG142" s="233" t="s">
        <v>416</v>
      </c>
      <c r="AH142" s="233" t="s">
        <v>417</v>
      </c>
      <c r="AI142" s="233" t="s">
        <v>418</v>
      </c>
      <c r="AJ142" s="233" t="s">
        <v>419</v>
      </c>
      <c r="AK142" s="233" t="s">
        <v>420</v>
      </c>
      <c r="AL142" s="233" t="s">
        <v>421</v>
      </c>
      <c r="AM142" s="233" t="s">
        <v>422</v>
      </c>
      <c r="AN142" s="311" t="s">
        <v>505</v>
      </c>
      <c r="AO142" s="311" t="s">
        <v>505</v>
      </c>
      <c r="AP142" s="311" t="s">
        <v>505</v>
      </c>
      <c r="AQ142" s="311" t="s">
        <v>505</v>
      </c>
      <c r="AR142" s="311" t="s">
        <v>505</v>
      </c>
      <c r="AS142" s="311" t="s">
        <v>505</v>
      </c>
      <c r="AT142" s="311" t="s">
        <v>505</v>
      </c>
      <c r="AU142" s="311" t="s">
        <v>505</v>
      </c>
      <c r="AV142" s="311" t="s">
        <v>505</v>
      </c>
    </row>
    <row r="143" spans="1:65" s="246" customFormat="1" ht="22.35" customHeight="1">
      <c r="A143" s="243"/>
      <c r="B143" s="228" t="s">
        <v>506</v>
      </c>
      <c r="C143" s="249" t="s">
        <v>398</v>
      </c>
      <c r="D143" s="250" t="s">
        <v>398</v>
      </c>
      <c r="E143" s="229">
        <f t="shared" si="67"/>
        <v>0</v>
      </c>
      <c r="F143" s="249" t="s">
        <v>398</v>
      </c>
      <c r="G143" s="250" t="s">
        <v>398</v>
      </c>
      <c r="H143" s="229">
        <f t="shared" si="68"/>
        <v>0</v>
      </c>
      <c r="I143" s="249" t="s">
        <v>398</v>
      </c>
      <c r="J143" s="250" t="s">
        <v>398</v>
      </c>
      <c r="K143" s="229">
        <f t="shared" si="69"/>
        <v>0</v>
      </c>
      <c r="L143" s="249" t="s">
        <v>398</v>
      </c>
      <c r="M143" s="250" t="s">
        <v>398</v>
      </c>
      <c r="N143" s="229">
        <f t="shared" si="66"/>
        <v>0</v>
      </c>
      <c r="O143" s="249" t="s">
        <v>398</v>
      </c>
      <c r="P143" s="250" t="s">
        <v>398</v>
      </c>
      <c r="Q143" s="229">
        <f t="shared" si="70"/>
        <v>0</v>
      </c>
      <c r="R143" s="249" t="s">
        <v>398</v>
      </c>
      <c r="S143" s="250" t="s">
        <v>398</v>
      </c>
      <c r="T143" s="229">
        <f t="shared" si="71"/>
        <v>0</v>
      </c>
      <c r="U143" s="249" t="s">
        <v>398</v>
      </c>
      <c r="V143" s="250" t="s">
        <v>398</v>
      </c>
      <c r="W143" s="229">
        <f t="shared" si="72"/>
        <v>0</v>
      </c>
      <c r="X143" s="251">
        <f t="shared" si="73"/>
        <v>0</v>
      </c>
      <c r="Y143" s="243"/>
      <c r="AA143" s="230"/>
      <c r="AB143" s="230"/>
      <c r="AC143" s="231" t="s">
        <v>200</v>
      </c>
      <c r="AD143" s="232" t="s">
        <v>507</v>
      </c>
      <c r="AE143" s="233" t="s">
        <v>423</v>
      </c>
      <c r="AF143" s="233" t="s">
        <v>416</v>
      </c>
      <c r="AG143" s="233" t="s">
        <v>417</v>
      </c>
      <c r="AH143" s="233" t="s">
        <v>418</v>
      </c>
      <c r="AI143" s="233" t="s">
        <v>419</v>
      </c>
      <c r="AJ143" s="233" t="s">
        <v>420</v>
      </c>
      <c r="AK143" s="233" t="s">
        <v>421</v>
      </c>
      <c r="AL143" s="233" t="s">
        <v>422</v>
      </c>
      <c r="AM143" s="233" t="s">
        <v>423</v>
      </c>
      <c r="AN143" s="311" t="s">
        <v>506</v>
      </c>
      <c r="AO143" s="311" t="s">
        <v>506</v>
      </c>
      <c r="AP143" s="311" t="s">
        <v>506</v>
      </c>
      <c r="AQ143" s="311" t="s">
        <v>506</v>
      </c>
      <c r="AR143" s="311" t="s">
        <v>506</v>
      </c>
      <c r="AS143" s="311" t="s">
        <v>506</v>
      </c>
      <c r="AT143" s="311" t="s">
        <v>506</v>
      </c>
      <c r="AU143" s="311" t="s">
        <v>506</v>
      </c>
      <c r="AV143" s="311" t="s">
        <v>506</v>
      </c>
      <c r="AW143" s="243"/>
      <c r="AX143" s="243"/>
      <c r="AY143" s="243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</row>
    <row r="144" spans="1:65" s="246" customFormat="1" ht="22.35" customHeight="1">
      <c r="A144" s="243"/>
      <c r="B144" s="240"/>
      <c r="C144" s="999">
        <f>SUM(E94:E143)</f>
        <v>178.3</v>
      </c>
      <c r="D144" s="1000"/>
      <c r="E144" s="252"/>
      <c r="F144" s="999">
        <f>SUM(H94:H143)</f>
        <v>189.2</v>
      </c>
      <c r="G144" s="1000"/>
      <c r="H144" s="252"/>
      <c r="I144" s="999">
        <f>SUM(K94:K143)</f>
        <v>188.2</v>
      </c>
      <c r="J144" s="1000"/>
      <c r="K144" s="252"/>
      <c r="L144" s="999">
        <f>SUM(N94:N143)</f>
        <v>191.1</v>
      </c>
      <c r="M144" s="1000"/>
      <c r="N144" s="252"/>
      <c r="O144" s="999">
        <f>SUM(Q94:Q143)</f>
        <v>205.1</v>
      </c>
      <c r="P144" s="1000"/>
      <c r="Q144" s="252"/>
      <c r="R144" s="999">
        <f>SUM(T94:T143)</f>
        <v>179.3</v>
      </c>
      <c r="S144" s="1000"/>
      <c r="T144" s="252"/>
      <c r="U144" s="999">
        <f>SUM(W94:W143)</f>
        <v>169.3</v>
      </c>
      <c r="V144" s="1000"/>
      <c r="W144" s="252"/>
      <c r="X144" s="253">
        <f>SUM(X94:X143)</f>
        <v>1300.5</v>
      </c>
      <c r="Y144" s="243"/>
      <c r="AA144" s="247"/>
      <c r="AB144" s="247"/>
      <c r="AC144" s="247"/>
      <c r="AD144" s="247"/>
      <c r="AE144" s="247"/>
      <c r="AF144" s="247"/>
      <c r="AG144" s="247"/>
      <c r="AH144" s="247"/>
      <c r="AI144" s="247"/>
      <c r="AJ144" s="247"/>
      <c r="AK144" s="247"/>
      <c r="AL144" s="247"/>
      <c r="AM144" s="247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</row>
    <row r="145" spans="1:65" s="325" customFormat="1" ht="22.35" customHeight="1">
      <c r="A145" s="322"/>
      <c r="B145" s="240"/>
      <c r="C145" s="323"/>
      <c r="D145" s="323"/>
      <c r="E145" s="321"/>
      <c r="F145" s="323"/>
      <c r="G145" s="323"/>
      <c r="H145" s="321"/>
      <c r="I145" s="323"/>
      <c r="J145" s="323"/>
      <c r="K145" s="321"/>
      <c r="L145" s="323"/>
      <c r="M145" s="323"/>
      <c r="N145" s="321"/>
      <c r="O145" s="323"/>
      <c r="P145" s="323"/>
      <c r="Q145" s="321"/>
      <c r="R145" s="323"/>
      <c r="S145" s="323"/>
      <c r="T145" s="321"/>
      <c r="U145" s="323"/>
      <c r="V145" s="323"/>
      <c r="W145" s="321"/>
      <c r="X145" s="324">
        <f>SUM(C144:V144)</f>
        <v>1300.5</v>
      </c>
      <c r="Y145" s="322"/>
      <c r="AA145" s="326"/>
      <c r="AB145" s="326"/>
      <c r="AC145" s="326"/>
      <c r="AD145" s="326"/>
      <c r="AE145" s="326"/>
      <c r="AF145" s="326"/>
      <c r="AG145" s="326"/>
      <c r="AH145" s="326"/>
      <c r="AI145" s="326"/>
      <c r="AJ145" s="326"/>
      <c r="AK145" s="326"/>
      <c r="AL145" s="326"/>
      <c r="AM145" s="326"/>
      <c r="AN145" s="322"/>
      <c r="AO145" s="322"/>
      <c r="AP145" s="322"/>
      <c r="AQ145" s="322"/>
      <c r="AR145" s="322"/>
      <c r="AS145" s="322"/>
      <c r="AT145" s="322"/>
      <c r="AU145" s="322"/>
      <c r="AV145" s="322"/>
      <c r="AW145" s="322"/>
      <c r="AX145" s="322"/>
      <c r="AY145" s="322"/>
      <c r="AZ145" s="322"/>
      <c r="BA145" s="322"/>
      <c r="BB145" s="322"/>
      <c r="BC145" s="322"/>
      <c r="BD145" s="322"/>
      <c r="BE145" s="322"/>
      <c r="BF145" s="322"/>
      <c r="BG145" s="322"/>
      <c r="BH145" s="322"/>
      <c r="BI145" s="322"/>
      <c r="BJ145" s="322"/>
      <c r="BK145" s="322"/>
      <c r="BL145" s="322"/>
      <c r="BM145" s="322"/>
    </row>
    <row r="146" spans="1:65" s="325" customFormat="1" ht="22.35" customHeight="1">
      <c r="A146" s="322"/>
      <c r="B146" s="240"/>
      <c r="C146" s="323"/>
      <c r="D146" s="323"/>
      <c r="E146" s="321"/>
      <c r="F146" s="323"/>
      <c r="G146" s="323"/>
      <c r="H146" s="321"/>
      <c r="I146" s="323"/>
      <c r="J146" s="323"/>
      <c r="K146" s="321"/>
      <c r="L146" s="323"/>
      <c r="M146" s="323"/>
      <c r="N146" s="321"/>
      <c r="O146" s="323"/>
      <c r="P146" s="323"/>
      <c r="Q146" s="321"/>
      <c r="R146" s="323"/>
      <c r="S146" s="323"/>
      <c r="T146" s="321"/>
      <c r="U146" s="323"/>
      <c r="V146" s="323"/>
      <c r="W146" s="321"/>
      <c r="X146" s="324"/>
      <c r="Y146" s="322"/>
      <c r="AA146" s="326"/>
      <c r="AB146" s="326"/>
      <c r="AC146" s="326"/>
      <c r="AD146" s="326"/>
      <c r="AE146" s="326"/>
      <c r="AF146" s="326"/>
      <c r="AG146" s="326"/>
      <c r="AH146" s="326"/>
      <c r="AI146" s="326"/>
      <c r="AJ146" s="326"/>
      <c r="AK146" s="326"/>
      <c r="AL146" s="326"/>
      <c r="AM146" s="326"/>
      <c r="AN146" s="322"/>
      <c r="AO146" s="322"/>
      <c r="AP146" s="322"/>
      <c r="AQ146" s="322"/>
      <c r="AR146" s="322"/>
      <c r="AS146" s="322"/>
      <c r="AT146" s="322"/>
      <c r="AU146" s="322"/>
      <c r="AV146" s="322"/>
      <c r="AW146" s="322"/>
      <c r="AX146" s="322"/>
      <c r="AY146" s="322"/>
      <c r="AZ146" s="322"/>
      <c r="BA146" s="322"/>
      <c r="BB146" s="322"/>
      <c r="BC146" s="322"/>
      <c r="BD146" s="322"/>
      <c r="BE146" s="322"/>
      <c r="BF146" s="322"/>
      <c r="BG146" s="322"/>
      <c r="BH146" s="322"/>
      <c r="BI146" s="322"/>
      <c r="BJ146" s="322"/>
      <c r="BK146" s="322"/>
      <c r="BL146" s="322"/>
      <c r="BM146" s="322"/>
    </row>
    <row r="147" spans="1:65" s="325" customFormat="1" ht="22.35" customHeight="1">
      <c r="A147" s="322"/>
      <c r="B147" s="239"/>
      <c r="C147" s="239"/>
      <c r="D147" s="239"/>
      <c r="E147" s="239"/>
      <c r="F147" s="239"/>
      <c r="G147" s="239"/>
      <c r="H147" s="239"/>
      <c r="I147" s="239"/>
      <c r="J147" s="239"/>
      <c r="K147" s="239"/>
      <c r="L147" s="239"/>
      <c r="M147" s="239"/>
      <c r="N147" s="239"/>
      <c r="O147" s="239"/>
      <c r="P147" s="239"/>
      <c r="Q147" s="239"/>
      <c r="R147" s="239"/>
      <c r="S147" s="239"/>
      <c r="T147" s="239"/>
      <c r="U147" s="239"/>
      <c r="V147" s="239"/>
      <c r="W147" s="239"/>
      <c r="X147" s="239"/>
      <c r="Y147" s="322"/>
      <c r="AA147" s="326"/>
      <c r="AB147" s="326"/>
      <c r="AC147" s="326"/>
      <c r="AD147" s="326"/>
      <c r="AE147" s="326"/>
      <c r="AF147" s="326"/>
      <c r="AG147" s="326"/>
      <c r="AH147" s="326"/>
      <c r="AI147" s="326"/>
      <c r="AJ147" s="326"/>
      <c r="AK147" s="326"/>
      <c r="AL147" s="326"/>
      <c r="AM147" s="326"/>
      <c r="AN147" s="322"/>
      <c r="AO147" s="322"/>
      <c r="AP147" s="322"/>
      <c r="AQ147" s="322"/>
      <c r="AR147" s="322"/>
      <c r="AS147" s="322"/>
      <c r="AT147" s="322"/>
      <c r="AU147" s="322"/>
      <c r="AV147" s="322"/>
      <c r="AW147" s="322"/>
      <c r="AX147" s="322"/>
      <c r="AY147" s="322"/>
      <c r="AZ147" s="322"/>
      <c r="BA147" s="322"/>
      <c r="BB147" s="322"/>
      <c r="BC147" s="322"/>
      <c r="BD147" s="322"/>
      <c r="BE147" s="322"/>
      <c r="BF147" s="322"/>
      <c r="BG147" s="322"/>
      <c r="BH147" s="322"/>
      <c r="BI147" s="322"/>
      <c r="BJ147" s="322"/>
      <c r="BK147" s="322"/>
      <c r="BL147" s="322"/>
      <c r="BM147" s="322"/>
    </row>
    <row r="148" spans="1:65" s="243" customFormat="1" ht="22.35" customHeight="1">
      <c r="B148" s="1001" t="s">
        <v>514</v>
      </c>
      <c r="C148" s="1001"/>
      <c r="D148" s="1001"/>
      <c r="E148" s="1001"/>
      <c r="F148" s="1001"/>
      <c r="G148" s="1001"/>
      <c r="H148" s="237"/>
      <c r="I148" s="239"/>
      <c r="J148" s="239"/>
      <c r="K148" s="237"/>
      <c r="L148" s="239"/>
      <c r="M148" s="239"/>
      <c r="N148" s="237"/>
      <c r="O148" s="239"/>
      <c r="P148" s="239"/>
      <c r="Q148" s="237"/>
      <c r="R148" s="240"/>
      <c r="S148" s="240"/>
      <c r="T148" s="237"/>
      <c r="U148" s="240"/>
      <c r="V148" s="239"/>
      <c r="W148" s="237"/>
      <c r="X148" s="244"/>
      <c r="Z148" s="246"/>
      <c r="AA148" s="247"/>
      <c r="AB148" s="247"/>
      <c r="AC148" s="247"/>
      <c r="AD148" s="247"/>
      <c r="AE148" s="247"/>
      <c r="AF148" s="247"/>
      <c r="AG148" s="247"/>
      <c r="AH148" s="247"/>
      <c r="AI148" s="247"/>
      <c r="AJ148" s="247"/>
      <c r="AK148" s="247"/>
    </row>
    <row r="149" spans="1:65" s="243" customFormat="1" ht="22.35" customHeight="1" thickBot="1">
      <c r="B149" s="205"/>
      <c r="C149" s="995" t="s">
        <v>37</v>
      </c>
      <c r="D149" s="996"/>
      <c r="E149" s="237"/>
      <c r="F149" s="996" t="s">
        <v>38</v>
      </c>
      <c r="G149" s="996"/>
      <c r="H149" s="237"/>
      <c r="I149" s="996" t="s">
        <v>39</v>
      </c>
      <c r="J149" s="996"/>
      <c r="K149" s="237"/>
      <c r="L149" s="996" t="s">
        <v>40</v>
      </c>
      <c r="M149" s="996"/>
      <c r="N149" s="237"/>
      <c r="O149" s="996" t="s">
        <v>41</v>
      </c>
      <c r="P149" s="996"/>
      <c r="Q149" s="237"/>
      <c r="R149" s="996" t="s">
        <v>42</v>
      </c>
      <c r="S149" s="996"/>
      <c r="T149" s="237"/>
      <c r="U149" s="996" t="s">
        <v>43</v>
      </c>
      <c r="V149" s="996"/>
      <c r="W149" s="237"/>
      <c r="X149" s="238" t="s">
        <v>392</v>
      </c>
      <c r="Z149" s="246"/>
      <c r="AA149" s="225" t="s">
        <v>393</v>
      </c>
      <c r="AB149" s="225" t="s">
        <v>394</v>
      </c>
      <c r="AC149" s="225" t="s">
        <v>395</v>
      </c>
      <c r="AD149" s="226" t="s">
        <v>396</v>
      </c>
      <c r="AE149" s="227">
        <v>41778</v>
      </c>
      <c r="AF149" s="227">
        <v>41785</v>
      </c>
      <c r="AG149" s="227">
        <v>41792</v>
      </c>
      <c r="AH149" s="227">
        <v>41799</v>
      </c>
      <c r="AI149" s="227">
        <v>41806</v>
      </c>
      <c r="AJ149" s="227">
        <v>41813</v>
      </c>
      <c r="AK149" s="227">
        <v>41820</v>
      </c>
      <c r="AL149" s="227">
        <v>41827</v>
      </c>
      <c r="AM149" s="227">
        <v>41834</v>
      </c>
      <c r="AN149" s="315" t="e">
        <f>#REF!</f>
        <v>#REF!</v>
      </c>
      <c r="AO149" s="315" t="e">
        <f>#REF!</f>
        <v>#REF!</v>
      </c>
      <c r="AP149" s="315" t="e">
        <f>#REF!</f>
        <v>#REF!</v>
      </c>
      <c r="AQ149" s="315" t="e">
        <f>#REF!</f>
        <v>#REF!</v>
      </c>
      <c r="AR149" s="315" t="e">
        <f>#REF!</f>
        <v>#REF!</v>
      </c>
      <c r="AS149" s="315" t="e">
        <f>#REF!</f>
        <v>#REF!</v>
      </c>
      <c r="AT149" s="315" t="e">
        <f>#REF!</f>
        <v>#REF!</v>
      </c>
      <c r="AU149" s="315" t="e">
        <f>#REF!</f>
        <v>#REF!</v>
      </c>
      <c r="AV149" s="315" t="e">
        <f>#REF!</f>
        <v>#REF!</v>
      </c>
    </row>
    <row r="150" spans="1:65" s="243" customFormat="1" ht="22.35" customHeight="1" thickTop="1">
      <c r="B150" s="228" t="s">
        <v>516</v>
      </c>
      <c r="C150" s="328">
        <v>0.29166666666666669</v>
      </c>
      <c r="D150" s="329">
        <v>0.58333333333333337</v>
      </c>
      <c r="E150" s="229">
        <f>IF(C150="x",0,((IF((+D150-C150)&lt;0,(D150-C150)+1,D150-C150))*24)-0.5)</f>
        <v>6.5</v>
      </c>
      <c r="F150" s="328">
        <v>0.29166666666666669</v>
      </c>
      <c r="G150" s="329">
        <v>0.58333333333333337</v>
      </c>
      <c r="H150" s="229">
        <f>IF(F150="x",0,((IF((+G150-F150)&lt;0,(G150-F150)+1,G150-F150))*24)-0.5)</f>
        <v>6.5</v>
      </c>
      <c r="I150" s="328">
        <v>0.29166666666666669</v>
      </c>
      <c r="J150" s="329">
        <v>0.58333333333333337</v>
      </c>
      <c r="K150" s="229">
        <f>IF(I150="x",0,((IF((+J150-I150)&lt;0,(J150-I150)+1,J150-I150))*24)-0.5)</f>
        <v>6.5</v>
      </c>
      <c r="L150" s="328">
        <v>0.29166666666666669</v>
      </c>
      <c r="M150" s="329">
        <v>0.58333333333333337</v>
      </c>
      <c r="N150" s="229">
        <f>IF(L150="x",0,((IF((+M150-L150)&lt;0,(M150-L150)+1,M150-L150))*24)-0.5)</f>
        <v>6.5</v>
      </c>
      <c r="O150" s="249" t="s">
        <v>398</v>
      </c>
      <c r="P150" s="250" t="s">
        <v>398</v>
      </c>
      <c r="Q150" s="229">
        <f>IF(O150="x",0,((IF((+P150-O150)&lt;0,(P150-O150)+1,P150-O150))*24)-0.5)</f>
        <v>0</v>
      </c>
      <c r="R150" s="249" t="s">
        <v>398</v>
      </c>
      <c r="S150" s="250" t="s">
        <v>398</v>
      </c>
      <c r="T150" s="229">
        <f>IF(R150="x",0,((IF((+S150-R150)&lt;0,(S150-R150)+1,S150-R150))*24)-0.5)</f>
        <v>0</v>
      </c>
      <c r="U150" s="328">
        <v>0.29166666666666669</v>
      </c>
      <c r="V150" s="329">
        <v>0.58333333333333337</v>
      </c>
      <c r="W150" s="229">
        <f>IF(U150="x",0,((IF((+V150-U150)&lt;0,(V150-U150)+1,V150-U150))*24)-0.5)</f>
        <v>6.5</v>
      </c>
      <c r="X150" s="251">
        <f>E150+H150+K150+N150+Q150+T150+W150</f>
        <v>32.5</v>
      </c>
      <c r="Z150" s="246"/>
      <c r="AA150" s="230">
        <v>6120559</v>
      </c>
      <c r="AB150" s="230" t="s">
        <v>388</v>
      </c>
      <c r="AC150" s="230" t="s">
        <v>297</v>
      </c>
      <c r="AD150" s="232" t="s">
        <v>515</v>
      </c>
      <c r="AE150" s="233" t="s">
        <v>416</v>
      </c>
      <c r="AF150" s="233" t="s">
        <v>417</v>
      </c>
      <c r="AG150" s="233" t="s">
        <v>418</v>
      </c>
      <c r="AH150" s="233" t="s">
        <v>419</v>
      </c>
      <c r="AI150" s="233" t="s">
        <v>420</v>
      </c>
      <c r="AJ150" s="233" t="s">
        <v>421</v>
      </c>
      <c r="AK150" s="233" t="s">
        <v>422</v>
      </c>
      <c r="AL150" s="233" t="s">
        <v>423</v>
      </c>
      <c r="AM150" s="233" t="s">
        <v>416</v>
      </c>
      <c r="AN150" s="228" t="s">
        <v>516</v>
      </c>
      <c r="AO150" s="228" t="s">
        <v>516</v>
      </c>
      <c r="AP150" s="228" t="s">
        <v>516</v>
      </c>
      <c r="AQ150" s="228" t="s">
        <v>516</v>
      </c>
      <c r="AR150" s="228" t="s">
        <v>516</v>
      </c>
      <c r="AS150" s="228" t="s">
        <v>516</v>
      </c>
      <c r="AT150" s="228" t="s">
        <v>516</v>
      </c>
      <c r="AU150" s="228" t="s">
        <v>516</v>
      </c>
      <c r="AV150" s="228" t="s">
        <v>516</v>
      </c>
    </row>
    <row r="151" spans="1:65" s="243" customFormat="1" ht="22.35" customHeight="1">
      <c r="B151" s="228" t="s">
        <v>517</v>
      </c>
      <c r="C151" s="328">
        <v>0.29166666666666669</v>
      </c>
      <c r="D151" s="329">
        <v>0.58333333333333337</v>
      </c>
      <c r="E151" s="229">
        <f t="shared" ref="E151:E164" si="74">IF(C151="x",0,((IF((+D151-C151)&lt;0,(D151-C151)+1,D151-C151))*24)-0.5)</f>
        <v>6.5</v>
      </c>
      <c r="F151" s="328">
        <v>0.29166666666666669</v>
      </c>
      <c r="G151" s="329">
        <v>0.58333333333333337</v>
      </c>
      <c r="H151" s="229">
        <f t="shared" ref="H151:H164" si="75">IF(F151="x",0,((IF((+G151-F151)&lt;0,(G151-F151)+1,G151-F151))*24)-0.5)</f>
        <v>6.5</v>
      </c>
      <c r="I151" s="328">
        <v>0.29166666666666669</v>
      </c>
      <c r="J151" s="329">
        <v>0.58333333333333337</v>
      </c>
      <c r="K151" s="229">
        <f t="shared" ref="K151:K164" si="76">IF(I151="x",0,((IF((+J151-I151)&lt;0,(J151-I151)+1,J151-I151))*24)-0.5)</f>
        <v>6.5</v>
      </c>
      <c r="L151" s="328">
        <v>0.29166666666666669</v>
      </c>
      <c r="M151" s="329">
        <v>0.58333333333333337</v>
      </c>
      <c r="N151" s="229">
        <f t="shared" ref="N151:N164" si="77">IF(L151="x",0,((IF((+M151-L151)&lt;0,(M151-L151)+1,M151-L151))*24)-0.5)</f>
        <v>6.5</v>
      </c>
      <c r="O151" s="249" t="s">
        <v>398</v>
      </c>
      <c r="P151" s="250" t="s">
        <v>398</v>
      </c>
      <c r="Q151" s="229">
        <f t="shared" ref="Q151:Q164" si="78">IF(O151="x",0,((IF((+P151-O151)&lt;0,(P151-O151)+1,P151-O151))*24)-0.5)</f>
        <v>0</v>
      </c>
      <c r="R151" s="328">
        <v>0.29166666666666669</v>
      </c>
      <c r="S151" s="329">
        <v>0.58333333333333337</v>
      </c>
      <c r="T151" s="229">
        <f t="shared" ref="T151:T164" si="79">IF(R151="x",0,((IF((+S151-R151)&lt;0,(S151-R151)+1,S151-R151))*24)-0.5)</f>
        <v>6.5</v>
      </c>
      <c r="U151" s="249" t="s">
        <v>398</v>
      </c>
      <c r="V151" s="250" t="s">
        <v>398</v>
      </c>
      <c r="W151" s="229">
        <f t="shared" ref="W151:W164" si="80">IF(U151="x",0,((IF((+V151-U151)&lt;0,(V151-U151)+1,V151-U151))*24)-0.5)</f>
        <v>0</v>
      </c>
      <c r="X151" s="251">
        <f t="shared" ref="X151:X164" si="81">E151+H151+K151+N151+Q151+T151+W151</f>
        <v>32.5</v>
      </c>
      <c r="Z151" s="246"/>
      <c r="AA151" s="230">
        <v>610220672</v>
      </c>
      <c r="AB151" s="230" t="s">
        <v>227</v>
      </c>
      <c r="AC151" s="230" t="s">
        <v>297</v>
      </c>
      <c r="AD151" s="232" t="s">
        <v>515</v>
      </c>
      <c r="AE151" s="233" t="s">
        <v>417</v>
      </c>
      <c r="AF151" s="233" t="s">
        <v>418</v>
      </c>
      <c r="AG151" s="233" t="s">
        <v>419</v>
      </c>
      <c r="AH151" s="233" t="s">
        <v>420</v>
      </c>
      <c r="AI151" s="233" t="s">
        <v>421</v>
      </c>
      <c r="AJ151" s="233" t="s">
        <v>422</v>
      </c>
      <c r="AK151" s="233" t="s">
        <v>423</v>
      </c>
      <c r="AL151" s="233" t="s">
        <v>416</v>
      </c>
      <c r="AM151" s="233" t="s">
        <v>417</v>
      </c>
      <c r="AN151" s="228" t="s">
        <v>517</v>
      </c>
      <c r="AO151" s="228" t="s">
        <v>517</v>
      </c>
      <c r="AP151" s="228" t="s">
        <v>517</v>
      </c>
      <c r="AQ151" s="228" t="s">
        <v>517</v>
      </c>
      <c r="AR151" s="228" t="s">
        <v>517</v>
      </c>
      <c r="AS151" s="228" t="s">
        <v>517</v>
      </c>
      <c r="AT151" s="228" t="s">
        <v>517</v>
      </c>
      <c r="AU151" s="228" t="s">
        <v>517</v>
      </c>
      <c r="AV151" s="228" t="s">
        <v>517</v>
      </c>
    </row>
    <row r="152" spans="1:65" s="243" customFormat="1" ht="22.35" customHeight="1">
      <c r="B152" s="228" t="s">
        <v>518</v>
      </c>
      <c r="C152" s="249" t="s">
        <v>398</v>
      </c>
      <c r="D152" s="250" t="s">
        <v>398</v>
      </c>
      <c r="E152" s="229">
        <f t="shared" si="74"/>
        <v>0</v>
      </c>
      <c r="F152" s="249" t="s">
        <v>398</v>
      </c>
      <c r="G152" s="250" t="s">
        <v>398</v>
      </c>
      <c r="H152" s="229">
        <f t="shared" si="75"/>
        <v>0</v>
      </c>
      <c r="I152" s="249" t="s">
        <v>398</v>
      </c>
      <c r="J152" s="250" t="s">
        <v>398</v>
      </c>
      <c r="K152" s="229">
        <f t="shared" si="76"/>
        <v>0</v>
      </c>
      <c r="L152" s="249" t="s">
        <v>398</v>
      </c>
      <c r="M152" s="250" t="s">
        <v>398</v>
      </c>
      <c r="N152" s="229">
        <f t="shared" si="77"/>
        <v>0</v>
      </c>
      <c r="O152" s="249" t="s">
        <v>398</v>
      </c>
      <c r="P152" s="250" t="s">
        <v>398</v>
      </c>
      <c r="Q152" s="229">
        <f t="shared" si="78"/>
        <v>0</v>
      </c>
      <c r="R152" s="249" t="s">
        <v>398</v>
      </c>
      <c r="S152" s="250" t="s">
        <v>398</v>
      </c>
      <c r="T152" s="229">
        <f t="shared" si="79"/>
        <v>0</v>
      </c>
      <c r="U152" s="249" t="s">
        <v>398</v>
      </c>
      <c r="V152" s="250" t="s">
        <v>398</v>
      </c>
      <c r="W152" s="229">
        <f t="shared" si="80"/>
        <v>0</v>
      </c>
      <c r="X152" s="251">
        <f t="shared" si="81"/>
        <v>0</v>
      </c>
      <c r="Z152" s="246"/>
      <c r="AA152" s="230">
        <v>610220619</v>
      </c>
      <c r="AB152" s="230" t="s">
        <v>279</v>
      </c>
      <c r="AC152" s="230" t="s">
        <v>297</v>
      </c>
      <c r="AD152" s="232" t="s">
        <v>515</v>
      </c>
      <c r="AE152" s="233" t="s">
        <v>418</v>
      </c>
      <c r="AF152" s="233" t="s">
        <v>419</v>
      </c>
      <c r="AG152" s="233" t="s">
        <v>420</v>
      </c>
      <c r="AH152" s="233" t="s">
        <v>421</v>
      </c>
      <c r="AI152" s="233" t="s">
        <v>422</v>
      </c>
      <c r="AJ152" s="233" t="s">
        <v>423</v>
      </c>
      <c r="AK152" s="233" t="s">
        <v>416</v>
      </c>
      <c r="AL152" s="233" t="s">
        <v>417</v>
      </c>
      <c r="AM152" s="233" t="s">
        <v>418</v>
      </c>
      <c r="AN152" s="228" t="s">
        <v>518</v>
      </c>
      <c r="AO152" s="228" t="s">
        <v>518</v>
      </c>
      <c r="AP152" s="228" t="s">
        <v>518</v>
      </c>
      <c r="AQ152" s="228" t="s">
        <v>518</v>
      </c>
      <c r="AR152" s="228" t="s">
        <v>518</v>
      </c>
      <c r="AS152" s="228" t="s">
        <v>518</v>
      </c>
      <c r="AT152" s="228" t="s">
        <v>518</v>
      </c>
      <c r="AU152" s="228" t="s">
        <v>518</v>
      </c>
      <c r="AV152" s="228" t="s">
        <v>518</v>
      </c>
    </row>
    <row r="153" spans="1:65" s="243" customFormat="1" ht="22.35" customHeight="1">
      <c r="B153" s="228" t="s">
        <v>519</v>
      </c>
      <c r="C153" s="328">
        <v>0.29166666666666669</v>
      </c>
      <c r="D153" s="329">
        <v>0.58333333333333337</v>
      </c>
      <c r="E153" s="229">
        <f t="shared" si="74"/>
        <v>6.5</v>
      </c>
      <c r="F153" s="328">
        <v>0.29166666666666669</v>
      </c>
      <c r="G153" s="329">
        <v>0.58333333333333337</v>
      </c>
      <c r="H153" s="229">
        <f t="shared" si="75"/>
        <v>6.5</v>
      </c>
      <c r="I153" s="249" t="s">
        <v>398</v>
      </c>
      <c r="J153" s="250" t="s">
        <v>398</v>
      </c>
      <c r="K153" s="229">
        <f t="shared" si="76"/>
        <v>0</v>
      </c>
      <c r="L153" s="328">
        <v>0.29166666666666669</v>
      </c>
      <c r="M153" s="329">
        <v>0.58333333333333337</v>
      </c>
      <c r="N153" s="229">
        <f t="shared" si="77"/>
        <v>6.5</v>
      </c>
      <c r="O153" s="249" t="s">
        <v>398</v>
      </c>
      <c r="P153" s="250" t="s">
        <v>398</v>
      </c>
      <c r="Q153" s="229">
        <f t="shared" si="78"/>
        <v>0</v>
      </c>
      <c r="R153" s="328">
        <v>0.29166666666666669</v>
      </c>
      <c r="S153" s="329">
        <v>0.58333333333333337</v>
      </c>
      <c r="T153" s="229">
        <f t="shared" si="79"/>
        <v>6.5</v>
      </c>
      <c r="U153" s="328">
        <v>0.29166666666666669</v>
      </c>
      <c r="V153" s="329">
        <v>0.58333333333333337</v>
      </c>
      <c r="W153" s="229">
        <f t="shared" si="80"/>
        <v>6.5</v>
      </c>
      <c r="X153" s="251">
        <f t="shared" si="81"/>
        <v>32.5</v>
      </c>
      <c r="Z153" s="246"/>
      <c r="AA153" s="230">
        <v>610220996</v>
      </c>
      <c r="AB153" s="230" t="s">
        <v>381</v>
      </c>
      <c r="AC153" s="230" t="s">
        <v>297</v>
      </c>
      <c r="AD153" s="232" t="s">
        <v>515</v>
      </c>
      <c r="AE153" s="233" t="s">
        <v>419</v>
      </c>
      <c r="AF153" s="233" t="s">
        <v>420</v>
      </c>
      <c r="AG153" s="233" t="s">
        <v>421</v>
      </c>
      <c r="AH153" s="233" t="s">
        <v>422</v>
      </c>
      <c r="AI153" s="233" t="s">
        <v>423</v>
      </c>
      <c r="AJ153" s="233" t="s">
        <v>416</v>
      </c>
      <c r="AK153" s="233" t="s">
        <v>417</v>
      </c>
      <c r="AL153" s="233" t="s">
        <v>418</v>
      </c>
      <c r="AM153" s="233" t="s">
        <v>419</v>
      </c>
      <c r="AN153" s="228" t="s">
        <v>519</v>
      </c>
      <c r="AO153" s="228" t="s">
        <v>519</v>
      </c>
      <c r="AP153" s="228" t="s">
        <v>519</v>
      </c>
      <c r="AQ153" s="228" t="s">
        <v>519</v>
      </c>
      <c r="AR153" s="228" t="s">
        <v>519</v>
      </c>
      <c r="AS153" s="228" t="s">
        <v>519</v>
      </c>
      <c r="AT153" s="228" t="s">
        <v>519</v>
      </c>
      <c r="AU153" s="228" t="s">
        <v>519</v>
      </c>
      <c r="AV153" s="228" t="s">
        <v>519</v>
      </c>
    </row>
    <row r="154" spans="1:65" s="243" customFormat="1" ht="22.35" customHeight="1">
      <c r="B154" s="228" t="s">
        <v>520</v>
      </c>
      <c r="C154" s="328">
        <v>0.60416666666666663</v>
      </c>
      <c r="D154" s="329">
        <v>0.4375</v>
      </c>
      <c r="E154" s="229">
        <f t="shared" si="74"/>
        <v>19.5</v>
      </c>
      <c r="F154" s="328">
        <v>0.60416666666666663</v>
      </c>
      <c r="G154" s="329">
        <v>0.4375</v>
      </c>
      <c r="H154" s="229">
        <f t="shared" si="75"/>
        <v>19.5</v>
      </c>
      <c r="I154" s="328">
        <v>0.60416666666666663</v>
      </c>
      <c r="J154" s="329">
        <v>0.4375</v>
      </c>
      <c r="K154" s="229">
        <f t="shared" si="76"/>
        <v>19.5</v>
      </c>
      <c r="L154" s="328">
        <v>0.60416666666666663</v>
      </c>
      <c r="M154" s="329">
        <v>0.4375</v>
      </c>
      <c r="N154" s="229">
        <f t="shared" si="77"/>
        <v>19.5</v>
      </c>
      <c r="O154" s="249" t="s">
        <v>398</v>
      </c>
      <c r="P154" s="250" t="s">
        <v>398</v>
      </c>
      <c r="Q154" s="229">
        <f t="shared" si="78"/>
        <v>0</v>
      </c>
      <c r="R154" s="249" t="s">
        <v>398</v>
      </c>
      <c r="S154" s="250" t="s">
        <v>398</v>
      </c>
      <c r="T154" s="229">
        <f t="shared" si="79"/>
        <v>0</v>
      </c>
      <c r="U154" s="328">
        <v>0.60416666666666663</v>
      </c>
      <c r="V154" s="329">
        <v>0.4375</v>
      </c>
      <c r="W154" s="229">
        <f t="shared" si="80"/>
        <v>19.5</v>
      </c>
      <c r="X154" s="251">
        <f t="shared" si="81"/>
        <v>97.5</v>
      </c>
      <c r="Z154" s="246"/>
      <c r="AA154" s="230">
        <v>610220740</v>
      </c>
      <c r="AB154" s="230" t="s">
        <v>389</v>
      </c>
      <c r="AC154" s="230" t="s">
        <v>297</v>
      </c>
      <c r="AD154" s="232" t="s">
        <v>515</v>
      </c>
      <c r="AE154" s="233" t="s">
        <v>420</v>
      </c>
      <c r="AF154" s="233" t="s">
        <v>421</v>
      </c>
      <c r="AG154" s="233" t="s">
        <v>422</v>
      </c>
      <c r="AH154" s="233" t="s">
        <v>423</v>
      </c>
      <c r="AI154" s="233" t="s">
        <v>416</v>
      </c>
      <c r="AJ154" s="233" t="s">
        <v>417</v>
      </c>
      <c r="AK154" s="233" t="s">
        <v>418</v>
      </c>
      <c r="AL154" s="233" t="s">
        <v>419</v>
      </c>
      <c r="AM154" s="233" t="s">
        <v>420</v>
      </c>
      <c r="AN154" s="228" t="s">
        <v>520</v>
      </c>
      <c r="AO154" s="228" t="s">
        <v>520</v>
      </c>
      <c r="AP154" s="228" t="s">
        <v>520</v>
      </c>
      <c r="AQ154" s="228" t="s">
        <v>520</v>
      </c>
      <c r="AR154" s="228" t="s">
        <v>520</v>
      </c>
      <c r="AS154" s="228" t="s">
        <v>520</v>
      </c>
      <c r="AT154" s="228" t="s">
        <v>520</v>
      </c>
      <c r="AU154" s="228" t="s">
        <v>520</v>
      </c>
      <c r="AV154" s="228" t="s">
        <v>520</v>
      </c>
    </row>
    <row r="155" spans="1:65" s="243" customFormat="1" ht="22.35" customHeight="1">
      <c r="B155" s="228" t="s">
        <v>521</v>
      </c>
      <c r="C155" s="328">
        <v>0.29166666666666669</v>
      </c>
      <c r="D155" s="329">
        <v>0.58333333333333337</v>
      </c>
      <c r="E155" s="229">
        <f t="shared" si="74"/>
        <v>6.5</v>
      </c>
      <c r="F155" s="328">
        <v>0.29166666666666669</v>
      </c>
      <c r="G155" s="329">
        <v>0.58333333333333337</v>
      </c>
      <c r="H155" s="229">
        <f t="shared" si="75"/>
        <v>6.5</v>
      </c>
      <c r="I155" s="328">
        <v>0.29166666666666669</v>
      </c>
      <c r="J155" s="329">
        <v>0.58333333333333337</v>
      </c>
      <c r="K155" s="229">
        <f t="shared" si="76"/>
        <v>6.5</v>
      </c>
      <c r="L155" s="328">
        <v>0.29166666666666669</v>
      </c>
      <c r="M155" s="329">
        <v>0.58333333333333337</v>
      </c>
      <c r="N155" s="229">
        <f t="shared" si="77"/>
        <v>6.5</v>
      </c>
      <c r="O155" s="249" t="s">
        <v>398</v>
      </c>
      <c r="P155" s="250" t="s">
        <v>398</v>
      </c>
      <c r="Q155" s="229">
        <f t="shared" si="78"/>
        <v>0</v>
      </c>
      <c r="R155" s="249" t="s">
        <v>398</v>
      </c>
      <c r="S155" s="250" t="s">
        <v>398</v>
      </c>
      <c r="T155" s="229">
        <f t="shared" si="79"/>
        <v>0</v>
      </c>
      <c r="U155" s="328">
        <v>0.29166666666666669</v>
      </c>
      <c r="V155" s="329">
        <v>0.58333333333333337</v>
      </c>
      <c r="W155" s="229">
        <f t="shared" si="80"/>
        <v>6.5</v>
      </c>
      <c r="X155" s="251">
        <f t="shared" si="81"/>
        <v>32.5</v>
      </c>
      <c r="Z155" s="246"/>
      <c r="AA155" s="230">
        <v>610220873</v>
      </c>
      <c r="AB155" s="230" t="s">
        <v>323</v>
      </c>
      <c r="AC155" s="230" t="s">
        <v>297</v>
      </c>
      <c r="AD155" s="232" t="s">
        <v>515</v>
      </c>
      <c r="AE155" s="233" t="s">
        <v>421</v>
      </c>
      <c r="AF155" s="233" t="s">
        <v>422</v>
      </c>
      <c r="AG155" s="233" t="s">
        <v>423</v>
      </c>
      <c r="AH155" s="233" t="s">
        <v>416</v>
      </c>
      <c r="AI155" s="233" t="s">
        <v>417</v>
      </c>
      <c r="AJ155" s="233" t="s">
        <v>418</v>
      </c>
      <c r="AK155" s="233" t="s">
        <v>419</v>
      </c>
      <c r="AL155" s="233" t="s">
        <v>420</v>
      </c>
      <c r="AM155" s="233" t="s">
        <v>421</v>
      </c>
      <c r="AN155" s="228" t="s">
        <v>521</v>
      </c>
      <c r="AO155" s="228" t="s">
        <v>521</v>
      </c>
      <c r="AP155" s="228" t="s">
        <v>521</v>
      </c>
      <c r="AQ155" s="228" t="s">
        <v>521</v>
      </c>
      <c r="AR155" s="228" t="s">
        <v>521</v>
      </c>
      <c r="AS155" s="228" t="s">
        <v>521</v>
      </c>
      <c r="AT155" s="228" t="s">
        <v>521</v>
      </c>
      <c r="AU155" s="228" t="s">
        <v>521</v>
      </c>
      <c r="AV155" s="228" t="s">
        <v>521</v>
      </c>
    </row>
    <row r="156" spans="1:65" s="243" customFormat="1" ht="22.35" customHeight="1">
      <c r="B156" s="228" t="s">
        <v>522</v>
      </c>
      <c r="C156" s="328">
        <v>0.58333333333333337</v>
      </c>
      <c r="D156" s="329">
        <v>0.91666666666666663</v>
      </c>
      <c r="E156" s="229">
        <f t="shared" si="74"/>
        <v>7.4999999999999982</v>
      </c>
      <c r="F156" s="328">
        <v>0.29166666666666669</v>
      </c>
      <c r="G156" s="329">
        <v>0.58333333333333337</v>
      </c>
      <c r="H156" s="229">
        <f t="shared" si="75"/>
        <v>6.5</v>
      </c>
      <c r="I156" s="328">
        <v>0.58333333333333337</v>
      </c>
      <c r="J156" s="329">
        <v>0.91666666666666663</v>
      </c>
      <c r="K156" s="229">
        <f t="shared" si="76"/>
        <v>7.4999999999999982</v>
      </c>
      <c r="L156" s="328">
        <v>0.58333333333333337</v>
      </c>
      <c r="M156" s="329">
        <v>0.91666666666666663</v>
      </c>
      <c r="N156" s="229">
        <f t="shared" si="77"/>
        <v>7.4999999999999982</v>
      </c>
      <c r="O156" s="249" t="s">
        <v>398</v>
      </c>
      <c r="P156" s="250" t="s">
        <v>398</v>
      </c>
      <c r="Q156" s="229">
        <f t="shared" si="78"/>
        <v>0</v>
      </c>
      <c r="R156" s="249" t="s">
        <v>398</v>
      </c>
      <c r="S156" s="250" t="s">
        <v>398</v>
      </c>
      <c r="T156" s="229">
        <f t="shared" si="79"/>
        <v>0</v>
      </c>
      <c r="U156" s="328">
        <v>0.58333333333333337</v>
      </c>
      <c r="V156" s="329">
        <v>0.91666666666666663</v>
      </c>
      <c r="W156" s="229">
        <f t="shared" si="80"/>
        <v>7.4999999999999982</v>
      </c>
      <c r="X156" s="251">
        <f t="shared" si="81"/>
        <v>36.499999999999993</v>
      </c>
      <c r="Z156" s="246"/>
      <c r="AA156" s="230">
        <v>6102211379</v>
      </c>
      <c r="AB156" s="230" t="s">
        <v>343</v>
      </c>
      <c r="AC156" s="230" t="s">
        <v>297</v>
      </c>
      <c r="AD156" s="232" t="s">
        <v>515</v>
      </c>
      <c r="AE156" s="233" t="s">
        <v>422</v>
      </c>
      <c r="AF156" s="233" t="s">
        <v>423</v>
      </c>
      <c r="AG156" s="233" t="s">
        <v>416</v>
      </c>
      <c r="AH156" s="233" t="s">
        <v>417</v>
      </c>
      <c r="AI156" s="233" t="s">
        <v>418</v>
      </c>
      <c r="AJ156" s="233" t="s">
        <v>419</v>
      </c>
      <c r="AK156" s="233" t="s">
        <v>420</v>
      </c>
      <c r="AL156" s="233" t="s">
        <v>421</v>
      </c>
      <c r="AM156" s="233" t="s">
        <v>422</v>
      </c>
      <c r="AN156" s="228" t="s">
        <v>522</v>
      </c>
      <c r="AO156" s="228" t="s">
        <v>522</v>
      </c>
      <c r="AP156" s="228" t="s">
        <v>522</v>
      </c>
      <c r="AQ156" s="228" t="s">
        <v>522</v>
      </c>
      <c r="AR156" s="228" t="s">
        <v>522</v>
      </c>
      <c r="AS156" s="228" t="s">
        <v>522</v>
      </c>
      <c r="AT156" s="228" t="s">
        <v>522</v>
      </c>
      <c r="AU156" s="228" t="s">
        <v>522</v>
      </c>
      <c r="AV156" s="228" t="s">
        <v>522</v>
      </c>
    </row>
    <row r="157" spans="1:65" s="246" customFormat="1" ht="22.35" customHeight="1">
      <c r="A157" s="243"/>
      <c r="B157" s="228" t="s">
        <v>523</v>
      </c>
      <c r="C157" s="328">
        <v>0.29166666666666669</v>
      </c>
      <c r="D157" s="329">
        <v>0.58333333333333337</v>
      </c>
      <c r="E157" s="229">
        <f>IF(C157="x",0,((IF((+D157-C157)&lt;0,(D157-C157)+1,D157-C157))*24)-0.5)</f>
        <v>6.5</v>
      </c>
      <c r="F157" s="328">
        <v>0.29166666666666669</v>
      </c>
      <c r="G157" s="329">
        <v>0.58333333333333337</v>
      </c>
      <c r="H157" s="229">
        <f>IF(F157="x",0,((IF((+G157-F157)&lt;0,(G157-F157)+1,G157-F157))*24)-0.5)</f>
        <v>6.5</v>
      </c>
      <c r="I157" s="328">
        <v>0.29166666666666669</v>
      </c>
      <c r="J157" s="329">
        <v>0.58333333333333337</v>
      </c>
      <c r="K157" s="229">
        <f>IF(I157="x",0,((IF((+J157-I157)&lt;0,(J157-I157)+1,J157-I157))*24)-0.5)</f>
        <v>6.5</v>
      </c>
      <c r="L157" s="328">
        <v>0.29166666666666669</v>
      </c>
      <c r="M157" s="329">
        <v>0.58333333333333337</v>
      </c>
      <c r="N157" s="229">
        <f t="shared" si="77"/>
        <v>6.5</v>
      </c>
      <c r="O157" s="328">
        <v>0.29166666666666669</v>
      </c>
      <c r="P157" s="329">
        <v>0.58333333333333337</v>
      </c>
      <c r="Q157" s="229">
        <f t="shared" si="78"/>
        <v>6.5</v>
      </c>
      <c r="R157" s="249" t="s">
        <v>398</v>
      </c>
      <c r="S157" s="250" t="s">
        <v>398</v>
      </c>
      <c r="T157" s="229">
        <f t="shared" si="79"/>
        <v>0</v>
      </c>
      <c r="U157" s="249" t="s">
        <v>398</v>
      </c>
      <c r="V157" s="250" t="s">
        <v>398</v>
      </c>
      <c r="W157" s="229">
        <f t="shared" si="80"/>
        <v>0</v>
      </c>
      <c r="X157" s="251">
        <f t="shared" si="81"/>
        <v>32.5</v>
      </c>
      <c r="Y157" s="243"/>
      <c r="AA157" s="230">
        <v>610221163</v>
      </c>
      <c r="AB157" s="230" t="s">
        <v>359</v>
      </c>
      <c r="AC157" s="230" t="s">
        <v>297</v>
      </c>
      <c r="AD157" s="232" t="s">
        <v>515</v>
      </c>
      <c r="AE157" s="233" t="s">
        <v>423</v>
      </c>
      <c r="AF157" s="233" t="s">
        <v>416</v>
      </c>
      <c r="AG157" s="233" t="s">
        <v>417</v>
      </c>
      <c r="AH157" s="233" t="s">
        <v>418</v>
      </c>
      <c r="AI157" s="233" t="s">
        <v>419</v>
      </c>
      <c r="AJ157" s="233" t="s">
        <v>420</v>
      </c>
      <c r="AK157" s="233" t="s">
        <v>421</v>
      </c>
      <c r="AL157" s="233" t="s">
        <v>422</v>
      </c>
      <c r="AM157" s="233" t="s">
        <v>423</v>
      </c>
      <c r="AN157" s="228" t="s">
        <v>523</v>
      </c>
      <c r="AO157" s="228" t="s">
        <v>523</v>
      </c>
      <c r="AP157" s="228" t="s">
        <v>523</v>
      </c>
      <c r="AQ157" s="228" t="s">
        <v>523</v>
      </c>
      <c r="AR157" s="228" t="s">
        <v>523</v>
      </c>
      <c r="AS157" s="228" t="s">
        <v>523</v>
      </c>
      <c r="AT157" s="228" t="s">
        <v>523</v>
      </c>
      <c r="AU157" s="228" t="s">
        <v>523</v>
      </c>
      <c r="AV157" s="228" t="s">
        <v>523</v>
      </c>
      <c r="AW157" s="243"/>
      <c r="AX157" s="243"/>
      <c r="AY157" s="243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</row>
    <row r="158" spans="1:65" s="243" customFormat="1" ht="22.35" customHeight="1">
      <c r="B158" s="228" t="s">
        <v>524</v>
      </c>
      <c r="C158" s="249" t="s">
        <v>398</v>
      </c>
      <c r="D158" s="250" t="s">
        <v>398</v>
      </c>
      <c r="E158" s="229">
        <f>IF(C158="x",0,((IF((+D158-C158)&lt;0,(D158-C158)+1,D158-C158))*24)-0.5)</f>
        <v>0</v>
      </c>
      <c r="F158" s="328"/>
      <c r="G158" s="329"/>
      <c r="H158" s="229">
        <f>IF(F158="x",0,((IF((+G158-F158)&lt;0,(G158-F158)+1,G158-F158))*24)-0.5)</f>
        <v>-0.5</v>
      </c>
      <c r="I158" s="328">
        <v>0.29166666666666669</v>
      </c>
      <c r="J158" s="329">
        <v>0.58333333333333337</v>
      </c>
      <c r="K158" s="229">
        <f>IF(I158="x",0,((IF((+J158-I158)&lt;0,(J158-I158)+1,J158-I158))*24)-0.5)</f>
        <v>6.5</v>
      </c>
      <c r="L158" s="328">
        <v>0.29166666666666669</v>
      </c>
      <c r="M158" s="329">
        <v>0.58333333333333337</v>
      </c>
      <c r="N158" s="229">
        <f t="shared" si="77"/>
        <v>6.5</v>
      </c>
      <c r="O158" s="328">
        <v>0.29166666666666669</v>
      </c>
      <c r="P158" s="329">
        <v>0.58333333333333337</v>
      </c>
      <c r="Q158" s="229">
        <f t="shared" si="78"/>
        <v>6.5</v>
      </c>
      <c r="R158" s="249" t="s">
        <v>398</v>
      </c>
      <c r="S158" s="250" t="s">
        <v>398</v>
      </c>
      <c r="T158" s="229">
        <f t="shared" si="79"/>
        <v>0</v>
      </c>
      <c r="U158" s="328">
        <v>0.29166666666666669</v>
      </c>
      <c r="V158" s="329">
        <v>0.58333333333333337</v>
      </c>
      <c r="W158" s="229">
        <f t="shared" si="80"/>
        <v>6.5</v>
      </c>
      <c r="X158" s="251">
        <f t="shared" si="81"/>
        <v>25.5</v>
      </c>
      <c r="Z158" s="246"/>
      <c r="AA158" s="230">
        <v>610221177</v>
      </c>
      <c r="AB158" s="230" t="s">
        <v>382</v>
      </c>
      <c r="AC158" s="230" t="s">
        <v>297</v>
      </c>
      <c r="AD158" s="232" t="s">
        <v>515</v>
      </c>
      <c r="AE158" s="233" t="s">
        <v>416</v>
      </c>
      <c r="AF158" s="233" t="s">
        <v>417</v>
      </c>
      <c r="AG158" s="233" t="s">
        <v>418</v>
      </c>
      <c r="AH158" s="233" t="s">
        <v>419</v>
      </c>
      <c r="AI158" s="233" t="s">
        <v>420</v>
      </c>
      <c r="AJ158" s="233" t="s">
        <v>421</v>
      </c>
      <c r="AK158" s="233" t="s">
        <v>422</v>
      </c>
      <c r="AL158" s="233" t="s">
        <v>423</v>
      </c>
      <c r="AM158" s="233" t="s">
        <v>416</v>
      </c>
      <c r="AN158" s="228" t="s">
        <v>524</v>
      </c>
      <c r="AO158" s="228" t="s">
        <v>524</v>
      </c>
      <c r="AP158" s="228" t="s">
        <v>524</v>
      </c>
      <c r="AQ158" s="228" t="s">
        <v>524</v>
      </c>
      <c r="AR158" s="228" t="s">
        <v>524</v>
      </c>
      <c r="AS158" s="228" t="s">
        <v>524</v>
      </c>
      <c r="AT158" s="228" t="s">
        <v>524</v>
      </c>
      <c r="AU158" s="228" t="s">
        <v>524</v>
      </c>
      <c r="AV158" s="228" t="s">
        <v>524</v>
      </c>
    </row>
    <row r="159" spans="1:65" s="243" customFormat="1" ht="22.35" customHeight="1">
      <c r="B159" s="228" t="s">
        <v>525</v>
      </c>
      <c r="C159" s="328">
        <v>0.29166666666666669</v>
      </c>
      <c r="D159" s="329">
        <v>0.58333333333333337</v>
      </c>
      <c r="E159" s="229">
        <f>IF(C159="x",0,((IF((+D159-C159)&lt;0,(D159-C159)+1,D159-C159))*24)-0.5)</f>
        <v>6.5</v>
      </c>
      <c r="F159" s="328">
        <v>0.29166666666666669</v>
      </c>
      <c r="G159" s="329">
        <v>0.58333333333333337</v>
      </c>
      <c r="H159" s="229">
        <f>IF(F159="x",0,((IF((+G159-F159)&lt;0,(G159-F159)+1,G159-F159))*24)-0.5)</f>
        <v>6.5</v>
      </c>
      <c r="I159" s="249" t="s">
        <v>398</v>
      </c>
      <c r="J159" s="250" t="s">
        <v>398</v>
      </c>
      <c r="K159" s="229">
        <f>IF(I159="x",0,((IF((+J159-I159)&lt;0,(J159-I159)+1,J159-I159))*24)-0.5)</f>
        <v>0</v>
      </c>
      <c r="L159" s="249" t="s">
        <v>398</v>
      </c>
      <c r="M159" s="250" t="s">
        <v>398</v>
      </c>
      <c r="N159" s="229">
        <f t="shared" si="77"/>
        <v>0</v>
      </c>
      <c r="O159" s="249" t="s">
        <v>398</v>
      </c>
      <c r="P159" s="250" t="s">
        <v>398</v>
      </c>
      <c r="Q159" s="229">
        <f t="shared" si="78"/>
        <v>0</v>
      </c>
      <c r="R159" s="249" t="s">
        <v>398</v>
      </c>
      <c r="S159" s="250" t="s">
        <v>398</v>
      </c>
      <c r="T159" s="229">
        <f t="shared" si="79"/>
        <v>0</v>
      </c>
      <c r="U159" s="328">
        <v>0.29166666666666669</v>
      </c>
      <c r="V159" s="329">
        <v>0.58333333333333337</v>
      </c>
      <c r="W159" s="229">
        <f t="shared" si="80"/>
        <v>6.5</v>
      </c>
      <c r="X159" s="251">
        <f t="shared" si="81"/>
        <v>19.5</v>
      </c>
      <c r="Z159" s="246"/>
      <c r="AA159" s="230">
        <v>6111491</v>
      </c>
      <c r="AB159" s="230" t="s">
        <v>362</v>
      </c>
      <c r="AC159" s="230" t="s">
        <v>297</v>
      </c>
      <c r="AD159" s="232" t="s">
        <v>515</v>
      </c>
      <c r="AE159" s="233" t="s">
        <v>417</v>
      </c>
      <c r="AF159" s="233" t="s">
        <v>418</v>
      </c>
      <c r="AG159" s="233" t="s">
        <v>419</v>
      </c>
      <c r="AH159" s="233" t="s">
        <v>420</v>
      </c>
      <c r="AI159" s="233" t="s">
        <v>421</v>
      </c>
      <c r="AJ159" s="233" t="s">
        <v>422</v>
      </c>
      <c r="AK159" s="233" t="s">
        <v>423</v>
      </c>
      <c r="AL159" s="233" t="s">
        <v>416</v>
      </c>
      <c r="AM159" s="233" t="s">
        <v>417</v>
      </c>
      <c r="AN159" s="228" t="s">
        <v>525</v>
      </c>
      <c r="AO159" s="228" t="s">
        <v>525</v>
      </c>
      <c r="AP159" s="228" t="s">
        <v>525</v>
      </c>
      <c r="AQ159" s="228" t="s">
        <v>525</v>
      </c>
      <c r="AR159" s="228" t="s">
        <v>525</v>
      </c>
      <c r="AS159" s="228" t="s">
        <v>525</v>
      </c>
      <c r="AT159" s="228" t="s">
        <v>525</v>
      </c>
      <c r="AU159" s="228" t="s">
        <v>525</v>
      </c>
      <c r="AV159" s="228" t="s">
        <v>525</v>
      </c>
    </row>
    <row r="160" spans="1:65" s="243" customFormat="1" ht="22.35" customHeight="1">
      <c r="B160" s="228" t="s">
        <v>526</v>
      </c>
      <c r="C160" s="249" t="s">
        <v>398</v>
      </c>
      <c r="D160" s="250" t="s">
        <v>398</v>
      </c>
      <c r="E160" s="229">
        <f>IF(C160="x",0,((IF((+D160-C160)&lt;0,(D160-C160)+1,D160-C160))*24)-0.5)</f>
        <v>0</v>
      </c>
      <c r="F160" s="328">
        <v>0.29166666666666669</v>
      </c>
      <c r="G160" s="329">
        <v>0.58333333333333337</v>
      </c>
      <c r="H160" s="229">
        <f>IF(F160="x",0,((IF((+G160-F160)&lt;0,(G160-F160)+1,G160-F160))*24)-0.5)</f>
        <v>6.5</v>
      </c>
      <c r="I160" s="328">
        <v>0.29166666666666669</v>
      </c>
      <c r="J160" s="329">
        <v>0.58333333333333337</v>
      </c>
      <c r="K160" s="229">
        <f>IF(I160="x",0,((IF((+J160-I160)&lt;0,(J160-I160)+1,J160-I160))*24)-0.5)</f>
        <v>6.5</v>
      </c>
      <c r="L160" s="328">
        <v>0.29166666666666669</v>
      </c>
      <c r="M160" s="329">
        <v>0.58333333333333337</v>
      </c>
      <c r="N160" s="229">
        <f t="shared" si="77"/>
        <v>6.5</v>
      </c>
      <c r="O160" s="328">
        <v>0.29166666666666669</v>
      </c>
      <c r="P160" s="329">
        <v>0.58333333333333337</v>
      </c>
      <c r="Q160" s="229">
        <f t="shared" si="78"/>
        <v>6.5</v>
      </c>
      <c r="R160" s="328">
        <v>0.29166666666666669</v>
      </c>
      <c r="S160" s="329">
        <v>0.58333333333333337</v>
      </c>
      <c r="T160" s="229">
        <f t="shared" si="79"/>
        <v>6.5</v>
      </c>
      <c r="U160" s="249" t="s">
        <v>398</v>
      </c>
      <c r="V160" s="250" t="s">
        <v>398</v>
      </c>
      <c r="W160" s="229">
        <f t="shared" si="80"/>
        <v>0</v>
      </c>
      <c r="X160" s="251">
        <f t="shared" si="81"/>
        <v>32.5</v>
      </c>
      <c r="Z160" s="246"/>
      <c r="AA160" s="230">
        <v>610220992</v>
      </c>
      <c r="AB160" s="230" t="s">
        <v>363</v>
      </c>
      <c r="AC160" s="230" t="s">
        <v>297</v>
      </c>
      <c r="AD160" s="232" t="s">
        <v>515</v>
      </c>
      <c r="AE160" s="233" t="s">
        <v>418</v>
      </c>
      <c r="AF160" s="233" t="s">
        <v>419</v>
      </c>
      <c r="AG160" s="233" t="s">
        <v>420</v>
      </c>
      <c r="AH160" s="233" t="s">
        <v>421</v>
      </c>
      <c r="AI160" s="233" t="s">
        <v>422</v>
      </c>
      <c r="AJ160" s="233" t="s">
        <v>423</v>
      </c>
      <c r="AK160" s="233" t="s">
        <v>416</v>
      </c>
      <c r="AL160" s="233" t="s">
        <v>417</v>
      </c>
      <c r="AM160" s="233" t="s">
        <v>418</v>
      </c>
      <c r="AN160" s="228" t="s">
        <v>526</v>
      </c>
      <c r="AO160" s="228" t="s">
        <v>526</v>
      </c>
      <c r="AP160" s="228" t="s">
        <v>526</v>
      </c>
      <c r="AQ160" s="228" t="s">
        <v>526</v>
      </c>
      <c r="AR160" s="228" t="s">
        <v>526</v>
      </c>
      <c r="AS160" s="228" t="s">
        <v>526</v>
      </c>
      <c r="AT160" s="228" t="s">
        <v>526</v>
      </c>
      <c r="AU160" s="228" t="s">
        <v>526</v>
      </c>
      <c r="AV160" s="228" t="s">
        <v>526</v>
      </c>
    </row>
    <row r="161" spans="1:65" s="243" customFormat="1" ht="22.35" customHeight="1">
      <c r="B161" s="228" t="s">
        <v>527</v>
      </c>
      <c r="C161" s="249" t="s">
        <v>398</v>
      </c>
      <c r="D161" s="250" t="s">
        <v>398</v>
      </c>
      <c r="E161" s="229">
        <f t="shared" si="74"/>
        <v>0</v>
      </c>
      <c r="F161" s="249" t="s">
        <v>398</v>
      </c>
      <c r="G161" s="250" t="s">
        <v>398</v>
      </c>
      <c r="H161" s="229">
        <f>IF(F161="x",0,((IF((+G161-F161)&lt;0,(G161-F161)+1,G161-F161))*24)-0.5)</f>
        <v>0</v>
      </c>
      <c r="I161" s="249" t="s">
        <v>398</v>
      </c>
      <c r="J161" s="250" t="s">
        <v>398</v>
      </c>
      <c r="K161" s="229">
        <f>IF(I161="x",0,((IF((+J161-I161)&lt;0,(J161-I161)+1,J161-I161))*24)-0.5)</f>
        <v>0</v>
      </c>
      <c r="L161" s="249" t="s">
        <v>398</v>
      </c>
      <c r="M161" s="250" t="s">
        <v>398</v>
      </c>
      <c r="N161" s="229">
        <f t="shared" si="77"/>
        <v>0</v>
      </c>
      <c r="O161" s="249" t="s">
        <v>398</v>
      </c>
      <c r="P161" s="250" t="s">
        <v>398</v>
      </c>
      <c r="Q161" s="229">
        <f t="shared" si="78"/>
        <v>0</v>
      </c>
      <c r="R161" s="249" t="s">
        <v>398</v>
      </c>
      <c r="S161" s="250" t="s">
        <v>398</v>
      </c>
      <c r="T161" s="229">
        <f t="shared" si="79"/>
        <v>0</v>
      </c>
      <c r="U161" s="249" t="s">
        <v>398</v>
      </c>
      <c r="V161" s="250" t="s">
        <v>398</v>
      </c>
      <c r="W161" s="229">
        <f t="shared" si="80"/>
        <v>0</v>
      </c>
      <c r="X161" s="251">
        <f t="shared" si="81"/>
        <v>0</v>
      </c>
      <c r="Z161" s="246"/>
      <c r="AA161" s="230"/>
      <c r="AB161" s="230"/>
      <c r="AC161" s="230" t="s">
        <v>297</v>
      </c>
      <c r="AD161" s="232" t="s">
        <v>515</v>
      </c>
      <c r="AE161" s="233" t="s">
        <v>419</v>
      </c>
      <c r="AF161" s="233" t="s">
        <v>420</v>
      </c>
      <c r="AG161" s="233" t="s">
        <v>421</v>
      </c>
      <c r="AH161" s="233" t="s">
        <v>422</v>
      </c>
      <c r="AI161" s="233" t="s">
        <v>423</v>
      </c>
      <c r="AJ161" s="233" t="s">
        <v>416</v>
      </c>
      <c r="AK161" s="233" t="s">
        <v>417</v>
      </c>
      <c r="AL161" s="233" t="s">
        <v>418</v>
      </c>
      <c r="AM161" s="233" t="s">
        <v>419</v>
      </c>
      <c r="AN161" s="228" t="s">
        <v>527</v>
      </c>
      <c r="AO161" s="228" t="s">
        <v>527</v>
      </c>
      <c r="AP161" s="228" t="s">
        <v>527</v>
      </c>
      <c r="AQ161" s="228" t="s">
        <v>527</v>
      </c>
      <c r="AR161" s="228" t="s">
        <v>527</v>
      </c>
      <c r="AS161" s="228" t="s">
        <v>527</v>
      </c>
      <c r="AT161" s="228" t="s">
        <v>527</v>
      </c>
      <c r="AU161" s="228" t="s">
        <v>527</v>
      </c>
      <c r="AV161" s="228" t="s">
        <v>527</v>
      </c>
    </row>
    <row r="162" spans="1:65" s="243" customFormat="1" ht="22.35" customHeight="1">
      <c r="B162" s="228" t="s">
        <v>528</v>
      </c>
      <c r="C162" s="249" t="s">
        <v>398</v>
      </c>
      <c r="D162" s="250" t="s">
        <v>398</v>
      </c>
      <c r="E162" s="229">
        <f t="shared" si="74"/>
        <v>0</v>
      </c>
      <c r="F162" s="249" t="s">
        <v>398</v>
      </c>
      <c r="G162" s="250" t="s">
        <v>398</v>
      </c>
      <c r="H162" s="229">
        <f t="shared" si="75"/>
        <v>0</v>
      </c>
      <c r="I162" s="249" t="s">
        <v>398</v>
      </c>
      <c r="J162" s="250" t="s">
        <v>398</v>
      </c>
      <c r="K162" s="229">
        <f t="shared" si="76"/>
        <v>0</v>
      </c>
      <c r="L162" s="249" t="s">
        <v>398</v>
      </c>
      <c r="M162" s="250" t="s">
        <v>398</v>
      </c>
      <c r="N162" s="229">
        <f t="shared" si="77"/>
        <v>0</v>
      </c>
      <c r="O162" s="249" t="s">
        <v>398</v>
      </c>
      <c r="P162" s="250" t="s">
        <v>398</v>
      </c>
      <c r="Q162" s="229">
        <f t="shared" si="78"/>
        <v>0</v>
      </c>
      <c r="R162" s="249" t="s">
        <v>398</v>
      </c>
      <c r="S162" s="250" t="s">
        <v>398</v>
      </c>
      <c r="T162" s="229">
        <f t="shared" si="79"/>
        <v>0</v>
      </c>
      <c r="U162" s="249" t="s">
        <v>398</v>
      </c>
      <c r="V162" s="250" t="s">
        <v>398</v>
      </c>
      <c r="W162" s="229">
        <f t="shared" si="80"/>
        <v>0</v>
      </c>
      <c r="X162" s="251">
        <f t="shared" si="81"/>
        <v>0</v>
      </c>
      <c r="Z162" s="246"/>
      <c r="AA162" s="230"/>
      <c r="AB162" s="230"/>
      <c r="AC162" s="230" t="s">
        <v>297</v>
      </c>
      <c r="AD162" s="232" t="s">
        <v>515</v>
      </c>
      <c r="AE162" s="233" t="s">
        <v>420</v>
      </c>
      <c r="AF162" s="233" t="s">
        <v>421</v>
      </c>
      <c r="AG162" s="233" t="s">
        <v>422</v>
      </c>
      <c r="AH162" s="233" t="s">
        <v>423</v>
      </c>
      <c r="AI162" s="233" t="s">
        <v>416</v>
      </c>
      <c r="AJ162" s="233" t="s">
        <v>417</v>
      </c>
      <c r="AK162" s="233" t="s">
        <v>418</v>
      </c>
      <c r="AL162" s="233" t="s">
        <v>419</v>
      </c>
      <c r="AM162" s="233" t="s">
        <v>420</v>
      </c>
      <c r="AN162" s="228" t="s">
        <v>528</v>
      </c>
      <c r="AO162" s="228" t="s">
        <v>528</v>
      </c>
      <c r="AP162" s="228" t="s">
        <v>528</v>
      </c>
      <c r="AQ162" s="228" t="s">
        <v>528</v>
      </c>
      <c r="AR162" s="228" t="s">
        <v>528</v>
      </c>
      <c r="AS162" s="228" t="s">
        <v>528</v>
      </c>
      <c r="AT162" s="228" t="s">
        <v>528</v>
      </c>
      <c r="AU162" s="228" t="s">
        <v>528</v>
      </c>
      <c r="AV162" s="228" t="s">
        <v>528</v>
      </c>
    </row>
    <row r="163" spans="1:65" s="243" customFormat="1" ht="22.35" customHeight="1">
      <c r="B163" s="228" t="s">
        <v>529</v>
      </c>
      <c r="C163" s="249" t="s">
        <v>398</v>
      </c>
      <c r="D163" s="250" t="s">
        <v>398</v>
      </c>
      <c r="E163" s="229">
        <f t="shared" si="74"/>
        <v>0</v>
      </c>
      <c r="F163" s="249" t="s">
        <v>398</v>
      </c>
      <c r="G163" s="250" t="s">
        <v>398</v>
      </c>
      <c r="H163" s="229">
        <f t="shared" si="75"/>
        <v>0</v>
      </c>
      <c r="I163" s="249" t="s">
        <v>398</v>
      </c>
      <c r="J163" s="250" t="s">
        <v>398</v>
      </c>
      <c r="K163" s="229">
        <f t="shared" si="76"/>
        <v>0</v>
      </c>
      <c r="L163" s="249" t="s">
        <v>398</v>
      </c>
      <c r="M163" s="250" t="s">
        <v>398</v>
      </c>
      <c r="N163" s="229">
        <f t="shared" si="77"/>
        <v>0</v>
      </c>
      <c r="O163" s="249" t="s">
        <v>398</v>
      </c>
      <c r="P163" s="250" t="s">
        <v>398</v>
      </c>
      <c r="Q163" s="229">
        <f t="shared" si="78"/>
        <v>0</v>
      </c>
      <c r="R163" s="249" t="s">
        <v>398</v>
      </c>
      <c r="S163" s="250" t="s">
        <v>398</v>
      </c>
      <c r="T163" s="229">
        <f t="shared" si="79"/>
        <v>0</v>
      </c>
      <c r="U163" s="249" t="s">
        <v>398</v>
      </c>
      <c r="V163" s="250" t="s">
        <v>398</v>
      </c>
      <c r="W163" s="229">
        <f t="shared" si="80"/>
        <v>0</v>
      </c>
      <c r="X163" s="251">
        <f t="shared" si="81"/>
        <v>0</v>
      </c>
      <c r="Z163" s="246"/>
      <c r="AA163" s="230"/>
      <c r="AB163" s="230"/>
      <c r="AC163" s="230" t="s">
        <v>297</v>
      </c>
      <c r="AD163" s="232" t="s">
        <v>515</v>
      </c>
      <c r="AE163" s="233" t="s">
        <v>421</v>
      </c>
      <c r="AF163" s="233" t="s">
        <v>422</v>
      </c>
      <c r="AG163" s="233" t="s">
        <v>423</v>
      </c>
      <c r="AH163" s="233" t="s">
        <v>416</v>
      </c>
      <c r="AI163" s="233" t="s">
        <v>417</v>
      </c>
      <c r="AJ163" s="233" t="s">
        <v>418</v>
      </c>
      <c r="AK163" s="233" t="s">
        <v>419</v>
      </c>
      <c r="AL163" s="233" t="s">
        <v>420</v>
      </c>
      <c r="AM163" s="233" t="s">
        <v>421</v>
      </c>
      <c r="AN163" s="228" t="s">
        <v>529</v>
      </c>
      <c r="AO163" s="228" t="s">
        <v>529</v>
      </c>
      <c r="AP163" s="228" t="s">
        <v>529</v>
      </c>
      <c r="AQ163" s="228" t="s">
        <v>529</v>
      </c>
      <c r="AR163" s="228" t="s">
        <v>529</v>
      </c>
      <c r="AS163" s="228" t="s">
        <v>529</v>
      </c>
      <c r="AT163" s="228" t="s">
        <v>529</v>
      </c>
      <c r="AU163" s="228" t="s">
        <v>529</v>
      </c>
      <c r="AV163" s="228" t="s">
        <v>529</v>
      </c>
    </row>
    <row r="164" spans="1:65" s="243" customFormat="1" ht="22.35" customHeight="1">
      <c r="B164" s="228" t="s">
        <v>530</v>
      </c>
      <c r="C164" s="249" t="s">
        <v>398</v>
      </c>
      <c r="D164" s="250" t="s">
        <v>398</v>
      </c>
      <c r="E164" s="229">
        <f t="shared" si="74"/>
        <v>0</v>
      </c>
      <c r="F164" s="249" t="s">
        <v>398</v>
      </c>
      <c r="G164" s="250" t="s">
        <v>398</v>
      </c>
      <c r="H164" s="229">
        <f t="shared" si="75"/>
        <v>0</v>
      </c>
      <c r="I164" s="249" t="s">
        <v>398</v>
      </c>
      <c r="J164" s="250" t="s">
        <v>398</v>
      </c>
      <c r="K164" s="229">
        <f t="shared" si="76"/>
        <v>0</v>
      </c>
      <c r="L164" s="249" t="s">
        <v>398</v>
      </c>
      <c r="M164" s="250" t="s">
        <v>398</v>
      </c>
      <c r="N164" s="229">
        <f t="shared" si="77"/>
        <v>0</v>
      </c>
      <c r="O164" s="249" t="s">
        <v>398</v>
      </c>
      <c r="P164" s="250" t="s">
        <v>398</v>
      </c>
      <c r="Q164" s="229">
        <f t="shared" si="78"/>
        <v>0</v>
      </c>
      <c r="R164" s="249" t="s">
        <v>398</v>
      </c>
      <c r="S164" s="250" t="s">
        <v>398</v>
      </c>
      <c r="T164" s="229">
        <f t="shared" si="79"/>
        <v>0</v>
      </c>
      <c r="U164" s="249" t="s">
        <v>398</v>
      </c>
      <c r="V164" s="250" t="s">
        <v>398</v>
      </c>
      <c r="W164" s="229">
        <f t="shared" si="80"/>
        <v>0</v>
      </c>
      <c r="X164" s="251">
        <f t="shared" si="81"/>
        <v>0</v>
      </c>
      <c r="Z164" s="246"/>
      <c r="AA164" s="230"/>
      <c r="AB164" s="230"/>
      <c r="AC164" s="230" t="s">
        <v>297</v>
      </c>
      <c r="AD164" s="232" t="s">
        <v>515</v>
      </c>
      <c r="AE164" s="233" t="s">
        <v>422</v>
      </c>
      <c r="AF164" s="233" t="s">
        <v>423</v>
      </c>
      <c r="AG164" s="233" t="s">
        <v>416</v>
      </c>
      <c r="AH164" s="233" t="s">
        <v>417</v>
      </c>
      <c r="AI164" s="233" t="s">
        <v>418</v>
      </c>
      <c r="AJ164" s="233" t="s">
        <v>419</v>
      </c>
      <c r="AK164" s="233" t="s">
        <v>420</v>
      </c>
      <c r="AL164" s="233" t="s">
        <v>421</v>
      </c>
      <c r="AM164" s="233" t="s">
        <v>422</v>
      </c>
      <c r="AN164" s="228" t="s">
        <v>530</v>
      </c>
      <c r="AO164" s="228" t="s">
        <v>530</v>
      </c>
      <c r="AP164" s="228" t="s">
        <v>530</v>
      </c>
      <c r="AQ164" s="228" t="s">
        <v>530</v>
      </c>
      <c r="AR164" s="228" t="s">
        <v>530</v>
      </c>
      <c r="AS164" s="228" t="s">
        <v>530</v>
      </c>
      <c r="AT164" s="228" t="s">
        <v>530</v>
      </c>
      <c r="AU164" s="228" t="s">
        <v>530</v>
      </c>
      <c r="AV164" s="228" t="s">
        <v>530</v>
      </c>
    </row>
    <row r="165" spans="1:65" s="246" customFormat="1" ht="22.35" customHeight="1">
      <c r="A165" s="243"/>
      <c r="B165" s="240"/>
      <c r="C165" s="999">
        <f>SUM(E150:E164)</f>
        <v>66</v>
      </c>
      <c r="D165" s="1000"/>
      <c r="E165" s="252"/>
      <c r="F165" s="999">
        <f>SUM(H150:H163)</f>
        <v>71</v>
      </c>
      <c r="G165" s="1000"/>
      <c r="H165" s="252"/>
      <c r="I165" s="999">
        <f>SUM(K150:K163)</f>
        <v>66</v>
      </c>
      <c r="J165" s="1000"/>
      <c r="K165" s="252"/>
      <c r="L165" s="999">
        <f>SUM(N150:N164)</f>
        <v>72.5</v>
      </c>
      <c r="M165" s="1000"/>
      <c r="N165" s="252"/>
      <c r="O165" s="999">
        <f>SUM(Q150:Q164)</f>
        <v>19.5</v>
      </c>
      <c r="P165" s="1000"/>
      <c r="Q165" s="252"/>
      <c r="R165" s="999">
        <f>SUM(T150:T164)</f>
        <v>19.5</v>
      </c>
      <c r="S165" s="1000"/>
      <c r="T165" s="252"/>
      <c r="U165" s="999">
        <f>SUM(W150:W164)</f>
        <v>59.5</v>
      </c>
      <c r="V165" s="1000"/>
      <c r="W165" s="252"/>
      <c r="X165" s="253">
        <f>SUM(X150:X164)</f>
        <v>374</v>
      </c>
      <c r="Y165" s="243"/>
      <c r="AA165" s="247"/>
      <c r="AB165" s="247"/>
      <c r="AC165" s="247"/>
      <c r="AD165" s="247"/>
      <c r="AE165" s="247"/>
      <c r="AF165" s="247"/>
      <c r="AG165" s="247"/>
      <c r="AH165" s="247"/>
      <c r="AI165" s="247"/>
      <c r="AJ165" s="247"/>
      <c r="AK165" s="247"/>
      <c r="AL165" s="247"/>
      <c r="AM165" s="247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</row>
    <row r="166" spans="1:65" s="325" customFormat="1" ht="22.35" customHeight="1">
      <c r="A166" s="322"/>
      <c r="B166" s="240"/>
      <c r="C166" s="323"/>
      <c r="D166" s="323"/>
      <c r="E166" s="321"/>
      <c r="F166" s="323"/>
      <c r="G166" s="323"/>
      <c r="H166" s="321"/>
      <c r="I166" s="323"/>
      <c r="J166" s="323"/>
      <c r="K166" s="321"/>
      <c r="L166" s="323"/>
      <c r="M166" s="323"/>
      <c r="N166" s="321"/>
      <c r="O166" s="323"/>
      <c r="P166" s="323"/>
      <c r="Q166" s="321"/>
      <c r="R166" s="323"/>
      <c r="S166" s="323"/>
      <c r="T166" s="321"/>
      <c r="U166" s="323"/>
      <c r="V166" s="323"/>
      <c r="W166" s="321"/>
      <c r="X166" s="324">
        <f>SUM(C165:V165)</f>
        <v>374</v>
      </c>
      <c r="Y166" s="322"/>
      <c r="AA166" s="326"/>
      <c r="AB166" s="326"/>
      <c r="AC166" s="326"/>
      <c r="AD166" s="326"/>
      <c r="AE166" s="326"/>
      <c r="AF166" s="326"/>
      <c r="AG166" s="326"/>
      <c r="AH166" s="326"/>
      <c r="AI166" s="326"/>
      <c r="AJ166" s="326"/>
      <c r="AK166" s="326"/>
      <c r="AL166" s="326"/>
      <c r="AM166" s="326"/>
      <c r="AN166" s="322"/>
      <c r="AO166" s="322"/>
      <c r="AP166" s="322"/>
      <c r="AQ166" s="322"/>
      <c r="AR166" s="322"/>
      <c r="AS166" s="322"/>
      <c r="AT166" s="322"/>
      <c r="AU166" s="322"/>
      <c r="AV166" s="322"/>
      <c r="AW166" s="322"/>
      <c r="AX166" s="322"/>
      <c r="AY166" s="322"/>
      <c r="AZ166" s="322"/>
      <c r="BA166" s="322"/>
      <c r="BB166" s="322"/>
      <c r="BC166" s="322"/>
      <c r="BD166" s="322"/>
      <c r="BE166" s="322"/>
      <c r="BF166" s="322"/>
      <c r="BG166" s="322"/>
      <c r="BH166" s="322"/>
      <c r="BI166" s="322"/>
      <c r="BJ166" s="322"/>
      <c r="BK166" s="322"/>
      <c r="BL166" s="322"/>
      <c r="BM166" s="322"/>
    </row>
    <row r="167" spans="1:65" s="325" customFormat="1" ht="22.35" customHeight="1">
      <c r="A167" s="322"/>
      <c r="B167" s="240"/>
      <c r="C167" s="323"/>
      <c r="D167" s="323"/>
      <c r="E167" s="321"/>
      <c r="F167" s="323"/>
      <c r="G167" s="323"/>
      <c r="H167" s="321"/>
      <c r="I167" s="323"/>
      <c r="J167" s="323"/>
      <c r="K167" s="321"/>
      <c r="L167" s="323"/>
      <c r="M167" s="323"/>
      <c r="N167" s="321"/>
      <c r="O167" s="323"/>
      <c r="P167" s="323"/>
      <c r="Q167" s="321"/>
      <c r="R167" s="323"/>
      <c r="S167" s="323"/>
      <c r="T167" s="321"/>
      <c r="U167" s="323"/>
      <c r="V167" s="323"/>
      <c r="W167" s="321"/>
      <c r="X167" s="324"/>
      <c r="Y167" s="322"/>
      <c r="AA167" s="326"/>
      <c r="AB167" s="326"/>
      <c r="AC167" s="326"/>
      <c r="AD167" s="326"/>
      <c r="AE167" s="326"/>
      <c r="AF167" s="326"/>
      <c r="AG167" s="326"/>
      <c r="AH167" s="326"/>
      <c r="AI167" s="326"/>
      <c r="AJ167" s="326"/>
      <c r="AK167" s="326"/>
      <c r="AL167" s="326"/>
      <c r="AM167" s="326"/>
      <c r="AN167" s="322"/>
      <c r="AO167" s="322"/>
      <c r="AP167" s="322"/>
      <c r="AQ167" s="322"/>
      <c r="AR167" s="322"/>
      <c r="AS167" s="322"/>
      <c r="AT167" s="322"/>
      <c r="AU167" s="322"/>
      <c r="AV167" s="322"/>
      <c r="AW167" s="322"/>
      <c r="AX167" s="322"/>
      <c r="AY167" s="322"/>
      <c r="AZ167" s="322"/>
      <c r="BA167" s="322"/>
      <c r="BB167" s="322"/>
      <c r="BC167" s="322"/>
      <c r="BD167" s="322"/>
      <c r="BE167" s="322"/>
      <c r="BF167" s="322"/>
      <c r="BG167" s="322"/>
      <c r="BH167" s="322"/>
      <c r="BI167" s="322"/>
      <c r="BJ167" s="322"/>
      <c r="BK167" s="322"/>
      <c r="BL167" s="322"/>
      <c r="BM167" s="322"/>
    </row>
    <row r="168" spans="1:65" s="325" customFormat="1" ht="22.35" customHeight="1">
      <c r="A168" s="322"/>
      <c r="B168" s="239"/>
      <c r="C168" s="239"/>
      <c r="D168" s="239"/>
      <c r="E168" s="239"/>
      <c r="F168" s="239"/>
      <c r="G168" s="239"/>
      <c r="H168" s="239"/>
      <c r="I168" s="239"/>
      <c r="J168" s="239"/>
      <c r="K168" s="239"/>
      <c r="L168" s="239"/>
      <c r="M168" s="239"/>
      <c r="N168" s="239"/>
      <c r="O168" s="239"/>
      <c r="P168" s="239"/>
      <c r="Q168" s="239"/>
      <c r="R168" s="239"/>
      <c r="S168" s="239"/>
      <c r="T168" s="239"/>
      <c r="U168" s="239"/>
      <c r="V168" s="239"/>
      <c r="W168" s="239"/>
      <c r="X168" s="239"/>
      <c r="Y168" s="322"/>
      <c r="AA168" s="326"/>
      <c r="AB168" s="326"/>
      <c r="AC168" s="326"/>
      <c r="AD168" s="326"/>
      <c r="AE168" s="326"/>
      <c r="AF168" s="326"/>
      <c r="AG168" s="326"/>
      <c r="AH168" s="326"/>
      <c r="AI168" s="326"/>
      <c r="AJ168" s="326"/>
      <c r="AK168" s="326"/>
      <c r="AL168" s="326"/>
      <c r="AM168" s="326"/>
      <c r="AN168" s="322"/>
      <c r="AO168" s="322"/>
      <c r="AP168" s="322"/>
      <c r="AQ168" s="322"/>
      <c r="AR168" s="322"/>
      <c r="AS168" s="322"/>
      <c r="AT168" s="322"/>
      <c r="AU168" s="322"/>
      <c r="AV168" s="322"/>
      <c r="AW168" s="322"/>
      <c r="AX168" s="322"/>
      <c r="AY168" s="322"/>
      <c r="AZ168" s="322"/>
      <c r="BA168" s="322"/>
      <c r="BB168" s="322"/>
      <c r="BC168" s="322"/>
      <c r="BD168" s="322"/>
      <c r="BE168" s="322"/>
      <c r="BF168" s="322"/>
      <c r="BG168" s="322"/>
      <c r="BH168" s="322"/>
      <c r="BI168" s="322"/>
      <c r="BJ168" s="322"/>
      <c r="BK168" s="322"/>
      <c r="BL168" s="322"/>
      <c r="BM168" s="322"/>
    </row>
    <row r="169" spans="1:65" s="243" customFormat="1" ht="22.35" customHeight="1">
      <c r="B169" s="1001" t="s">
        <v>531</v>
      </c>
      <c r="C169" s="1001"/>
      <c r="D169" s="1001"/>
      <c r="E169" s="1001"/>
      <c r="F169" s="1001"/>
      <c r="G169" s="1001"/>
      <c r="H169" s="237"/>
      <c r="I169" s="239"/>
      <c r="J169" s="239"/>
      <c r="K169" s="237"/>
      <c r="L169" s="239"/>
      <c r="M169" s="239"/>
      <c r="N169" s="237"/>
      <c r="O169" s="239"/>
      <c r="P169" s="239"/>
      <c r="Q169" s="237"/>
      <c r="R169" s="240"/>
      <c r="S169" s="240"/>
      <c r="T169" s="237"/>
      <c r="U169" s="240"/>
      <c r="V169" s="239"/>
      <c r="W169" s="237"/>
      <c r="X169" s="244"/>
      <c r="Z169" s="246"/>
      <c r="AA169" s="247"/>
      <c r="AB169" s="247"/>
      <c r="AC169" s="247"/>
      <c r="AD169" s="247"/>
      <c r="AE169" s="247"/>
      <c r="AF169" s="247"/>
      <c r="AG169" s="247"/>
      <c r="AH169" s="247"/>
      <c r="AI169" s="247"/>
      <c r="AJ169" s="247"/>
      <c r="AK169" s="247"/>
    </row>
    <row r="170" spans="1:65" s="243" customFormat="1" ht="22.35" customHeight="1" thickBot="1">
      <c r="B170" s="205"/>
      <c r="C170" s="995" t="s">
        <v>37</v>
      </c>
      <c r="D170" s="996"/>
      <c r="E170" s="237"/>
      <c r="F170" s="996" t="s">
        <v>38</v>
      </c>
      <c r="G170" s="996"/>
      <c r="H170" s="237"/>
      <c r="I170" s="996" t="s">
        <v>39</v>
      </c>
      <c r="J170" s="996"/>
      <c r="K170" s="237"/>
      <c r="L170" s="996" t="s">
        <v>40</v>
      </c>
      <c r="M170" s="996"/>
      <c r="N170" s="237"/>
      <c r="O170" s="996" t="s">
        <v>41</v>
      </c>
      <c r="P170" s="996"/>
      <c r="Q170" s="237"/>
      <c r="R170" s="996" t="s">
        <v>42</v>
      </c>
      <c r="S170" s="996"/>
      <c r="T170" s="237"/>
      <c r="U170" s="996" t="s">
        <v>43</v>
      </c>
      <c r="V170" s="996"/>
      <c r="W170" s="237"/>
      <c r="X170" s="238" t="s">
        <v>392</v>
      </c>
      <c r="Z170" s="246"/>
      <c r="AA170" s="225" t="s">
        <v>393</v>
      </c>
      <c r="AB170" s="225" t="s">
        <v>394</v>
      </c>
      <c r="AC170" s="225" t="s">
        <v>395</v>
      </c>
      <c r="AD170" s="226" t="s">
        <v>396</v>
      </c>
      <c r="AE170" s="227">
        <v>41778</v>
      </c>
      <c r="AF170" s="227">
        <v>41785</v>
      </c>
      <c r="AG170" s="227">
        <v>41792</v>
      </c>
      <c r="AH170" s="227">
        <v>41799</v>
      </c>
      <c r="AI170" s="227">
        <v>41806</v>
      </c>
      <c r="AJ170" s="227">
        <v>41813</v>
      </c>
      <c r="AK170" s="227">
        <v>41820</v>
      </c>
      <c r="AL170" s="227">
        <v>41827</v>
      </c>
      <c r="AM170" s="227">
        <v>41834</v>
      </c>
      <c r="AN170" s="315" t="str">
        <f>AN161</f>
        <v>K12</v>
      </c>
      <c r="AO170" s="315" t="str">
        <f>AO161</f>
        <v>K12</v>
      </c>
      <c r="AP170" s="315" t="str">
        <f>AP161</f>
        <v>K12</v>
      </c>
      <c r="AQ170" s="315" t="str">
        <f t="shared" ref="AQ170:AV170" si="82">AQ161</f>
        <v>K12</v>
      </c>
      <c r="AR170" s="315" t="str">
        <f t="shared" si="82"/>
        <v>K12</v>
      </c>
      <c r="AS170" s="315" t="str">
        <f t="shared" si="82"/>
        <v>K12</v>
      </c>
      <c r="AT170" s="315" t="str">
        <f t="shared" si="82"/>
        <v>K12</v>
      </c>
      <c r="AU170" s="315" t="str">
        <f t="shared" si="82"/>
        <v>K12</v>
      </c>
      <c r="AV170" s="315" t="str">
        <f t="shared" si="82"/>
        <v>K12</v>
      </c>
    </row>
    <row r="171" spans="1:65" s="243" customFormat="1" ht="22.35" customHeight="1" thickTop="1">
      <c r="B171" s="228" t="s">
        <v>533</v>
      </c>
      <c r="C171" s="328">
        <v>0.29166666666666669</v>
      </c>
      <c r="D171" s="329">
        <v>0.58333333333333337</v>
      </c>
      <c r="E171" s="229">
        <f>IF(C171="x",0,((IF((+D171-C171)&lt;0,(D171-C171)+1,D171-C171))*24)-0.5)</f>
        <v>6.5</v>
      </c>
      <c r="F171" s="328">
        <v>0.29166666666666669</v>
      </c>
      <c r="G171" s="329">
        <v>0.58333333333333337</v>
      </c>
      <c r="H171" s="229">
        <f>IF(F171="x",0,((IF((+G171-F171)&lt;0,(G171-F171)+1,G171-F171))*24)-0.5)</f>
        <v>6.5</v>
      </c>
      <c r="I171" s="328">
        <v>0.29166666666666669</v>
      </c>
      <c r="J171" s="329">
        <v>0.58333333333333337</v>
      </c>
      <c r="K171" s="229">
        <f>IF(I171="x",0,((IF((+J171-I171)&lt;0,(J171-I171)+1,J171-I171))*24)-0.5)</f>
        <v>6.5</v>
      </c>
      <c r="L171" s="328">
        <v>0.29166666666666669</v>
      </c>
      <c r="M171" s="329">
        <v>0.58333333333333337</v>
      </c>
      <c r="N171" s="229">
        <f>IF(L171="x",0,((IF((+M171-L171)&lt;0,(M171-L171)+1,M171-L171))*24)-0.5)</f>
        <v>6.5</v>
      </c>
      <c r="O171" s="249" t="s">
        <v>398</v>
      </c>
      <c r="P171" s="250" t="s">
        <v>398</v>
      </c>
      <c r="Q171" s="229">
        <f>IF(O171="x",0,((IF((+P171-O171)&lt;0,(P171-O171)+1,P171-O171))*24)-0.5)</f>
        <v>0</v>
      </c>
      <c r="R171" s="249" t="s">
        <v>398</v>
      </c>
      <c r="S171" s="250" t="s">
        <v>398</v>
      </c>
      <c r="T171" s="229">
        <f>IF(R171="x",0,((IF((+S171-R171)&lt;0,(S171-R171)+1,S171-R171))*24)-0.5)</f>
        <v>0</v>
      </c>
      <c r="U171" s="328">
        <v>0.29166666666666669</v>
      </c>
      <c r="V171" s="329">
        <v>0.58333333333333337</v>
      </c>
      <c r="W171" s="229">
        <f>IF(U171="x",0,((IF((+V171-U171)&lt;0,(V171-U171)+1,V171-U171))*24)-0.5)</f>
        <v>6.5</v>
      </c>
      <c r="X171" s="251">
        <f>E171+H171+K171+N171+Q171+T171+W171</f>
        <v>32.5</v>
      </c>
      <c r="Z171" s="246"/>
      <c r="AA171" s="230">
        <v>6112055529</v>
      </c>
      <c r="AB171" s="230" t="s">
        <v>383</v>
      </c>
      <c r="AC171" s="230" t="s">
        <v>532</v>
      </c>
      <c r="AD171" s="232" t="s">
        <v>515</v>
      </c>
      <c r="AE171" s="233" t="s">
        <v>416</v>
      </c>
      <c r="AF171" s="233" t="s">
        <v>417</v>
      </c>
      <c r="AG171" s="233" t="s">
        <v>418</v>
      </c>
      <c r="AH171" s="233" t="s">
        <v>419</v>
      </c>
      <c r="AI171" s="233" t="s">
        <v>420</v>
      </c>
      <c r="AJ171" s="233" t="s">
        <v>421</v>
      </c>
      <c r="AK171" s="233" t="s">
        <v>422</v>
      </c>
      <c r="AL171" s="233" t="s">
        <v>423</v>
      </c>
      <c r="AM171" s="233" t="s">
        <v>416</v>
      </c>
      <c r="AN171" s="311" t="s">
        <v>533</v>
      </c>
      <c r="AO171" s="311" t="s">
        <v>533</v>
      </c>
      <c r="AP171" s="311" t="s">
        <v>533</v>
      </c>
      <c r="AQ171" s="311" t="s">
        <v>533</v>
      </c>
      <c r="AR171" s="311" t="s">
        <v>533</v>
      </c>
      <c r="AS171" s="311" t="s">
        <v>533</v>
      </c>
      <c r="AT171" s="311" t="s">
        <v>533</v>
      </c>
      <c r="AU171" s="311" t="s">
        <v>533</v>
      </c>
      <c r="AV171" s="311" t="s">
        <v>533</v>
      </c>
    </row>
    <row r="172" spans="1:65" s="243" customFormat="1" ht="22.35" customHeight="1">
      <c r="B172" s="228" t="s">
        <v>534</v>
      </c>
      <c r="C172" s="328">
        <v>0.29166666666666669</v>
      </c>
      <c r="D172" s="329">
        <v>0.58333333333333337</v>
      </c>
      <c r="E172" s="229">
        <f t="shared" ref="E172:E184" si="83">IF(C172="x",0,((IF((+D172-C172)&lt;0,(D172-C172)+1,D172-C172))*24)-0.5)</f>
        <v>6.5</v>
      </c>
      <c r="F172" s="328">
        <v>0.29166666666666669</v>
      </c>
      <c r="G172" s="329">
        <v>0.58333333333333337</v>
      </c>
      <c r="H172" s="229">
        <f t="shared" ref="H172:H184" si="84">IF(F172="x",0,((IF((+G172-F172)&lt;0,(G172-F172)+1,G172-F172))*24)-0.5)</f>
        <v>6.5</v>
      </c>
      <c r="I172" s="328">
        <v>0.29166666666666669</v>
      </c>
      <c r="J172" s="329">
        <v>0.58333333333333337</v>
      </c>
      <c r="K172" s="229">
        <f t="shared" ref="K172:K184" si="85">IF(I172="x",0,((IF((+J172-I172)&lt;0,(J172-I172)+1,J172-I172))*24)-0.5)</f>
        <v>6.5</v>
      </c>
      <c r="L172" s="328">
        <v>0.29166666666666669</v>
      </c>
      <c r="M172" s="329">
        <v>0.58333333333333337</v>
      </c>
      <c r="N172" s="229">
        <f t="shared" ref="N172:N184" si="86">IF(L172="x",0,((IF((+M172-L172)&lt;0,(M172-L172)+1,M172-L172))*24)-0.5)</f>
        <v>6.5</v>
      </c>
      <c r="O172" s="249" t="s">
        <v>398</v>
      </c>
      <c r="P172" s="250" t="s">
        <v>398</v>
      </c>
      <c r="Q172" s="229">
        <f t="shared" ref="Q172:Q184" si="87">IF(O172="x",0,((IF((+P172-O172)&lt;0,(P172-O172)+1,P172-O172))*24)-0.5)</f>
        <v>0</v>
      </c>
      <c r="R172" s="328">
        <v>0.29166666666666669</v>
      </c>
      <c r="S172" s="329">
        <v>0.58333333333333337</v>
      </c>
      <c r="T172" s="229">
        <f t="shared" ref="T172:T184" si="88">IF(R172="x",0,((IF((+S172-R172)&lt;0,(S172-R172)+1,S172-R172))*24)-0.5)</f>
        <v>6.5</v>
      </c>
      <c r="U172" s="249" t="s">
        <v>398</v>
      </c>
      <c r="V172" s="250" t="s">
        <v>398</v>
      </c>
      <c r="W172" s="229">
        <f t="shared" ref="W172:W184" si="89">IF(U172="x",0,((IF((+V172-U172)&lt;0,(V172-U172)+1,V172-U172))*24)-0.5)</f>
        <v>0</v>
      </c>
      <c r="X172" s="251">
        <f t="shared" ref="X172:X184" si="90">E172+H172+K172+N172+Q172+T172+W172</f>
        <v>32.5</v>
      </c>
      <c r="Z172" s="246"/>
      <c r="AA172" s="230">
        <v>61120731994</v>
      </c>
      <c r="AB172" s="230" t="s">
        <v>384</v>
      </c>
      <c r="AC172" s="230" t="s">
        <v>532</v>
      </c>
      <c r="AD172" s="232" t="s">
        <v>515</v>
      </c>
      <c r="AE172" s="233" t="s">
        <v>417</v>
      </c>
      <c r="AF172" s="233" t="s">
        <v>418</v>
      </c>
      <c r="AG172" s="233" t="s">
        <v>419</v>
      </c>
      <c r="AH172" s="233" t="s">
        <v>420</v>
      </c>
      <c r="AI172" s="233" t="s">
        <v>421</v>
      </c>
      <c r="AJ172" s="233" t="s">
        <v>422</v>
      </c>
      <c r="AK172" s="233" t="s">
        <v>423</v>
      </c>
      <c r="AL172" s="233" t="s">
        <v>416</v>
      </c>
      <c r="AM172" s="233" t="s">
        <v>417</v>
      </c>
      <c r="AN172" s="311" t="s">
        <v>534</v>
      </c>
      <c r="AO172" s="311" t="s">
        <v>534</v>
      </c>
      <c r="AP172" s="311" t="s">
        <v>534</v>
      </c>
      <c r="AQ172" s="311" t="s">
        <v>534</v>
      </c>
      <c r="AR172" s="311" t="s">
        <v>534</v>
      </c>
      <c r="AS172" s="311" t="s">
        <v>534</v>
      </c>
      <c r="AT172" s="311" t="s">
        <v>534</v>
      </c>
      <c r="AU172" s="311" t="s">
        <v>534</v>
      </c>
      <c r="AV172" s="311" t="s">
        <v>534</v>
      </c>
    </row>
    <row r="173" spans="1:65" s="243" customFormat="1" ht="22.35" customHeight="1">
      <c r="B173" s="228" t="s">
        <v>535</v>
      </c>
      <c r="C173" s="328">
        <v>0.625</v>
      </c>
      <c r="D173" s="329">
        <v>0.95833333333333337</v>
      </c>
      <c r="E173" s="229">
        <f t="shared" si="83"/>
        <v>7.5</v>
      </c>
      <c r="F173" s="328">
        <v>0.625</v>
      </c>
      <c r="G173" s="329">
        <v>0.95833333333333337</v>
      </c>
      <c r="H173" s="229">
        <f t="shared" si="84"/>
        <v>7.5</v>
      </c>
      <c r="I173" s="328">
        <v>0.625</v>
      </c>
      <c r="J173" s="329">
        <v>0.95833333333333337</v>
      </c>
      <c r="K173" s="229">
        <f t="shared" si="85"/>
        <v>7.5</v>
      </c>
      <c r="L173" s="328">
        <v>0.625</v>
      </c>
      <c r="M173" s="329">
        <v>0.95833333333333337</v>
      </c>
      <c r="N173" s="229">
        <f t="shared" si="86"/>
        <v>7.5</v>
      </c>
      <c r="O173" s="249" t="s">
        <v>398</v>
      </c>
      <c r="P173" s="250" t="s">
        <v>398</v>
      </c>
      <c r="Q173" s="229">
        <f t="shared" si="87"/>
        <v>0</v>
      </c>
      <c r="R173" s="249" t="s">
        <v>398</v>
      </c>
      <c r="S173" s="250" t="s">
        <v>398</v>
      </c>
      <c r="T173" s="229">
        <f t="shared" si="88"/>
        <v>0</v>
      </c>
      <c r="U173" s="328">
        <v>0.625</v>
      </c>
      <c r="V173" s="329">
        <v>0.95833333333333337</v>
      </c>
      <c r="W173" s="229">
        <f t="shared" si="89"/>
        <v>7.5</v>
      </c>
      <c r="X173" s="251">
        <f t="shared" si="90"/>
        <v>37.5</v>
      </c>
      <c r="Z173" s="246"/>
      <c r="AA173" s="230">
        <v>61120509580</v>
      </c>
      <c r="AB173" s="230" t="s">
        <v>390</v>
      </c>
      <c r="AC173" s="230" t="s">
        <v>532</v>
      </c>
      <c r="AD173" s="232" t="s">
        <v>515</v>
      </c>
      <c r="AE173" s="233" t="s">
        <v>418</v>
      </c>
      <c r="AF173" s="233" t="s">
        <v>419</v>
      </c>
      <c r="AG173" s="233" t="s">
        <v>420</v>
      </c>
      <c r="AH173" s="233" t="s">
        <v>421</v>
      </c>
      <c r="AI173" s="233" t="s">
        <v>422</v>
      </c>
      <c r="AJ173" s="233" t="s">
        <v>423</v>
      </c>
      <c r="AK173" s="233" t="s">
        <v>416</v>
      </c>
      <c r="AL173" s="233" t="s">
        <v>417</v>
      </c>
      <c r="AM173" s="233" t="s">
        <v>418</v>
      </c>
      <c r="AN173" s="311" t="s">
        <v>535</v>
      </c>
      <c r="AO173" s="311" t="s">
        <v>535</v>
      </c>
      <c r="AP173" s="311" t="s">
        <v>535</v>
      </c>
      <c r="AQ173" s="311" t="s">
        <v>535</v>
      </c>
      <c r="AR173" s="311" t="s">
        <v>535</v>
      </c>
      <c r="AS173" s="311" t="s">
        <v>535</v>
      </c>
      <c r="AT173" s="311" t="s">
        <v>535</v>
      </c>
      <c r="AU173" s="311" t="s">
        <v>535</v>
      </c>
      <c r="AV173" s="311" t="s">
        <v>535</v>
      </c>
    </row>
    <row r="174" spans="1:65" s="243" customFormat="1" ht="22.35" customHeight="1">
      <c r="B174" s="228" t="s">
        <v>536</v>
      </c>
      <c r="C174" s="249" t="s">
        <v>398</v>
      </c>
      <c r="D174" s="250" t="s">
        <v>398</v>
      </c>
      <c r="E174" s="229">
        <f t="shared" si="83"/>
        <v>0</v>
      </c>
      <c r="F174" s="328">
        <v>0.60416666666666663</v>
      </c>
      <c r="G174" s="329">
        <v>0.9375</v>
      </c>
      <c r="H174" s="229">
        <f t="shared" si="84"/>
        <v>7.5</v>
      </c>
      <c r="I174" s="328">
        <v>0.60416666666666663</v>
      </c>
      <c r="J174" s="329">
        <v>0.9375</v>
      </c>
      <c r="K174" s="229">
        <f t="shared" si="85"/>
        <v>7.5</v>
      </c>
      <c r="L174" s="328">
        <v>0.60416666666666663</v>
      </c>
      <c r="M174" s="329">
        <v>0.9375</v>
      </c>
      <c r="N174" s="229">
        <f t="shared" si="86"/>
        <v>7.5</v>
      </c>
      <c r="O174" s="328">
        <v>0.60416666666666663</v>
      </c>
      <c r="P174" s="329">
        <v>0.9375</v>
      </c>
      <c r="Q174" s="229">
        <f t="shared" si="87"/>
        <v>7.5</v>
      </c>
      <c r="R174" s="328">
        <v>0.60416666666666663</v>
      </c>
      <c r="S174" s="329">
        <v>0.9375</v>
      </c>
      <c r="T174" s="229">
        <f t="shared" si="88"/>
        <v>7.5</v>
      </c>
      <c r="U174" s="249" t="s">
        <v>398</v>
      </c>
      <c r="V174" s="250" t="s">
        <v>398</v>
      </c>
      <c r="W174" s="229">
        <f t="shared" si="89"/>
        <v>0</v>
      </c>
      <c r="X174" s="251">
        <f t="shared" si="90"/>
        <v>37.5</v>
      </c>
      <c r="Z174" s="246"/>
      <c r="AA174" s="230">
        <v>61120766143</v>
      </c>
      <c r="AB174" s="230" t="s">
        <v>385</v>
      </c>
      <c r="AC174" s="230" t="s">
        <v>532</v>
      </c>
      <c r="AD174" s="232" t="s">
        <v>515</v>
      </c>
      <c r="AE174" s="233" t="s">
        <v>419</v>
      </c>
      <c r="AF174" s="233" t="s">
        <v>420</v>
      </c>
      <c r="AG174" s="233" t="s">
        <v>421</v>
      </c>
      <c r="AH174" s="233" t="s">
        <v>422</v>
      </c>
      <c r="AI174" s="233" t="s">
        <v>423</v>
      </c>
      <c r="AJ174" s="233" t="s">
        <v>416</v>
      </c>
      <c r="AK174" s="233" t="s">
        <v>417</v>
      </c>
      <c r="AL174" s="233" t="s">
        <v>418</v>
      </c>
      <c r="AM174" s="233" t="s">
        <v>419</v>
      </c>
      <c r="AN174" s="311" t="s">
        <v>536</v>
      </c>
      <c r="AO174" s="311" t="s">
        <v>536</v>
      </c>
      <c r="AP174" s="311" t="s">
        <v>536</v>
      </c>
      <c r="AQ174" s="311" t="s">
        <v>536</v>
      </c>
      <c r="AR174" s="311" t="s">
        <v>536</v>
      </c>
      <c r="AS174" s="311" t="s">
        <v>536</v>
      </c>
      <c r="AT174" s="311" t="s">
        <v>536</v>
      </c>
      <c r="AU174" s="311" t="s">
        <v>536</v>
      </c>
      <c r="AV174" s="311" t="s">
        <v>536</v>
      </c>
    </row>
    <row r="175" spans="1:65" s="243" customFormat="1" ht="22.35" customHeight="1">
      <c r="B175" s="228" t="s">
        <v>537</v>
      </c>
      <c r="C175" s="328">
        <v>0.29166666666666669</v>
      </c>
      <c r="D175" s="329">
        <v>0.58333333333333337</v>
      </c>
      <c r="E175" s="229">
        <f t="shared" si="83"/>
        <v>6.5</v>
      </c>
      <c r="F175" s="328">
        <v>0.29166666666666669</v>
      </c>
      <c r="G175" s="329">
        <v>0.58333333333333337</v>
      </c>
      <c r="H175" s="229">
        <f t="shared" si="84"/>
        <v>6.5</v>
      </c>
      <c r="I175" s="328">
        <v>0.29166666666666669</v>
      </c>
      <c r="J175" s="329">
        <v>0.58333333333333337</v>
      </c>
      <c r="K175" s="229">
        <f t="shared" si="85"/>
        <v>6.5</v>
      </c>
      <c r="L175" s="328">
        <v>0.29166666666666669</v>
      </c>
      <c r="M175" s="329">
        <v>0.58333333333333337</v>
      </c>
      <c r="N175" s="229">
        <f t="shared" si="86"/>
        <v>6.5</v>
      </c>
      <c r="O175" s="328">
        <v>0.29166666666666669</v>
      </c>
      <c r="P175" s="329">
        <v>0.58333333333333337</v>
      </c>
      <c r="Q175" s="229">
        <f t="shared" si="87"/>
        <v>6.5</v>
      </c>
      <c r="R175" s="249" t="s">
        <v>398</v>
      </c>
      <c r="S175" s="250" t="s">
        <v>398</v>
      </c>
      <c r="T175" s="229">
        <f t="shared" si="88"/>
        <v>0</v>
      </c>
      <c r="U175" s="249" t="s">
        <v>398</v>
      </c>
      <c r="V175" s="250" t="s">
        <v>398</v>
      </c>
      <c r="W175" s="229">
        <f t="shared" si="89"/>
        <v>0</v>
      </c>
      <c r="X175" s="251">
        <f t="shared" si="90"/>
        <v>32.5</v>
      </c>
      <c r="Z175" s="246"/>
      <c r="AA175" s="230">
        <v>61120767746</v>
      </c>
      <c r="AB175" s="230" t="s">
        <v>386</v>
      </c>
      <c r="AC175" s="230" t="s">
        <v>532</v>
      </c>
      <c r="AD175" s="232" t="s">
        <v>515</v>
      </c>
      <c r="AE175" s="233" t="s">
        <v>420</v>
      </c>
      <c r="AF175" s="233" t="s">
        <v>421</v>
      </c>
      <c r="AG175" s="233" t="s">
        <v>422</v>
      </c>
      <c r="AH175" s="233" t="s">
        <v>423</v>
      </c>
      <c r="AI175" s="233" t="s">
        <v>416</v>
      </c>
      <c r="AJ175" s="233" t="s">
        <v>417</v>
      </c>
      <c r="AK175" s="233" t="s">
        <v>418</v>
      </c>
      <c r="AL175" s="233" t="s">
        <v>419</v>
      </c>
      <c r="AM175" s="233" t="s">
        <v>420</v>
      </c>
      <c r="AN175" s="311" t="s">
        <v>537</v>
      </c>
      <c r="AO175" s="311" t="s">
        <v>537</v>
      </c>
      <c r="AP175" s="311" t="s">
        <v>537</v>
      </c>
      <c r="AQ175" s="311" t="s">
        <v>537</v>
      </c>
      <c r="AR175" s="311" t="s">
        <v>537</v>
      </c>
      <c r="AS175" s="311" t="s">
        <v>537</v>
      </c>
      <c r="AT175" s="311" t="s">
        <v>537</v>
      </c>
      <c r="AU175" s="311" t="s">
        <v>537</v>
      </c>
      <c r="AV175" s="311" t="s">
        <v>537</v>
      </c>
    </row>
    <row r="176" spans="1:65" s="243" customFormat="1" ht="22.35" customHeight="1">
      <c r="B176" s="228" t="s">
        <v>538</v>
      </c>
      <c r="C176" s="249" t="s">
        <v>398</v>
      </c>
      <c r="D176" s="250" t="s">
        <v>398</v>
      </c>
      <c r="E176" s="229">
        <f t="shared" si="83"/>
        <v>0</v>
      </c>
      <c r="F176" s="249" t="s">
        <v>398</v>
      </c>
      <c r="G176" s="250" t="s">
        <v>398</v>
      </c>
      <c r="H176" s="229">
        <f t="shared" si="84"/>
        <v>0</v>
      </c>
      <c r="I176" s="249" t="s">
        <v>398</v>
      </c>
      <c r="J176" s="250" t="s">
        <v>398</v>
      </c>
      <c r="K176" s="229">
        <f t="shared" si="85"/>
        <v>0</v>
      </c>
      <c r="L176" s="249" t="s">
        <v>398</v>
      </c>
      <c r="M176" s="250" t="s">
        <v>398</v>
      </c>
      <c r="N176" s="229">
        <f t="shared" si="86"/>
        <v>0</v>
      </c>
      <c r="O176" s="249" t="s">
        <v>398</v>
      </c>
      <c r="P176" s="250" t="s">
        <v>398</v>
      </c>
      <c r="Q176" s="229">
        <f t="shared" si="87"/>
        <v>0</v>
      </c>
      <c r="R176" s="249" t="s">
        <v>398</v>
      </c>
      <c r="S176" s="250" t="s">
        <v>398</v>
      </c>
      <c r="T176" s="229">
        <f t="shared" si="88"/>
        <v>0</v>
      </c>
      <c r="U176" s="249" t="s">
        <v>398</v>
      </c>
      <c r="V176" s="250" t="s">
        <v>398</v>
      </c>
      <c r="W176" s="229">
        <f t="shared" si="89"/>
        <v>0</v>
      </c>
      <c r="X176" s="251">
        <f t="shared" si="90"/>
        <v>0</v>
      </c>
      <c r="Z176" s="246"/>
      <c r="AA176" s="230"/>
      <c r="AB176" s="230"/>
      <c r="AC176" s="230" t="s">
        <v>532</v>
      </c>
      <c r="AD176" s="232" t="s">
        <v>515</v>
      </c>
      <c r="AE176" s="233" t="s">
        <v>421</v>
      </c>
      <c r="AF176" s="233" t="s">
        <v>422</v>
      </c>
      <c r="AG176" s="233" t="s">
        <v>423</v>
      </c>
      <c r="AH176" s="233" t="s">
        <v>416</v>
      </c>
      <c r="AI176" s="233" t="s">
        <v>417</v>
      </c>
      <c r="AJ176" s="233" t="s">
        <v>418</v>
      </c>
      <c r="AK176" s="233" t="s">
        <v>419</v>
      </c>
      <c r="AL176" s="233" t="s">
        <v>420</v>
      </c>
      <c r="AM176" s="233" t="s">
        <v>421</v>
      </c>
      <c r="AN176" s="311" t="s">
        <v>538</v>
      </c>
      <c r="AO176" s="311" t="s">
        <v>538</v>
      </c>
      <c r="AP176" s="311" t="s">
        <v>538</v>
      </c>
      <c r="AQ176" s="311" t="s">
        <v>538</v>
      </c>
      <c r="AR176" s="311" t="s">
        <v>538</v>
      </c>
      <c r="AS176" s="311" t="s">
        <v>538</v>
      </c>
      <c r="AT176" s="311" t="s">
        <v>538</v>
      </c>
      <c r="AU176" s="311" t="s">
        <v>538</v>
      </c>
      <c r="AV176" s="311" t="s">
        <v>538</v>
      </c>
    </row>
    <row r="177" spans="1:65" s="243" customFormat="1" ht="22.35" customHeight="1">
      <c r="B177" s="228" t="s">
        <v>539</v>
      </c>
      <c r="C177" s="249" t="s">
        <v>398</v>
      </c>
      <c r="D177" s="250" t="s">
        <v>398</v>
      </c>
      <c r="E177" s="229">
        <f t="shared" si="83"/>
        <v>0</v>
      </c>
      <c r="F177" s="249" t="s">
        <v>398</v>
      </c>
      <c r="G177" s="250" t="s">
        <v>398</v>
      </c>
      <c r="H177" s="229">
        <f t="shared" si="84"/>
        <v>0</v>
      </c>
      <c r="I177" s="249" t="s">
        <v>398</v>
      </c>
      <c r="J177" s="250" t="s">
        <v>398</v>
      </c>
      <c r="K177" s="229">
        <f t="shared" si="85"/>
        <v>0</v>
      </c>
      <c r="L177" s="249" t="s">
        <v>398</v>
      </c>
      <c r="M177" s="250" t="s">
        <v>398</v>
      </c>
      <c r="N177" s="229">
        <f t="shared" si="86"/>
        <v>0</v>
      </c>
      <c r="O177" s="249" t="s">
        <v>398</v>
      </c>
      <c r="P177" s="250" t="s">
        <v>398</v>
      </c>
      <c r="Q177" s="229">
        <f t="shared" si="87"/>
        <v>0</v>
      </c>
      <c r="R177" s="249" t="s">
        <v>398</v>
      </c>
      <c r="S177" s="250" t="s">
        <v>398</v>
      </c>
      <c r="T177" s="229">
        <f t="shared" si="88"/>
        <v>0</v>
      </c>
      <c r="U177" s="249" t="s">
        <v>398</v>
      </c>
      <c r="V177" s="250" t="s">
        <v>398</v>
      </c>
      <c r="W177" s="229">
        <f t="shared" si="89"/>
        <v>0</v>
      </c>
      <c r="X177" s="251">
        <f t="shared" si="90"/>
        <v>0</v>
      </c>
      <c r="Z177" s="246"/>
      <c r="AA177" s="230"/>
      <c r="AB177" s="230"/>
      <c r="AC177" s="230" t="s">
        <v>532</v>
      </c>
      <c r="AD177" s="232" t="s">
        <v>515</v>
      </c>
      <c r="AE177" s="233" t="s">
        <v>422</v>
      </c>
      <c r="AF177" s="233" t="s">
        <v>423</v>
      </c>
      <c r="AG177" s="233" t="s">
        <v>416</v>
      </c>
      <c r="AH177" s="233" t="s">
        <v>417</v>
      </c>
      <c r="AI177" s="233" t="s">
        <v>418</v>
      </c>
      <c r="AJ177" s="233" t="s">
        <v>419</v>
      </c>
      <c r="AK177" s="233" t="s">
        <v>420</v>
      </c>
      <c r="AL177" s="233" t="s">
        <v>421</v>
      </c>
      <c r="AM177" s="233" t="s">
        <v>422</v>
      </c>
      <c r="AN177" s="311" t="s">
        <v>539</v>
      </c>
      <c r="AO177" s="311" t="s">
        <v>539</v>
      </c>
      <c r="AP177" s="311" t="s">
        <v>539</v>
      </c>
      <c r="AQ177" s="311" t="s">
        <v>539</v>
      </c>
      <c r="AR177" s="311" t="s">
        <v>539</v>
      </c>
      <c r="AS177" s="311" t="s">
        <v>539</v>
      </c>
      <c r="AT177" s="311" t="s">
        <v>539</v>
      </c>
      <c r="AU177" s="311" t="s">
        <v>539</v>
      </c>
      <c r="AV177" s="311" t="s">
        <v>539</v>
      </c>
    </row>
    <row r="178" spans="1:65" s="246" customFormat="1" ht="22.35" customHeight="1">
      <c r="A178" s="243"/>
      <c r="B178" s="228" t="s">
        <v>540</v>
      </c>
      <c r="C178" s="249" t="s">
        <v>398</v>
      </c>
      <c r="D178" s="250" t="s">
        <v>398</v>
      </c>
      <c r="E178" s="229">
        <f t="shared" si="83"/>
        <v>0</v>
      </c>
      <c r="F178" s="249" t="s">
        <v>398</v>
      </c>
      <c r="G178" s="250" t="s">
        <v>398</v>
      </c>
      <c r="H178" s="229">
        <f t="shared" si="84"/>
        <v>0</v>
      </c>
      <c r="I178" s="249" t="s">
        <v>398</v>
      </c>
      <c r="J178" s="250" t="s">
        <v>398</v>
      </c>
      <c r="K178" s="229">
        <f t="shared" si="85"/>
        <v>0</v>
      </c>
      <c r="L178" s="249" t="s">
        <v>398</v>
      </c>
      <c r="M178" s="250" t="s">
        <v>398</v>
      </c>
      <c r="N178" s="229">
        <f t="shared" si="86"/>
        <v>0</v>
      </c>
      <c r="O178" s="249" t="s">
        <v>398</v>
      </c>
      <c r="P178" s="250" t="s">
        <v>398</v>
      </c>
      <c r="Q178" s="229">
        <f t="shared" si="87"/>
        <v>0</v>
      </c>
      <c r="R178" s="249" t="s">
        <v>398</v>
      </c>
      <c r="S178" s="250" t="s">
        <v>398</v>
      </c>
      <c r="T178" s="229">
        <f t="shared" si="88"/>
        <v>0</v>
      </c>
      <c r="U178" s="249" t="s">
        <v>398</v>
      </c>
      <c r="V178" s="250" t="s">
        <v>398</v>
      </c>
      <c r="W178" s="229">
        <f t="shared" si="89"/>
        <v>0</v>
      </c>
      <c r="X178" s="251">
        <f t="shared" si="90"/>
        <v>0</v>
      </c>
      <c r="Y178" s="243"/>
      <c r="AA178" s="230"/>
      <c r="AB178" s="230"/>
      <c r="AC178" s="230" t="s">
        <v>532</v>
      </c>
      <c r="AD178" s="232" t="s">
        <v>515</v>
      </c>
      <c r="AE178" s="233" t="s">
        <v>423</v>
      </c>
      <c r="AF178" s="233" t="s">
        <v>416</v>
      </c>
      <c r="AG178" s="233" t="s">
        <v>417</v>
      </c>
      <c r="AH178" s="233" t="s">
        <v>418</v>
      </c>
      <c r="AI178" s="233" t="s">
        <v>419</v>
      </c>
      <c r="AJ178" s="233" t="s">
        <v>420</v>
      </c>
      <c r="AK178" s="233" t="s">
        <v>421</v>
      </c>
      <c r="AL178" s="233" t="s">
        <v>422</v>
      </c>
      <c r="AM178" s="233" t="s">
        <v>423</v>
      </c>
      <c r="AN178" s="311" t="s">
        <v>540</v>
      </c>
      <c r="AO178" s="311" t="s">
        <v>540</v>
      </c>
      <c r="AP178" s="311" t="s">
        <v>540</v>
      </c>
      <c r="AQ178" s="311" t="s">
        <v>540</v>
      </c>
      <c r="AR178" s="311" t="s">
        <v>540</v>
      </c>
      <c r="AS178" s="311" t="s">
        <v>540</v>
      </c>
      <c r="AT178" s="311" t="s">
        <v>540</v>
      </c>
      <c r="AU178" s="311" t="s">
        <v>540</v>
      </c>
      <c r="AV178" s="311" t="s">
        <v>540</v>
      </c>
      <c r="AW178" s="243"/>
      <c r="AX178" s="243"/>
      <c r="AY178" s="243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</row>
    <row r="179" spans="1:65" s="243" customFormat="1" ht="22.35" customHeight="1">
      <c r="B179" s="228" t="s">
        <v>541</v>
      </c>
      <c r="C179" s="249" t="s">
        <v>398</v>
      </c>
      <c r="D179" s="250" t="s">
        <v>398</v>
      </c>
      <c r="E179" s="229">
        <f t="shared" si="83"/>
        <v>0</v>
      </c>
      <c r="F179" s="249" t="s">
        <v>398</v>
      </c>
      <c r="G179" s="250" t="s">
        <v>398</v>
      </c>
      <c r="H179" s="229">
        <f t="shared" si="84"/>
        <v>0</v>
      </c>
      <c r="I179" s="249" t="s">
        <v>398</v>
      </c>
      <c r="J179" s="250" t="s">
        <v>398</v>
      </c>
      <c r="K179" s="229">
        <f t="shared" si="85"/>
        <v>0</v>
      </c>
      <c r="L179" s="249" t="s">
        <v>398</v>
      </c>
      <c r="M179" s="250" t="s">
        <v>398</v>
      </c>
      <c r="N179" s="229">
        <f t="shared" si="86"/>
        <v>0</v>
      </c>
      <c r="O179" s="249" t="s">
        <v>398</v>
      </c>
      <c r="P179" s="250" t="s">
        <v>398</v>
      </c>
      <c r="Q179" s="229">
        <f t="shared" si="87"/>
        <v>0</v>
      </c>
      <c r="R179" s="249" t="s">
        <v>398</v>
      </c>
      <c r="S179" s="250" t="s">
        <v>398</v>
      </c>
      <c r="T179" s="229">
        <f t="shared" si="88"/>
        <v>0</v>
      </c>
      <c r="U179" s="249" t="s">
        <v>398</v>
      </c>
      <c r="V179" s="250" t="s">
        <v>398</v>
      </c>
      <c r="W179" s="229">
        <f t="shared" si="89"/>
        <v>0</v>
      </c>
      <c r="X179" s="251">
        <f t="shared" si="90"/>
        <v>0</v>
      </c>
      <c r="Z179" s="246"/>
      <c r="AA179" s="230"/>
      <c r="AB179" s="230"/>
      <c r="AC179" s="230" t="s">
        <v>532</v>
      </c>
      <c r="AD179" s="232" t="s">
        <v>515</v>
      </c>
      <c r="AE179" s="233" t="s">
        <v>416</v>
      </c>
      <c r="AF179" s="233" t="s">
        <v>417</v>
      </c>
      <c r="AG179" s="233" t="s">
        <v>418</v>
      </c>
      <c r="AH179" s="233" t="s">
        <v>419</v>
      </c>
      <c r="AI179" s="233" t="s">
        <v>420</v>
      </c>
      <c r="AJ179" s="233" t="s">
        <v>421</v>
      </c>
      <c r="AK179" s="233" t="s">
        <v>422</v>
      </c>
      <c r="AL179" s="233" t="s">
        <v>423</v>
      </c>
      <c r="AM179" s="233" t="s">
        <v>416</v>
      </c>
      <c r="AN179" s="311" t="s">
        <v>541</v>
      </c>
      <c r="AO179" s="311" t="s">
        <v>541</v>
      </c>
      <c r="AP179" s="311" t="s">
        <v>541</v>
      </c>
      <c r="AQ179" s="311" t="s">
        <v>541</v>
      </c>
      <c r="AR179" s="311" t="s">
        <v>541</v>
      </c>
      <c r="AS179" s="311" t="s">
        <v>541</v>
      </c>
      <c r="AT179" s="311" t="s">
        <v>541</v>
      </c>
      <c r="AU179" s="311" t="s">
        <v>541</v>
      </c>
      <c r="AV179" s="311" t="s">
        <v>541</v>
      </c>
    </row>
    <row r="180" spans="1:65" s="243" customFormat="1" ht="22.35" customHeight="1">
      <c r="B180" s="228" t="s">
        <v>542</v>
      </c>
      <c r="C180" s="249" t="s">
        <v>398</v>
      </c>
      <c r="D180" s="250" t="s">
        <v>398</v>
      </c>
      <c r="E180" s="229">
        <f t="shared" si="83"/>
        <v>0</v>
      </c>
      <c r="F180" s="249" t="s">
        <v>398</v>
      </c>
      <c r="G180" s="250" t="s">
        <v>398</v>
      </c>
      <c r="H180" s="229">
        <f t="shared" si="84"/>
        <v>0</v>
      </c>
      <c r="I180" s="249" t="s">
        <v>398</v>
      </c>
      <c r="J180" s="250" t="s">
        <v>398</v>
      </c>
      <c r="K180" s="229">
        <f t="shared" si="85"/>
        <v>0</v>
      </c>
      <c r="L180" s="249" t="s">
        <v>398</v>
      </c>
      <c r="M180" s="250" t="s">
        <v>398</v>
      </c>
      <c r="N180" s="229">
        <f t="shared" si="86"/>
        <v>0</v>
      </c>
      <c r="O180" s="249" t="s">
        <v>398</v>
      </c>
      <c r="P180" s="250" t="s">
        <v>398</v>
      </c>
      <c r="Q180" s="229">
        <f t="shared" si="87"/>
        <v>0</v>
      </c>
      <c r="R180" s="249" t="s">
        <v>398</v>
      </c>
      <c r="S180" s="250" t="s">
        <v>398</v>
      </c>
      <c r="T180" s="229">
        <f t="shared" si="88"/>
        <v>0</v>
      </c>
      <c r="U180" s="249" t="s">
        <v>398</v>
      </c>
      <c r="V180" s="250" t="s">
        <v>398</v>
      </c>
      <c r="W180" s="229">
        <f t="shared" si="89"/>
        <v>0</v>
      </c>
      <c r="X180" s="251">
        <f t="shared" si="90"/>
        <v>0</v>
      </c>
      <c r="Z180" s="246"/>
      <c r="AA180" s="230"/>
      <c r="AB180" s="230"/>
      <c r="AC180" s="230" t="s">
        <v>532</v>
      </c>
      <c r="AD180" s="232" t="s">
        <v>515</v>
      </c>
      <c r="AE180" s="233" t="s">
        <v>417</v>
      </c>
      <c r="AF180" s="233" t="s">
        <v>418</v>
      </c>
      <c r="AG180" s="233" t="s">
        <v>419</v>
      </c>
      <c r="AH180" s="233" t="s">
        <v>420</v>
      </c>
      <c r="AI180" s="233" t="s">
        <v>421</v>
      </c>
      <c r="AJ180" s="233" t="s">
        <v>422</v>
      </c>
      <c r="AK180" s="233" t="s">
        <v>423</v>
      </c>
      <c r="AL180" s="233" t="s">
        <v>416</v>
      </c>
      <c r="AM180" s="233" t="s">
        <v>417</v>
      </c>
      <c r="AN180" s="311" t="s">
        <v>542</v>
      </c>
      <c r="AO180" s="311" t="s">
        <v>542</v>
      </c>
      <c r="AP180" s="311" t="s">
        <v>542</v>
      </c>
      <c r="AQ180" s="311" t="s">
        <v>542</v>
      </c>
      <c r="AR180" s="311" t="s">
        <v>542</v>
      </c>
      <c r="AS180" s="311" t="s">
        <v>542</v>
      </c>
      <c r="AT180" s="311" t="s">
        <v>542</v>
      </c>
      <c r="AU180" s="311" t="s">
        <v>542</v>
      </c>
      <c r="AV180" s="311" t="s">
        <v>542</v>
      </c>
    </row>
    <row r="181" spans="1:65" s="243" customFormat="1" ht="22.35" customHeight="1">
      <c r="B181" s="228" t="s">
        <v>543</v>
      </c>
      <c r="C181" s="249" t="s">
        <v>398</v>
      </c>
      <c r="D181" s="250" t="s">
        <v>398</v>
      </c>
      <c r="E181" s="229">
        <f t="shared" si="83"/>
        <v>0</v>
      </c>
      <c r="F181" s="249" t="s">
        <v>398</v>
      </c>
      <c r="G181" s="250" t="s">
        <v>398</v>
      </c>
      <c r="H181" s="229">
        <f t="shared" si="84"/>
        <v>0</v>
      </c>
      <c r="I181" s="249" t="s">
        <v>398</v>
      </c>
      <c r="J181" s="250" t="s">
        <v>398</v>
      </c>
      <c r="K181" s="229">
        <f t="shared" si="85"/>
        <v>0</v>
      </c>
      <c r="L181" s="249" t="s">
        <v>398</v>
      </c>
      <c r="M181" s="250" t="s">
        <v>398</v>
      </c>
      <c r="N181" s="229">
        <f t="shared" si="86"/>
        <v>0</v>
      </c>
      <c r="O181" s="249" t="s">
        <v>398</v>
      </c>
      <c r="P181" s="250" t="s">
        <v>398</v>
      </c>
      <c r="Q181" s="229">
        <f t="shared" si="87"/>
        <v>0</v>
      </c>
      <c r="R181" s="249" t="s">
        <v>398</v>
      </c>
      <c r="S181" s="250" t="s">
        <v>398</v>
      </c>
      <c r="T181" s="229">
        <f t="shared" si="88"/>
        <v>0</v>
      </c>
      <c r="U181" s="249" t="s">
        <v>398</v>
      </c>
      <c r="V181" s="250" t="s">
        <v>398</v>
      </c>
      <c r="W181" s="229">
        <f t="shared" si="89"/>
        <v>0</v>
      </c>
      <c r="X181" s="251">
        <f t="shared" si="90"/>
        <v>0</v>
      </c>
      <c r="Z181" s="246"/>
      <c r="AA181" s="230"/>
      <c r="AB181" s="230"/>
      <c r="AC181" s="230" t="s">
        <v>532</v>
      </c>
      <c r="AD181" s="232" t="s">
        <v>515</v>
      </c>
      <c r="AE181" s="233" t="s">
        <v>418</v>
      </c>
      <c r="AF181" s="233" t="s">
        <v>419</v>
      </c>
      <c r="AG181" s="233" t="s">
        <v>420</v>
      </c>
      <c r="AH181" s="233" t="s">
        <v>421</v>
      </c>
      <c r="AI181" s="233" t="s">
        <v>422</v>
      </c>
      <c r="AJ181" s="233" t="s">
        <v>423</v>
      </c>
      <c r="AK181" s="233" t="s">
        <v>416</v>
      </c>
      <c r="AL181" s="233" t="s">
        <v>417</v>
      </c>
      <c r="AM181" s="233" t="s">
        <v>418</v>
      </c>
      <c r="AN181" s="311" t="s">
        <v>543</v>
      </c>
      <c r="AO181" s="311" t="s">
        <v>543</v>
      </c>
      <c r="AP181" s="311" t="s">
        <v>543</v>
      </c>
      <c r="AQ181" s="311" t="s">
        <v>543</v>
      </c>
      <c r="AR181" s="311" t="s">
        <v>543</v>
      </c>
      <c r="AS181" s="311" t="s">
        <v>543</v>
      </c>
      <c r="AT181" s="311" t="s">
        <v>543</v>
      </c>
      <c r="AU181" s="311" t="s">
        <v>543</v>
      </c>
      <c r="AV181" s="311" t="s">
        <v>543</v>
      </c>
    </row>
    <row r="182" spans="1:65" s="243" customFormat="1" ht="22.35" customHeight="1">
      <c r="B182" s="228" t="s">
        <v>544</v>
      </c>
      <c r="C182" s="249" t="s">
        <v>398</v>
      </c>
      <c r="D182" s="250" t="s">
        <v>398</v>
      </c>
      <c r="E182" s="229">
        <f t="shared" si="83"/>
        <v>0</v>
      </c>
      <c r="F182" s="249" t="s">
        <v>398</v>
      </c>
      <c r="G182" s="250" t="s">
        <v>398</v>
      </c>
      <c r="H182" s="229">
        <f t="shared" si="84"/>
        <v>0</v>
      </c>
      <c r="I182" s="249" t="s">
        <v>398</v>
      </c>
      <c r="J182" s="250" t="s">
        <v>398</v>
      </c>
      <c r="K182" s="229">
        <f t="shared" si="85"/>
        <v>0</v>
      </c>
      <c r="L182" s="249" t="s">
        <v>398</v>
      </c>
      <c r="M182" s="250" t="s">
        <v>398</v>
      </c>
      <c r="N182" s="229">
        <f t="shared" si="86"/>
        <v>0</v>
      </c>
      <c r="O182" s="249" t="s">
        <v>398</v>
      </c>
      <c r="P182" s="250" t="s">
        <v>398</v>
      </c>
      <c r="Q182" s="229">
        <f t="shared" si="87"/>
        <v>0</v>
      </c>
      <c r="R182" s="249" t="s">
        <v>398</v>
      </c>
      <c r="S182" s="250" t="s">
        <v>398</v>
      </c>
      <c r="T182" s="229">
        <f t="shared" si="88"/>
        <v>0</v>
      </c>
      <c r="U182" s="249" t="s">
        <v>398</v>
      </c>
      <c r="V182" s="250" t="s">
        <v>398</v>
      </c>
      <c r="W182" s="229">
        <f t="shared" si="89"/>
        <v>0</v>
      </c>
      <c r="X182" s="251">
        <f t="shared" si="90"/>
        <v>0</v>
      </c>
      <c r="Z182" s="246"/>
      <c r="AA182" s="230"/>
      <c r="AB182" s="230"/>
      <c r="AC182" s="230" t="s">
        <v>532</v>
      </c>
      <c r="AD182" s="232" t="s">
        <v>515</v>
      </c>
      <c r="AE182" s="233" t="s">
        <v>419</v>
      </c>
      <c r="AF182" s="233" t="s">
        <v>420</v>
      </c>
      <c r="AG182" s="233" t="s">
        <v>421</v>
      </c>
      <c r="AH182" s="233" t="s">
        <v>422</v>
      </c>
      <c r="AI182" s="233" t="s">
        <v>423</v>
      </c>
      <c r="AJ182" s="233" t="s">
        <v>416</v>
      </c>
      <c r="AK182" s="233" t="s">
        <v>417</v>
      </c>
      <c r="AL182" s="233" t="s">
        <v>418</v>
      </c>
      <c r="AM182" s="233" t="s">
        <v>419</v>
      </c>
      <c r="AN182" s="311" t="s">
        <v>544</v>
      </c>
      <c r="AO182" s="311" t="s">
        <v>544</v>
      </c>
      <c r="AP182" s="311" t="s">
        <v>544</v>
      </c>
      <c r="AQ182" s="311" t="s">
        <v>544</v>
      </c>
      <c r="AR182" s="311" t="s">
        <v>544</v>
      </c>
      <c r="AS182" s="311" t="s">
        <v>544</v>
      </c>
      <c r="AT182" s="311" t="s">
        <v>544</v>
      </c>
      <c r="AU182" s="311" t="s">
        <v>544</v>
      </c>
      <c r="AV182" s="311" t="s">
        <v>544</v>
      </c>
    </row>
    <row r="183" spans="1:65" s="243" customFormat="1" ht="22.35" customHeight="1">
      <c r="B183" s="228" t="s">
        <v>545</v>
      </c>
      <c r="C183" s="249" t="s">
        <v>398</v>
      </c>
      <c r="D183" s="250" t="s">
        <v>398</v>
      </c>
      <c r="E183" s="229">
        <f t="shared" si="83"/>
        <v>0</v>
      </c>
      <c r="F183" s="249" t="s">
        <v>398</v>
      </c>
      <c r="G183" s="250" t="s">
        <v>398</v>
      </c>
      <c r="H183" s="229">
        <f t="shared" si="84"/>
        <v>0</v>
      </c>
      <c r="I183" s="249" t="s">
        <v>398</v>
      </c>
      <c r="J183" s="250" t="s">
        <v>398</v>
      </c>
      <c r="K183" s="229">
        <f t="shared" si="85"/>
        <v>0</v>
      </c>
      <c r="L183" s="249" t="s">
        <v>398</v>
      </c>
      <c r="M183" s="250" t="s">
        <v>398</v>
      </c>
      <c r="N183" s="229">
        <f t="shared" si="86"/>
        <v>0</v>
      </c>
      <c r="O183" s="249" t="s">
        <v>398</v>
      </c>
      <c r="P183" s="250" t="s">
        <v>398</v>
      </c>
      <c r="Q183" s="229">
        <f t="shared" si="87"/>
        <v>0</v>
      </c>
      <c r="R183" s="249" t="s">
        <v>398</v>
      </c>
      <c r="S183" s="250" t="s">
        <v>398</v>
      </c>
      <c r="T183" s="229">
        <f t="shared" si="88"/>
        <v>0</v>
      </c>
      <c r="U183" s="249" t="s">
        <v>398</v>
      </c>
      <c r="V183" s="250" t="s">
        <v>398</v>
      </c>
      <c r="W183" s="229">
        <f t="shared" si="89"/>
        <v>0</v>
      </c>
      <c r="X183" s="251">
        <f t="shared" si="90"/>
        <v>0</v>
      </c>
      <c r="Z183" s="246"/>
      <c r="AA183" s="230"/>
      <c r="AB183" s="230"/>
      <c r="AC183" s="230" t="s">
        <v>532</v>
      </c>
      <c r="AD183" s="232" t="s">
        <v>515</v>
      </c>
      <c r="AE183" s="233" t="s">
        <v>420</v>
      </c>
      <c r="AF183" s="233" t="s">
        <v>421</v>
      </c>
      <c r="AG183" s="233" t="s">
        <v>422</v>
      </c>
      <c r="AH183" s="233" t="s">
        <v>423</v>
      </c>
      <c r="AI183" s="233" t="s">
        <v>416</v>
      </c>
      <c r="AJ183" s="233" t="s">
        <v>417</v>
      </c>
      <c r="AK183" s="233" t="s">
        <v>418</v>
      </c>
      <c r="AL183" s="233" t="s">
        <v>419</v>
      </c>
      <c r="AM183" s="233" t="s">
        <v>420</v>
      </c>
      <c r="AN183" s="311" t="s">
        <v>545</v>
      </c>
      <c r="AO183" s="311" t="s">
        <v>545</v>
      </c>
      <c r="AP183" s="311" t="s">
        <v>545</v>
      </c>
      <c r="AQ183" s="311" t="s">
        <v>545</v>
      </c>
      <c r="AR183" s="311" t="s">
        <v>545</v>
      </c>
      <c r="AS183" s="311" t="s">
        <v>545</v>
      </c>
      <c r="AT183" s="311" t="s">
        <v>545</v>
      </c>
      <c r="AU183" s="311" t="s">
        <v>545</v>
      </c>
      <c r="AV183" s="311" t="s">
        <v>545</v>
      </c>
    </row>
    <row r="184" spans="1:65" s="243" customFormat="1" ht="22.35" customHeight="1">
      <c r="B184" s="228" t="s">
        <v>546</v>
      </c>
      <c r="C184" s="249" t="s">
        <v>398</v>
      </c>
      <c r="D184" s="250" t="s">
        <v>398</v>
      </c>
      <c r="E184" s="229">
        <f t="shared" si="83"/>
        <v>0</v>
      </c>
      <c r="F184" s="249" t="s">
        <v>398</v>
      </c>
      <c r="G184" s="250" t="s">
        <v>398</v>
      </c>
      <c r="H184" s="229">
        <f t="shared" si="84"/>
        <v>0</v>
      </c>
      <c r="I184" s="249" t="s">
        <v>398</v>
      </c>
      <c r="J184" s="250" t="s">
        <v>398</v>
      </c>
      <c r="K184" s="229">
        <f t="shared" si="85"/>
        <v>0</v>
      </c>
      <c r="L184" s="249" t="s">
        <v>398</v>
      </c>
      <c r="M184" s="250" t="s">
        <v>398</v>
      </c>
      <c r="N184" s="229">
        <f t="shared" si="86"/>
        <v>0</v>
      </c>
      <c r="O184" s="249" t="s">
        <v>398</v>
      </c>
      <c r="P184" s="250" t="s">
        <v>398</v>
      </c>
      <c r="Q184" s="229">
        <f t="shared" si="87"/>
        <v>0</v>
      </c>
      <c r="R184" s="249" t="s">
        <v>398</v>
      </c>
      <c r="S184" s="250" t="s">
        <v>398</v>
      </c>
      <c r="T184" s="229">
        <f t="shared" si="88"/>
        <v>0</v>
      </c>
      <c r="U184" s="249" t="s">
        <v>398</v>
      </c>
      <c r="V184" s="250" t="s">
        <v>398</v>
      </c>
      <c r="W184" s="229">
        <f t="shared" si="89"/>
        <v>0</v>
      </c>
      <c r="X184" s="251">
        <f t="shared" si="90"/>
        <v>0</v>
      </c>
      <c r="Z184" s="246"/>
      <c r="AA184" s="230"/>
      <c r="AB184" s="230"/>
      <c r="AC184" s="230" t="s">
        <v>532</v>
      </c>
      <c r="AD184" s="232" t="s">
        <v>515</v>
      </c>
      <c r="AE184" s="233" t="s">
        <v>421</v>
      </c>
      <c r="AF184" s="233" t="s">
        <v>422</v>
      </c>
      <c r="AG184" s="233" t="s">
        <v>423</v>
      </c>
      <c r="AH184" s="233" t="s">
        <v>416</v>
      </c>
      <c r="AI184" s="233" t="s">
        <v>417</v>
      </c>
      <c r="AJ184" s="233" t="s">
        <v>418</v>
      </c>
      <c r="AK184" s="233" t="s">
        <v>419</v>
      </c>
      <c r="AL184" s="233" t="s">
        <v>420</v>
      </c>
      <c r="AM184" s="233" t="s">
        <v>421</v>
      </c>
      <c r="AN184" s="311" t="s">
        <v>546</v>
      </c>
      <c r="AO184" s="311" t="s">
        <v>546</v>
      </c>
      <c r="AP184" s="311" t="s">
        <v>546</v>
      </c>
      <c r="AQ184" s="311" t="s">
        <v>546</v>
      </c>
      <c r="AR184" s="311" t="s">
        <v>546</v>
      </c>
      <c r="AS184" s="311" t="s">
        <v>546</v>
      </c>
      <c r="AT184" s="311" t="s">
        <v>546</v>
      </c>
      <c r="AU184" s="311" t="s">
        <v>546</v>
      </c>
      <c r="AV184" s="311" t="s">
        <v>546</v>
      </c>
    </row>
    <row r="185" spans="1:65" s="246" customFormat="1" ht="22.35" customHeight="1">
      <c r="A185" s="243"/>
      <c r="B185" s="240"/>
      <c r="C185" s="997">
        <f>SUM(E171:E184)</f>
        <v>27</v>
      </c>
      <c r="D185" s="998"/>
      <c r="E185" s="252"/>
      <c r="F185" s="997">
        <f>SUM(H171:H184)</f>
        <v>34.5</v>
      </c>
      <c r="G185" s="998"/>
      <c r="H185" s="252"/>
      <c r="I185" s="997">
        <f>SUM(K171:K184)</f>
        <v>34.5</v>
      </c>
      <c r="J185" s="998"/>
      <c r="K185" s="252"/>
      <c r="L185" s="997">
        <f>SUM(N171:N184)</f>
        <v>34.5</v>
      </c>
      <c r="M185" s="998"/>
      <c r="N185" s="252"/>
      <c r="O185" s="997">
        <f>SUM(Q171:Q184)</f>
        <v>14</v>
      </c>
      <c r="P185" s="998"/>
      <c r="Q185" s="252"/>
      <c r="R185" s="997">
        <f>SUM(T171:T183)</f>
        <v>14</v>
      </c>
      <c r="S185" s="998"/>
      <c r="T185" s="252"/>
      <c r="U185" s="997">
        <f>SUM(W171:W184)</f>
        <v>14</v>
      </c>
      <c r="V185" s="998"/>
      <c r="W185" s="252"/>
      <c r="X185" s="253">
        <f>SUM(X171:X184)</f>
        <v>172.5</v>
      </c>
      <c r="Y185" s="243"/>
      <c r="AA185" s="247"/>
      <c r="AB185" s="247"/>
      <c r="AC185" s="247"/>
      <c r="AD185" s="247"/>
      <c r="AE185" s="247"/>
      <c r="AF185" s="247"/>
      <c r="AG185" s="247"/>
      <c r="AH185" s="247"/>
      <c r="AI185" s="247"/>
      <c r="AJ185" s="247"/>
      <c r="AK185" s="247"/>
      <c r="AL185" s="247"/>
      <c r="AM185" s="247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</row>
    <row r="186" spans="1:65" s="243" customFormat="1" ht="22.35" customHeight="1" thickBot="1">
      <c r="A186" s="254"/>
      <c r="B186" s="255"/>
      <c r="C186" s="255"/>
      <c r="D186" s="255"/>
      <c r="E186" s="255"/>
      <c r="F186" s="255"/>
      <c r="G186" s="255"/>
      <c r="H186" s="255"/>
      <c r="I186" s="255"/>
      <c r="J186" s="255"/>
      <c r="K186" s="255"/>
      <c r="L186" s="255"/>
      <c r="M186" s="255"/>
      <c r="N186" s="255"/>
      <c r="O186" s="255"/>
      <c r="P186" s="255"/>
      <c r="Q186" s="255"/>
      <c r="R186" s="255"/>
      <c r="S186" s="255"/>
      <c r="T186" s="255"/>
      <c r="U186" s="255"/>
      <c r="V186" s="255"/>
      <c r="W186" s="255"/>
      <c r="X186" s="337">
        <f>SUM(C185:V185)</f>
        <v>172.5</v>
      </c>
      <c r="Y186" s="255"/>
      <c r="Z186" s="255"/>
      <c r="AA186" s="255"/>
      <c r="AB186" s="255"/>
      <c r="AC186" s="255"/>
      <c r="AD186" s="255"/>
      <c r="AE186" s="255"/>
      <c r="AF186" s="255"/>
      <c r="AG186" s="255"/>
      <c r="AH186" s="255"/>
      <c r="AI186" s="255"/>
      <c r="AJ186" s="255"/>
      <c r="AK186" s="255"/>
      <c r="AL186" s="255"/>
      <c r="AM186" s="255"/>
      <c r="AN186" s="255"/>
      <c r="AO186" s="255"/>
      <c r="AP186" s="255"/>
      <c r="AQ186" s="255"/>
      <c r="AR186" s="255"/>
      <c r="AS186" s="255"/>
      <c r="AT186" s="255"/>
      <c r="AU186" s="255"/>
      <c r="AV186" s="255"/>
    </row>
    <row r="187" spans="1:65" ht="22.35" customHeight="1" thickTop="1">
      <c r="A187" s="194"/>
      <c r="B187" s="197"/>
      <c r="C187" s="198"/>
      <c r="D187" s="198"/>
      <c r="E187" s="198"/>
      <c r="F187" s="197"/>
      <c r="G187" s="199"/>
      <c r="H187" s="199"/>
      <c r="I187" s="199"/>
      <c r="J187" s="199"/>
      <c r="K187" s="199"/>
      <c r="L187" s="199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198"/>
      <c r="Y187" s="198"/>
      <c r="Z187" s="198"/>
      <c r="AA187" s="198"/>
      <c r="AB187" s="198"/>
      <c r="AC187" s="198"/>
      <c r="AD187" s="198"/>
      <c r="AE187" s="198"/>
      <c r="AF187" s="198"/>
      <c r="AG187" s="198"/>
      <c r="AH187" s="198"/>
      <c r="AI187" s="198"/>
      <c r="AJ187" s="198"/>
      <c r="AK187" s="198"/>
      <c r="AL187" s="198"/>
      <c r="AM187" s="198"/>
      <c r="AN187" s="198"/>
      <c r="AO187" s="198"/>
      <c r="AP187" s="198"/>
      <c r="AQ187" s="198"/>
      <c r="AR187" s="198"/>
      <c r="AS187" s="198"/>
      <c r="AT187" s="198"/>
      <c r="AU187" s="198"/>
      <c r="AV187" s="198"/>
    </row>
    <row r="188" spans="1:65" ht="22.35" customHeight="1">
      <c r="B188" s="204" t="s">
        <v>424</v>
      </c>
      <c r="C188" s="193"/>
      <c r="D188" s="193"/>
      <c r="E188" s="208"/>
      <c r="F188" s="193"/>
      <c r="G188" s="193"/>
      <c r="H188" s="208"/>
      <c r="I188" s="193"/>
      <c r="J188" s="193"/>
      <c r="K188" s="208"/>
      <c r="L188" s="193"/>
      <c r="M188" s="193"/>
      <c r="N188" s="208"/>
      <c r="O188" s="193"/>
      <c r="P188" s="193"/>
      <c r="Q188" s="208"/>
      <c r="R188" s="193"/>
      <c r="S188" s="193"/>
      <c r="T188" s="208"/>
      <c r="U188" s="193"/>
      <c r="V188" s="193"/>
      <c r="W188" s="208"/>
      <c r="X188" s="193"/>
      <c r="Y188" s="193"/>
      <c r="Z188" s="194"/>
      <c r="AA188" s="193"/>
      <c r="AB188" s="193"/>
      <c r="AC188" s="193"/>
      <c r="AD188" s="193"/>
      <c r="AE188" s="193"/>
      <c r="AF188" s="193"/>
      <c r="AG188" s="188"/>
      <c r="AH188" s="188"/>
      <c r="AI188" s="188"/>
      <c r="AJ188" s="188"/>
      <c r="AK188" s="188"/>
      <c r="AL188" s="188"/>
      <c r="AM188" s="188"/>
      <c r="AN188" s="188"/>
      <c r="AO188" s="188"/>
      <c r="AP188" s="188"/>
      <c r="AQ188" s="193"/>
      <c r="AR188" s="193"/>
      <c r="AS188" s="193"/>
      <c r="AT188" s="193"/>
      <c r="AU188" s="188"/>
      <c r="AV188" s="188"/>
    </row>
    <row r="189" spans="1:65" ht="22.35" customHeight="1">
      <c r="B189" s="205"/>
      <c r="C189" s="1024" t="s">
        <v>37</v>
      </c>
      <c r="D189" s="1025"/>
      <c r="E189" s="209"/>
      <c r="F189" s="1024" t="s">
        <v>38</v>
      </c>
      <c r="G189" s="1025"/>
      <c r="H189" s="209"/>
      <c r="I189" s="1024" t="s">
        <v>39</v>
      </c>
      <c r="J189" s="1025"/>
      <c r="K189" s="209"/>
      <c r="L189" s="1024" t="s">
        <v>40</v>
      </c>
      <c r="M189" s="1025"/>
      <c r="N189" s="209"/>
      <c r="O189" s="1024" t="s">
        <v>41</v>
      </c>
      <c r="P189" s="1025"/>
      <c r="Q189" s="209"/>
      <c r="R189" s="1024" t="s">
        <v>42</v>
      </c>
      <c r="S189" s="1025"/>
      <c r="T189" s="209"/>
      <c r="U189" s="1024" t="s">
        <v>43</v>
      </c>
      <c r="V189" s="1025"/>
      <c r="W189" s="210"/>
      <c r="X189" s="193"/>
      <c r="Y189" s="193"/>
      <c r="Z189" s="194"/>
      <c r="AA189" s="193"/>
      <c r="AB189" s="193"/>
      <c r="AC189" s="193"/>
      <c r="AD189" s="193"/>
      <c r="AE189" s="193"/>
      <c r="AF189" s="193"/>
      <c r="AG189" s="188"/>
      <c r="AH189" s="188"/>
      <c r="AI189" s="188"/>
      <c r="AJ189" s="188"/>
      <c r="AK189" s="188"/>
      <c r="AL189" s="188"/>
      <c r="AM189" s="188"/>
      <c r="AN189" s="188"/>
      <c r="AO189" s="188"/>
      <c r="AP189" s="188"/>
      <c r="AQ189" s="193"/>
      <c r="AR189" s="193"/>
      <c r="AS189" s="193"/>
      <c r="AT189" s="193"/>
      <c r="AU189" s="188"/>
      <c r="AV189" s="188"/>
    </row>
    <row r="190" spans="1:65" ht="22.35" customHeight="1">
      <c r="B190" s="206" t="s">
        <v>243</v>
      </c>
      <c r="C190" s="1026">
        <f>C42+C61+C90+C144+C13+C20+C81+C165+C185</f>
        <v>514.6</v>
      </c>
      <c r="D190" s="1027"/>
      <c r="E190" s="211"/>
      <c r="F190" s="1026">
        <f>F42+F61+F90+F144+F185+F165+F81+F20+F13</f>
        <v>507.8</v>
      </c>
      <c r="G190" s="1027"/>
      <c r="H190" s="211"/>
      <c r="I190" s="1026">
        <f>I42+I61+I90+I144+I185+I165+I81+I20+I13</f>
        <v>504.1</v>
      </c>
      <c r="J190" s="1027"/>
      <c r="K190" s="211"/>
      <c r="L190" s="1026">
        <f>L42+L61+L90+L144+L185+L165+L81+L20+L13</f>
        <v>536.29999999999995</v>
      </c>
      <c r="M190" s="1027"/>
      <c r="N190" s="211"/>
      <c r="O190" s="1026">
        <f>O42+O61+O90+O144+O185+O165+O81+O20+O13</f>
        <v>451.7</v>
      </c>
      <c r="P190" s="1027"/>
      <c r="Q190" s="211"/>
      <c r="R190" s="1026">
        <f>R42+R61+R90+R144+R185+R81+R20+R13+R165</f>
        <v>471.8</v>
      </c>
      <c r="S190" s="1027"/>
      <c r="T190" s="211"/>
      <c r="U190" s="1026">
        <f>U42+U61+U90+U144+U185+U165+U81+U20+U13</f>
        <v>525.4</v>
      </c>
      <c r="V190" s="1027"/>
      <c r="W190" s="211"/>
      <c r="X190" s="207">
        <f>X13+X20+X81+X165+X42+X61+X90+X144+X185</f>
        <v>3511.7</v>
      </c>
      <c r="Y190" s="193"/>
      <c r="Z190" s="212" t="s">
        <v>425</v>
      </c>
      <c r="AA190" s="193"/>
      <c r="AB190" s="193"/>
      <c r="AC190" s="193"/>
      <c r="AD190" s="193"/>
      <c r="AE190" s="193"/>
      <c r="AF190" s="193"/>
      <c r="AG190" s="188"/>
      <c r="AH190" s="188"/>
      <c r="AI190" s="188"/>
      <c r="AJ190" s="188"/>
      <c r="AK190" s="188"/>
      <c r="AL190" s="188"/>
      <c r="AM190" s="188"/>
      <c r="AN190" s="188"/>
      <c r="AO190" s="188"/>
      <c r="AP190" s="188"/>
      <c r="AQ190" s="193"/>
      <c r="AR190" s="193"/>
      <c r="AS190" s="193"/>
      <c r="AT190" s="193"/>
      <c r="AU190" s="188"/>
      <c r="AV190" s="188"/>
    </row>
    <row r="191" spans="1:65" ht="22.35" customHeight="1">
      <c r="B191" s="193"/>
      <c r="C191" s="193"/>
      <c r="D191" s="193"/>
      <c r="E191" s="208"/>
      <c r="F191" s="193"/>
      <c r="G191" s="193"/>
      <c r="H191" s="208"/>
      <c r="I191" s="193"/>
      <c r="J191" s="193"/>
      <c r="K191" s="208"/>
      <c r="L191" s="193"/>
      <c r="M191" s="193"/>
      <c r="N191" s="208"/>
      <c r="O191" s="193"/>
      <c r="P191" s="193"/>
      <c r="Q191" s="208"/>
      <c r="R191" s="193"/>
      <c r="S191" s="193"/>
      <c r="T191" s="208"/>
      <c r="U191" s="1015"/>
      <c r="V191" s="1015"/>
      <c r="W191" s="208"/>
      <c r="X191" s="207">
        <f>ROUNDUP((C190+F190+I190+L190+O190+R190+U190),1)</f>
        <v>3511.7</v>
      </c>
      <c r="Y191" s="213" t="s">
        <v>426</v>
      </c>
      <c r="Z191" s="214" t="str">
        <f>IF((X190-X191=0),"OK","ERROR")</f>
        <v>OK</v>
      </c>
      <c r="AA191" s="193"/>
      <c r="AB191" s="193"/>
      <c r="AC191" s="193"/>
      <c r="AD191" s="193"/>
      <c r="AE191" s="193"/>
      <c r="AF191" s="193"/>
      <c r="AG191" s="188"/>
      <c r="AH191" s="188"/>
      <c r="AI191" s="188"/>
      <c r="AJ191" s="188"/>
      <c r="AK191" s="188"/>
      <c r="AL191" s="188"/>
      <c r="AM191" s="188"/>
      <c r="AN191" s="188"/>
      <c r="AO191" s="188"/>
      <c r="AP191" s="188"/>
      <c r="AQ191" s="193"/>
      <c r="AR191" s="193"/>
      <c r="AS191" s="193"/>
      <c r="AT191" s="193"/>
      <c r="AU191" s="188"/>
      <c r="AV191" s="188"/>
    </row>
    <row r="192" spans="1:65" ht="22.35" customHeight="1" thickBot="1">
      <c r="A192" s="194"/>
      <c r="B192" s="196"/>
      <c r="C192" s="196"/>
      <c r="D192" s="196"/>
      <c r="E192" s="196"/>
      <c r="F192" s="196"/>
      <c r="G192" s="196"/>
      <c r="H192" s="196"/>
      <c r="I192" s="196"/>
      <c r="J192" s="196"/>
      <c r="K192" s="196"/>
      <c r="L192" s="196"/>
      <c r="M192" s="196"/>
      <c r="N192" s="196"/>
      <c r="O192" s="196"/>
      <c r="P192" s="196"/>
      <c r="Q192" s="196"/>
      <c r="R192" s="196"/>
      <c r="S192" s="196"/>
      <c r="T192" s="196"/>
      <c r="U192" s="196"/>
      <c r="V192" s="196"/>
      <c r="W192" s="196"/>
      <c r="X192" s="33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  <c r="AI192" s="196"/>
      <c r="AJ192" s="196"/>
      <c r="AK192" s="196"/>
      <c r="AL192" s="196"/>
      <c r="AM192" s="196"/>
      <c r="AN192" s="196"/>
      <c r="AO192" s="196"/>
      <c r="AP192" s="196"/>
      <c r="AQ192" s="196"/>
      <c r="AR192" s="196"/>
      <c r="AS192" s="196"/>
      <c r="AT192" s="196"/>
      <c r="AU192" s="196"/>
      <c r="AV192" s="196"/>
    </row>
    <row r="193" spans="1:65" ht="22.35" customHeight="1" thickTop="1">
      <c r="A193" s="194"/>
      <c r="B193" s="197"/>
      <c r="C193" s="198"/>
      <c r="D193" s="198"/>
      <c r="E193" s="198"/>
      <c r="F193" s="197"/>
      <c r="G193" s="199"/>
      <c r="H193" s="199"/>
      <c r="I193" s="199"/>
      <c r="J193" s="199"/>
      <c r="K193" s="199"/>
      <c r="L193" s="199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198"/>
      <c r="Y193" s="198"/>
      <c r="Z193" s="198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U193" s="198"/>
      <c r="AV193" s="198"/>
    </row>
    <row r="194" spans="1:65" ht="22.35" customHeight="1">
      <c r="B194" s="204"/>
      <c r="C194" s="193"/>
      <c r="D194" s="193"/>
      <c r="E194" s="208"/>
      <c r="F194" s="193"/>
      <c r="G194" s="193"/>
      <c r="H194" s="208"/>
      <c r="I194" s="193"/>
      <c r="J194" s="193"/>
      <c r="K194" s="208"/>
      <c r="L194" s="193"/>
      <c r="M194" s="193"/>
      <c r="N194" s="208"/>
      <c r="O194" s="193"/>
      <c r="P194" s="193"/>
      <c r="Q194" s="208"/>
      <c r="R194" s="193"/>
      <c r="S194" s="193"/>
      <c r="T194" s="208"/>
      <c r="U194" s="193"/>
      <c r="V194" s="193"/>
      <c r="W194" s="208"/>
      <c r="X194" s="193"/>
      <c r="Y194" s="193"/>
      <c r="AA194" s="193"/>
      <c r="AB194" s="193"/>
      <c r="AC194" s="193"/>
      <c r="AD194" s="193"/>
      <c r="AE194" s="193"/>
      <c r="AF194" s="193"/>
      <c r="AG194" s="188"/>
      <c r="AH194" s="188"/>
      <c r="AI194" s="188"/>
      <c r="AJ194" s="188"/>
      <c r="AK194" s="188"/>
      <c r="AL194" s="188"/>
      <c r="AM194" s="188"/>
      <c r="AN194" s="188"/>
      <c r="AO194" s="188"/>
      <c r="AP194" s="188"/>
    </row>
    <row r="195" spans="1:65" ht="22.35" customHeight="1">
      <c r="B195" s="205"/>
      <c r="C195" s="1020" t="s">
        <v>37</v>
      </c>
      <c r="D195" s="1021"/>
      <c r="E195" s="215"/>
      <c r="F195" s="1020" t="s">
        <v>38</v>
      </c>
      <c r="G195" s="1021"/>
      <c r="H195" s="215"/>
      <c r="I195" s="1020" t="s">
        <v>39</v>
      </c>
      <c r="J195" s="1021"/>
      <c r="K195" s="215"/>
      <c r="L195" s="1020" t="s">
        <v>40</v>
      </c>
      <c r="M195" s="1021"/>
      <c r="N195" s="215"/>
      <c r="O195" s="1020" t="s">
        <v>41</v>
      </c>
      <c r="P195" s="1021"/>
      <c r="Q195" s="215"/>
      <c r="R195" s="1020" t="s">
        <v>42</v>
      </c>
      <c r="S195" s="1021"/>
      <c r="T195" s="215"/>
      <c r="U195" s="1020" t="s">
        <v>43</v>
      </c>
      <c r="V195" s="1021"/>
      <c r="W195" s="215"/>
      <c r="X195" s="193"/>
      <c r="Y195" s="193"/>
      <c r="AA195" s="193"/>
      <c r="AB195" s="193"/>
      <c r="AC195" s="193"/>
      <c r="AD195" s="193"/>
      <c r="AE195" s="193"/>
      <c r="AF195" s="193"/>
      <c r="AG195" s="188"/>
      <c r="AH195" s="188"/>
      <c r="AI195" s="188"/>
      <c r="AJ195" s="188"/>
      <c r="AK195" s="188"/>
      <c r="AL195" s="188"/>
      <c r="AM195" s="188"/>
      <c r="AN195" s="188"/>
      <c r="AO195" s="188"/>
      <c r="AP195" s="188"/>
    </row>
    <row r="196" spans="1:65" ht="22.35" customHeight="1">
      <c r="B196" s="206" t="s">
        <v>235</v>
      </c>
      <c r="C196" s="1016" t="e">
        <f>COUNTIF(#REF!,"&lt;0.4208")</f>
        <v>#REF!</v>
      </c>
      <c r="D196" s="1017"/>
      <c r="E196" s="216"/>
      <c r="F196" s="1016" t="e">
        <f>COUNTIF(#REF!,"&lt;0.4208")</f>
        <v>#REF!</v>
      </c>
      <c r="G196" s="1017"/>
      <c r="H196" s="216"/>
      <c r="I196" s="1016" t="e">
        <f>COUNTIF(#REF!,"&lt;0.4208")</f>
        <v>#REF!</v>
      </c>
      <c r="J196" s="1017"/>
      <c r="K196" s="216"/>
      <c r="L196" s="1016" t="e">
        <f>COUNTIF(#REF!,"&lt;0.4208")</f>
        <v>#REF!</v>
      </c>
      <c r="M196" s="1017"/>
      <c r="N196" s="216"/>
      <c r="O196" s="1016" t="e">
        <f>COUNTIF(#REF!,"&lt;0.4208")</f>
        <v>#REF!</v>
      </c>
      <c r="P196" s="1017"/>
      <c r="Q196" s="216"/>
      <c r="R196" s="1016" t="e">
        <f>COUNTIF(#REF!,"&lt;0.4208")</f>
        <v>#REF!</v>
      </c>
      <c r="S196" s="1017"/>
      <c r="T196" s="216"/>
      <c r="U196" s="1016" t="e">
        <f>COUNTIF(#REF!,"&lt;0.4208")</f>
        <v>#REF!</v>
      </c>
      <c r="V196" s="1017"/>
      <c r="W196" s="216"/>
      <c r="X196" s="207" t="e">
        <f>AVERAGE(C196,F196,I196,L196,O196,R196,U196)</f>
        <v>#REF!</v>
      </c>
      <c r="Y196" s="193"/>
      <c r="AA196" s="188"/>
      <c r="AB196" s="188"/>
      <c r="AC196" s="188"/>
      <c r="AD196" s="188"/>
      <c r="AE196" s="188"/>
      <c r="AF196" s="188"/>
      <c r="AG196" s="188"/>
      <c r="AH196" s="188"/>
      <c r="AI196" s="188"/>
      <c r="AJ196" s="188"/>
      <c r="AK196" s="188"/>
      <c r="AL196" s="188"/>
      <c r="AM196" s="188"/>
      <c r="AN196" s="188"/>
      <c r="AO196" s="188"/>
      <c r="AP196" s="188"/>
    </row>
    <row r="197" spans="1:65" s="184" customFormat="1" ht="22.35" customHeight="1">
      <c r="A197" s="183"/>
      <c r="B197" s="206" t="s">
        <v>236</v>
      </c>
      <c r="C197" s="1016" t="e">
        <f>COUNTIF(#REF!,"&gt;0.4208")</f>
        <v>#REF!</v>
      </c>
      <c r="D197" s="1017"/>
      <c r="E197" s="216"/>
      <c r="F197" s="1016" t="e">
        <f>COUNTIF(#REF!,"&gt;0.4208")</f>
        <v>#REF!</v>
      </c>
      <c r="G197" s="1017"/>
      <c r="H197" s="216"/>
      <c r="I197" s="1016" t="e">
        <f>COUNTIF(#REF!,"&gt;0.4208")</f>
        <v>#REF!</v>
      </c>
      <c r="J197" s="1017"/>
      <c r="K197" s="216"/>
      <c r="L197" s="1016" t="e">
        <f>COUNTIF(#REF!,"&gt;0.4208")</f>
        <v>#REF!</v>
      </c>
      <c r="M197" s="1017"/>
      <c r="N197" s="216"/>
      <c r="O197" s="1016" t="e">
        <f>COUNTIF(#REF!,"&gt;0.4208")</f>
        <v>#REF!</v>
      </c>
      <c r="P197" s="1017"/>
      <c r="Q197" s="216"/>
      <c r="R197" s="1016" t="e">
        <f>COUNTIF(#REF!,"&gt;0.4208")</f>
        <v>#REF!</v>
      </c>
      <c r="S197" s="1017"/>
      <c r="T197" s="216"/>
      <c r="U197" s="1016" t="e">
        <f>COUNTIF(#REF!,"&gt;0.4208")</f>
        <v>#REF!</v>
      </c>
      <c r="V197" s="1017"/>
      <c r="W197" s="216"/>
      <c r="X197" s="207" t="e">
        <f>AVERAGE(C197,F197,I197,L197,O197,R197,U197)</f>
        <v>#REF!</v>
      </c>
      <c r="Y197" s="217"/>
      <c r="AA197" s="188"/>
      <c r="AB197" s="188"/>
      <c r="AC197" s="188"/>
      <c r="AD197" s="188"/>
      <c r="AE197" s="188"/>
      <c r="AF197" s="188"/>
      <c r="AG197" s="188"/>
      <c r="AH197" s="188"/>
      <c r="AI197" s="188"/>
      <c r="AJ197" s="188"/>
      <c r="AK197" s="188"/>
      <c r="AL197" s="188"/>
      <c r="AM197" s="188"/>
      <c r="AN197" s="188"/>
      <c r="AO197" s="188"/>
      <c r="AP197" s="188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</row>
    <row r="198" spans="1:65" s="184" customFormat="1" ht="22.35" customHeight="1">
      <c r="A198" s="183"/>
      <c r="B198" s="218"/>
      <c r="C198" s="219"/>
      <c r="D198" s="220"/>
      <c r="E198" s="216"/>
      <c r="F198" s="219"/>
      <c r="G198" s="220"/>
      <c r="H198" s="216"/>
      <c r="I198" s="219"/>
      <c r="J198" s="220"/>
      <c r="K198" s="216"/>
      <c r="L198" s="219"/>
      <c r="M198" s="220"/>
      <c r="N198" s="216"/>
      <c r="O198" s="219"/>
      <c r="P198" s="220"/>
      <c r="Q198" s="216"/>
      <c r="R198" s="219"/>
      <c r="S198" s="220"/>
      <c r="T198" s="216"/>
      <c r="U198" s="219"/>
      <c r="V198" s="220"/>
      <c r="W198" s="216"/>
      <c r="X198" s="221"/>
      <c r="Y198" s="217"/>
      <c r="AA198" s="188"/>
      <c r="AB198" s="188"/>
      <c r="AC198" s="188"/>
      <c r="AD198" s="188"/>
      <c r="AE198" s="188"/>
      <c r="AF198" s="188"/>
      <c r="AG198" s="188"/>
      <c r="AH198" s="188"/>
      <c r="AI198" s="188"/>
      <c r="AJ198" s="188"/>
      <c r="AK198" s="188"/>
      <c r="AL198" s="188"/>
      <c r="AM198" s="188"/>
      <c r="AN198" s="188"/>
      <c r="AO198" s="188"/>
      <c r="AP198" s="188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</row>
    <row r="199" spans="1:65" s="184" customFormat="1" ht="22.35" customHeight="1">
      <c r="A199" s="183"/>
      <c r="B199" s="204"/>
      <c r="C199" s="193"/>
      <c r="D199" s="193"/>
      <c r="E199" s="208"/>
      <c r="F199" s="193"/>
      <c r="G199" s="193"/>
      <c r="H199" s="208"/>
      <c r="I199" s="193"/>
      <c r="J199" s="193"/>
      <c r="K199" s="208"/>
      <c r="L199" s="193"/>
      <c r="M199" s="193"/>
      <c r="N199" s="208"/>
      <c r="O199" s="193"/>
      <c r="P199" s="193"/>
      <c r="Q199" s="208"/>
      <c r="R199" s="193"/>
      <c r="S199" s="193"/>
      <c r="T199" s="208"/>
      <c r="U199" s="193"/>
      <c r="V199" s="193"/>
      <c r="W199" s="208"/>
      <c r="X199" s="193"/>
      <c r="Y199" s="193"/>
      <c r="AA199" s="188"/>
      <c r="AB199" s="188"/>
      <c r="AC199" s="188"/>
      <c r="AD199" s="188"/>
      <c r="AE199" s="188"/>
      <c r="AF199" s="188"/>
      <c r="AG199" s="188"/>
      <c r="AH199" s="188"/>
      <c r="AI199" s="188"/>
      <c r="AJ199" s="188"/>
      <c r="AK199" s="188"/>
      <c r="AL199" s="188"/>
      <c r="AM199" s="188"/>
      <c r="AN199" s="188"/>
      <c r="AO199" s="188"/>
      <c r="AP199" s="188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/>
      <c r="BK199" s="183"/>
      <c r="BL199" s="183"/>
      <c r="BM199" s="183"/>
    </row>
    <row r="200" spans="1:65" s="184" customFormat="1" ht="22.35" customHeight="1">
      <c r="A200" s="183"/>
      <c r="B200" s="205"/>
      <c r="C200" s="1020" t="s">
        <v>37</v>
      </c>
      <c r="D200" s="1021"/>
      <c r="E200" s="215"/>
      <c r="F200" s="1020" t="s">
        <v>38</v>
      </c>
      <c r="G200" s="1021"/>
      <c r="H200" s="215"/>
      <c r="I200" s="1020" t="s">
        <v>39</v>
      </c>
      <c r="J200" s="1021"/>
      <c r="K200" s="215"/>
      <c r="L200" s="1020" t="s">
        <v>40</v>
      </c>
      <c r="M200" s="1021"/>
      <c r="N200" s="215"/>
      <c r="O200" s="1020" t="s">
        <v>41</v>
      </c>
      <c r="P200" s="1021"/>
      <c r="Q200" s="215"/>
      <c r="R200" s="1020" t="s">
        <v>42</v>
      </c>
      <c r="S200" s="1021"/>
      <c r="T200" s="215"/>
      <c r="U200" s="1020" t="s">
        <v>43</v>
      </c>
      <c r="V200" s="1021"/>
      <c r="W200" s="215"/>
      <c r="X200" s="193"/>
      <c r="Y200" s="193"/>
      <c r="AA200" s="188"/>
      <c r="AB200" s="188"/>
      <c r="AC200" s="188"/>
      <c r="AD200" s="188"/>
      <c r="AE200" s="188"/>
      <c r="AF200" s="188"/>
      <c r="AG200" s="188"/>
      <c r="AH200" s="188"/>
      <c r="AI200" s="188"/>
      <c r="AJ200" s="188"/>
      <c r="AK200" s="188"/>
      <c r="AL200" s="188"/>
      <c r="AM200" s="188"/>
      <c r="AN200" s="188"/>
      <c r="AO200" s="188"/>
      <c r="AP200" s="188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</row>
    <row r="201" spans="1:65" s="184" customFormat="1" ht="22.35" customHeight="1">
      <c r="A201" s="183"/>
      <c r="B201" s="206" t="s">
        <v>235</v>
      </c>
      <c r="C201" s="1016">
        <f>COUNTIF(C12:C32,"&lt;0.4208")+COUNTIF(C55:C57,"&lt;0.4208")</f>
        <v>6</v>
      </c>
      <c r="D201" s="1017"/>
      <c r="E201" s="216"/>
      <c r="F201" s="1016">
        <f>COUNTIF(F12:F32,"&lt;0.4208")+COUNTIF(F55:F57,"&lt;0.4208")</f>
        <v>5</v>
      </c>
      <c r="G201" s="1017"/>
      <c r="H201" s="216"/>
      <c r="I201" s="1016">
        <f>COUNTIF(I12:I32,"&lt;0.4208")+COUNTIF(I55:I57,"&lt;0.4208")</f>
        <v>7</v>
      </c>
      <c r="J201" s="1017"/>
      <c r="K201" s="216"/>
      <c r="L201" s="1016">
        <f>COUNTIF(L12:L32,"&lt;0.4208")+COUNTIF(L55:L57,"&lt;0.4208")</f>
        <v>8</v>
      </c>
      <c r="M201" s="1017"/>
      <c r="N201" s="216"/>
      <c r="O201" s="1016">
        <f>COUNTIF(O12:O32,"&lt;0.4208")+COUNTIF(O55:O57,"&lt;0.4208")</f>
        <v>6</v>
      </c>
      <c r="P201" s="1017"/>
      <c r="Q201" s="216"/>
      <c r="R201" s="1016">
        <f>COUNTIF(R12:R32,"&lt;0.4208")+COUNTIF(R55:R57,"&lt;0.4208")</f>
        <v>5</v>
      </c>
      <c r="S201" s="1017"/>
      <c r="T201" s="216"/>
      <c r="U201" s="1016">
        <f>COUNTIF(U12:U32,"&lt;0.4208")+COUNTIF(U55:U57,"&lt;0.4208")</f>
        <v>8</v>
      </c>
      <c r="V201" s="1017"/>
      <c r="W201" s="216"/>
      <c r="X201" s="207">
        <f>AVERAGE(C201,F201,I201,L201,O201,R201,U201)</f>
        <v>6.4285714285714288</v>
      </c>
      <c r="Y201" s="193"/>
      <c r="AA201" s="188"/>
      <c r="AB201" s="188"/>
      <c r="AC201" s="188"/>
      <c r="AD201" s="188"/>
      <c r="AE201" s="188"/>
      <c r="AF201" s="188"/>
      <c r="AG201" s="188"/>
      <c r="AH201" s="188"/>
      <c r="AI201" s="188"/>
      <c r="AJ201" s="188"/>
      <c r="AK201" s="188"/>
      <c r="AL201" s="188"/>
      <c r="AM201" s="188"/>
      <c r="AN201" s="188"/>
      <c r="AO201" s="188"/>
      <c r="AP201" s="188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</row>
    <row r="202" spans="1:65" s="184" customFormat="1" ht="22.35" customHeight="1">
      <c r="A202" s="183"/>
      <c r="B202" s="206" t="s">
        <v>236</v>
      </c>
      <c r="C202" s="1016">
        <f>COUNTIF(C12:C32,"&gt;0.4208")+COUNTIF(C55:C57,"&gt;0.4208")</f>
        <v>4</v>
      </c>
      <c r="D202" s="1017"/>
      <c r="E202" s="216"/>
      <c r="F202" s="1016">
        <f>COUNTIF(F12:F32,"&gt;0.4208")+COUNTIF(F55:F57,"&gt;0.4208")</f>
        <v>4</v>
      </c>
      <c r="G202" s="1017"/>
      <c r="H202" s="216"/>
      <c r="I202" s="1016">
        <f>COUNTIF(I12:I32,"&gt;0.4208")+COUNTIF(I55:I57,"&gt;0.4208")</f>
        <v>4</v>
      </c>
      <c r="J202" s="1017"/>
      <c r="K202" s="216"/>
      <c r="L202" s="1016">
        <f>COUNTIF(L12:L32,"&gt;0.4208")+COUNTIF(L55:L57,"&gt;0.4208")</f>
        <v>4</v>
      </c>
      <c r="M202" s="1017"/>
      <c r="N202" s="216"/>
      <c r="O202" s="1022">
        <f>COUNTIF(O12:O32,"&gt;0.4208")+COUNTIF(O55:O57,"&gt;0.4208")</f>
        <v>3</v>
      </c>
      <c r="P202" s="1023"/>
      <c r="Q202" s="222"/>
      <c r="R202" s="1022">
        <f>COUNTIF(R12:R32,"&gt;0.4208")+COUNTIF(R55:R57,"&gt;0.4208")</f>
        <v>4</v>
      </c>
      <c r="S202" s="1023"/>
      <c r="T202" s="216"/>
      <c r="U202" s="1016">
        <f>COUNTIF(U12:U32,"&gt;0.4208")+COUNTIF(U55:U57,"&gt;0.4208")</f>
        <v>4</v>
      </c>
      <c r="V202" s="1017"/>
      <c r="W202" s="216"/>
      <c r="X202" s="207">
        <f>AVERAGE(C202,F202,I202,L202,O202,R202,U202)</f>
        <v>3.8571428571428572</v>
      </c>
      <c r="Y202" s="217"/>
      <c r="AA202" s="188"/>
      <c r="AB202" s="188"/>
      <c r="AC202" s="188"/>
      <c r="AD202" s="188"/>
      <c r="AE202" s="188"/>
      <c r="AF202" s="188"/>
      <c r="AG202" s="188"/>
      <c r="AH202" s="188"/>
      <c r="AI202" s="188"/>
      <c r="AJ202" s="188"/>
      <c r="AK202" s="188"/>
      <c r="AL202" s="188"/>
      <c r="AM202" s="188"/>
      <c r="AN202" s="188"/>
      <c r="AO202" s="188"/>
      <c r="AP202" s="188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</row>
    <row r="203" spans="1:65" s="184" customFormat="1" ht="22.35" customHeight="1">
      <c r="A203" s="183"/>
      <c r="B203" s="218"/>
      <c r="C203" s="219"/>
      <c r="D203" s="220"/>
      <c r="E203" s="216"/>
      <c r="F203" s="219"/>
      <c r="G203" s="220"/>
      <c r="H203" s="216"/>
      <c r="I203" s="219"/>
      <c r="J203" s="220"/>
      <c r="K203" s="216"/>
      <c r="L203" s="219"/>
      <c r="M203" s="220"/>
      <c r="N203" s="216"/>
      <c r="O203" s="219"/>
      <c r="P203" s="220"/>
      <c r="Q203" s="216"/>
      <c r="R203" s="219"/>
      <c r="S203" s="220"/>
      <c r="T203" s="216"/>
      <c r="U203" s="219"/>
      <c r="V203" s="220"/>
      <c r="W203" s="216"/>
      <c r="X203" s="221"/>
      <c r="Y203" s="217"/>
      <c r="AA203" s="188"/>
      <c r="AB203" s="188"/>
      <c r="AC203" s="188"/>
      <c r="AD203" s="188"/>
      <c r="AE203" s="188"/>
      <c r="AF203" s="188"/>
      <c r="AG203" s="188"/>
      <c r="AH203" s="188"/>
      <c r="AI203" s="188"/>
      <c r="AJ203" s="188"/>
      <c r="AK203" s="188"/>
      <c r="AL203" s="188"/>
      <c r="AM203" s="188"/>
      <c r="AN203" s="188"/>
      <c r="AO203" s="188"/>
      <c r="AP203" s="188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</row>
    <row r="204" spans="1:65" s="184" customFormat="1" ht="22.35" customHeight="1">
      <c r="A204" s="183"/>
      <c r="B204" s="204"/>
      <c r="C204" s="193"/>
      <c r="D204" s="193"/>
      <c r="E204" s="208"/>
      <c r="F204" s="193"/>
      <c r="G204" s="193"/>
      <c r="H204" s="208"/>
      <c r="I204" s="193"/>
      <c r="J204" s="193"/>
      <c r="K204" s="208"/>
      <c r="L204" s="193"/>
      <c r="M204" s="193"/>
      <c r="N204" s="208"/>
      <c r="O204" s="193"/>
      <c r="P204" s="193"/>
      <c r="Q204" s="208"/>
      <c r="R204" s="193"/>
      <c r="S204" s="193"/>
      <c r="T204" s="208"/>
      <c r="U204" s="193"/>
      <c r="V204" s="193"/>
      <c r="W204" s="208"/>
      <c r="X204" s="193"/>
      <c r="Y204" s="193"/>
      <c r="AA204" s="188"/>
      <c r="AB204" s="188"/>
      <c r="AC204" s="188"/>
      <c r="AD204" s="188"/>
      <c r="AE204" s="188"/>
      <c r="AF204" s="188"/>
      <c r="AG204" s="188"/>
      <c r="AH204" s="188"/>
      <c r="AI204" s="188"/>
      <c r="AJ204" s="188"/>
      <c r="AK204" s="188"/>
      <c r="AL204" s="188"/>
      <c r="AM204" s="188"/>
      <c r="AN204" s="188"/>
      <c r="AO204" s="188"/>
      <c r="AP204" s="188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</row>
    <row r="205" spans="1:65" s="184" customFormat="1" ht="22.35" customHeight="1">
      <c r="A205" s="183"/>
      <c r="B205" s="205"/>
      <c r="C205" s="1020" t="s">
        <v>37</v>
      </c>
      <c r="D205" s="1021"/>
      <c r="E205" s="215"/>
      <c r="F205" s="1020" t="s">
        <v>38</v>
      </c>
      <c r="G205" s="1021"/>
      <c r="H205" s="215"/>
      <c r="I205" s="1020" t="s">
        <v>39</v>
      </c>
      <c r="J205" s="1021"/>
      <c r="K205" s="215"/>
      <c r="L205" s="1020" t="s">
        <v>40</v>
      </c>
      <c r="M205" s="1021"/>
      <c r="N205" s="215"/>
      <c r="O205" s="1020" t="s">
        <v>41</v>
      </c>
      <c r="P205" s="1021"/>
      <c r="Q205" s="215"/>
      <c r="R205" s="1020" t="s">
        <v>42</v>
      </c>
      <c r="S205" s="1021"/>
      <c r="T205" s="215"/>
      <c r="U205" s="1020" t="s">
        <v>43</v>
      </c>
      <c r="V205" s="1021"/>
      <c r="W205" s="215"/>
      <c r="X205" s="193"/>
      <c r="Y205" s="193"/>
      <c r="AA205" s="188"/>
      <c r="AB205" s="188"/>
      <c r="AC205" s="188"/>
      <c r="AD205" s="188"/>
      <c r="AE205" s="188"/>
      <c r="AF205" s="188"/>
      <c r="AG205" s="188"/>
      <c r="AH205" s="188"/>
      <c r="AI205" s="188"/>
      <c r="AJ205" s="188"/>
      <c r="AK205" s="188"/>
      <c r="AL205" s="188"/>
      <c r="AM205" s="188"/>
      <c r="AN205" s="188"/>
      <c r="AO205" s="188"/>
      <c r="AP205" s="188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</row>
    <row r="206" spans="1:65" s="184" customFormat="1" ht="22.35" customHeight="1">
      <c r="A206" s="183"/>
      <c r="B206" s="206" t="s">
        <v>235</v>
      </c>
      <c r="C206" s="1016">
        <f>COUNTIF(C87:C88,"&lt;0.4208")</f>
        <v>0</v>
      </c>
      <c r="D206" s="1017"/>
      <c r="E206" s="216"/>
      <c r="F206" s="1016">
        <f>COUNTIF(F87:F88,"&lt;0.4208")</f>
        <v>0</v>
      </c>
      <c r="G206" s="1017"/>
      <c r="H206" s="216"/>
      <c r="I206" s="1016">
        <f>COUNTIF(I87:I88,"&lt;0.4208")</f>
        <v>0</v>
      </c>
      <c r="J206" s="1017"/>
      <c r="K206" s="216"/>
      <c r="L206" s="1016">
        <f>COUNTIF(L87:L88,"&lt;0.4208")</f>
        <v>0</v>
      </c>
      <c r="M206" s="1017"/>
      <c r="N206" s="216"/>
      <c r="O206" s="1016">
        <f>COUNTIF(O87:O88,"&lt;0.4208")</f>
        <v>0</v>
      </c>
      <c r="P206" s="1017"/>
      <c r="Q206" s="216"/>
      <c r="R206" s="1016">
        <f>COUNTIF(R87:R88,"&lt;0.4208")</f>
        <v>0</v>
      </c>
      <c r="S206" s="1017"/>
      <c r="T206" s="216"/>
      <c r="U206" s="1016">
        <f>COUNTIF(U87:U88,"&lt;0.4208")</f>
        <v>0</v>
      </c>
      <c r="V206" s="1017"/>
      <c r="W206" s="216"/>
      <c r="X206" s="207">
        <f>AVERAGE(C206,F206,I206,L206,O206,R206,U206)</f>
        <v>0</v>
      </c>
      <c r="Y206" s="193"/>
      <c r="AA206" s="188"/>
      <c r="AB206" s="188"/>
      <c r="AC206" s="188"/>
      <c r="AD206" s="188"/>
      <c r="AE206" s="188"/>
      <c r="AF206" s="188"/>
      <c r="AG206" s="188"/>
      <c r="AH206" s="188"/>
      <c r="AI206" s="188"/>
      <c r="AJ206" s="188"/>
      <c r="AK206" s="188"/>
      <c r="AL206" s="188"/>
      <c r="AM206" s="188"/>
      <c r="AN206" s="188"/>
      <c r="AO206" s="188"/>
      <c r="AP206" s="188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</row>
    <row r="207" spans="1:65" s="184" customFormat="1" ht="22.35" customHeight="1">
      <c r="A207" s="183"/>
      <c r="B207" s="206" t="s">
        <v>236</v>
      </c>
      <c r="C207" s="1016">
        <f>COUNTIF(C87:C88,"&gt;0.4208")</f>
        <v>2</v>
      </c>
      <c r="D207" s="1017"/>
      <c r="E207" s="216"/>
      <c r="F207" s="1016">
        <f>COUNTIF(F87:F88,"&gt;0.4208")</f>
        <v>1</v>
      </c>
      <c r="G207" s="1017"/>
      <c r="H207" s="216"/>
      <c r="I207" s="1016">
        <f>COUNTIF(I87:I88,"&gt;0.4208")</f>
        <v>1</v>
      </c>
      <c r="J207" s="1017"/>
      <c r="K207" s="216"/>
      <c r="L207" s="1016">
        <f>COUNTIF(L87:L88,"&gt;0.4208")</f>
        <v>1</v>
      </c>
      <c r="M207" s="1017"/>
      <c r="N207" s="216"/>
      <c r="O207" s="1016">
        <f>COUNTIF(O87:O88,"&gt;0.4208")</f>
        <v>1</v>
      </c>
      <c r="P207" s="1017"/>
      <c r="Q207" s="216"/>
      <c r="R207" s="1016">
        <f>COUNTIF(R87:R88,"&gt;0.4208")</f>
        <v>2</v>
      </c>
      <c r="S207" s="1017"/>
      <c r="T207" s="216"/>
      <c r="U207" s="1016">
        <f>COUNTIF(U87:U88,"&gt;0.4208")</f>
        <v>2</v>
      </c>
      <c r="V207" s="1017"/>
      <c r="W207" s="216"/>
      <c r="X207" s="207">
        <f>AVERAGE(C207,F207,I207,L207,O207,R207,U207)</f>
        <v>1.4285714285714286</v>
      </c>
      <c r="Y207" s="217"/>
      <c r="AA207" s="188"/>
      <c r="AB207" s="188"/>
      <c r="AC207" s="188"/>
      <c r="AD207" s="188"/>
      <c r="AE207" s="188"/>
      <c r="AF207" s="188"/>
      <c r="AG207" s="188"/>
      <c r="AH207" s="188"/>
      <c r="AI207" s="188"/>
      <c r="AJ207" s="188"/>
      <c r="AK207" s="188"/>
      <c r="AL207" s="188"/>
      <c r="AM207" s="188"/>
      <c r="AN207" s="188"/>
      <c r="AO207" s="188"/>
      <c r="AP207" s="188"/>
      <c r="AQ207" s="183"/>
      <c r="AR207" s="183"/>
      <c r="AS207" s="183"/>
      <c r="AT207" s="183"/>
      <c r="AU207" s="183"/>
      <c r="AV207" s="183"/>
      <c r="AW207" s="183"/>
      <c r="AX207" s="183"/>
      <c r="AY207" s="183"/>
      <c r="AZ207" s="183"/>
      <c r="BA207" s="183"/>
      <c r="BB207" s="183"/>
      <c r="BC207" s="183"/>
      <c r="BD207" s="183"/>
      <c r="BE207" s="183"/>
      <c r="BF207" s="183"/>
      <c r="BG207" s="183"/>
      <c r="BH207" s="183"/>
      <c r="BI207" s="183"/>
      <c r="BJ207" s="183"/>
      <c r="BK207" s="183"/>
      <c r="BL207" s="183"/>
      <c r="BM207" s="183"/>
    </row>
    <row r="208" spans="1:65" s="184" customFormat="1" ht="22.35" customHeight="1">
      <c r="A208" s="183"/>
      <c r="B208" s="218"/>
      <c r="C208" s="219"/>
      <c r="D208" s="220"/>
      <c r="E208" s="216"/>
      <c r="F208" s="219"/>
      <c r="G208" s="220"/>
      <c r="H208" s="216"/>
      <c r="I208" s="219"/>
      <c r="J208" s="220"/>
      <c r="K208" s="216"/>
      <c r="L208" s="219"/>
      <c r="M208" s="220"/>
      <c r="N208" s="216"/>
      <c r="O208" s="219"/>
      <c r="P208" s="220"/>
      <c r="Q208" s="216"/>
      <c r="R208" s="219"/>
      <c r="S208" s="220"/>
      <c r="T208" s="216"/>
      <c r="U208" s="219"/>
      <c r="V208" s="220"/>
      <c r="W208" s="216"/>
      <c r="X208" s="221"/>
      <c r="Y208" s="217"/>
      <c r="AA208" s="188"/>
      <c r="AB208" s="188"/>
      <c r="AC208" s="188"/>
      <c r="AD208" s="188"/>
      <c r="AE208" s="188"/>
      <c r="AF208" s="188"/>
      <c r="AG208" s="188"/>
      <c r="AH208" s="188"/>
      <c r="AI208" s="188"/>
      <c r="AJ208" s="188"/>
      <c r="AK208" s="188"/>
      <c r="AL208" s="188"/>
      <c r="AM208" s="188"/>
      <c r="AN208" s="188"/>
      <c r="AO208" s="188"/>
      <c r="AP208" s="188"/>
      <c r="AQ208" s="183"/>
      <c r="AR208" s="183"/>
      <c r="AS208" s="183"/>
      <c r="AT208" s="183"/>
      <c r="AU208" s="183"/>
      <c r="AV208" s="183"/>
      <c r="AW208" s="183"/>
      <c r="AX208" s="183"/>
      <c r="AY208" s="183"/>
      <c r="AZ208" s="183"/>
      <c r="BA208" s="183"/>
      <c r="BB208" s="183"/>
      <c r="BC208" s="183"/>
      <c r="BD208" s="183"/>
      <c r="BE208" s="183"/>
      <c r="BF208" s="183"/>
      <c r="BG208" s="183"/>
      <c r="BH208" s="183"/>
      <c r="BI208" s="183"/>
      <c r="BJ208" s="183"/>
      <c r="BK208" s="183"/>
      <c r="BL208" s="183"/>
      <c r="BM208" s="183"/>
    </row>
    <row r="209" spans="1:65" s="184" customFormat="1" ht="22.35" customHeight="1">
      <c r="A209" s="183"/>
      <c r="B209" s="204"/>
      <c r="C209" s="193"/>
      <c r="D209" s="193"/>
      <c r="E209" s="208"/>
      <c r="F209" s="193"/>
      <c r="G209" s="193"/>
      <c r="H209" s="208"/>
      <c r="I209" s="193"/>
      <c r="J209" s="193"/>
      <c r="K209" s="208"/>
      <c r="L209" s="193"/>
      <c r="M209" s="193"/>
      <c r="N209" s="208"/>
      <c r="O209" s="193"/>
      <c r="P209" s="193"/>
      <c r="Q209" s="208"/>
      <c r="R209" s="193"/>
      <c r="S209" s="193"/>
      <c r="T209" s="208"/>
      <c r="U209" s="193"/>
      <c r="V209" s="193"/>
      <c r="W209" s="208"/>
      <c r="X209" s="193"/>
      <c r="Y209" s="193"/>
      <c r="AA209" s="188"/>
      <c r="AB209" s="188"/>
      <c r="AC209" s="188"/>
      <c r="AD209" s="188"/>
      <c r="AE209" s="188"/>
      <c r="AF209" s="188"/>
      <c r="AG209" s="188"/>
      <c r="AH209" s="188"/>
      <c r="AI209" s="188"/>
      <c r="AJ209" s="188"/>
      <c r="AK209" s="188"/>
      <c r="AL209" s="188"/>
      <c r="AM209" s="188"/>
      <c r="AN209" s="188"/>
      <c r="AO209" s="188"/>
      <c r="AP209" s="188"/>
      <c r="AQ209" s="183"/>
      <c r="AR209" s="183"/>
      <c r="AS209" s="183"/>
      <c r="AT209" s="183"/>
      <c r="AU209" s="183"/>
      <c r="AV209" s="183"/>
      <c r="AW209" s="183"/>
      <c r="AX209" s="183"/>
      <c r="AY209" s="183"/>
      <c r="AZ209" s="183"/>
      <c r="BA209" s="183"/>
      <c r="BB209" s="183"/>
      <c r="BC209" s="183"/>
      <c r="BD209" s="183"/>
      <c r="BE209" s="183"/>
      <c r="BF209" s="183"/>
      <c r="BG209" s="183"/>
      <c r="BH209" s="183"/>
      <c r="BI209" s="183"/>
      <c r="BJ209" s="183"/>
      <c r="BK209" s="183"/>
      <c r="BL209" s="183"/>
      <c r="BM209" s="183"/>
    </row>
    <row r="210" spans="1:65" s="184" customFormat="1" ht="22.35" customHeight="1">
      <c r="A210" s="183"/>
      <c r="B210" s="205"/>
      <c r="C210" s="1020" t="s">
        <v>37</v>
      </c>
      <c r="D210" s="1021"/>
      <c r="E210" s="215"/>
      <c r="F210" s="1020" t="s">
        <v>38</v>
      </c>
      <c r="G210" s="1021"/>
      <c r="H210" s="215"/>
      <c r="I210" s="1020" t="s">
        <v>39</v>
      </c>
      <c r="J210" s="1021"/>
      <c r="K210" s="215"/>
      <c r="L210" s="1020" t="s">
        <v>40</v>
      </c>
      <c r="M210" s="1021"/>
      <c r="N210" s="215"/>
      <c r="O210" s="1020" t="s">
        <v>41</v>
      </c>
      <c r="P210" s="1021"/>
      <c r="Q210" s="215"/>
      <c r="R210" s="1020" t="s">
        <v>42</v>
      </c>
      <c r="S210" s="1021"/>
      <c r="T210" s="215"/>
      <c r="U210" s="1020" t="s">
        <v>43</v>
      </c>
      <c r="V210" s="1021"/>
      <c r="W210" s="215"/>
      <c r="X210" s="193"/>
      <c r="Y210" s="193"/>
      <c r="AA210" s="188"/>
      <c r="AB210" s="188"/>
      <c r="AC210" s="188"/>
      <c r="AD210" s="188"/>
      <c r="AE210" s="188"/>
      <c r="AF210" s="188"/>
      <c r="AG210" s="188"/>
      <c r="AH210" s="188"/>
      <c r="AI210" s="188"/>
      <c r="AJ210" s="188"/>
      <c r="AK210" s="188"/>
      <c r="AL210" s="188"/>
      <c r="AM210" s="188"/>
      <c r="AN210" s="188"/>
      <c r="AO210" s="188"/>
      <c r="AP210" s="188"/>
      <c r="AQ210" s="183"/>
      <c r="AR210" s="183"/>
      <c r="AS210" s="183"/>
      <c r="AT210" s="183"/>
      <c r="AU210" s="183"/>
      <c r="AV210" s="183"/>
      <c r="AW210" s="183"/>
      <c r="AX210" s="183"/>
      <c r="AY210" s="183"/>
      <c r="AZ210" s="183"/>
      <c r="BA210" s="183"/>
      <c r="BB210" s="183"/>
      <c r="BC210" s="183"/>
      <c r="BD210" s="183"/>
      <c r="BE210" s="183"/>
      <c r="BF210" s="183"/>
      <c r="BG210" s="183"/>
      <c r="BH210" s="183"/>
      <c r="BI210" s="183"/>
      <c r="BJ210" s="183"/>
      <c r="BK210" s="183"/>
      <c r="BL210" s="183"/>
      <c r="BM210" s="183"/>
    </row>
    <row r="211" spans="1:65" s="184" customFormat="1" ht="22.35" customHeight="1">
      <c r="A211" s="183"/>
      <c r="B211" s="206" t="s">
        <v>235</v>
      </c>
      <c r="C211" s="1016">
        <f>COUNTIF(C94:C101,"&lt;0.4208")</f>
        <v>4</v>
      </c>
      <c r="D211" s="1017"/>
      <c r="E211" s="216"/>
      <c r="F211" s="1016">
        <f>COUNTIF(F94:F101,"&lt;0.4208")</f>
        <v>4</v>
      </c>
      <c r="G211" s="1017"/>
      <c r="H211" s="216"/>
      <c r="I211" s="1016">
        <f>COUNTIF(I94:I101,"&lt;0.4208")</f>
        <v>4</v>
      </c>
      <c r="J211" s="1017"/>
      <c r="K211" s="216"/>
      <c r="L211" s="1016">
        <f>COUNTIF(L94:L101,"&lt;0.4208")</f>
        <v>3</v>
      </c>
      <c r="M211" s="1017"/>
      <c r="N211" s="216"/>
      <c r="O211" s="1016">
        <f>COUNTIF(O94:O101,"&lt;0.4208")</f>
        <v>5</v>
      </c>
      <c r="P211" s="1017"/>
      <c r="Q211" s="216"/>
      <c r="R211" s="1016">
        <f>COUNTIF(R94:R101,"&lt;0.4208")</f>
        <v>4</v>
      </c>
      <c r="S211" s="1017"/>
      <c r="T211" s="216"/>
      <c r="U211" s="1016">
        <f>COUNTIF(U94:U101,"&lt;0.4208")</f>
        <v>5</v>
      </c>
      <c r="V211" s="1017"/>
      <c r="W211" s="216"/>
      <c r="X211" s="207">
        <f>AVERAGE(C211,F211,I211,L211,O211,R211,U211)</f>
        <v>4.1428571428571432</v>
      </c>
      <c r="Y211" s="193"/>
      <c r="AA211" s="188"/>
      <c r="AB211" s="188"/>
      <c r="AC211" s="188"/>
      <c r="AD211" s="188"/>
      <c r="AE211" s="188"/>
      <c r="AF211" s="188"/>
      <c r="AG211" s="188"/>
      <c r="AH211" s="188"/>
      <c r="AI211" s="188"/>
      <c r="AJ211" s="188"/>
      <c r="AK211" s="188"/>
      <c r="AL211" s="188"/>
      <c r="AM211" s="188"/>
      <c r="AN211" s="188"/>
      <c r="AO211" s="188"/>
      <c r="AP211" s="188"/>
      <c r="AQ211" s="183"/>
      <c r="AR211" s="183"/>
      <c r="AS211" s="183"/>
      <c r="AT211" s="183"/>
      <c r="AU211" s="183"/>
      <c r="AV211" s="183"/>
      <c r="AW211" s="183"/>
      <c r="AX211" s="183"/>
      <c r="AY211" s="183"/>
      <c r="AZ211" s="183"/>
      <c r="BA211" s="183"/>
      <c r="BB211" s="183"/>
      <c r="BC211" s="183"/>
      <c r="BD211" s="183"/>
      <c r="BE211" s="183"/>
      <c r="BF211" s="183"/>
      <c r="BG211" s="183"/>
      <c r="BH211" s="183"/>
      <c r="BI211" s="183"/>
      <c r="BJ211" s="183"/>
      <c r="BK211" s="183"/>
      <c r="BL211" s="183"/>
      <c r="BM211" s="183"/>
    </row>
    <row r="212" spans="1:65" s="184" customFormat="1" ht="22.35" customHeight="1">
      <c r="A212" s="183"/>
      <c r="B212" s="206" t="s">
        <v>236</v>
      </c>
      <c r="C212" s="1016">
        <f>COUNTIF(C94:C101,"&gt;0.4208")</f>
        <v>0</v>
      </c>
      <c r="D212" s="1017"/>
      <c r="E212" s="216"/>
      <c r="F212" s="1016">
        <f>COUNTIF(F94:F101,"&gt;0.4208")</f>
        <v>0</v>
      </c>
      <c r="G212" s="1017"/>
      <c r="H212" s="216"/>
      <c r="I212" s="1016">
        <f>COUNTIF(I94:I101,"&gt;0.4208")</f>
        <v>0</v>
      </c>
      <c r="J212" s="1017"/>
      <c r="K212" s="216"/>
      <c r="L212" s="1016">
        <f>COUNTIF(L94:L101,"&gt;0.4208")</f>
        <v>0</v>
      </c>
      <c r="M212" s="1017"/>
      <c r="N212" s="216"/>
      <c r="O212" s="1016">
        <f>COUNTIF(O94:O101,"&gt;0.4208")</f>
        <v>0</v>
      </c>
      <c r="P212" s="1017"/>
      <c r="Q212" s="216"/>
      <c r="R212" s="1016">
        <f>COUNTIF(R94:R101,"&gt;0.4208")</f>
        <v>0</v>
      </c>
      <c r="S212" s="1017"/>
      <c r="T212" s="216"/>
      <c r="U212" s="1016">
        <f>COUNTIF(U94:U101,"&gt;0.4208")</f>
        <v>0</v>
      </c>
      <c r="V212" s="1017"/>
      <c r="W212" s="216"/>
      <c r="X212" s="207">
        <f>AVERAGE(C212,F212,I212,L212,O212,R212,U212)</f>
        <v>0</v>
      </c>
      <c r="Y212" s="217"/>
      <c r="AA212" s="188"/>
      <c r="AB212" s="188"/>
      <c r="AC212" s="188"/>
      <c r="AD212" s="188"/>
      <c r="AE212" s="188"/>
      <c r="AF212" s="188"/>
      <c r="AG212" s="188"/>
      <c r="AH212" s="188"/>
      <c r="AI212" s="188"/>
      <c r="AJ212" s="188"/>
      <c r="AK212" s="188"/>
      <c r="AL212" s="188"/>
      <c r="AM212" s="188"/>
      <c r="AN212" s="188"/>
      <c r="AO212" s="188"/>
      <c r="AP212" s="188"/>
      <c r="AQ212" s="183"/>
      <c r="AR212" s="183"/>
      <c r="AS212" s="183"/>
      <c r="AT212" s="183"/>
      <c r="AU212" s="183"/>
      <c r="AV212" s="183"/>
      <c r="AW212" s="183"/>
      <c r="AX212" s="183"/>
      <c r="AY212" s="183"/>
      <c r="AZ212" s="183"/>
      <c r="BA212" s="183"/>
      <c r="BB212" s="183"/>
      <c r="BC212" s="183"/>
      <c r="BD212" s="183"/>
      <c r="BE212" s="183"/>
      <c r="BF212" s="183"/>
      <c r="BG212" s="183"/>
      <c r="BH212" s="183"/>
      <c r="BI212" s="183"/>
      <c r="BJ212" s="183"/>
      <c r="BK212" s="183"/>
      <c r="BL212" s="183"/>
      <c r="BM212" s="183"/>
    </row>
    <row r="213" spans="1:65" s="184" customFormat="1" ht="22.35" customHeight="1">
      <c r="A213" s="183"/>
      <c r="B213" s="218"/>
      <c r="C213" s="219"/>
      <c r="D213" s="220"/>
      <c r="E213" s="216"/>
      <c r="F213" s="219"/>
      <c r="G213" s="220"/>
      <c r="H213" s="216"/>
      <c r="I213" s="219"/>
      <c r="J213" s="220"/>
      <c r="K213" s="216"/>
      <c r="L213" s="219"/>
      <c r="M213" s="220"/>
      <c r="N213" s="216"/>
      <c r="O213" s="219"/>
      <c r="P213" s="220"/>
      <c r="Q213" s="216"/>
      <c r="R213" s="219"/>
      <c r="S213" s="220"/>
      <c r="T213" s="216"/>
      <c r="U213" s="219"/>
      <c r="V213" s="220"/>
      <c r="W213" s="216"/>
      <c r="X213" s="221"/>
      <c r="Y213" s="217"/>
      <c r="AA213" s="188"/>
      <c r="AB213" s="188"/>
      <c r="AC213" s="188"/>
      <c r="AD213" s="188"/>
      <c r="AE213" s="188"/>
      <c r="AF213" s="188"/>
      <c r="AG213" s="188"/>
      <c r="AH213" s="188"/>
      <c r="AI213" s="188"/>
      <c r="AJ213" s="188"/>
      <c r="AK213" s="188"/>
      <c r="AL213" s="188"/>
      <c r="AM213" s="188"/>
      <c r="AN213" s="188"/>
      <c r="AO213" s="188"/>
      <c r="AP213" s="188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</row>
    <row r="214" spans="1:65" s="184" customFormat="1" ht="22.35" customHeight="1">
      <c r="A214" s="183"/>
      <c r="B214" s="204"/>
      <c r="C214" s="193"/>
      <c r="D214" s="193"/>
      <c r="E214" s="208"/>
      <c r="F214" s="193"/>
      <c r="G214" s="193"/>
      <c r="H214" s="208"/>
      <c r="I214" s="193"/>
      <c r="J214" s="193"/>
      <c r="K214" s="208"/>
      <c r="L214" s="193"/>
      <c r="M214" s="193"/>
      <c r="N214" s="208"/>
      <c r="O214" s="193"/>
      <c r="P214" s="193"/>
      <c r="Q214" s="208"/>
      <c r="R214" s="193"/>
      <c r="S214" s="193"/>
      <c r="T214" s="208"/>
      <c r="U214" s="193"/>
      <c r="V214" s="193"/>
      <c r="W214" s="208"/>
      <c r="X214" s="193"/>
      <c r="Y214" s="193"/>
      <c r="AA214" s="185"/>
      <c r="AB214" s="185"/>
      <c r="AC214" s="185"/>
      <c r="AD214" s="185"/>
      <c r="AE214" s="186"/>
      <c r="AF214" s="186"/>
      <c r="AG214" s="186"/>
      <c r="AH214" s="186"/>
      <c r="AI214" s="186"/>
      <c r="AJ214" s="186"/>
      <c r="AK214" s="186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</row>
    <row r="215" spans="1:65" s="184" customFormat="1" ht="22.35" customHeight="1">
      <c r="A215" s="183"/>
      <c r="B215" s="205"/>
      <c r="C215" s="1018" t="s">
        <v>37</v>
      </c>
      <c r="D215" s="1019"/>
      <c r="E215" s="215"/>
      <c r="F215" s="1018" t="s">
        <v>38</v>
      </c>
      <c r="G215" s="1019"/>
      <c r="H215" s="215"/>
      <c r="I215" s="1018" t="s">
        <v>39</v>
      </c>
      <c r="J215" s="1019"/>
      <c r="K215" s="215"/>
      <c r="L215" s="1018" t="s">
        <v>40</v>
      </c>
      <c r="M215" s="1019"/>
      <c r="N215" s="215"/>
      <c r="O215" s="1018" t="s">
        <v>41</v>
      </c>
      <c r="P215" s="1019"/>
      <c r="Q215" s="215"/>
      <c r="R215" s="1018" t="s">
        <v>42</v>
      </c>
      <c r="S215" s="1019"/>
      <c r="T215" s="215"/>
      <c r="U215" s="1018" t="s">
        <v>43</v>
      </c>
      <c r="V215" s="1019"/>
      <c r="W215" s="215"/>
      <c r="X215" s="193"/>
      <c r="Y215" s="183"/>
      <c r="AA215" s="185"/>
      <c r="AB215" s="185"/>
      <c r="AC215" s="185"/>
      <c r="AD215" s="185"/>
      <c r="AE215" s="186"/>
      <c r="AF215" s="186"/>
      <c r="AG215" s="186"/>
      <c r="AH215" s="186"/>
      <c r="AI215" s="186"/>
      <c r="AJ215" s="186"/>
      <c r="AK215" s="186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</row>
    <row r="216" spans="1:65" s="184" customFormat="1" ht="22.35" customHeight="1">
      <c r="A216" s="183"/>
      <c r="B216" s="206" t="s">
        <v>235</v>
      </c>
      <c r="C216" s="1016" t="e">
        <f>C196+C201+C211</f>
        <v>#REF!</v>
      </c>
      <c r="D216" s="1017"/>
      <c r="E216" s="216"/>
      <c r="F216" s="1016" t="e">
        <f>F196+F201+F211</f>
        <v>#REF!</v>
      </c>
      <c r="G216" s="1017"/>
      <c r="H216" s="216"/>
      <c r="I216" s="1016" t="e">
        <f>I196+I201+I211</f>
        <v>#REF!</v>
      </c>
      <c r="J216" s="1017"/>
      <c r="K216" s="216"/>
      <c r="L216" s="1016" t="e">
        <f>L196+L201+L211</f>
        <v>#REF!</v>
      </c>
      <c r="M216" s="1017"/>
      <c r="N216" s="216"/>
      <c r="O216" s="1016" t="e">
        <f>O196+O201+O211</f>
        <v>#REF!</v>
      </c>
      <c r="P216" s="1017"/>
      <c r="Q216" s="216"/>
      <c r="R216" s="1016" t="e">
        <f>R196+R201+R211</f>
        <v>#REF!</v>
      </c>
      <c r="S216" s="1017"/>
      <c r="T216" s="216"/>
      <c r="U216" s="1016" t="e">
        <f>U196+U201+U211</f>
        <v>#REF!</v>
      </c>
      <c r="V216" s="1017"/>
      <c r="W216" s="216"/>
      <c r="X216" s="207" t="e">
        <f>AVERAGE(C216,F216,I216,L216,O216,R216,U216)</f>
        <v>#REF!</v>
      </c>
      <c r="Y216" s="183"/>
      <c r="AA216" s="185"/>
      <c r="AB216" s="185"/>
      <c r="AC216" s="185"/>
      <c r="AD216" s="185"/>
      <c r="AE216" s="186"/>
      <c r="AF216" s="186"/>
      <c r="AG216" s="186"/>
      <c r="AH216" s="186"/>
      <c r="AI216" s="186"/>
      <c r="AJ216" s="186"/>
      <c r="AK216" s="186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</row>
    <row r="217" spans="1:65" s="184" customFormat="1" ht="22.35" customHeight="1">
      <c r="A217" s="183"/>
      <c r="B217" s="206" t="s">
        <v>236</v>
      </c>
      <c r="C217" s="1016" t="e">
        <f>C197+C202+C211</f>
        <v>#REF!</v>
      </c>
      <c r="D217" s="1017"/>
      <c r="E217" s="216"/>
      <c r="F217" s="1016" t="e">
        <f>F197+F202+F211</f>
        <v>#REF!</v>
      </c>
      <c r="G217" s="1017"/>
      <c r="H217" s="216"/>
      <c r="I217" s="1016" t="e">
        <f>I197+I202+I211</f>
        <v>#REF!</v>
      </c>
      <c r="J217" s="1017"/>
      <c r="K217" s="216"/>
      <c r="L217" s="1016" t="e">
        <f>L197+L202+L211</f>
        <v>#REF!</v>
      </c>
      <c r="M217" s="1017"/>
      <c r="N217" s="216"/>
      <c r="O217" s="1016" t="e">
        <f>O197+O202+O211</f>
        <v>#REF!</v>
      </c>
      <c r="P217" s="1017"/>
      <c r="Q217" s="216"/>
      <c r="R217" s="1016" t="e">
        <f>R197+R202+R211</f>
        <v>#REF!</v>
      </c>
      <c r="S217" s="1017"/>
      <c r="T217" s="216"/>
      <c r="U217" s="1016" t="e">
        <f>U197+U202+U211</f>
        <v>#REF!</v>
      </c>
      <c r="V217" s="1017"/>
      <c r="W217" s="216"/>
      <c r="X217" s="207" t="e">
        <f>AVERAGE(C217,F217,I217,L217,O217,R217,U217)</f>
        <v>#REF!</v>
      </c>
      <c r="Y217" s="183"/>
      <c r="AA217" s="185"/>
      <c r="AB217" s="185"/>
      <c r="AC217" s="185"/>
      <c r="AD217" s="185"/>
      <c r="AE217" s="186"/>
      <c r="AF217" s="186"/>
      <c r="AG217" s="186"/>
      <c r="AH217" s="186"/>
      <c r="AI217" s="186"/>
      <c r="AJ217" s="186"/>
      <c r="AK217" s="186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</row>
    <row r="218" spans="1:65" s="184" customFormat="1" ht="22.35" customHeight="1">
      <c r="A218" s="183"/>
      <c r="B218" s="193"/>
      <c r="C218" s="1013" t="e">
        <f>C216+C217</f>
        <v>#REF!</v>
      </c>
      <c r="D218" s="1014"/>
      <c r="E218" s="216"/>
      <c r="F218" s="1013" t="e">
        <f>F216+F217</f>
        <v>#REF!</v>
      </c>
      <c r="G218" s="1014"/>
      <c r="H218" s="216"/>
      <c r="I218" s="1013" t="e">
        <f>I216+I217</f>
        <v>#REF!</v>
      </c>
      <c r="J218" s="1014"/>
      <c r="K218" s="216"/>
      <c r="L218" s="1013" t="e">
        <f>L216+L217</f>
        <v>#REF!</v>
      </c>
      <c r="M218" s="1014"/>
      <c r="N218" s="216"/>
      <c r="O218" s="1013" t="e">
        <f>O216+O217</f>
        <v>#REF!</v>
      </c>
      <c r="P218" s="1014"/>
      <c r="Q218" s="216"/>
      <c r="R218" s="1013" t="e">
        <f>R216+R217</f>
        <v>#REF!</v>
      </c>
      <c r="S218" s="1014"/>
      <c r="T218" s="216"/>
      <c r="U218" s="1013" t="e">
        <f>U216+U217</f>
        <v>#REF!</v>
      </c>
      <c r="V218" s="1014"/>
      <c r="W218" s="216"/>
      <c r="X218" s="223" t="e">
        <f>AVERAGE(C218,F218,I218,L218,O218,R218,U218)</f>
        <v>#REF!</v>
      </c>
      <c r="Y218" s="183"/>
      <c r="AA218" s="185"/>
      <c r="AB218" s="185"/>
      <c r="AC218" s="185"/>
      <c r="AD218" s="185"/>
      <c r="AE218" s="186"/>
      <c r="AF218" s="186"/>
      <c r="AG218" s="186"/>
      <c r="AH218" s="186"/>
      <c r="AI218" s="186"/>
      <c r="AJ218" s="186"/>
      <c r="AK218" s="186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</row>
    <row r="219" spans="1:65" customFormat="1" ht="22.35" customHeight="1">
      <c r="B219" s="193"/>
      <c r="C219" s="193"/>
      <c r="D219" s="193"/>
      <c r="E219" s="208"/>
      <c r="F219" s="193"/>
      <c r="G219" s="193"/>
      <c r="H219" s="208"/>
      <c r="I219" s="193"/>
      <c r="J219" s="193"/>
      <c r="K219" s="208"/>
      <c r="L219" s="193"/>
      <c r="M219" s="193"/>
      <c r="N219" s="208"/>
      <c r="O219" s="193"/>
      <c r="P219" s="193"/>
      <c r="Q219" s="208"/>
      <c r="R219" s="193"/>
      <c r="S219" s="193"/>
      <c r="T219" s="208"/>
      <c r="U219" s="1015"/>
      <c r="V219" s="1015"/>
      <c r="W219" s="208"/>
      <c r="X219" s="185"/>
      <c r="Y219" s="185"/>
      <c r="Z219" s="185"/>
      <c r="AA219" s="185"/>
      <c r="AB219" s="185"/>
      <c r="AC219" s="185"/>
      <c r="AD219" s="185"/>
      <c r="AE219" s="186"/>
      <c r="AF219" s="186"/>
      <c r="AG219" s="186"/>
      <c r="AH219" s="186"/>
      <c r="AI219" s="186"/>
      <c r="AJ219" s="186"/>
      <c r="AK219" s="186"/>
      <c r="AL219" s="186"/>
      <c r="AM219" s="186"/>
      <c r="AN219" s="186"/>
      <c r="AO219" s="186"/>
      <c r="AP219" s="186"/>
    </row>
    <row r="220" spans="1:65" s="184" customFormat="1" ht="22.35" customHeight="1" thickBot="1">
      <c r="A220" s="194"/>
      <c r="B220" s="196"/>
      <c r="C220" s="196"/>
      <c r="D220" s="196"/>
      <c r="E220" s="196"/>
      <c r="F220" s="196"/>
      <c r="G220" s="196"/>
      <c r="H220" s="196"/>
      <c r="I220" s="196"/>
      <c r="J220" s="196"/>
      <c r="K220" s="196"/>
      <c r="L220" s="196"/>
      <c r="M220" s="196"/>
      <c r="N220" s="196"/>
      <c r="O220" s="196"/>
      <c r="P220" s="196"/>
      <c r="Q220" s="196"/>
      <c r="R220" s="196"/>
      <c r="S220" s="196"/>
      <c r="T220" s="196"/>
      <c r="U220" s="196"/>
      <c r="V220" s="196"/>
      <c r="W220" s="196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  <c r="AI220" s="196"/>
      <c r="AJ220" s="196"/>
      <c r="AK220" s="196"/>
      <c r="AL220" s="196"/>
      <c r="AM220" s="196"/>
      <c r="AN220" s="196"/>
      <c r="AO220" s="196"/>
      <c r="AP220" s="196"/>
      <c r="AQ220" s="183"/>
      <c r="AR220" s="183"/>
      <c r="AS220" s="183"/>
      <c r="AT220" s="183"/>
      <c r="AU220" s="183"/>
      <c r="AV220" s="183"/>
      <c r="AW220" s="183"/>
      <c r="AX220" s="183"/>
      <c r="AY220" s="183"/>
      <c r="AZ220" s="183"/>
      <c r="BA220" s="183"/>
      <c r="BB220" s="183"/>
      <c r="BC220" s="183"/>
      <c r="BD220" s="183"/>
      <c r="BE220" s="183"/>
      <c r="BF220" s="183"/>
      <c r="BG220" s="183"/>
      <c r="BH220" s="183"/>
      <c r="BI220" s="183"/>
      <c r="BJ220" s="183"/>
      <c r="BK220" s="183"/>
      <c r="BL220" s="183"/>
      <c r="BM220" s="183"/>
    </row>
    <row r="221" spans="1:65" s="184" customFormat="1" ht="22.35" customHeight="1" thickTop="1">
      <c r="A221" s="194"/>
      <c r="B221" s="197"/>
      <c r="C221" s="198"/>
      <c r="D221" s="198"/>
      <c r="E221" s="198"/>
      <c r="F221" s="197"/>
      <c r="G221" s="199"/>
      <c r="H221" s="199"/>
      <c r="I221" s="199"/>
      <c r="J221" s="199"/>
      <c r="K221" s="199"/>
      <c r="L221" s="199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198"/>
      <c r="Y221" s="198"/>
      <c r="Z221" s="198"/>
      <c r="AA221" s="198"/>
      <c r="AB221" s="198"/>
      <c r="AC221" s="198"/>
      <c r="AD221" s="198"/>
      <c r="AE221" s="198"/>
      <c r="AF221" s="198"/>
      <c r="AG221" s="198"/>
      <c r="AH221" s="198"/>
      <c r="AI221" s="198"/>
      <c r="AJ221" s="198"/>
      <c r="AK221" s="198"/>
      <c r="AL221" s="198"/>
      <c r="AM221" s="198"/>
      <c r="AN221" s="198"/>
      <c r="AO221" s="198"/>
      <c r="AP221" s="198"/>
      <c r="AQ221" s="183"/>
      <c r="AR221" s="183"/>
      <c r="AS221" s="183"/>
      <c r="AT221" s="183"/>
      <c r="AU221" s="183"/>
      <c r="AV221" s="183"/>
      <c r="AW221" s="183"/>
      <c r="AX221" s="183"/>
      <c r="AY221" s="183"/>
      <c r="AZ221" s="183"/>
      <c r="BA221" s="183"/>
      <c r="BB221" s="183"/>
      <c r="BC221" s="183"/>
      <c r="BD221" s="183"/>
      <c r="BE221" s="183"/>
      <c r="BF221" s="183"/>
      <c r="BG221" s="183"/>
      <c r="BH221" s="183"/>
      <c r="BI221" s="183"/>
      <c r="BJ221" s="183"/>
      <c r="BK221" s="183"/>
      <c r="BL221" s="183"/>
      <c r="BM221" s="183"/>
    </row>
  </sheetData>
  <mergeCells count="265">
    <mergeCell ref="R9:S9"/>
    <mergeCell ref="U9:V9"/>
    <mergeCell ref="C13:D13"/>
    <mergeCell ref="F13:G13"/>
    <mergeCell ref="I13:J13"/>
    <mergeCell ref="L13:M13"/>
    <mergeCell ref="O13:P13"/>
    <mergeCell ref="R13:S13"/>
    <mergeCell ref="U13:V13"/>
    <mergeCell ref="C9:D9"/>
    <mergeCell ref="F9:G9"/>
    <mergeCell ref="I9:J9"/>
    <mergeCell ref="L9:M9"/>
    <mergeCell ref="O9:P9"/>
    <mergeCell ref="R16:S16"/>
    <mergeCell ref="U16:V16"/>
    <mergeCell ref="C20:D20"/>
    <mergeCell ref="F20:G20"/>
    <mergeCell ref="I20:J20"/>
    <mergeCell ref="L20:M20"/>
    <mergeCell ref="O20:P20"/>
    <mergeCell ref="R20:S20"/>
    <mergeCell ref="U20:V20"/>
    <mergeCell ref="C16:D16"/>
    <mergeCell ref="F16:G16"/>
    <mergeCell ref="I16:J16"/>
    <mergeCell ref="L16:M16"/>
    <mergeCell ref="O16:P16"/>
    <mergeCell ref="L27:M27"/>
    <mergeCell ref="O27:P27"/>
    <mergeCell ref="R27:S27"/>
    <mergeCell ref="U27:V27"/>
    <mergeCell ref="C42:D42"/>
    <mergeCell ref="F42:G42"/>
    <mergeCell ref="I42:J42"/>
    <mergeCell ref="L42:M42"/>
    <mergeCell ref="O42:P42"/>
    <mergeCell ref="R42:S42"/>
    <mergeCell ref="U42:V42"/>
    <mergeCell ref="C27:D27"/>
    <mergeCell ref="F27:G27"/>
    <mergeCell ref="I27:J27"/>
    <mergeCell ref="R48:S48"/>
    <mergeCell ref="U48:V48"/>
    <mergeCell ref="C61:D61"/>
    <mergeCell ref="F61:G61"/>
    <mergeCell ref="I61:J61"/>
    <mergeCell ref="L61:M61"/>
    <mergeCell ref="O61:P61"/>
    <mergeCell ref="R61:S61"/>
    <mergeCell ref="U61:V61"/>
    <mergeCell ref="C48:D48"/>
    <mergeCell ref="F48:G48"/>
    <mergeCell ref="I48:J48"/>
    <mergeCell ref="L48:M48"/>
    <mergeCell ref="O48:P48"/>
    <mergeCell ref="U86:V86"/>
    <mergeCell ref="C90:D90"/>
    <mergeCell ref="F90:G90"/>
    <mergeCell ref="I90:J90"/>
    <mergeCell ref="L90:M90"/>
    <mergeCell ref="O90:P90"/>
    <mergeCell ref="R90:S90"/>
    <mergeCell ref="U90:V90"/>
    <mergeCell ref="C86:D86"/>
    <mergeCell ref="F86:G86"/>
    <mergeCell ref="I86:J86"/>
    <mergeCell ref="L86:M86"/>
    <mergeCell ref="O86:P86"/>
    <mergeCell ref="U93:V93"/>
    <mergeCell ref="C144:D144"/>
    <mergeCell ref="F144:G144"/>
    <mergeCell ref="I144:J144"/>
    <mergeCell ref="L144:M144"/>
    <mergeCell ref="O144:P144"/>
    <mergeCell ref="R144:S144"/>
    <mergeCell ref="U144:V144"/>
    <mergeCell ref="C93:D93"/>
    <mergeCell ref="F93:G93"/>
    <mergeCell ref="I93:J93"/>
    <mergeCell ref="L93:M93"/>
    <mergeCell ref="O93:P93"/>
    <mergeCell ref="U191:V191"/>
    <mergeCell ref="C195:D195"/>
    <mergeCell ref="F195:G195"/>
    <mergeCell ref="I195:J195"/>
    <mergeCell ref="L195:M195"/>
    <mergeCell ref="O195:P195"/>
    <mergeCell ref="R195:S195"/>
    <mergeCell ref="U195:V195"/>
    <mergeCell ref="R189:S189"/>
    <mergeCell ref="U189:V189"/>
    <mergeCell ref="C190:D190"/>
    <mergeCell ref="F190:G190"/>
    <mergeCell ref="I190:J190"/>
    <mergeCell ref="L190:M190"/>
    <mergeCell ref="O190:P190"/>
    <mergeCell ref="R190:S190"/>
    <mergeCell ref="U190:V190"/>
    <mergeCell ref="C189:D189"/>
    <mergeCell ref="F189:G189"/>
    <mergeCell ref="I189:J189"/>
    <mergeCell ref="L189:M189"/>
    <mergeCell ref="O189:P189"/>
    <mergeCell ref="R196:S196"/>
    <mergeCell ref="U196:V196"/>
    <mergeCell ref="C197:D197"/>
    <mergeCell ref="F197:G197"/>
    <mergeCell ref="I197:J197"/>
    <mergeCell ref="L197:M197"/>
    <mergeCell ref="O197:P197"/>
    <mergeCell ref="R197:S197"/>
    <mergeCell ref="U197:V197"/>
    <mergeCell ref="C196:D196"/>
    <mergeCell ref="F196:G196"/>
    <mergeCell ref="I196:J196"/>
    <mergeCell ref="L196:M196"/>
    <mergeCell ref="O196:P196"/>
    <mergeCell ref="R200:S200"/>
    <mergeCell ref="U200:V200"/>
    <mergeCell ref="C201:D201"/>
    <mergeCell ref="F201:G201"/>
    <mergeCell ref="I201:J201"/>
    <mergeCell ref="L201:M201"/>
    <mergeCell ref="O201:P201"/>
    <mergeCell ref="R201:S201"/>
    <mergeCell ref="U201:V201"/>
    <mergeCell ref="C200:D200"/>
    <mergeCell ref="F200:G200"/>
    <mergeCell ref="I200:J200"/>
    <mergeCell ref="L200:M200"/>
    <mergeCell ref="O200:P200"/>
    <mergeCell ref="R202:S202"/>
    <mergeCell ref="U202:V202"/>
    <mergeCell ref="C205:D205"/>
    <mergeCell ref="F205:G205"/>
    <mergeCell ref="I205:J205"/>
    <mergeCell ref="L205:M205"/>
    <mergeCell ref="O205:P205"/>
    <mergeCell ref="R205:S205"/>
    <mergeCell ref="U205:V205"/>
    <mergeCell ref="C202:D202"/>
    <mergeCell ref="F202:G202"/>
    <mergeCell ref="I202:J202"/>
    <mergeCell ref="L202:M202"/>
    <mergeCell ref="O202:P202"/>
    <mergeCell ref="R206:S206"/>
    <mergeCell ref="U206:V206"/>
    <mergeCell ref="C207:D207"/>
    <mergeCell ref="F207:G207"/>
    <mergeCell ref="I207:J207"/>
    <mergeCell ref="L207:M207"/>
    <mergeCell ref="O207:P207"/>
    <mergeCell ref="R207:S207"/>
    <mergeCell ref="U207:V207"/>
    <mergeCell ref="C206:D206"/>
    <mergeCell ref="F206:G206"/>
    <mergeCell ref="I206:J206"/>
    <mergeCell ref="L206:M206"/>
    <mergeCell ref="O206:P206"/>
    <mergeCell ref="R210:S210"/>
    <mergeCell ref="U210:V210"/>
    <mergeCell ref="C211:D211"/>
    <mergeCell ref="F211:G211"/>
    <mergeCell ref="I211:J211"/>
    <mergeCell ref="L211:M211"/>
    <mergeCell ref="O211:P211"/>
    <mergeCell ref="R211:S211"/>
    <mergeCell ref="U211:V211"/>
    <mergeCell ref="C210:D210"/>
    <mergeCell ref="F210:G210"/>
    <mergeCell ref="I210:J210"/>
    <mergeCell ref="L210:M210"/>
    <mergeCell ref="O210:P210"/>
    <mergeCell ref="R212:S212"/>
    <mergeCell ref="U212:V212"/>
    <mergeCell ref="C215:D215"/>
    <mergeCell ref="F215:G215"/>
    <mergeCell ref="I215:J215"/>
    <mergeCell ref="L215:M215"/>
    <mergeCell ref="O215:P215"/>
    <mergeCell ref="R215:S215"/>
    <mergeCell ref="U215:V215"/>
    <mergeCell ref="C212:D212"/>
    <mergeCell ref="F212:G212"/>
    <mergeCell ref="I212:J212"/>
    <mergeCell ref="L212:M212"/>
    <mergeCell ref="O212:P212"/>
    <mergeCell ref="R218:S218"/>
    <mergeCell ref="U218:V218"/>
    <mergeCell ref="U219:V219"/>
    <mergeCell ref="C218:D218"/>
    <mergeCell ref="F218:G218"/>
    <mergeCell ref="I218:J218"/>
    <mergeCell ref="L218:M218"/>
    <mergeCell ref="O218:P218"/>
    <mergeCell ref="R216:S216"/>
    <mergeCell ref="U216:V216"/>
    <mergeCell ref="C217:D217"/>
    <mergeCell ref="F217:G217"/>
    <mergeCell ref="I217:J217"/>
    <mergeCell ref="L217:M217"/>
    <mergeCell ref="O217:P217"/>
    <mergeCell ref="R217:S217"/>
    <mergeCell ref="U217:V217"/>
    <mergeCell ref="C216:D216"/>
    <mergeCell ref="F216:G216"/>
    <mergeCell ref="I216:J216"/>
    <mergeCell ref="L216:M216"/>
    <mergeCell ref="O216:P216"/>
    <mergeCell ref="B8:G8"/>
    <mergeCell ref="B15:F15"/>
    <mergeCell ref="B26:G26"/>
    <mergeCell ref="B47:G47"/>
    <mergeCell ref="B45:G45"/>
    <mergeCell ref="B65:G65"/>
    <mergeCell ref="B67:G67"/>
    <mergeCell ref="C68:D68"/>
    <mergeCell ref="F68:G68"/>
    <mergeCell ref="I68:J68"/>
    <mergeCell ref="L68:M68"/>
    <mergeCell ref="O68:P68"/>
    <mergeCell ref="R68:S68"/>
    <mergeCell ref="U68:V68"/>
    <mergeCell ref="C81:D81"/>
    <mergeCell ref="F81:G81"/>
    <mergeCell ref="I81:J81"/>
    <mergeCell ref="L81:M81"/>
    <mergeCell ref="O81:P81"/>
    <mergeCell ref="R81:S81"/>
    <mergeCell ref="U81:V81"/>
    <mergeCell ref="B85:G85"/>
    <mergeCell ref="B92:G92"/>
    <mergeCell ref="B148:G148"/>
    <mergeCell ref="C149:D149"/>
    <mergeCell ref="F149:G149"/>
    <mergeCell ref="I149:J149"/>
    <mergeCell ref="L149:M149"/>
    <mergeCell ref="O149:P149"/>
    <mergeCell ref="R149:S149"/>
    <mergeCell ref="R93:S93"/>
    <mergeCell ref="R86:S86"/>
    <mergeCell ref="U149:V149"/>
    <mergeCell ref="C165:D165"/>
    <mergeCell ref="F165:G165"/>
    <mergeCell ref="I165:J165"/>
    <mergeCell ref="L165:M165"/>
    <mergeCell ref="O165:P165"/>
    <mergeCell ref="R165:S165"/>
    <mergeCell ref="U165:V165"/>
    <mergeCell ref="B169:G169"/>
    <mergeCell ref="C170:D170"/>
    <mergeCell ref="F170:G170"/>
    <mergeCell ref="I170:J170"/>
    <mergeCell ref="L170:M170"/>
    <mergeCell ref="O170:P170"/>
    <mergeCell ref="R170:S170"/>
    <mergeCell ref="U170:V170"/>
    <mergeCell ref="C185:D185"/>
    <mergeCell ref="F185:G185"/>
    <mergeCell ref="I185:J185"/>
    <mergeCell ref="L185:M185"/>
    <mergeCell ref="O185:P185"/>
    <mergeCell ref="R185:S185"/>
    <mergeCell ref="U185:V185"/>
  </mergeCells>
  <phoneticPr fontId="6" type="noConversion"/>
  <conditionalFormatting sqref="A12:B12 E28:E44 E12 H28:H60 H12 K28:K60 K12 N28:N60 N12 Q28:Q60 Q12 T28:T60 T12 W9:Z13 A28:B41 A93:D93 A94:B94 L94:M94 A95:D102 A105:D108 A103:B104 A109:B109 A110:D143 W28:Z41 A4:Z7 BM1:XFD187 A22:Z25">
    <cfRule type="cellIs" dxfId="961" priority="1015" operator="equal">
      <formula>"x"</formula>
    </cfRule>
  </conditionalFormatting>
  <conditionalFormatting sqref="A14:Z14 A10:B12 H10:H12 K10:K12 N10:N12 Q10:Q12 T10:T12 A16:Z16 A15:B15 G15:Z15">
    <cfRule type="cellIs" dxfId="960" priority="1027" operator="equal">
      <formula>"x"</formula>
    </cfRule>
  </conditionalFormatting>
  <conditionalFormatting sqref="H17:H19 K17:K19 Q17:Q19 T17:T19 A17:B19 W17:Z19">
    <cfRule type="cellIs" dxfId="959" priority="1029" operator="equal">
      <formula>"x"</formula>
    </cfRule>
  </conditionalFormatting>
  <conditionalFormatting sqref="A55:A60">
    <cfRule type="cellIs" dxfId="958" priority="1086" operator="equal">
      <formula>"x"</formula>
    </cfRule>
  </conditionalFormatting>
  <conditionalFormatting sqref="A87:B89 A144:Z147 AE186:AP203 E87:E91 W87:Z89 AS186:AV193 W148:W164 H148:H164 N148:N164 Q148:Q164 T148:T164 E149:E164 A165:Z168 A185:Z187 W169:W184 H169:H184 N169:N184 Q169:Q184 T169:T184 E170:E184 E93:E143 H87:H143 N87:N143 Q87:Q143 T87:T143 W88:W143">
    <cfRule type="cellIs" dxfId="957" priority="1089" operator="equal">
      <formula>"x"</formula>
    </cfRule>
  </conditionalFormatting>
  <conditionalFormatting sqref="A90:D91 A1:Z1 A2:N2 P2:Z2 A61:Z61 A62:B63 Y62:Z63 B189 A192:Z193 BM192:XFD193 B195 AA195:AD203 B200 B210 B215 A220:Z221 AE220:AP221 BM220:XFD221 F90:G91 X90:Z93 A92:B92 R90:S102 O90:P102 U90:V102 F93:G103 I90:J103 L90:M102 F105:G108 I105:J108 R105:S108 U105:V108 F110:G143 I110:J143 L104:M143 O104:P143 R110:S143 U110:V143">
    <cfRule type="cellIs" dxfId="956" priority="1096" operator="equal">
      <formula>"x"</formula>
    </cfRule>
  </conditionalFormatting>
  <conditionalFormatting sqref="A9:V9">
    <cfRule type="cellIs" dxfId="955" priority="968" operator="equal">
      <formula>"x"</formula>
    </cfRule>
  </conditionalFormatting>
  <conditionalFormatting sqref="A13:V13">
    <cfRule type="cellIs" dxfId="954" priority="967" operator="equal">
      <formula>"x"</formula>
    </cfRule>
  </conditionalFormatting>
  <conditionalFormatting sqref="A3:Z3">
    <cfRule type="cellIs" dxfId="953" priority="1011" operator="equal">
      <formula>"x"</formula>
    </cfRule>
  </conditionalFormatting>
  <conditionalFormatting sqref="A8:B8 H8:Z8">
    <cfRule type="cellIs" dxfId="952" priority="1003" operator="equal">
      <formula>"x"</formula>
    </cfRule>
  </conditionalFormatting>
  <conditionalFormatting sqref="A20:Z21">
    <cfRule type="cellIs" dxfId="951" priority="977" operator="equal">
      <formula>"x"</formula>
    </cfRule>
  </conditionalFormatting>
  <conditionalFormatting sqref="A27:Z27 A26:B26 H26:Z26">
    <cfRule type="cellIs" dxfId="950" priority="1091" operator="equal">
      <formula>"x"</formula>
    </cfRule>
  </conditionalFormatting>
  <conditionalFormatting sqref="A42:D44 F42:G44 I42:J48 L42:M48 O42:P48 R42:S48 U42:V48 X42:Z48 F48:G48 A48:D48 A47:B47 F46:G46 A46:D46 A45">
    <cfRule type="cellIs" dxfId="949" priority="1078" operator="equal">
      <formula>"x"</formula>
    </cfRule>
  </conditionalFormatting>
  <conditionalFormatting sqref="A64:Z64 A83:Z84 A86:Z86 A85:B85 H85:Z85">
    <cfRule type="cellIs" dxfId="948" priority="965" operator="equal">
      <formula>"x"</formula>
    </cfRule>
  </conditionalFormatting>
  <conditionalFormatting sqref="C28:D39 C11:D12 R28:S30 R12:S12 R94:S102 O94:P102 U94:V102 F94:G103 I94:J103 L94:M102 C95:D102 F105:G108 I105:J108 R105:S108 U105:V108 C105:D108 C110:D147 F110:G147 I110:J147 L104:M147 O104:P147 R110:S147 U110:V147 C150:D165 F150:G165 I150:J165 O150:P165 R150:S165 U150:V165 C171:D185 F171:G185 I171:J185 L171:M185 O171:P185 R171:S185 U171:V185 L150:M165">
    <cfRule type="cellIs" dxfId="947" priority="1006" stopIfTrue="1" operator="equal">
      <formula>"x"</formula>
    </cfRule>
  </conditionalFormatting>
  <conditionalFormatting sqref="C17:D19">
    <cfRule type="cellIs" dxfId="946" priority="1018" stopIfTrue="1" operator="equal">
      <formula>"x"</formula>
    </cfRule>
  </conditionalFormatting>
  <conditionalFormatting sqref="C41:D41">
    <cfRule type="cellIs" dxfId="945" priority="976" stopIfTrue="1" operator="equal">
      <formula>"x"</formula>
    </cfRule>
  </conditionalFormatting>
  <conditionalFormatting sqref="C46:D46 C48:D55 C57:D58 C60:D60">
    <cfRule type="cellIs" dxfId="944" priority="961" stopIfTrue="1" operator="equal">
      <formula>"x"</formula>
    </cfRule>
  </conditionalFormatting>
  <conditionalFormatting sqref="C90:D91">
    <cfRule type="cellIs" dxfId="943" priority="1084" stopIfTrue="1" operator="equal">
      <formula>"x"</formula>
    </cfRule>
  </conditionalFormatting>
  <conditionalFormatting sqref="E10:E12">
    <cfRule type="cellIs" dxfId="942" priority="1024" operator="equal">
      <formula>"x"</formula>
    </cfRule>
  </conditionalFormatting>
  <conditionalFormatting sqref="E17:E19">
    <cfRule type="cellIs" dxfId="941" priority="1031" operator="equal">
      <formula>"x"</formula>
    </cfRule>
  </conditionalFormatting>
  <conditionalFormatting sqref="E46 E48:E60">
    <cfRule type="cellIs" dxfId="940" priority="996" operator="equal">
      <formula>"x"</formula>
    </cfRule>
  </conditionalFormatting>
  <conditionalFormatting sqref="F18:G18">
    <cfRule type="cellIs" dxfId="939" priority="1017" stopIfTrue="1" operator="equal">
      <formula>"x"</formula>
    </cfRule>
  </conditionalFormatting>
  <conditionalFormatting sqref="F31:G32 F35:G37">
    <cfRule type="cellIs" dxfId="938" priority="975" stopIfTrue="1" operator="equal">
      <formula>"x"</formula>
    </cfRule>
  </conditionalFormatting>
  <conditionalFormatting sqref="F46:G46 F48:G49 F54:G57 F60:G60">
    <cfRule type="cellIs" dxfId="937" priority="960" stopIfTrue="1" operator="equal">
      <formula>"x"</formula>
    </cfRule>
  </conditionalFormatting>
  <conditionalFormatting sqref="F89:G91">
    <cfRule type="cellIs" dxfId="936" priority="1082" stopIfTrue="1" operator="equal">
      <formula>"x"</formula>
    </cfRule>
  </conditionalFormatting>
  <conditionalFormatting sqref="I10:J12">
    <cfRule type="cellIs" dxfId="935" priority="1022" stopIfTrue="1" operator="equal">
      <formula>"x"</formula>
    </cfRule>
  </conditionalFormatting>
  <conditionalFormatting sqref="I32:J37 I39:J40">
    <cfRule type="cellIs" dxfId="934" priority="981" stopIfTrue="1" operator="equal">
      <formula>"x"</formula>
    </cfRule>
  </conditionalFormatting>
  <conditionalFormatting sqref="I46:J48 I51:J51 I54:J54 I56:J56">
    <cfRule type="cellIs" dxfId="933" priority="958" stopIfTrue="1" operator="equal">
      <formula>"x"</formula>
    </cfRule>
  </conditionalFormatting>
  <conditionalFormatting sqref="I88:J91">
    <cfRule type="cellIs" dxfId="932" priority="1081" stopIfTrue="1" operator="equal">
      <formula>"x"</formula>
    </cfRule>
  </conditionalFormatting>
  <conditionalFormatting sqref="K87:K143">
    <cfRule type="cellIs" dxfId="931" priority="1090" operator="equal">
      <formula>"x"</formula>
    </cfRule>
  </conditionalFormatting>
  <conditionalFormatting sqref="L10:M12">
    <cfRule type="cellIs" dxfId="930" priority="1023" stopIfTrue="1" operator="equal">
      <formula>"x"</formula>
    </cfRule>
  </conditionalFormatting>
  <conditionalFormatting sqref="L32:M34 L36:M36 L38:M39 L41:M41">
    <cfRule type="cellIs" dxfId="929" priority="980" stopIfTrue="1" operator="equal">
      <formula>"x"</formula>
    </cfRule>
  </conditionalFormatting>
  <conditionalFormatting sqref="L46:M48 L56:M56 L58:M59">
    <cfRule type="cellIs" dxfId="928" priority="957" stopIfTrue="1" operator="equal">
      <formula>"x"</formula>
    </cfRule>
  </conditionalFormatting>
  <conditionalFormatting sqref="L87:M87 L89:M91">
    <cfRule type="cellIs" dxfId="927" priority="1080" stopIfTrue="1" operator="equal">
      <formula>"x"</formula>
    </cfRule>
  </conditionalFormatting>
  <conditionalFormatting sqref="N17:N19">
    <cfRule type="cellIs" dxfId="926" priority="970" operator="equal">
      <formula>"x"</formula>
    </cfRule>
  </conditionalFormatting>
  <conditionalFormatting sqref="O11:P12">
    <cfRule type="cellIs" dxfId="925" priority="1021" stopIfTrue="1" operator="equal">
      <formula>"x"</formula>
    </cfRule>
  </conditionalFormatting>
  <conditionalFormatting sqref="O18:P19">
    <cfRule type="cellIs" dxfId="924" priority="1028" stopIfTrue="1" operator="equal">
      <formula>"x"</formula>
    </cfRule>
  </conditionalFormatting>
  <conditionalFormatting sqref="O28:P28 O30:P30 O34:P34 O36:P36 O38:P38 O41:P41">
    <cfRule type="cellIs" dxfId="923" priority="979" stopIfTrue="1" operator="equal">
      <formula>"x"</formula>
    </cfRule>
  </conditionalFormatting>
  <conditionalFormatting sqref="O46:P48 R46:S48 O58:P59 R51:S51 R54:S54">
    <cfRule type="cellIs" dxfId="922" priority="964" stopIfTrue="1" operator="equal">
      <formula>"x"</formula>
    </cfRule>
  </conditionalFormatting>
  <conditionalFormatting sqref="O87:P87 O89:P91">
    <cfRule type="cellIs" dxfId="921" priority="1077" stopIfTrue="1" operator="equal">
      <formula>"x"</formula>
    </cfRule>
  </conditionalFormatting>
  <conditionalFormatting sqref="R11:S12">
    <cfRule type="cellIs" dxfId="920" priority="974" stopIfTrue="1" operator="equal">
      <formula>"x"</formula>
    </cfRule>
  </conditionalFormatting>
  <conditionalFormatting sqref="R34:S34">
    <cfRule type="cellIs" dxfId="919" priority="983" stopIfTrue="1" operator="equal">
      <formula>"x"</formula>
    </cfRule>
  </conditionalFormatting>
  <conditionalFormatting sqref="R90:S91">
    <cfRule type="cellIs" dxfId="918" priority="1065" stopIfTrue="1" operator="equal">
      <formula>"x"</formula>
    </cfRule>
  </conditionalFormatting>
  <conditionalFormatting sqref="U11:V12">
    <cfRule type="cellIs" dxfId="917" priority="966" stopIfTrue="1" operator="equal">
      <formula>"x"</formula>
    </cfRule>
  </conditionalFormatting>
  <conditionalFormatting sqref="U29:V29">
    <cfRule type="cellIs" dxfId="916" priority="982" stopIfTrue="1" operator="equal">
      <formula>"x"</formula>
    </cfRule>
  </conditionalFormatting>
  <conditionalFormatting sqref="U46:V49 U52:V52">
    <cfRule type="cellIs" dxfId="915" priority="1062" stopIfTrue="1" operator="equal">
      <formula>"x"</formula>
    </cfRule>
  </conditionalFormatting>
  <conditionalFormatting sqref="U90:V91">
    <cfRule type="cellIs" dxfId="914" priority="1064" stopIfTrue="1" operator="equal">
      <formula>"x"</formula>
    </cfRule>
  </conditionalFormatting>
  <conditionalFormatting sqref="W42:W60">
    <cfRule type="cellIs" dxfId="913" priority="990" operator="equal">
      <formula>"x"</formula>
    </cfRule>
  </conditionalFormatting>
  <conditionalFormatting sqref="X55:Z60">
    <cfRule type="cellIs" dxfId="912" priority="1073" operator="equal">
      <formula>"x"</formula>
    </cfRule>
  </conditionalFormatting>
  <conditionalFormatting sqref="X94:Z143">
    <cfRule type="cellIs" dxfId="911" priority="1066" operator="equal">
      <formula>"x"</formula>
    </cfRule>
  </conditionalFormatting>
  <conditionalFormatting sqref="X12 X150:X165 X171:X185 X27:X41 X94:X147">
    <cfRule type="cellIs" dxfId="910" priority="1012" operator="equal">
      <formula>38</formula>
    </cfRule>
  </conditionalFormatting>
  <conditionalFormatting sqref="X10:X12">
    <cfRule type="cellIs" dxfId="909" priority="1026" operator="equal">
      <formula>38</formula>
    </cfRule>
  </conditionalFormatting>
  <conditionalFormatting sqref="X16:X19">
    <cfRule type="cellIs" dxfId="908" priority="1030" operator="equal">
      <formula>38</formula>
    </cfRule>
  </conditionalFormatting>
  <conditionalFormatting sqref="X46:X60">
    <cfRule type="cellIs" dxfId="907" priority="1079" operator="equal">
      <formula>38</formula>
    </cfRule>
  </conditionalFormatting>
  <conditionalFormatting sqref="X87:X91">
    <cfRule type="cellIs" dxfId="906" priority="1093" operator="equal">
      <formula>38</formula>
    </cfRule>
  </conditionalFormatting>
  <conditionalFormatting sqref="Z191">
    <cfRule type="cellIs" dxfId="905" priority="1095" operator="equal">
      <formula>"OK"</formula>
    </cfRule>
  </conditionalFormatting>
  <conditionalFormatting sqref="AC34:AD34 AA35:AD41 AA28:AD33 AA12:AD12 AA75:AB77 AA79:AB80 AA87:AB87 AA150:AD164">
    <cfRule type="cellIs" dxfId="904" priority="1097" operator="equal">
      <formula>0</formula>
    </cfRule>
  </conditionalFormatting>
  <conditionalFormatting sqref="AA10:AD12">
    <cfRule type="cellIs" dxfId="903" priority="1025" operator="equal">
      <formula>0</formula>
    </cfRule>
  </conditionalFormatting>
  <conditionalFormatting sqref="AA17:AD19">
    <cfRule type="cellIs" dxfId="902" priority="1032" operator="equal">
      <formula>0</formula>
    </cfRule>
  </conditionalFormatting>
  <conditionalFormatting sqref="AA55:AB60">
    <cfRule type="cellIs" dxfId="901" priority="1094" operator="equal">
      <formula>0</formula>
    </cfRule>
  </conditionalFormatting>
  <conditionalFormatting sqref="AA87:AD89">
    <cfRule type="cellIs" dxfId="900" priority="1083" operator="equal">
      <formula>0</formula>
    </cfRule>
  </conditionalFormatting>
  <conditionalFormatting sqref="AA94:AD143">
    <cfRule type="cellIs" dxfId="899" priority="969" operator="equal">
      <formula>0</formula>
    </cfRule>
  </conditionalFormatting>
  <conditionalFormatting sqref="AA204:AP213 B205">
    <cfRule type="cellIs" dxfId="898" priority="1063" operator="equal">
      <formula>"x"</formula>
    </cfRule>
  </conditionalFormatting>
  <conditionalFormatting sqref="F11:G12">
    <cfRule type="cellIs" dxfId="897" priority="956" stopIfTrue="1" operator="equal">
      <formula>"x"</formula>
    </cfRule>
  </conditionalFormatting>
  <conditionalFormatting sqref="O12:P12">
    <cfRule type="cellIs" dxfId="896" priority="952" stopIfTrue="1" operator="equal">
      <formula>"x"</formula>
    </cfRule>
  </conditionalFormatting>
  <conditionalFormatting sqref="F17:G17">
    <cfRule type="cellIs" dxfId="895" priority="951" stopIfTrue="1" operator="equal">
      <formula>"x"</formula>
    </cfRule>
  </conditionalFormatting>
  <conditionalFormatting sqref="I17:J17">
    <cfRule type="cellIs" dxfId="894" priority="950" stopIfTrue="1" operator="equal">
      <formula>"x"</formula>
    </cfRule>
  </conditionalFormatting>
  <conditionalFormatting sqref="L17:M17">
    <cfRule type="cellIs" dxfId="893" priority="949" stopIfTrue="1" operator="equal">
      <formula>"x"</formula>
    </cfRule>
  </conditionalFormatting>
  <conditionalFormatting sqref="O17:P17">
    <cfRule type="cellIs" dxfId="892" priority="948" stopIfTrue="1" operator="equal">
      <formula>"x"</formula>
    </cfRule>
  </conditionalFormatting>
  <conditionalFormatting sqref="R17:S17">
    <cfRule type="cellIs" dxfId="891" priority="947" stopIfTrue="1" operator="equal">
      <formula>"x"</formula>
    </cfRule>
  </conditionalFormatting>
  <conditionalFormatting sqref="U17:V17">
    <cfRule type="cellIs" dxfId="890" priority="946" stopIfTrue="1" operator="equal">
      <formula>"x"</formula>
    </cfRule>
  </conditionalFormatting>
  <conditionalFormatting sqref="I18:J19">
    <cfRule type="cellIs" dxfId="889" priority="945" stopIfTrue="1" operator="equal">
      <formula>"x"</formula>
    </cfRule>
  </conditionalFormatting>
  <conditionalFormatting sqref="L18:M19">
    <cfRule type="cellIs" dxfId="888" priority="944" stopIfTrue="1" operator="equal">
      <formula>"x"</formula>
    </cfRule>
  </conditionalFormatting>
  <conditionalFormatting sqref="R18:S18">
    <cfRule type="cellIs" dxfId="887" priority="943" stopIfTrue="1" operator="equal">
      <formula>"x"</formula>
    </cfRule>
  </conditionalFormatting>
  <conditionalFormatting sqref="U18:V18">
    <cfRule type="cellIs" dxfId="886" priority="942" stopIfTrue="1" operator="equal">
      <formula>"x"</formula>
    </cfRule>
  </conditionalFormatting>
  <conditionalFormatting sqref="F19:G19">
    <cfRule type="cellIs" dxfId="885" priority="941" stopIfTrue="1" operator="equal">
      <formula>"x"</formula>
    </cfRule>
  </conditionalFormatting>
  <conditionalFormatting sqref="R19:S19">
    <cfRule type="cellIs" dxfId="884" priority="940" stopIfTrue="1" operator="equal">
      <formula>"x"</formula>
    </cfRule>
  </conditionalFormatting>
  <conditionalFormatting sqref="U19:V19">
    <cfRule type="cellIs" dxfId="883" priority="939" stopIfTrue="1" operator="equal">
      <formula>"x"</formula>
    </cfRule>
  </conditionalFormatting>
  <conditionalFormatting sqref="AB34">
    <cfRule type="cellIs" dxfId="882" priority="937" operator="equal">
      <formula>"SL"</formula>
    </cfRule>
    <cfRule type="cellIs" dxfId="881" priority="938" operator="equal">
      <formula>"AL"</formula>
    </cfRule>
  </conditionalFormatting>
  <conditionalFormatting sqref="AB34">
    <cfRule type="expression" dxfId="880" priority="935">
      <formula>ROW()=CELL("ROW")</formula>
    </cfRule>
    <cfRule type="expression" priority="936">
      <formula>ROW()=CELL("ROW")</formula>
    </cfRule>
  </conditionalFormatting>
  <conditionalFormatting sqref="AA34">
    <cfRule type="cellIs" dxfId="879" priority="934" operator="equal">
      <formula>0</formula>
    </cfRule>
  </conditionalFormatting>
  <conditionalFormatting sqref="F12:G12">
    <cfRule type="cellIs" dxfId="878" priority="933" stopIfTrue="1" operator="equal">
      <formula>"x"</formula>
    </cfRule>
  </conditionalFormatting>
  <conditionalFormatting sqref="I12:J12">
    <cfRule type="cellIs" dxfId="877" priority="932" stopIfTrue="1" operator="equal">
      <formula>"x"</formula>
    </cfRule>
  </conditionalFormatting>
  <conditionalFormatting sqref="L12:M12">
    <cfRule type="cellIs" dxfId="876" priority="931" stopIfTrue="1" operator="equal">
      <formula>"x"</formula>
    </cfRule>
  </conditionalFormatting>
  <conditionalFormatting sqref="U12:V12">
    <cfRule type="cellIs" dxfId="875" priority="930" stopIfTrue="1" operator="equal">
      <formula>"x"</formula>
    </cfRule>
  </conditionalFormatting>
  <conditionalFormatting sqref="F28:G28">
    <cfRule type="cellIs" dxfId="874" priority="929" stopIfTrue="1" operator="equal">
      <formula>"x"</formula>
    </cfRule>
  </conditionalFormatting>
  <conditionalFormatting sqref="I28:J28">
    <cfRule type="cellIs" dxfId="873" priority="928" stopIfTrue="1" operator="equal">
      <formula>"x"</formula>
    </cfRule>
  </conditionalFormatting>
  <conditionalFormatting sqref="L28:M28">
    <cfRule type="cellIs" dxfId="872" priority="927" stopIfTrue="1" operator="equal">
      <formula>"x"</formula>
    </cfRule>
  </conditionalFormatting>
  <conditionalFormatting sqref="U28:V28">
    <cfRule type="cellIs" dxfId="871" priority="926" stopIfTrue="1" operator="equal">
      <formula>"x"</formula>
    </cfRule>
  </conditionalFormatting>
  <conditionalFormatting sqref="F29:G29">
    <cfRule type="cellIs" dxfId="870" priority="925" stopIfTrue="1" operator="equal">
      <formula>"x"</formula>
    </cfRule>
  </conditionalFormatting>
  <conditionalFormatting sqref="I29:J29">
    <cfRule type="cellIs" dxfId="869" priority="924" stopIfTrue="1" operator="equal">
      <formula>"x"</formula>
    </cfRule>
  </conditionalFormatting>
  <conditionalFormatting sqref="L29:M29">
    <cfRule type="cellIs" dxfId="868" priority="923" stopIfTrue="1" operator="equal">
      <formula>"x"</formula>
    </cfRule>
  </conditionalFormatting>
  <conditionalFormatting sqref="O29:P29">
    <cfRule type="cellIs" dxfId="867" priority="922" stopIfTrue="1" operator="equal">
      <formula>"x"</formula>
    </cfRule>
  </conditionalFormatting>
  <conditionalFormatting sqref="F30:G30">
    <cfRule type="cellIs" dxfId="866" priority="921" stopIfTrue="1" operator="equal">
      <formula>"x"</formula>
    </cfRule>
  </conditionalFormatting>
  <conditionalFormatting sqref="I30:J30">
    <cfRule type="cellIs" dxfId="865" priority="920" stopIfTrue="1" operator="equal">
      <formula>"x"</formula>
    </cfRule>
  </conditionalFormatting>
  <conditionalFormatting sqref="L30:M30">
    <cfRule type="cellIs" dxfId="864" priority="919" stopIfTrue="1" operator="equal">
      <formula>"x"</formula>
    </cfRule>
  </conditionalFormatting>
  <conditionalFormatting sqref="U30:V30">
    <cfRule type="cellIs" dxfId="863" priority="918" stopIfTrue="1" operator="equal">
      <formula>"x"</formula>
    </cfRule>
  </conditionalFormatting>
  <conditionalFormatting sqref="I31:J31">
    <cfRule type="cellIs" dxfId="862" priority="917" stopIfTrue="1" operator="equal">
      <formula>"x"</formula>
    </cfRule>
  </conditionalFormatting>
  <conditionalFormatting sqref="L31:M31">
    <cfRule type="cellIs" dxfId="861" priority="916" stopIfTrue="1" operator="equal">
      <formula>"x"</formula>
    </cfRule>
  </conditionalFormatting>
  <conditionalFormatting sqref="O31:P31">
    <cfRule type="cellIs" dxfId="860" priority="915" stopIfTrue="1" operator="equal">
      <formula>"x"</formula>
    </cfRule>
  </conditionalFormatting>
  <conditionalFormatting sqref="R31:S31">
    <cfRule type="cellIs" dxfId="859" priority="914" stopIfTrue="1" operator="equal">
      <formula>"x"</formula>
    </cfRule>
  </conditionalFormatting>
  <conditionalFormatting sqref="U31:V31">
    <cfRule type="cellIs" dxfId="858" priority="913" stopIfTrue="1" operator="equal">
      <formula>"x"</formula>
    </cfRule>
  </conditionalFormatting>
  <conditionalFormatting sqref="O32:P32">
    <cfRule type="cellIs" dxfId="857" priority="912" stopIfTrue="1" operator="equal">
      <formula>"x"</formula>
    </cfRule>
  </conditionalFormatting>
  <conditionalFormatting sqref="R32:S32">
    <cfRule type="cellIs" dxfId="856" priority="911" stopIfTrue="1" operator="equal">
      <formula>"x"</formula>
    </cfRule>
  </conditionalFormatting>
  <conditionalFormatting sqref="U32:V32">
    <cfRule type="cellIs" dxfId="855" priority="910" stopIfTrue="1" operator="equal">
      <formula>"x"</formula>
    </cfRule>
  </conditionalFormatting>
  <conditionalFormatting sqref="F33:G33">
    <cfRule type="cellIs" dxfId="854" priority="909" stopIfTrue="1" operator="equal">
      <formula>"x"</formula>
    </cfRule>
  </conditionalFormatting>
  <conditionalFormatting sqref="O33:P33">
    <cfRule type="cellIs" dxfId="853" priority="908" stopIfTrue="1" operator="equal">
      <formula>"x"</formula>
    </cfRule>
  </conditionalFormatting>
  <conditionalFormatting sqref="R33:S33">
    <cfRule type="cellIs" dxfId="852" priority="907" stopIfTrue="1" operator="equal">
      <formula>"x"</formula>
    </cfRule>
  </conditionalFormatting>
  <conditionalFormatting sqref="U33:V33">
    <cfRule type="cellIs" dxfId="851" priority="906" stopIfTrue="1" operator="equal">
      <formula>"x"</formula>
    </cfRule>
  </conditionalFormatting>
  <conditionalFormatting sqref="F34:G34">
    <cfRule type="cellIs" dxfId="850" priority="905" stopIfTrue="1" operator="equal">
      <formula>"x"</formula>
    </cfRule>
  </conditionalFormatting>
  <conditionalFormatting sqref="U34:V34">
    <cfRule type="cellIs" dxfId="849" priority="904" stopIfTrue="1" operator="equal">
      <formula>"x"</formula>
    </cfRule>
  </conditionalFormatting>
  <conditionalFormatting sqref="L35:M35">
    <cfRule type="cellIs" dxfId="848" priority="903" stopIfTrue="1" operator="equal">
      <formula>"x"</formula>
    </cfRule>
  </conditionalFormatting>
  <conditionalFormatting sqref="O35:P35">
    <cfRule type="cellIs" dxfId="847" priority="902" stopIfTrue="1" operator="equal">
      <formula>"x"</formula>
    </cfRule>
  </conditionalFormatting>
  <conditionalFormatting sqref="R35:S35">
    <cfRule type="cellIs" dxfId="846" priority="901" stopIfTrue="1" operator="equal">
      <formula>"x"</formula>
    </cfRule>
  </conditionalFormatting>
  <conditionalFormatting sqref="U35:V35">
    <cfRule type="cellIs" dxfId="845" priority="900" stopIfTrue="1" operator="equal">
      <formula>"x"</formula>
    </cfRule>
  </conditionalFormatting>
  <conditionalFormatting sqref="R36:S36">
    <cfRule type="cellIs" dxfId="844" priority="899" stopIfTrue="1" operator="equal">
      <formula>"x"</formula>
    </cfRule>
  </conditionalFormatting>
  <conditionalFormatting sqref="U36:V36">
    <cfRule type="cellIs" dxfId="843" priority="898" stopIfTrue="1" operator="equal">
      <formula>"x"</formula>
    </cfRule>
  </conditionalFormatting>
  <conditionalFormatting sqref="L37:M37">
    <cfRule type="cellIs" dxfId="842" priority="897" stopIfTrue="1" operator="equal">
      <formula>"x"</formula>
    </cfRule>
  </conditionalFormatting>
  <conditionalFormatting sqref="O37:P37">
    <cfRule type="cellIs" dxfId="841" priority="896" stopIfTrue="1" operator="equal">
      <formula>"x"</formula>
    </cfRule>
  </conditionalFormatting>
  <conditionalFormatting sqref="R37:S37">
    <cfRule type="cellIs" dxfId="840" priority="895" stopIfTrue="1" operator="equal">
      <formula>"x"</formula>
    </cfRule>
  </conditionalFormatting>
  <conditionalFormatting sqref="U37:V37">
    <cfRule type="cellIs" dxfId="839" priority="894" stopIfTrue="1" operator="equal">
      <formula>"x"</formula>
    </cfRule>
  </conditionalFormatting>
  <conditionalFormatting sqref="F38:G38 F41:G41">
    <cfRule type="cellIs" dxfId="838" priority="893" stopIfTrue="1" operator="equal">
      <formula>"x"</formula>
    </cfRule>
  </conditionalFormatting>
  <conditionalFormatting sqref="I38:J38 I41:J41">
    <cfRule type="cellIs" dxfId="837" priority="892" stopIfTrue="1" operator="equal">
      <formula>"x"</formula>
    </cfRule>
  </conditionalFormatting>
  <conditionalFormatting sqref="R38:S38 R41:S41">
    <cfRule type="cellIs" dxfId="836" priority="891" stopIfTrue="1" operator="equal">
      <formula>"x"</formula>
    </cfRule>
  </conditionalFormatting>
  <conditionalFormatting sqref="U38:V38 U41:V41">
    <cfRule type="cellIs" dxfId="835" priority="890" stopIfTrue="1" operator="equal">
      <formula>"x"</formula>
    </cfRule>
  </conditionalFormatting>
  <conditionalFormatting sqref="F39:G39">
    <cfRule type="cellIs" dxfId="834" priority="889" stopIfTrue="1" operator="equal">
      <formula>"x"</formula>
    </cfRule>
  </conditionalFormatting>
  <conditionalFormatting sqref="O39:P39">
    <cfRule type="cellIs" dxfId="833" priority="888" stopIfTrue="1" operator="equal">
      <formula>"x"</formula>
    </cfRule>
  </conditionalFormatting>
  <conditionalFormatting sqref="R39:S39">
    <cfRule type="cellIs" dxfId="832" priority="887" stopIfTrue="1" operator="equal">
      <formula>"x"</formula>
    </cfRule>
  </conditionalFormatting>
  <conditionalFormatting sqref="U39:V39">
    <cfRule type="cellIs" dxfId="831" priority="886" stopIfTrue="1" operator="equal">
      <formula>"x"</formula>
    </cfRule>
  </conditionalFormatting>
  <conditionalFormatting sqref="B45">
    <cfRule type="cellIs" dxfId="830" priority="885" operator="equal">
      <formula>"x"</formula>
    </cfRule>
  </conditionalFormatting>
  <conditionalFormatting sqref="A49:B51 A52:A54 B52:B60">
    <cfRule type="cellIs" dxfId="829" priority="883" operator="equal">
      <formula>"x"</formula>
    </cfRule>
  </conditionalFormatting>
  <conditionalFormatting sqref="X49:Z54 X50:X59">
    <cfRule type="cellIs" dxfId="828" priority="882" operator="equal">
      <formula>"x"</formula>
    </cfRule>
  </conditionalFormatting>
  <conditionalFormatting sqref="AA49:AD49 AA50:AB54 AC50:AD60">
    <cfRule type="cellIs" dxfId="827" priority="884" operator="equal">
      <formula>0</formula>
    </cfRule>
  </conditionalFormatting>
  <conditionalFormatting sqref="C40:D40">
    <cfRule type="cellIs" dxfId="826" priority="881" stopIfTrue="1" operator="equal">
      <formula>"x"</formula>
    </cfRule>
  </conditionalFormatting>
  <conditionalFormatting sqref="F40:G40">
    <cfRule type="cellIs" dxfId="825" priority="880" stopIfTrue="1" operator="equal">
      <formula>"x"</formula>
    </cfRule>
  </conditionalFormatting>
  <conditionalFormatting sqref="L40:M40">
    <cfRule type="cellIs" dxfId="824" priority="879" stopIfTrue="1" operator="equal">
      <formula>"x"</formula>
    </cfRule>
  </conditionalFormatting>
  <conditionalFormatting sqref="O40:P40">
    <cfRule type="cellIs" dxfId="823" priority="878" stopIfTrue="1" operator="equal">
      <formula>"x"</formula>
    </cfRule>
  </conditionalFormatting>
  <conditionalFormatting sqref="R40:S40">
    <cfRule type="cellIs" dxfId="822" priority="877" stopIfTrue="1" operator="equal">
      <formula>"x"</formula>
    </cfRule>
  </conditionalFormatting>
  <conditionalFormatting sqref="U40:V40">
    <cfRule type="cellIs" dxfId="821" priority="876" stopIfTrue="1" operator="equal">
      <formula>"x"</formula>
    </cfRule>
  </conditionalFormatting>
  <conditionalFormatting sqref="I49:J49">
    <cfRule type="cellIs" dxfId="820" priority="875" stopIfTrue="1" operator="equal">
      <formula>"x"</formula>
    </cfRule>
  </conditionalFormatting>
  <conditionalFormatting sqref="L49:M49">
    <cfRule type="cellIs" dxfId="819" priority="874" stopIfTrue="1" operator="equal">
      <formula>"x"</formula>
    </cfRule>
  </conditionalFormatting>
  <conditionalFormatting sqref="O49:P49">
    <cfRule type="cellIs" dxfId="818" priority="873" stopIfTrue="1" operator="equal">
      <formula>"x"</formula>
    </cfRule>
  </conditionalFormatting>
  <conditionalFormatting sqref="R49:S49">
    <cfRule type="cellIs" dxfId="817" priority="872" stopIfTrue="1" operator="equal">
      <formula>"x"</formula>
    </cfRule>
  </conditionalFormatting>
  <conditionalFormatting sqref="F50:G50">
    <cfRule type="cellIs" dxfId="816" priority="871" stopIfTrue="1" operator="equal">
      <formula>"x"</formula>
    </cfRule>
  </conditionalFormatting>
  <conditionalFormatting sqref="I50:J50">
    <cfRule type="cellIs" dxfId="815" priority="870" stopIfTrue="1" operator="equal">
      <formula>"x"</formula>
    </cfRule>
  </conditionalFormatting>
  <conditionalFormatting sqref="L50:M50">
    <cfRule type="cellIs" dxfId="814" priority="869" stopIfTrue="1" operator="equal">
      <formula>"x"</formula>
    </cfRule>
  </conditionalFormatting>
  <conditionalFormatting sqref="O50:P50">
    <cfRule type="cellIs" dxfId="813" priority="868" stopIfTrue="1" operator="equal">
      <formula>"x"</formula>
    </cfRule>
  </conditionalFormatting>
  <conditionalFormatting sqref="R50:S50">
    <cfRule type="cellIs" dxfId="812" priority="867" stopIfTrue="1" operator="equal">
      <formula>"x"</formula>
    </cfRule>
  </conditionalFormatting>
  <conditionalFormatting sqref="U50:V50">
    <cfRule type="cellIs" dxfId="811" priority="866" stopIfTrue="1" operator="equal">
      <formula>"x"</formula>
    </cfRule>
  </conditionalFormatting>
  <conditionalFormatting sqref="F51:G51">
    <cfRule type="cellIs" dxfId="810" priority="865" stopIfTrue="1" operator="equal">
      <formula>"x"</formula>
    </cfRule>
  </conditionalFormatting>
  <conditionalFormatting sqref="L51:M51">
    <cfRule type="cellIs" dxfId="809" priority="864" stopIfTrue="1" operator="equal">
      <formula>"x"</formula>
    </cfRule>
  </conditionalFormatting>
  <conditionalFormatting sqref="O51:P51">
    <cfRule type="cellIs" dxfId="808" priority="863" stopIfTrue="1" operator="equal">
      <formula>"x"</formula>
    </cfRule>
  </conditionalFormatting>
  <conditionalFormatting sqref="U51:V51">
    <cfRule type="cellIs" dxfId="807" priority="862" stopIfTrue="1" operator="equal">
      <formula>"x"</formula>
    </cfRule>
  </conditionalFormatting>
  <conditionalFormatting sqref="F52:G52">
    <cfRule type="cellIs" dxfId="806" priority="861" stopIfTrue="1" operator="equal">
      <formula>"x"</formula>
    </cfRule>
  </conditionalFormatting>
  <conditionalFormatting sqref="I52:J52">
    <cfRule type="cellIs" dxfId="805" priority="860" stopIfTrue="1" operator="equal">
      <formula>"x"</formula>
    </cfRule>
  </conditionalFormatting>
  <conditionalFormatting sqref="L52:M52">
    <cfRule type="cellIs" dxfId="804" priority="859" stopIfTrue="1" operator="equal">
      <formula>"x"</formula>
    </cfRule>
  </conditionalFormatting>
  <conditionalFormatting sqref="O52:P52">
    <cfRule type="cellIs" dxfId="803" priority="858" stopIfTrue="1" operator="equal">
      <formula>"x"</formula>
    </cfRule>
  </conditionalFormatting>
  <conditionalFormatting sqref="R52:S52">
    <cfRule type="cellIs" dxfId="802" priority="857" stopIfTrue="1" operator="equal">
      <formula>"x"</formula>
    </cfRule>
  </conditionalFormatting>
  <conditionalFormatting sqref="F53:G53">
    <cfRule type="cellIs" dxfId="801" priority="856" stopIfTrue="1" operator="equal">
      <formula>"x"</formula>
    </cfRule>
  </conditionalFormatting>
  <conditionalFormatting sqref="I53:J53">
    <cfRule type="cellIs" dxfId="800" priority="855" stopIfTrue="1" operator="equal">
      <formula>"x"</formula>
    </cfRule>
  </conditionalFormatting>
  <conditionalFormatting sqref="L53:M53">
    <cfRule type="cellIs" dxfId="799" priority="854" stopIfTrue="1" operator="equal">
      <formula>"x"</formula>
    </cfRule>
  </conditionalFormatting>
  <conditionalFormatting sqref="O53:P53">
    <cfRule type="cellIs" dxfId="798" priority="853" stopIfTrue="1" operator="equal">
      <formula>"x"</formula>
    </cfRule>
  </conditionalFormatting>
  <conditionalFormatting sqref="R53:S53">
    <cfRule type="cellIs" dxfId="797" priority="852" stopIfTrue="1" operator="equal">
      <formula>"x"</formula>
    </cfRule>
  </conditionalFormatting>
  <conditionalFormatting sqref="U53:V53">
    <cfRule type="cellIs" dxfId="796" priority="851" stopIfTrue="1" operator="equal">
      <formula>"x"</formula>
    </cfRule>
  </conditionalFormatting>
  <conditionalFormatting sqref="L54:M54">
    <cfRule type="cellIs" dxfId="795" priority="850" stopIfTrue="1" operator="equal">
      <formula>"x"</formula>
    </cfRule>
  </conditionalFormatting>
  <conditionalFormatting sqref="O54:P54">
    <cfRule type="cellIs" dxfId="794" priority="849" stopIfTrue="1" operator="equal">
      <formula>"x"</formula>
    </cfRule>
  </conditionalFormatting>
  <conditionalFormatting sqref="U54:V54">
    <cfRule type="cellIs" dxfId="793" priority="848" stopIfTrue="1" operator="equal">
      <formula>"x"</formula>
    </cfRule>
  </conditionalFormatting>
  <conditionalFormatting sqref="I55:J55">
    <cfRule type="cellIs" dxfId="792" priority="847" stopIfTrue="1" operator="equal">
      <formula>"x"</formula>
    </cfRule>
  </conditionalFormatting>
  <conditionalFormatting sqref="L55:M55">
    <cfRule type="cellIs" dxfId="791" priority="846" stopIfTrue="1" operator="equal">
      <formula>"x"</formula>
    </cfRule>
  </conditionalFormatting>
  <conditionalFormatting sqref="O55:P55">
    <cfRule type="cellIs" dxfId="790" priority="845" stopIfTrue="1" operator="equal">
      <formula>"x"</formula>
    </cfRule>
  </conditionalFormatting>
  <conditionalFormatting sqref="R55:S55">
    <cfRule type="cellIs" dxfId="789" priority="844" stopIfTrue="1" operator="equal">
      <formula>"x"</formula>
    </cfRule>
  </conditionalFormatting>
  <conditionalFormatting sqref="U55:V55">
    <cfRule type="cellIs" dxfId="788" priority="843" stopIfTrue="1" operator="equal">
      <formula>"x"</formula>
    </cfRule>
  </conditionalFormatting>
  <conditionalFormatting sqref="C56:D56">
    <cfRule type="cellIs" dxfId="787" priority="842" stopIfTrue="1" operator="equal">
      <formula>"x"</formula>
    </cfRule>
  </conditionalFormatting>
  <conditionalFormatting sqref="O56:P56">
    <cfRule type="cellIs" dxfId="786" priority="841" stopIfTrue="1" operator="equal">
      <formula>"x"</formula>
    </cfRule>
  </conditionalFormatting>
  <conditionalFormatting sqref="R56:S56">
    <cfRule type="cellIs" dxfId="785" priority="840" stopIfTrue="1" operator="equal">
      <formula>"x"</formula>
    </cfRule>
  </conditionalFormatting>
  <conditionalFormatting sqref="U56:V56">
    <cfRule type="cellIs" dxfId="784" priority="839" stopIfTrue="1" operator="equal">
      <formula>"x"</formula>
    </cfRule>
  </conditionalFormatting>
  <conditionalFormatting sqref="I57:J57">
    <cfRule type="cellIs" dxfId="783" priority="838" stopIfTrue="1" operator="equal">
      <formula>"x"</formula>
    </cfRule>
  </conditionalFormatting>
  <conditionalFormatting sqref="L57:M57">
    <cfRule type="cellIs" dxfId="782" priority="837" stopIfTrue="1" operator="equal">
      <formula>"x"</formula>
    </cfRule>
  </conditionalFormatting>
  <conditionalFormatting sqref="O57:P57">
    <cfRule type="cellIs" dxfId="781" priority="836" stopIfTrue="1" operator="equal">
      <formula>"x"</formula>
    </cfRule>
  </conditionalFormatting>
  <conditionalFormatting sqref="R57:S57">
    <cfRule type="cellIs" dxfId="780" priority="835" stopIfTrue="1" operator="equal">
      <formula>"x"</formula>
    </cfRule>
  </conditionalFormatting>
  <conditionalFormatting sqref="U57:V57">
    <cfRule type="cellIs" dxfId="779" priority="834" stopIfTrue="1" operator="equal">
      <formula>"x"</formula>
    </cfRule>
  </conditionalFormatting>
  <conditionalFormatting sqref="F58:G58">
    <cfRule type="cellIs" dxfId="778" priority="833" stopIfTrue="1" operator="equal">
      <formula>"x"</formula>
    </cfRule>
  </conditionalFormatting>
  <conditionalFormatting sqref="I58:J58">
    <cfRule type="cellIs" dxfId="777" priority="832" stopIfTrue="1" operator="equal">
      <formula>"x"</formula>
    </cfRule>
  </conditionalFormatting>
  <conditionalFormatting sqref="R58:S58">
    <cfRule type="cellIs" dxfId="776" priority="831" stopIfTrue="1" operator="equal">
      <formula>"x"</formula>
    </cfRule>
  </conditionalFormatting>
  <conditionalFormatting sqref="U58:V58">
    <cfRule type="cellIs" dxfId="775" priority="830" stopIfTrue="1" operator="equal">
      <formula>"x"</formula>
    </cfRule>
  </conditionalFormatting>
  <conditionalFormatting sqref="C59:D59">
    <cfRule type="cellIs" dxfId="774" priority="827" stopIfTrue="1" operator="equal">
      <formula>"x"</formula>
    </cfRule>
  </conditionalFormatting>
  <conditionalFormatting sqref="F59:G59">
    <cfRule type="cellIs" dxfId="773" priority="826" stopIfTrue="1" operator="equal">
      <formula>"x"</formula>
    </cfRule>
  </conditionalFormatting>
  <conditionalFormatting sqref="I59:J59">
    <cfRule type="cellIs" dxfId="772" priority="825" stopIfTrue="1" operator="equal">
      <formula>"x"</formula>
    </cfRule>
  </conditionalFormatting>
  <conditionalFormatting sqref="R59:S59">
    <cfRule type="cellIs" dxfId="771" priority="824" stopIfTrue="1" operator="equal">
      <formula>"x"</formula>
    </cfRule>
  </conditionalFormatting>
  <conditionalFormatting sqref="U59:V59">
    <cfRule type="cellIs" dxfId="770" priority="823" stopIfTrue="1" operator="equal">
      <formula>"x"</formula>
    </cfRule>
  </conditionalFormatting>
  <conditionalFormatting sqref="I60:J60">
    <cfRule type="cellIs" dxfId="769" priority="822" stopIfTrue="1" operator="equal">
      <formula>"x"</formula>
    </cfRule>
  </conditionalFormatting>
  <conditionalFormatting sqref="L60:M60">
    <cfRule type="cellIs" dxfId="768" priority="821" stopIfTrue="1" operator="equal">
      <formula>"x"</formula>
    </cfRule>
  </conditionalFormatting>
  <conditionalFormatting sqref="O60:P60">
    <cfRule type="cellIs" dxfId="767" priority="820" stopIfTrue="1" operator="equal">
      <formula>"x"</formula>
    </cfRule>
  </conditionalFormatting>
  <conditionalFormatting sqref="R60:S60">
    <cfRule type="cellIs" dxfId="766" priority="819" stopIfTrue="1" operator="equal">
      <formula>"x"</formula>
    </cfRule>
  </conditionalFormatting>
  <conditionalFormatting sqref="U60:V60">
    <cfRule type="cellIs" dxfId="765" priority="818" stopIfTrue="1" operator="equal">
      <formula>"x"</formula>
    </cfRule>
  </conditionalFormatting>
  <conditionalFormatting sqref="A75:A80">
    <cfRule type="cellIs" dxfId="764" priority="815" operator="equal">
      <formula>"x"</formula>
    </cfRule>
  </conditionalFormatting>
  <conditionalFormatting sqref="A81:Z82">
    <cfRule type="cellIs" dxfId="763" priority="817" operator="equal">
      <formula>"x"</formula>
    </cfRule>
  </conditionalFormatting>
  <conditionalFormatting sqref="I65:J68 L65:M68 O65:P68 R65:S68 U65:V68 X65:Z68 F68:G68 A68:D68 A67:B67 F66:G66 A66:D66 A65">
    <cfRule type="cellIs" dxfId="762" priority="813" operator="equal">
      <formula>"x"</formula>
    </cfRule>
  </conditionalFormatting>
  <conditionalFormatting sqref="C66:D66 C68:D69 C71:D71 C73:D75">
    <cfRule type="cellIs" dxfId="761" priority="802" stopIfTrue="1" operator="equal">
      <formula>"x"</formula>
    </cfRule>
  </conditionalFormatting>
  <conditionalFormatting sqref="E66 E68:E80">
    <cfRule type="cellIs" dxfId="760" priority="810" operator="equal">
      <formula>"x"</formula>
    </cfRule>
  </conditionalFormatting>
  <conditionalFormatting sqref="F66:G66 F68:G68 F76:G77">
    <cfRule type="cellIs" dxfId="759" priority="801" stopIfTrue="1" operator="equal">
      <formula>"x"</formula>
    </cfRule>
  </conditionalFormatting>
  <conditionalFormatting sqref="H65:H80">
    <cfRule type="cellIs" dxfId="758" priority="809" operator="equal">
      <formula>"x"</formula>
    </cfRule>
  </conditionalFormatting>
  <conditionalFormatting sqref="I66:J68 I71:J71 I76:J76">
    <cfRule type="cellIs" dxfId="757" priority="800" stopIfTrue="1" operator="equal">
      <formula>"x"</formula>
    </cfRule>
  </conditionalFormatting>
  <conditionalFormatting sqref="K65:K80">
    <cfRule type="cellIs" dxfId="756" priority="808" operator="equal">
      <formula>"x"</formula>
    </cfRule>
  </conditionalFormatting>
  <conditionalFormatting sqref="L66:M68">
    <cfRule type="cellIs" dxfId="755" priority="799" stopIfTrue="1" operator="equal">
      <formula>"x"</formula>
    </cfRule>
  </conditionalFormatting>
  <conditionalFormatting sqref="N65:N80">
    <cfRule type="cellIs" dxfId="754" priority="807" operator="equal">
      <formula>"x"</formula>
    </cfRule>
  </conditionalFormatting>
  <conditionalFormatting sqref="O66:P68 R66:S68 O79:P79 R71:S71">
    <cfRule type="cellIs" dxfId="753" priority="803" stopIfTrue="1" operator="equal">
      <formula>"x"</formula>
    </cfRule>
  </conditionalFormatting>
  <conditionalFormatting sqref="Q65:Q80">
    <cfRule type="cellIs" dxfId="752" priority="806" operator="equal">
      <formula>"x"</formula>
    </cfRule>
  </conditionalFormatting>
  <conditionalFormatting sqref="T65:T80">
    <cfRule type="cellIs" dxfId="751" priority="805" operator="equal">
      <formula>"x"</formula>
    </cfRule>
  </conditionalFormatting>
  <conditionalFormatting sqref="U66:V68 U72:V72">
    <cfRule type="cellIs" dxfId="750" priority="811" stopIfTrue="1" operator="equal">
      <formula>"x"</formula>
    </cfRule>
  </conditionalFormatting>
  <conditionalFormatting sqref="W65:W80">
    <cfRule type="cellIs" dxfId="749" priority="804" operator="equal">
      <formula>"x"</formula>
    </cfRule>
  </conditionalFormatting>
  <conditionalFormatting sqref="X75:Z80">
    <cfRule type="cellIs" dxfId="748" priority="812" operator="equal">
      <formula>"x"</formula>
    </cfRule>
  </conditionalFormatting>
  <conditionalFormatting sqref="X66:X80">
    <cfRule type="cellIs" dxfId="747" priority="814" operator="equal">
      <formula>38</formula>
    </cfRule>
  </conditionalFormatting>
  <conditionalFormatting sqref="B65">
    <cfRule type="cellIs" dxfId="746" priority="798" operator="equal">
      <formula>"x"</formula>
    </cfRule>
  </conditionalFormatting>
  <conditionalFormatting sqref="A69:B69 A70:A74 B70:B80">
    <cfRule type="cellIs" dxfId="745" priority="796" operator="equal">
      <formula>"x"</formula>
    </cfRule>
  </conditionalFormatting>
  <conditionalFormatting sqref="X69:Z74">
    <cfRule type="cellIs" dxfId="744" priority="795" operator="equal">
      <formula>"x"</formula>
    </cfRule>
  </conditionalFormatting>
  <conditionalFormatting sqref="AA69:AD69 AA70:AB74 AC70:AD80">
    <cfRule type="cellIs" dxfId="743" priority="797" operator="equal">
      <formula>0</formula>
    </cfRule>
  </conditionalFormatting>
  <conditionalFormatting sqref="I69:J69">
    <cfRule type="cellIs" dxfId="742" priority="794" stopIfTrue="1" operator="equal">
      <formula>"x"</formula>
    </cfRule>
  </conditionalFormatting>
  <conditionalFormatting sqref="L69:M69">
    <cfRule type="cellIs" dxfId="741" priority="793" stopIfTrue="1" operator="equal">
      <formula>"x"</formula>
    </cfRule>
  </conditionalFormatting>
  <conditionalFormatting sqref="F70:G70">
    <cfRule type="cellIs" dxfId="740" priority="790" stopIfTrue="1" operator="equal">
      <formula>"x"</formula>
    </cfRule>
  </conditionalFormatting>
  <conditionalFormatting sqref="F71:G71">
    <cfRule type="cellIs" dxfId="739" priority="784" stopIfTrue="1" operator="equal">
      <formula>"x"</formula>
    </cfRule>
  </conditionalFormatting>
  <conditionalFormatting sqref="U71:V71">
    <cfRule type="cellIs" dxfId="738" priority="781" stopIfTrue="1" operator="equal">
      <formula>"x"</formula>
    </cfRule>
  </conditionalFormatting>
  <conditionalFormatting sqref="I72:J72">
    <cfRule type="cellIs" dxfId="737" priority="779" stopIfTrue="1" operator="equal">
      <formula>"x"</formula>
    </cfRule>
  </conditionalFormatting>
  <conditionalFormatting sqref="O72:P72">
    <cfRule type="cellIs" dxfId="736" priority="777" stopIfTrue="1" operator="equal">
      <formula>"x"</formula>
    </cfRule>
  </conditionalFormatting>
  <conditionalFormatting sqref="R72:S72">
    <cfRule type="cellIs" dxfId="735" priority="776" stopIfTrue="1" operator="equal">
      <formula>"x"</formula>
    </cfRule>
  </conditionalFormatting>
  <conditionalFormatting sqref="F73:G73">
    <cfRule type="cellIs" dxfId="734" priority="775" stopIfTrue="1" operator="equal">
      <formula>"x"</formula>
    </cfRule>
  </conditionalFormatting>
  <conditionalFormatting sqref="O73:P73">
    <cfRule type="cellIs" dxfId="733" priority="772" stopIfTrue="1" operator="equal">
      <formula>"x"</formula>
    </cfRule>
  </conditionalFormatting>
  <conditionalFormatting sqref="U74:V74">
    <cfRule type="cellIs" dxfId="732" priority="767" stopIfTrue="1" operator="equal">
      <formula>"x"</formula>
    </cfRule>
  </conditionalFormatting>
  <conditionalFormatting sqref="U75:V75">
    <cfRule type="cellIs" dxfId="731" priority="762" stopIfTrue="1" operator="equal">
      <formula>"x"</formula>
    </cfRule>
  </conditionalFormatting>
  <conditionalFormatting sqref="I77:J77">
    <cfRule type="cellIs" dxfId="730" priority="757" stopIfTrue="1" operator="equal">
      <formula>"x"</formula>
    </cfRule>
  </conditionalFormatting>
  <conditionalFormatting sqref="R78:S78">
    <cfRule type="cellIs" dxfId="729" priority="750" stopIfTrue="1" operator="equal">
      <formula>"x"</formula>
    </cfRule>
  </conditionalFormatting>
  <conditionalFormatting sqref="U78:V78">
    <cfRule type="cellIs" dxfId="728" priority="749" stopIfTrue="1" operator="equal">
      <formula>"x"</formula>
    </cfRule>
  </conditionalFormatting>
  <conditionalFormatting sqref="R79:S79">
    <cfRule type="cellIs" dxfId="727" priority="745" stopIfTrue="1" operator="equal">
      <formula>"x"</formula>
    </cfRule>
  </conditionalFormatting>
  <conditionalFormatting sqref="L80:M80">
    <cfRule type="cellIs" dxfId="726" priority="742" stopIfTrue="1" operator="equal">
      <formula>"x"</formula>
    </cfRule>
  </conditionalFormatting>
  <conditionalFormatting sqref="O80:P80">
    <cfRule type="cellIs" dxfId="725" priority="741" stopIfTrue="1" operator="equal">
      <formula>"x"</formula>
    </cfRule>
  </conditionalFormatting>
  <conditionalFormatting sqref="U80:V80">
    <cfRule type="cellIs" dxfId="724" priority="739" stopIfTrue="1" operator="equal">
      <formula>"x"</formula>
    </cfRule>
  </conditionalFormatting>
  <conditionalFormatting sqref="AN69:AN80">
    <cfRule type="cellIs" dxfId="723" priority="738" operator="equal">
      <formula>"x"</formula>
    </cfRule>
  </conditionalFormatting>
  <conditionalFormatting sqref="AO69:AV80">
    <cfRule type="cellIs" dxfId="722" priority="737" operator="equal">
      <formula>"x"</formula>
    </cfRule>
  </conditionalFormatting>
  <conditionalFormatting sqref="F69:G69">
    <cfRule type="cellIs" dxfId="721" priority="735" stopIfTrue="1" operator="equal">
      <formula>"x"</formula>
    </cfRule>
  </conditionalFormatting>
  <conditionalFormatting sqref="O69:P69">
    <cfRule type="cellIs" dxfId="720" priority="734" stopIfTrue="1" operator="equal">
      <formula>"x"</formula>
    </cfRule>
  </conditionalFormatting>
  <conditionalFormatting sqref="R69:S69">
    <cfRule type="cellIs" dxfId="719" priority="733" stopIfTrue="1" operator="equal">
      <formula>"x"</formula>
    </cfRule>
  </conditionalFormatting>
  <conditionalFormatting sqref="U69:V69">
    <cfRule type="cellIs" dxfId="718" priority="732" stopIfTrue="1" operator="equal">
      <formula>"x"</formula>
    </cfRule>
  </conditionalFormatting>
  <conditionalFormatting sqref="C70:D70">
    <cfRule type="cellIs" dxfId="717" priority="731" stopIfTrue="1" operator="equal">
      <formula>"x"</formula>
    </cfRule>
  </conditionalFormatting>
  <conditionalFormatting sqref="I70:J70">
    <cfRule type="cellIs" dxfId="716" priority="730" stopIfTrue="1" operator="equal">
      <formula>"x"</formula>
    </cfRule>
  </conditionalFormatting>
  <conditionalFormatting sqref="L70:M70">
    <cfRule type="cellIs" dxfId="715" priority="729" stopIfTrue="1" operator="equal">
      <formula>"x"</formula>
    </cfRule>
  </conditionalFormatting>
  <conditionalFormatting sqref="O70:P70">
    <cfRule type="cellIs" dxfId="714" priority="728" stopIfTrue="1" operator="equal">
      <formula>"x"</formula>
    </cfRule>
  </conditionalFormatting>
  <conditionalFormatting sqref="R70:S70">
    <cfRule type="cellIs" dxfId="713" priority="727" stopIfTrue="1" operator="equal">
      <formula>"x"</formula>
    </cfRule>
  </conditionalFormatting>
  <conditionalFormatting sqref="U70:V70">
    <cfRule type="cellIs" dxfId="712" priority="726" stopIfTrue="1" operator="equal">
      <formula>"x"</formula>
    </cfRule>
  </conditionalFormatting>
  <conditionalFormatting sqref="L71:M71">
    <cfRule type="cellIs" dxfId="711" priority="725" stopIfTrue="1" operator="equal">
      <formula>"x"</formula>
    </cfRule>
  </conditionalFormatting>
  <conditionalFormatting sqref="O71:P71">
    <cfRule type="cellIs" dxfId="710" priority="724" stopIfTrue="1" operator="equal">
      <formula>"x"</formula>
    </cfRule>
  </conditionalFormatting>
  <conditionalFormatting sqref="C72:D72">
    <cfRule type="cellIs" dxfId="709" priority="723" stopIfTrue="1" operator="equal">
      <formula>"x"</formula>
    </cfRule>
  </conditionalFormatting>
  <conditionalFormatting sqref="F72:G72">
    <cfRule type="cellIs" dxfId="708" priority="722" stopIfTrue="1" operator="equal">
      <formula>"x"</formula>
    </cfRule>
  </conditionalFormatting>
  <conditionalFormatting sqref="L72:M72">
    <cfRule type="cellIs" dxfId="707" priority="721" stopIfTrue="1" operator="equal">
      <formula>"x"</formula>
    </cfRule>
  </conditionalFormatting>
  <conditionalFormatting sqref="I73:J73">
    <cfRule type="cellIs" dxfId="706" priority="720" stopIfTrue="1" operator="equal">
      <formula>"x"</formula>
    </cfRule>
  </conditionalFormatting>
  <conditionalFormatting sqref="L73:M73">
    <cfRule type="cellIs" dxfId="705" priority="719" stopIfTrue="1" operator="equal">
      <formula>"x"</formula>
    </cfRule>
  </conditionalFormatting>
  <conditionalFormatting sqref="R73:S73">
    <cfRule type="cellIs" dxfId="704" priority="718" stopIfTrue="1" operator="equal">
      <formula>"x"</formula>
    </cfRule>
  </conditionalFormatting>
  <conditionalFormatting sqref="U73:V73">
    <cfRule type="cellIs" dxfId="703" priority="717" stopIfTrue="1" operator="equal">
      <formula>"x"</formula>
    </cfRule>
  </conditionalFormatting>
  <conditionalFormatting sqref="F74:G74">
    <cfRule type="cellIs" dxfId="702" priority="716" stopIfTrue="1" operator="equal">
      <formula>"x"</formula>
    </cfRule>
  </conditionalFormatting>
  <conditionalFormatting sqref="I74:J74">
    <cfRule type="cellIs" dxfId="701" priority="715" stopIfTrue="1" operator="equal">
      <formula>"x"</formula>
    </cfRule>
  </conditionalFormatting>
  <conditionalFormatting sqref="L74:M74">
    <cfRule type="cellIs" dxfId="700" priority="714" stopIfTrue="1" operator="equal">
      <formula>"x"</formula>
    </cfRule>
  </conditionalFormatting>
  <conditionalFormatting sqref="O74:P74">
    <cfRule type="cellIs" dxfId="699" priority="713" stopIfTrue="1" operator="equal">
      <formula>"x"</formula>
    </cfRule>
  </conditionalFormatting>
  <conditionalFormatting sqref="R74:S74">
    <cfRule type="cellIs" dxfId="698" priority="712" stopIfTrue="1" operator="equal">
      <formula>"x"</formula>
    </cfRule>
  </conditionalFormatting>
  <conditionalFormatting sqref="F75:G75">
    <cfRule type="cellIs" dxfId="697" priority="711" stopIfTrue="1" operator="equal">
      <formula>"x"</formula>
    </cfRule>
  </conditionalFormatting>
  <conditionalFormatting sqref="I75:J75">
    <cfRule type="cellIs" dxfId="696" priority="710" stopIfTrue="1" operator="equal">
      <formula>"x"</formula>
    </cfRule>
  </conditionalFormatting>
  <conditionalFormatting sqref="L75:M75">
    <cfRule type="cellIs" dxfId="695" priority="709" stopIfTrue="1" operator="equal">
      <formula>"x"</formula>
    </cfRule>
  </conditionalFormatting>
  <conditionalFormatting sqref="O75:P75">
    <cfRule type="cellIs" dxfId="694" priority="708" stopIfTrue="1" operator="equal">
      <formula>"x"</formula>
    </cfRule>
  </conditionalFormatting>
  <conditionalFormatting sqref="R75:S75">
    <cfRule type="cellIs" dxfId="693" priority="707" stopIfTrue="1" operator="equal">
      <formula>"x"</formula>
    </cfRule>
  </conditionalFormatting>
  <conditionalFormatting sqref="R76:S76">
    <cfRule type="cellIs" dxfId="692" priority="706" stopIfTrue="1" operator="equal">
      <formula>"x"</formula>
    </cfRule>
  </conditionalFormatting>
  <conditionalFormatting sqref="U76:V76">
    <cfRule type="cellIs" dxfId="691" priority="705" stopIfTrue="1" operator="equal">
      <formula>"x"</formula>
    </cfRule>
  </conditionalFormatting>
  <conditionalFormatting sqref="C76:D76">
    <cfRule type="cellIs" dxfId="690" priority="704" stopIfTrue="1" operator="equal">
      <formula>"x"</formula>
    </cfRule>
  </conditionalFormatting>
  <conditionalFormatting sqref="L76:M76">
    <cfRule type="cellIs" dxfId="689" priority="703" stopIfTrue="1" operator="equal">
      <formula>"x"</formula>
    </cfRule>
  </conditionalFormatting>
  <conditionalFormatting sqref="O76:P76">
    <cfRule type="cellIs" dxfId="688" priority="702" stopIfTrue="1" operator="equal">
      <formula>"x"</formula>
    </cfRule>
  </conditionalFormatting>
  <conditionalFormatting sqref="C77:D77">
    <cfRule type="cellIs" dxfId="687" priority="701" stopIfTrue="1" operator="equal">
      <formula>"x"</formula>
    </cfRule>
  </conditionalFormatting>
  <conditionalFormatting sqref="L77:M77">
    <cfRule type="cellIs" dxfId="686" priority="700" stopIfTrue="1" operator="equal">
      <formula>"x"</formula>
    </cfRule>
  </conditionalFormatting>
  <conditionalFormatting sqref="O77:P77">
    <cfRule type="cellIs" dxfId="685" priority="699" stopIfTrue="1" operator="equal">
      <formula>"x"</formula>
    </cfRule>
  </conditionalFormatting>
  <conditionalFormatting sqref="R77:S77">
    <cfRule type="cellIs" dxfId="684" priority="698" stopIfTrue="1" operator="equal">
      <formula>"x"</formula>
    </cfRule>
  </conditionalFormatting>
  <conditionalFormatting sqref="U77:V77">
    <cfRule type="cellIs" dxfId="683" priority="697" stopIfTrue="1" operator="equal">
      <formula>"x"</formula>
    </cfRule>
  </conditionalFormatting>
  <conditionalFormatting sqref="C78:D78">
    <cfRule type="cellIs" dxfId="682" priority="696" stopIfTrue="1" operator="equal">
      <formula>"x"</formula>
    </cfRule>
  </conditionalFormatting>
  <conditionalFormatting sqref="F78:G78">
    <cfRule type="cellIs" dxfId="681" priority="695" stopIfTrue="1" operator="equal">
      <formula>"x"</formula>
    </cfRule>
  </conditionalFormatting>
  <conditionalFormatting sqref="I78:J78">
    <cfRule type="cellIs" dxfId="680" priority="694" stopIfTrue="1" operator="equal">
      <formula>"x"</formula>
    </cfRule>
  </conditionalFormatting>
  <conditionalFormatting sqref="L78:M78">
    <cfRule type="cellIs" dxfId="679" priority="693" stopIfTrue="1" operator="equal">
      <formula>"x"</formula>
    </cfRule>
  </conditionalFormatting>
  <conditionalFormatting sqref="O78:P78">
    <cfRule type="cellIs" dxfId="678" priority="692" stopIfTrue="1" operator="equal">
      <formula>"x"</formula>
    </cfRule>
  </conditionalFormatting>
  <conditionalFormatting sqref="C79:D79">
    <cfRule type="cellIs" dxfId="677" priority="691" stopIfTrue="1" operator="equal">
      <formula>"x"</formula>
    </cfRule>
  </conditionalFormatting>
  <conditionalFormatting sqref="F79:G79">
    <cfRule type="cellIs" dxfId="676" priority="690" stopIfTrue="1" operator="equal">
      <formula>"x"</formula>
    </cfRule>
  </conditionalFormatting>
  <conditionalFormatting sqref="I79:J79">
    <cfRule type="cellIs" dxfId="675" priority="689" stopIfTrue="1" operator="equal">
      <formula>"x"</formula>
    </cfRule>
  </conditionalFormatting>
  <conditionalFormatting sqref="L79:M79">
    <cfRule type="cellIs" dxfId="674" priority="688" stopIfTrue="1" operator="equal">
      <formula>"x"</formula>
    </cfRule>
  </conditionalFormatting>
  <conditionalFormatting sqref="U79:V79">
    <cfRule type="cellIs" dxfId="673" priority="687" stopIfTrue="1" operator="equal">
      <formula>"x"</formula>
    </cfRule>
  </conditionalFormatting>
  <conditionalFormatting sqref="C80:D80">
    <cfRule type="cellIs" dxfId="672" priority="686" stopIfTrue="1" operator="equal">
      <formula>"x"</formula>
    </cfRule>
  </conditionalFormatting>
  <conditionalFormatting sqref="F80:G80">
    <cfRule type="cellIs" dxfId="671" priority="685" stopIfTrue="1" operator="equal">
      <formula>"x"</formula>
    </cfRule>
  </conditionalFormatting>
  <conditionalFormatting sqref="I80:J80">
    <cfRule type="cellIs" dxfId="670" priority="684" stopIfTrue="1" operator="equal">
      <formula>"x"</formula>
    </cfRule>
  </conditionalFormatting>
  <conditionalFormatting sqref="R80:S80">
    <cfRule type="cellIs" dxfId="669" priority="683" stopIfTrue="1" operator="equal">
      <formula>"x"</formula>
    </cfRule>
  </conditionalFormatting>
  <conditionalFormatting sqref="C87:D87">
    <cfRule type="cellIs" dxfId="668" priority="682" stopIfTrue="1" operator="equal">
      <formula>"x"</formula>
    </cfRule>
  </conditionalFormatting>
  <conditionalFormatting sqref="F87:G87">
    <cfRule type="cellIs" dxfId="667" priority="681" stopIfTrue="1" operator="equal">
      <formula>"x"</formula>
    </cfRule>
  </conditionalFormatting>
  <conditionalFormatting sqref="I87:J87">
    <cfRule type="cellIs" dxfId="666" priority="680" stopIfTrue="1" operator="equal">
      <formula>"x"</formula>
    </cfRule>
  </conditionalFormatting>
  <conditionalFormatting sqref="R87:S87">
    <cfRule type="cellIs" dxfId="665" priority="679" stopIfTrue="1" operator="equal">
      <formula>"x"</formula>
    </cfRule>
  </conditionalFormatting>
  <conditionalFormatting sqref="U87:V87">
    <cfRule type="cellIs" dxfId="664" priority="678" stopIfTrue="1" operator="equal">
      <formula>"x"</formula>
    </cfRule>
  </conditionalFormatting>
  <conditionalFormatting sqref="C88:D89">
    <cfRule type="cellIs" dxfId="663" priority="677" stopIfTrue="1" operator="equal">
      <formula>"x"</formula>
    </cfRule>
  </conditionalFormatting>
  <conditionalFormatting sqref="F88:G88">
    <cfRule type="cellIs" dxfId="662" priority="676" stopIfTrue="1" operator="equal">
      <formula>"x"</formula>
    </cfRule>
  </conditionalFormatting>
  <conditionalFormatting sqref="L88:M88">
    <cfRule type="cellIs" dxfId="661" priority="675" stopIfTrue="1" operator="equal">
      <formula>"x"</formula>
    </cfRule>
  </conditionalFormatting>
  <conditionalFormatting sqref="O88:P88">
    <cfRule type="cellIs" dxfId="660" priority="674" stopIfTrue="1" operator="equal">
      <formula>"x"</formula>
    </cfRule>
  </conditionalFormatting>
  <conditionalFormatting sqref="R88:S88">
    <cfRule type="cellIs" dxfId="659" priority="673" stopIfTrue="1" operator="equal">
      <formula>"x"</formula>
    </cfRule>
  </conditionalFormatting>
  <conditionalFormatting sqref="U88:V88">
    <cfRule type="cellIs" dxfId="658" priority="672" stopIfTrue="1" operator="equal">
      <formula>"x"</formula>
    </cfRule>
  </conditionalFormatting>
  <conditionalFormatting sqref="R89:S89">
    <cfRule type="cellIs" dxfId="657" priority="671" stopIfTrue="1" operator="equal">
      <formula>"x"</formula>
    </cfRule>
  </conditionalFormatting>
  <conditionalFormatting sqref="U89:V89">
    <cfRule type="cellIs" dxfId="656" priority="670" stopIfTrue="1" operator="equal">
      <formula>"x"</formula>
    </cfRule>
  </conditionalFormatting>
  <conditionalFormatting sqref="AN28:AV41">
    <cfRule type="cellIs" dxfId="655" priority="669" operator="equal">
      <formula>"x"</formula>
    </cfRule>
  </conditionalFormatting>
  <conditionalFormatting sqref="AN94:AU143">
    <cfRule type="cellIs" dxfId="654" priority="668" operator="equal">
      <formula>"x"</formula>
    </cfRule>
  </conditionalFormatting>
  <conditionalFormatting sqref="AV94:AV143">
    <cfRule type="cellIs" dxfId="653" priority="667" operator="equal">
      <formula>"x"</formula>
    </cfRule>
  </conditionalFormatting>
  <conditionalFormatting sqref="X148:Z149 A148:B148 A149:D164 U148:V164 F149:G164 I148:J164 O148:P164 R148:S164 L148:M164">
    <cfRule type="cellIs" dxfId="652" priority="666" operator="equal">
      <formula>"x"</formula>
    </cfRule>
  </conditionalFormatting>
  <conditionalFormatting sqref="K148:K164">
    <cfRule type="cellIs" dxfId="651" priority="665" operator="equal">
      <formula>"x"</formula>
    </cfRule>
  </conditionalFormatting>
  <conditionalFormatting sqref="X150:Z164">
    <cfRule type="cellIs" dxfId="650" priority="664" operator="equal">
      <formula>"x"</formula>
    </cfRule>
  </conditionalFormatting>
  <conditionalFormatting sqref="AN150:AV164">
    <cfRule type="cellIs" dxfId="649" priority="660" operator="equal">
      <formula>"x"</formula>
    </cfRule>
  </conditionalFormatting>
  <conditionalFormatting sqref="C166:D168 F166:G168 I166:J168 L166:M168 O166:P168 R166:S168 U166:V168">
    <cfRule type="cellIs" dxfId="648" priority="658" stopIfTrue="1" operator="equal">
      <formula>"x"</formula>
    </cfRule>
  </conditionalFormatting>
  <conditionalFormatting sqref="X166:X168">
    <cfRule type="cellIs" dxfId="647" priority="659" operator="equal">
      <formula>38</formula>
    </cfRule>
  </conditionalFormatting>
  <conditionalFormatting sqref="X169:Z170 A169:B169 A170:D184 F170:G184 I169:J184 L169:M184 O169:P184 R169:S184 U169:V184">
    <cfRule type="cellIs" dxfId="646" priority="657" operator="equal">
      <formula>"x"</formula>
    </cfRule>
  </conditionalFormatting>
  <conditionalFormatting sqref="K169:K184">
    <cfRule type="cellIs" dxfId="645" priority="656" operator="equal">
      <formula>"x"</formula>
    </cfRule>
  </conditionalFormatting>
  <conditionalFormatting sqref="X171:Z184">
    <cfRule type="cellIs" dxfId="644" priority="655" operator="equal">
      <formula>"x"</formula>
    </cfRule>
  </conditionalFormatting>
  <conditionalFormatting sqref="AA171:AD184">
    <cfRule type="cellIs" dxfId="643" priority="654" operator="equal">
      <formula>0</formula>
    </cfRule>
  </conditionalFormatting>
  <conditionalFormatting sqref="AN171:AN184">
    <cfRule type="cellIs" dxfId="642" priority="652" operator="equal">
      <formula>"x"</formula>
    </cfRule>
  </conditionalFormatting>
  <conditionalFormatting sqref="AO171:AV184">
    <cfRule type="cellIs" dxfId="641" priority="651" operator="equal">
      <formula>"x"</formula>
    </cfRule>
  </conditionalFormatting>
  <conditionalFormatting sqref="O94:P94">
    <cfRule type="cellIs" dxfId="640" priority="650" operator="equal">
      <formula>"x"</formula>
    </cfRule>
  </conditionalFormatting>
  <conditionalFormatting sqref="U94:V94">
    <cfRule type="cellIs" dxfId="639" priority="649" operator="equal">
      <formula>"x"</formula>
    </cfRule>
  </conditionalFormatting>
  <conditionalFormatting sqref="C95:D95">
    <cfRule type="cellIs" dxfId="638" priority="648" operator="equal">
      <formula>"x"</formula>
    </cfRule>
  </conditionalFormatting>
  <conditionalFormatting sqref="L95:M95">
    <cfRule type="cellIs" dxfId="637" priority="647" operator="equal">
      <formula>"x"</formula>
    </cfRule>
  </conditionalFormatting>
  <conditionalFormatting sqref="O95:P95">
    <cfRule type="cellIs" dxfId="636" priority="646" operator="equal">
      <formula>"x"</formula>
    </cfRule>
  </conditionalFormatting>
  <conditionalFormatting sqref="U95:V95">
    <cfRule type="cellIs" dxfId="635" priority="645" operator="equal">
      <formula>"x"</formula>
    </cfRule>
  </conditionalFormatting>
  <conditionalFormatting sqref="I96:J96">
    <cfRule type="cellIs" dxfId="634" priority="644" operator="equal">
      <formula>"x"</formula>
    </cfRule>
  </conditionalFormatting>
  <conditionalFormatting sqref="R96:S96">
    <cfRule type="cellIs" dxfId="633" priority="643" operator="equal">
      <formula>"x"</formula>
    </cfRule>
  </conditionalFormatting>
  <conditionalFormatting sqref="U96:V96">
    <cfRule type="cellIs" dxfId="632" priority="642" operator="equal">
      <formula>"x"</formula>
    </cfRule>
  </conditionalFormatting>
  <conditionalFormatting sqref="C97:D97">
    <cfRule type="cellIs" dxfId="631" priority="641" operator="equal">
      <formula>"x"</formula>
    </cfRule>
  </conditionalFormatting>
  <conditionalFormatting sqref="C97:D97">
    <cfRule type="cellIs" dxfId="630" priority="640" operator="equal">
      <formula>"x"</formula>
    </cfRule>
  </conditionalFormatting>
  <conditionalFormatting sqref="F97:G97">
    <cfRule type="cellIs" dxfId="629" priority="639" operator="equal">
      <formula>"x"</formula>
    </cfRule>
  </conditionalFormatting>
  <conditionalFormatting sqref="I97:J97">
    <cfRule type="cellIs" dxfId="628" priority="638" operator="equal">
      <formula>"x"</formula>
    </cfRule>
  </conditionalFormatting>
  <conditionalFormatting sqref="O97:P97">
    <cfRule type="cellIs" dxfId="627" priority="637" operator="equal">
      <formula>"x"</formula>
    </cfRule>
  </conditionalFormatting>
  <conditionalFormatting sqref="F98:G98">
    <cfRule type="cellIs" dxfId="626" priority="636" operator="equal">
      <formula>"x"</formula>
    </cfRule>
  </conditionalFormatting>
  <conditionalFormatting sqref="F98:G98">
    <cfRule type="cellIs" dxfId="625" priority="635" operator="equal">
      <formula>"x"</formula>
    </cfRule>
  </conditionalFormatting>
  <conditionalFormatting sqref="F98:G98">
    <cfRule type="cellIs" dxfId="624" priority="634" operator="equal">
      <formula>"x"</formula>
    </cfRule>
  </conditionalFormatting>
  <conditionalFormatting sqref="O98:P98">
    <cfRule type="cellIs" dxfId="623" priority="633" operator="equal">
      <formula>"x"</formula>
    </cfRule>
  </conditionalFormatting>
  <conditionalFormatting sqref="O98:P98">
    <cfRule type="cellIs" dxfId="622" priority="632" operator="equal">
      <formula>"x"</formula>
    </cfRule>
  </conditionalFormatting>
  <conditionalFormatting sqref="O98:P98">
    <cfRule type="cellIs" dxfId="621" priority="631" operator="equal">
      <formula>"x"</formula>
    </cfRule>
  </conditionalFormatting>
  <conditionalFormatting sqref="U98:V98">
    <cfRule type="cellIs" dxfId="620" priority="630" operator="equal">
      <formula>"x"</formula>
    </cfRule>
  </conditionalFormatting>
  <conditionalFormatting sqref="U98:V98">
    <cfRule type="cellIs" dxfId="619" priority="629" operator="equal">
      <formula>"x"</formula>
    </cfRule>
  </conditionalFormatting>
  <conditionalFormatting sqref="U98:V98">
    <cfRule type="cellIs" dxfId="618" priority="628" operator="equal">
      <formula>"x"</formula>
    </cfRule>
  </conditionalFormatting>
  <conditionalFormatting sqref="C99:D99">
    <cfRule type="cellIs" dxfId="617" priority="627" operator="equal">
      <formula>"x"</formula>
    </cfRule>
  </conditionalFormatting>
  <conditionalFormatting sqref="C99:D99">
    <cfRule type="cellIs" dxfId="616" priority="626" operator="equal">
      <formula>"x"</formula>
    </cfRule>
  </conditionalFormatting>
  <conditionalFormatting sqref="R99:S99">
    <cfRule type="cellIs" dxfId="615" priority="625" operator="equal">
      <formula>"x"</formula>
    </cfRule>
  </conditionalFormatting>
  <conditionalFormatting sqref="R99:S99">
    <cfRule type="cellIs" dxfId="614" priority="624" operator="equal">
      <formula>"x"</formula>
    </cfRule>
  </conditionalFormatting>
  <conditionalFormatting sqref="R99:S99">
    <cfRule type="cellIs" dxfId="613" priority="623" operator="equal">
      <formula>"x"</formula>
    </cfRule>
  </conditionalFormatting>
  <conditionalFormatting sqref="F100:G100">
    <cfRule type="cellIs" dxfId="612" priority="622" operator="equal">
      <formula>"x"</formula>
    </cfRule>
  </conditionalFormatting>
  <conditionalFormatting sqref="F100:G100">
    <cfRule type="cellIs" dxfId="611" priority="621" operator="equal">
      <formula>"x"</formula>
    </cfRule>
  </conditionalFormatting>
  <conditionalFormatting sqref="F100:G100">
    <cfRule type="cellIs" dxfId="610" priority="620" operator="equal">
      <formula>"x"</formula>
    </cfRule>
  </conditionalFormatting>
  <conditionalFormatting sqref="I100:J100">
    <cfRule type="cellIs" dxfId="609" priority="619" operator="equal">
      <formula>"x"</formula>
    </cfRule>
  </conditionalFormatting>
  <conditionalFormatting sqref="I100:J100">
    <cfRule type="cellIs" dxfId="608" priority="618" operator="equal">
      <formula>"x"</formula>
    </cfRule>
  </conditionalFormatting>
  <conditionalFormatting sqref="I100:J100">
    <cfRule type="cellIs" dxfId="607" priority="617" operator="equal">
      <formula>"x"</formula>
    </cfRule>
  </conditionalFormatting>
  <conditionalFormatting sqref="L100:M100">
    <cfRule type="cellIs" dxfId="606" priority="616" operator="equal">
      <formula>"x"</formula>
    </cfRule>
  </conditionalFormatting>
  <conditionalFormatting sqref="L100:M100">
    <cfRule type="cellIs" dxfId="605" priority="615" operator="equal">
      <formula>"x"</formula>
    </cfRule>
  </conditionalFormatting>
  <conditionalFormatting sqref="L100:M100">
    <cfRule type="cellIs" dxfId="604" priority="614" operator="equal">
      <formula>"x"</formula>
    </cfRule>
  </conditionalFormatting>
  <conditionalFormatting sqref="O100:P100">
    <cfRule type="cellIs" dxfId="603" priority="613" operator="equal">
      <formula>"x"</formula>
    </cfRule>
  </conditionalFormatting>
  <conditionalFormatting sqref="O100:P100">
    <cfRule type="cellIs" dxfId="602" priority="612" operator="equal">
      <formula>"x"</formula>
    </cfRule>
  </conditionalFormatting>
  <conditionalFormatting sqref="O100:P100">
    <cfRule type="cellIs" dxfId="601" priority="611" operator="equal">
      <formula>"x"</formula>
    </cfRule>
  </conditionalFormatting>
  <conditionalFormatting sqref="R100:S100">
    <cfRule type="cellIs" dxfId="600" priority="610" operator="equal">
      <formula>"x"</formula>
    </cfRule>
  </conditionalFormatting>
  <conditionalFormatting sqref="R100:S100">
    <cfRule type="cellIs" dxfId="599" priority="609" operator="equal">
      <formula>"x"</formula>
    </cfRule>
  </conditionalFormatting>
  <conditionalFormatting sqref="R100:S100">
    <cfRule type="cellIs" dxfId="598" priority="608" operator="equal">
      <formula>"x"</formula>
    </cfRule>
  </conditionalFormatting>
  <conditionalFormatting sqref="C101:D101">
    <cfRule type="cellIs" dxfId="597" priority="607" operator="equal">
      <formula>"x"</formula>
    </cfRule>
  </conditionalFormatting>
  <conditionalFormatting sqref="C101:D101">
    <cfRule type="cellIs" dxfId="596" priority="606" operator="equal">
      <formula>"x"</formula>
    </cfRule>
  </conditionalFormatting>
  <conditionalFormatting sqref="F101:G101">
    <cfRule type="cellIs" dxfId="595" priority="605" operator="equal">
      <formula>"x"</formula>
    </cfRule>
  </conditionalFormatting>
  <conditionalFormatting sqref="F101:G101">
    <cfRule type="cellIs" dxfId="594" priority="604" operator="equal">
      <formula>"x"</formula>
    </cfRule>
  </conditionalFormatting>
  <conditionalFormatting sqref="F101:G101">
    <cfRule type="cellIs" dxfId="593" priority="603" operator="equal">
      <formula>"x"</formula>
    </cfRule>
  </conditionalFormatting>
  <conditionalFormatting sqref="I101:J101">
    <cfRule type="cellIs" dxfId="592" priority="602" operator="equal">
      <formula>"x"</formula>
    </cfRule>
  </conditionalFormatting>
  <conditionalFormatting sqref="I101:J101">
    <cfRule type="cellIs" dxfId="591" priority="601" operator="equal">
      <formula>"x"</formula>
    </cfRule>
  </conditionalFormatting>
  <conditionalFormatting sqref="I101:J101">
    <cfRule type="cellIs" dxfId="590" priority="600" operator="equal">
      <formula>"x"</formula>
    </cfRule>
  </conditionalFormatting>
  <conditionalFormatting sqref="R101:S101">
    <cfRule type="cellIs" dxfId="589" priority="599" operator="equal">
      <formula>"x"</formula>
    </cfRule>
  </conditionalFormatting>
  <conditionalFormatting sqref="R101:S101">
    <cfRule type="cellIs" dxfId="588" priority="598" operator="equal">
      <formula>"x"</formula>
    </cfRule>
  </conditionalFormatting>
  <conditionalFormatting sqref="R101:S101">
    <cfRule type="cellIs" dxfId="587" priority="597" operator="equal">
      <formula>"x"</formula>
    </cfRule>
  </conditionalFormatting>
  <conditionalFormatting sqref="U101:V101">
    <cfRule type="cellIs" dxfId="586" priority="596" operator="equal">
      <formula>"x"</formula>
    </cfRule>
  </conditionalFormatting>
  <conditionalFormatting sqref="U101:V101">
    <cfRule type="cellIs" dxfId="585" priority="595" operator="equal">
      <formula>"x"</formula>
    </cfRule>
  </conditionalFormatting>
  <conditionalFormatting sqref="U101:V101">
    <cfRule type="cellIs" dxfId="584" priority="594" operator="equal">
      <formula>"x"</formula>
    </cfRule>
  </conditionalFormatting>
  <conditionalFormatting sqref="R102:S102">
    <cfRule type="cellIs" dxfId="583" priority="593" operator="equal">
      <formula>"x"</formula>
    </cfRule>
  </conditionalFormatting>
  <conditionalFormatting sqref="R102:S102">
    <cfRule type="cellIs" dxfId="582" priority="592" operator="equal">
      <formula>"x"</formula>
    </cfRule>
  </conditionalFormatting>
  <conditionalFormatting sqref="R102:S102">
    <cfRule type="cellIs" dxfId="581" priority="591" operator="equal">
      <formula>"x"</formula>
    </cfRule>
  </conditionalFormatting>
  <conditionalFormatting sqref="C103:D103">
    <cfRule type="cellIs" dxfId="580" priority="577" stopIfTrue="1" operator="equal">
      <formula>"x"</formula>
    </cfRule>
  </conditionalFormatting>
  <conditionalFormatting sqref="L103:M103">
    <cfRule type="cellIs" dxfId="579" priority="576" stopIfTrue="1" operator="equal">
      <formula>"x"</formula>
    </cfRule>
  </conditionalFormatting>
  <conditionalFormatting sqref="O103:P103">
    <cfRule type="cellIs" dxfId="578" priority="575" stopIfTrue="1" operator="equal">
      <formula>"x"</formula>
    </cfRule>
  </conditionalFormatting>
  <conditionalFormatting sqref="R103:S103">
    <cfRule type="cellIs" dxfId="577" priority="574" stopIfTrue="1" operator="equal">
      <formula>"x"</formula>
    </cfRule>
  </conditionalFormatting>
  <conditionalFormatting sqref="U103:V103">
    <cfRule type="cellIs" dxfId="576" priority="573" stopIfTrue="1" operator="equal">
      <formula>"x"</formula>
    </cfRule>
  </conditionalFormatting>
  <conditionalFormatting sqref="C104:D104">
    <cfRule type="cellIs" dxfId="575" priority="572" stopIfTrue="1" operator="equal">
      <formula>"x"</formula>
    </cfRule>
  </conditionalFormatting>
  <conditionalFormatting sqref="F104:G104">
    <cfRule type="cellIs" dxfId="574" priority="571" stopIfTrue="1" operator="equal">
      <formula>"x"</formula>
    </cfRule>
  </conditionalFormatting>
  <conditionalFormatting sqref="I104:J104">
    <cfRule type="cellIs" dxfId="573" priority="570" stopIfTrue="1" operator="equal">
      <formula>"x"</formula>
    </cfRule>
  </conditionalFormatting>
  <conditionalFormatting sqref="R104:S104">
    <cfRule type="cellIs" dxfId="572" priority="569" stopIfTrue="1" operator="equal">
      <formula>"x"</formula>
    </cfRule>
  </conditionalFormatting>
  <conditionalFormatting sqref="U104:V104">
    <cfRule type="cellIs" dxfId="571" priority="568" stopIfTrue="1" operator="equal">
      <formula>"x"</formula>
    </cfRule>
  </conditionalFormatting>
  <conditionalFormatting sqref="C106:D106">
    <cfRule type="cellIs" dxfId="570" priority="567" operator="equal">
      <formula>"x"</formula>
    </cfRule>
  </conditionalFormatting>
  <conditionalFormatting sqref="F107:G107">
    <cfRule type="cellIs" dxfId="569" priority="566" operator="equal">
      <formula>"x"</formula>
    </cfRule>
  </conditionalFormatting>
  <conditionalFormatting sqref="I107:J107">
    <cfRule type="cellIs" dxfId="568" priority="565" operator="equal">
      <formula>"x"</formula>
    </cfRule>
  </conditionalFormatting>
  <conditionalFormatting sqref="L107:M107">
    <cfRule type="cellIs" dxfId="567" priority="564" operator="equal">
      <formula>"x"</formula>
    </cfRule>
  </conditionalFormatting>
  <conditionalFormatting sqref="O107:P107">
    <cfRule type="cellIs" dxfId="566" priority="563" operator="equal">
      <formula>"x"</formula>
    </cfRule>
  </conditionalFormatting>
  <conditionalFormatting sqref="R107:S107">
    <cfRule type="cellIs" dxfId="565" priority="562" operator="equal">
      <formula>"x"</formula>
    </cfRule>
  </conditionalFormatting>
  <conditionalFormatting sqref="F108:G108">
    <cfRule type="cellIs" dxfId="564" priority="561" operator="equal">
      <formula>"x"</formula>
    </cfRule>
  </conditionalFormatting>
  <conditionalFormatting sqref="C108:D108">
    <cfRule type="cellIs" dxfId="563" priority="560" operator="equal">
      <formula>"x"</formula>
    </cfRule>
  </conditionalFormatting>
  <conditionalFormatting sqref="C108:D108">
    <cfRule type="cellIs" dxfId="562" priority="559" operator="equal">
      <formula>"x"</formula>
    </cfRule>
  </conditionalFormatting>
  <conditionalFormatting sqref="I108:J108">
    <cfRule type="cellIs" dxfId="561" priority="558" operator="equal">
      <formula>"x"</formula>
    </cfRule>
  </conditionalFormatting>
  <conditionalFormatting sqref="O108:P108">
    <cfRule type="cellIs" dxfId="560" priority="557" operator="equal">
      <formula>"x"</formula>
    </cfRule>
  </conditionalFormatting>
  <conditionalFormatting sqref="R108:S108">
    <cfRule type="cellIs" dxfId="559" priority="556" operator="equal">
      <formula>"x"</formula>
    </cfRule>
  </conditionalFormatting>
  <conditionalFormatting sqref="C109:D109">
    <cfRule type="cellIs" dxfId="558" priority="555" stopIfTrue="1" operator="equal">
      <formula>"x"</formula>
    </cfRule>
  </conditionalFormatting>
  <conditionalFormatting sqref="F109:G109">
    <cfRule type="cellIs" dxfId="557" priority="554" stopIfTrue="1" operator="equal">
      <formula>"x"</formula>
    </cfRule>
  </conditionalFormatting>
  <conditionalFormatting sqref="I109:J109">
    <cfRule type="cellIs" dxfId="556" priority="553" stopIfTrue="1" operator="equal">
      <formula>"x"</formula>
    </cfRule>
  </conditionalFormatting>
  <conditionalFormatting sqref="R109:S109">
    <cfRule type="cellIs" dxfId="555" priority="552" stopIfTrue="1" operator="equal">
      <formula>"x"</formula>
    </cfRule>
  </conditionalFormatting>
  <conditionalFormatting sqref="U109:V109">
    <cfRule type="cellIs" dxfId="554" priority="551" stopIfTrue="1" operator="equal">
      <formula>"x"</formula>
    </cfRule>
  </conditionalFormatting>
  <conditionalFormatting sqref="F110:G110">
    <cfRule type="cellIs" dxfId="553" priority="550" operator="equal">
      <formula>"x"</formula>
    </cfRule>
  </conditionalFormatting>
  <conditionalFormatting sqref="I110:J110">
    <cfRule type="cellIs" dxfId="552" priority="549" operator="equal">
      <formula>"x"</formula>
    </cfRule>
  </conditionalFormatting>
  <conditionalFormatting sqref="L110:M110">
    <cfRule type="cellIs" dxfId="551" priority="548" operator="equal">
      <formula>"x"</formula>
    </cfRule>
  </conditionalFormatting>
  <conditionalFormatting sqref="O110:P110">
    <cfRule type="cellIs" dxfId="550" priority="547" operator="equal">
      <formula>"x"</formula>
    </cfRule>
  </conditionalFormatting>
  <conditionalFormatting sqref="R110:S110">
    <cfRule type="cellIs" dxfId="549" priority="546" operator="equal">
      <formula>"x"</formula>
    </cfRule>
  </conditionalFormatting>
  <conditionalFormatting sqref="F111:G111">
    <cfRule type="cellIs" dxfId="548" priority="545" operator="equal">
      <formula>"x"</formula>
    </cfRule>
  </conditionalFormatting>
  <conditionalFormatting sqref="I111:J111">
    <cfRule type="cellIs" dxfId="547" priority="544" operator="equal">
      <formula>"x"</formula>
    </cfRule>
  </conditionalFormatting>
  <conditionalFormatting sqref="L111:M111">
    <cfRule type="cellIs" dxfId="546" priority="543" operator="equal">
      <formula>"x"</formula>
    </cfRule>
  </conditionalFormatting>
  <conditionalFormatting sqref="U111:V111">
    <cfRule type="cellIs" dxfId="545" priority="542" operator="equal">
      <formula>"x"</formula>
    </cfRule>
  </conditionalFormatting>
  <conditionalFormatting sqref="O111:P111">
    <cfRule type="cellIs" dxfId="544" priority="541" operator="equal">
      <formula>"x"</formula>
    </cfRule>
  </conditionalFormatting>
  <conditionalFormatting sqref="C112:D112">
    <cfRule type="cellIs" dxfId="543" priority="540" operator="equal">
      <formula>"x"</formula>
    </cfRule>
  </conditionalFormatting>
  <conditionalFormatting sqref="C112:D112">
    <cfRule type="cellIs" dxfId="542" priority="539" operator="equal">
      <formula>"x"</formula>
    </cfRule>
  </conditionalFormatting>
  <conditionalFormatting sqref="F112:G112">
    <cfRule type="cellIs" dxfId="541" priority="538" operator="equal">
      <formula>"x"</formula>
    </cfRule>
  </conditionalFormatting>
  <conditionalFormatting sqref="U112:V112">
    <cfRule type="cellIs" dxfId="540" priority="537" operator="equal">
      <formula>"x"</formula>
    </cfRule>
  </conditionalFormatting>
  <conditionalFormatting sqref="F113:G113">
    <cfRule type="cellIs" dxfId="539" priority="536" operator="equal">
      <formula>"x"</formula>
    </cfRule>
  </conditionalFormatting>
  <conditionalFormatting sqref="I113:J113">
    <cfRule type="cellIs" dxfId="538" priority="535" operator="equal">
      <formula>"x"</formula>
    </cfRule>
  </conditionalFormatting>
  <conditionalFormatting sqref="L113:M113">
    <cfRule type="cellIs" dxfId="537" priority="534" operator="equal">
      <formula>"x"</formula>
    </cfRule>
  </conditionalFormatting>
  <conditionalFormatting sqref="O113:P113">
    <cfRule type="cellIs" dxfId="536" priority="533" operator="equal">
      <formula>"x"</formula>
    </cfRule>
  </conditionalFormatting>
  <conditionalFormatting sqref="R113:S113">
    <cfRule type="cellIs" dxfId="535" priority="532" operator="equal">
      <formula>"x"</formula>
    </cfRule>
  </conditionalFormatting>
  <conditionalFormatting sqref="C114:D114">
    <cfRule type="cellIs" dxfId="534" priority="531" operator="equal">
      <formula>"x"</formula>
    </cfRule>
  </conditionalFormatting>
  <conditionalFormatting sqref="C114:D114">
    <cfRule type="cellIs" dxfId="533" priority="530" operator="equal">
      <formula>"x"</formula>
    </cfRule>
  </conditionalFormatting>
  <conditionalFormatting sqref="F114:G114">
    <cfRule type="cellIs" dxfId="532" priority="529" operator="equal">
      <formula>"x"</formula>
    </cfRule>
  </conditionalFormatting>
  <conditionalFormatting sqref="I114:J114">
    <cfRule type="cellIs" dxfId="531" priority="528" operator="equal">
      <formula>"x"</formula>
    </cfRule>
  </conditionalFormatting>
  <conditionalFormatting sqref="L114:M114">
    <cfRule type="cellIs" dxfId="530" priority="527" operator="equal">
      <formula>"x"</formula>
    </cfRule>
  </conditionalFormatting>
  <conditionalFormatting sqref="R114:S114">
    <cfRule type="cellIs" dxfId="529" priority="526" operator="equal">
      <formula>"x"</formula>
    </cfRule>
  </conditionalFormatting>
  <conditionalFormatting sqref="C115:D115">
    <cfRule type="cellIs" dxfId="528" priority="525" operator="equal">
      <formula>"x"</formula>
    </cfRule>
  </conditionalFormatting>
  <conditionalFormatting sqref="C115:D115">
    <cfRule type="cellIs" dxfId="527" priority="524" operator="equal">
      <formula>"x"</formula>
    </cfRule>
  </conditionalFormatting>
  <conditionalFormatting sqref="F115:G115">
    <cfRule type="cellIs" dxfId="526" priority="523" operator="equal">
      <formula>"x"</formula>
    </cfRule>
  </conditionalFormatting>
  <conditionalFormatting sqref="U115:V115">
    <cfRule type="cellIs" dxfId="525" priority="522" operator="equal">
      <formula>"x"</formula>
    </cfRule>
  </conditionalFormatting>
  <conditionalFormatting sqref="I116:J116">
    <cfRule type="cellIs" dxfId="524" priority="521" operator="equal">
      <formula>"x"</formula>
    </cfRule>
  </conditionalFormatting>
  <conditionalFormatting sqref="O116:P116">
    <cfRule type="cellIs" dxfId="523" priority="520" operator="equal">
      <formula>"x"</formula>
    </cfRule>
  </conditionalFormatting>
  <conditionalFormatting sqref="R116:S116">
    <cfRule type="cellIs" dxfId="522" priority="519" operator="equal">
      <formula>"x"</formula>
    </cfRule>
  </conditionalFormatting>
  <conditionalFormatting sqref="C117:D117">
    <cfRule type="cellIs" dxfId="521" priority="518" operator="equal">
      <formula>"x"</formula>
    </cfRule>
  </conditionalFormatting>
  <conditionalFormatting sqref="C117:D117">
    <cfRule type="cellIs" dxfId="520" priority="517" operator="equal">
      <formula>"x"</formula>
    </cfRule>
  </conditionalFormatting>
  <conditionalFormatting sqref="I117:J117">
    <cfRule type="cellIs" dxfId="519" priority="516" operator="equal">
      <formula>"x"</formula>
    </cfRule>
  </conditionalFormatting>
  <conditionalFormatting sqref="L117:M117">
    <cfRule type="cellIs" dxfId="518" priority="515" operator="equal">
      <formula>"x"</formula>
    </cfRule>
  </conditionalFormatting>
  <conditionalFormatting sqref="O117:P117">
    <cfRule type="cellIs" dxfId="517" priority="514" operator="equal">
      <formula>"x"</formula>
    </cfRule>
  </conditionalFormatting>
  <conditionalFormatting sqref="U117:V117">
    <cfRule type="cellIs" dxfId="516" priority="513" operator="equal">
      <formula>"x"</formula>
    </cfRule>
  </conditionalFormatting>
  <conditionalFormatting sqref="L118:M118">
    <cfRule type="cellIs" dxfId="515" priority="512" operator="equal">
      <formula>"x"</formula>
    </cfRule>
  </conditionalFormatting>
  <conditionalFormatting sqref="O118:P118">
    <cfRule type="cellIs" dxfId="514" priority="511" operator="equal">
      <formula>"x"</formula>
    </cfRule>
  </conditionalFormatting>
  <conditionalFormatting sqref="R118:S118">
    <cfRule type="cellIs" dxfId="513" priority="510" operator="equal">
      <formula>"x"</formula>
    </cfRule>
  </conditionalFormatting>
  <conditionalFormatting sqref="C119:D119">
    <cfRule type="cellIs" dxfId="512" priority="509" operator="equal">
      <formula>"x"</formula>
    </cfRule>
  </conditionalFormatting>
  <conditionalFormatting sqref="C119:D119">
    <cfRule type="cellIs" dxfId="511" priority="508" operator="equal">
      <formula>"x"</formula>
    </cfRule>
  </conditionalFormatting>
  <conditionalFormatting sqref="F119:G119">
    <cfRule type="cellIs" dxfId="510" priority="507" operator="equal">
      <formula>"x"</formula>
    </cfRule>
  </conditionalFormatting>
  <conditionalFormatting sqref="L119:M119">
    <cfRule type="cellIs" dxfId="509" priority="506" operator="equal">
      <formula>"x"</formula>
    </cfRule>
  </conditionalFormatting>
  <conditionalFormatting sqref="O119:P119">
    <cfRule type="cellIs" dxfId="508" priority="505" operator="equal">
      <formula>"x"</formula>
    </cfRule>
  </conditionalFormatting>
  <conditionalFormatting sqref="R119:S119">
    <cfRule type="cellIs" dxfId="507" priority="504" operator="equal">
      <formula>"x"</formula>
    </cfRule>
  </conditionalFormatting>
  <conditionalFormatting sqref="L120">
    <cfRule type="cellIs" dxfId="506" priority="503" operator="equal">
      <formula>"x"</formula>
    </cfRule>
  </conditionalFormatting>
  <conditionalFormatting sqref="L120">
    <cfRule type="cellIs" dxfId="505" priority="502" operator="equal">
      <formula>"x"</formula>
    </cfRule>
  </conditionalFormatting>
  <conditionalFormatting sqref="L120">
    <cfRule type="cellIs" dxfId="504" priority="501" operator="equal">
      <formula>"x"</formula>
    </cfRule>
  </conditionalFormatting>
  <conditionalFormatting sqref="O120">
    <cfRule type="cellIs" dxfId="503" priority="500" operator="equal">
      <formula>"x"</formula>
    </cfRule>
  </conditionalFormatting>
  <conditionalFormatting sqref="O120">
    <cfRule type="cellIs" dxfId="502" priority="499" operator="equal">
      <formula>"x"</formula>
    </cfRule>
  </conditionalFormatting>
  <conditionalFormatting sqref="O120">
    <cfRule type="cellIs" dxfId="501" priority="498" operator="equal">
      <formula>"x"</formula>
    </cfRule>
  </conditionalFormatting>
  <conditionalFormatting sqref="U120">
    <cfRule type="cellIs" dxfId="500" priority="497" operator="equal">
      <formula>"x"</formula>
    </cfRule>
  </conditionalFormatting>
  <conditionalFormatting sqref="U120">
    <cfRule type="cellIs" dxfId="499" priority="496" operator="equal">
      <formula>"x"</formula>
    </cfRule>
  </conditionalFormatting>
  <conditionalFormatting sqref="U120">
    <cfRule type="cellIs" dxfId="498" priority="495" operator="equal">
      <formula>"x"</formula>
    </cfRule>
  </conditionalFormatting>
  <conditionalFormatting sqref="F120:G120">
    <cfRule type="cellIs" dxfId="497" priority="494" operator="equal">
      <formula>"x"</formula>
    </cfRule>
  </conditionalFormatting>
  <conditionalFormatting sqref="F122:G122">
    <cfRule type="cellIs" dxfId="496" priority="493" operator="equal">
      <formula>"x"</formula>
    </cfRule>
  </conditionalFormatting>
  <conditionalFormatting sqref="O122:P122">
    <cfRule type="cellIs" dxfId="495" priority="492" operator="equal">
      <formula>"x"</formula>
    </cfRule>
  </conditionalFormatting>
  <conditionalFormatting sqref="R122:S122">
    <cfRule type="cellIs" dxfId="494" priority="491" operator="equal">
      <formula>"x"</formula>
    </cfRule>
  </conditionalFormatting>
  <conditionalFormatting sqref="U122:V122">
    <cfRule type="cellIs" dxfId="493" priority="490" operator="equal">
      <formula>"x"</formula>
    </cfRule>
  </conditionalFormatting>
  <conditionalFormatting sqref="I123:J123">
    <cfRule type="cellIs" dxfId="492" priority="489" operator="equal">
      <formula>"x"</formula>
    </cfRule>
  </conditionalFormatting>
  <conditionalFormatting sqref="L123:M123">
    <cfRule type="cellIs" dxfId="491" priority="488" operator="equal">
      <formula>"x"</formula>
    </cfRule>
  </conditionalFormatting>
  <conditionalFormatting sqref="O123:P123">
    <cfRule type="cellIs" dxfId="490" priority="487" operator="equal">
      <formula>"x"</formula>
    </cfRule>
  </conditionalFormatting>
  <conditionalFormatting sqref="U123:V123">
    <cfRule type="cellIs" dxfId="489" priority="486" operator="equal">
      <formula>"x"</formula>
    </cfRule>
  </conditionalFormatting>
  <conditionalFormatting sqref="C124:D124">
    <cfRule type="cellIs" dxfId="488" priority="485" operator="equal">
      <formula>"x"</formula>
    </cfRule>
  </conditionalFormatting>
  <conditionalFormatting sqref="C124">
    <cfRule type="cellIs" dxfId="487" priority="484" operator="equal">
      <formula>"x"</formula>
    </cfRule>
  </conditionalFormatting>
  <conditionalFormatting sqref="C124">
    <cfRule type="cellIs" dxfId="486" priority="483" operator="equal">
      <formula>"x"</formula>
    </cfRule>
  </conditionalFormatting>
  <conditionalFormatting sqref="C124">
    <cfRule type="cellIs" dxfId="485" priority="482" operator="equal">
      <formula>"x"</formula>
    </cfRule>
  </conditionalFormatting>
  <conditionalFormatting sqref="I124">
    <cfRule type="cellIs" dxfId="484" priority="481" operator="equal">
      <formula>"x"</formula>
    </cfRule>
  </conditionalFormatting>
  <conditionalFormatting sqref="I124">
    <cfRule type="cellIs" dxfId="483" priority="480" operator="equal">
      <formula>"x"</formula>
    </cfRule>
  </conditionalFormatting>
  <conditionalFormatting sqref="I124">
    <cfRule type="cellIs" dxfId="482" priority="479" operator="equal">
      <formula>"x"</formula>
    </cfRule>
  </conditionalFormatting>
  <conditionalFormatting sqref="L124">
    <cfRule type="cellIs" dxfId="481" priority="478" operator="equal">
      <formula>"x"</formula>
    </cfRule>
  </conditionalFormatting>
  <conditionalFormatting sqref="L124">
    <cfRule type="cellIs" dxfId="480" priority="477" operator="equal">
      <formula>"x"</formula>
    </cfRule>
  </conditionalFormatting>
  <conditionalFormatting sqref="L124">
    <cfRule type="cellIs" dxfId="479" priority="476" operator="equal">
      <formula>"x"</formula>
    </cfRule>
  </conditionalFormatting>
  <conditionalFormatting sqref="O124">
    <cfRule type="cellIs" dxfId="478" priority="475" operator="equal">
      <formula>"x"</formula>
    </cfRule>
  </conditionalFormatting>
  <conditionalFormatting sqref="O124">
    <cfRule type="cellIs" dxfId="477" priority="474" operator="equal">
      <formula>"x"</formula>
    </cfRule>
  </conditionalFormatting>
  <conditionalFormatting sqref="O124">
    <cfRule type="cellIs" dxfId="476" priority="473" operator="equal">
      <formula>"x"</formula>
    </cfRule>
  </conditionalFormatting>
  <conditionalFormatting sqref="R124">
    <cfRule type="cellIs" dxfId="475" priority="472" operator="equal">
      <formula>"x"</formula>
    </cfRule>
  </conditionalFormatting>
  <conditionalFormatting sqref="R124">
    <cfRule type="cellIs" dxfId="474" priority="471" operator="equal">
      <formula>"x"</formula>
    </cfRule>
  </conditionalFormatting>
  <conditionalFormatting sqref="R124">
    <cfRule type="cellIs" dxfId="473" priority="470" operator="equal">
      <formula>"x"</formula>
    </cfRule>
  </conditionalFormatting>
  <conditionalFormatting sqref="U124">
    <cfRule type="cellIs" dxfId="472" priority="469" operator="equal">
      <formula>"x"</formula>
    </cfRule>
  </conditionalFormatting>
  <conditionalFormatting sqref="U124">
    <cfRule type="cellIs" dxfId="471" priority="468" operator="equal">
      <formula>"x"</formula>
    </cfRule>
  </conditionalFormatting>
  <conditionalFormatting sqref="U124">
    <cfRule type="cellIs" dxfId="470" priority="467" operator="equal">
      <formula>"x"</formula>
    </cfRule>
  </conditionalFormatting>
  <conditionalFormatting sqref="C125:D125">
    <cfRule type="cellIs" dxfId="469" priority="466" operator="equal">
      <formula>"x"</formula>
    </cfRule>
  </conditionalFormatting>
  <conditionalFormatting sqref="C125">
    <cfRule type="cellIs" dxfId="468" priority="465" operator="equal">
      <formula>"x"</formula>
    </cfRule>
  </conditionalFormatting>
  <conditionalFormatting sqref="C125">
    <cfRule type="cellIs" dxfId="467" priority="464" operator="equal">
      <formula>"x"</formula>
    </cfRule>
  </conditionalFormatting>
  <conditionalFormatting sqref="C125">
    <cfRule type="cellIs" dxfId="466" priority="463" operator="equal">
      <formula>"x"</formula>
    </cfRule>
  </conditionalFormatting>
  <conditionalFormatting sqref="F125">
    <cfRule type="cellIs" dxfId="465" priority="462" operator="equal">
      <formula>"x"</formula>
    </cfRule>
  </conditionalFormatting>
  <conditionalFormatting sqref="F125">
    <cfRule type="cellIs" dxfId="464" priority="461" operator="equal">
      <formula>"x"</formula>
    </cfRule>
  </conditionalFormatting>
  <conditionalFormatting sqref="F125">
    <cfRule type="cellIs" dxfId="463" priority="460" operator="equal">
      <formula>"x"</formula>
    </cfRule>
  </conditionalFormatting>
  <conditionalFormatting sqref="L125">
    <cfRule type="cellIs" dxfId="462" priority="459" operator="equal">
      <formula>"x"</formula>
    </cfRule>
  </conditionalFormatting>
  <conditionalFormatting sqref="L125">
    <cfRule type="cellIs" dxfId="461" priority="458" operator="equal">
      <formula>"x"</formula>
    </cfRule>
  </conditionalFormatting>
  <conditionalFormatting sqref="L125">
    <cfRule type="cellIs" dxfId="460" priority="457" operator="equal">
      <formula>"x"</formula>
    </cfRule>
  </conditionalFormatting>
  <conditionalFormatting sqref="O125">
    <cfRule type="cellIs" dxfId="459" priority="456" operator="equal">
      <formula>"x"</formula>
    </cfRule>
  </conditionalFormatting>
  <conditionalFormatting sqref="O125">
    <cfRule type="cellIs" dxfId="458" priority="455" operator="equal">
      <formula>"x"</formula>
    </cfRule>
  </conditionalFormatting>
  <conditionalFormatting sqref="O125">
    <cfRule type="cellIs" dxfId="457" priority="454" operator="equal">
      <formula>"x"</formula>
    </cfRule>
  </conditionalFormatting>
  <conditionalFormatting sqref="R125">
    <cfRule type="cellIs" dxfId="456" priority="453" operator="equal">
      <formula>"x"</formula>
    </cfRule>
  </conditionalFormatting>
  <conditionalFormatting sqref="R125">
    <cfRule type="cellIs" dxfId="455" priority="452" operator="equal">
      <formula>"x"</formula>
    </cfRule>
  </conditionalFormatting>
  <conditionalFormatting sqref="R125">
    <cfRule type="cellIs" dxfId="454" priority="451" operator="equal">
      <formula>"x"</formula>
    </cfRule>
  </conditionalFormatting>
  <conditionalFormatting sqref="L126">
    <cfRule type="cellIs" dxfId="453" priority="450" operator="equal">
      <formula>"x"</formula>
    </cfRule>
  </conditionalFormatting>
  <conditionalFormatting sqref="L126">
    <cfRule type="cellIs" dxfId="452" priority="449" operator="equal">
      <formula>"x"</formula>
    </cfRule>
  </conditionalFormatting>
  <conditionalFormatting sqref="L126">
    <cfRule type="cellIs" dxfId="451" priority="448" operator="equal">
      <formula>"x"</formula>
    </cfRule>
  </conditionalFormatting>
  <conditionalFormatting sqref="R126">
    <cfRule type="cellIs" dxfId="450" priority="447" operator="equal">
      <formula>"x"</formula>
    </cfRule>
  </conditionalFormatting>
  <conditionalFormatting sqref="R126">
    <cfRule type="cellIs" dxfId="449" priority="446" operator="equal">
      <formula>"x"</formula>
    </cfRule>
  </conditionalFormatting>
  <conditionalFormatting sqref="R126">
    <cfRule type="cellIs" dxfId="448" priority="445" operator="equal">
      <formula>"x"</formula>
    </cfRule>
  </conditionalFormatting>
  <conditionalFormatting sqref="U126">
    <cfRule type="cellIs" dxfId="447" priority="444" operator="equal">
      <formula>"x"</formula>
    </cfRule>
  </conditionalFormatting>
  <conditionalFormatting sqref="U126">
    <cfRule type="cellIs" dxfId="446" priority="443" operator="equal">
      <formula>"x"</formula>
    </cfRule>
  </conditionalFormatting>
  <conditionalFormatting sqref="U126">
    <cfRule type="cellIs" dxfId="445" priority="442" operator="equal">
      <formula>"x"</formula>
    </cfRule>
  </conditionalFormatting>
  <conditionalFormatting sqref="C127:D127">
    <cfRule type="cellIs" dxfId="444" priority="441" operator="equal">
      <formula>"x"</formula>
    </cfRule>
  </conditionalFormatting>
  <conditionalFormatting sqref="C127">
    <cfRule type="cellIs" dxfId="443" priority="440" operator="equal">
      <formula>"x"</formula>
    </cfRule>
  </conditionalFormatting>
  <conditionalFormatting sqref="C127">
    <cfRule type="cellIs" dxfId="442" priority="439" operator="equal">
      <formula>"x"</formula>
    </cfRule>
  </conditionalFormatting>
  <conditionalFormatting sqref="C127">
    <cfRule type="cellIs" dxfId="441" priority="438" operator="equal">
      <formula>"x"</formula>
    </cfRule>
  </conditionalFormatting>
  <conditionalFormatting sqref="F127">
    <cfRule type="cellIs" dxfId="440" priority="437" operator="equal">
      <formula>"x"</formula>
    </cfRule>
  </conditionalFormatting>
  <conditionalFormatting sqref="F127">
    <cfRule type="cellIs" dxfId="439" priority="436" operator="equal">
      <formula>"x"</formula>
    </cfRule>
  </conditionalFormatting>
  <conditionalFormatting sqref="F127">
    <cfRule type="cellIs" dxfId="438" priority="435" operator="equal">
      <formula>"x"</formula>
    </cfRule>
  </conditionalFormatting>
  <conditionalFormatting sqref="I127">
    <cfRule type="cellIs" dxfId="437" priority="434" operator="equal">
      <formula>"x"</formula>
    </cfRule>
  </conditionalFormatting>
  <conditionalFormatting sqref="I127">
    <cfRule type="cellIs" dxfId="436" priority="433" operator="equal">
      <formula>"x"</formula>
    </cfRule>
  </conditionalFormatting>
  <conditionalFormatting sqref="I127">
    <cfRule type="cellIs" dxfId="435" priority="432" operator="equal">
      <formula>"x"</formula>
    </cfRule>
  </conditionalFormatting>
  <conditionalFormatting sqref="O127">
    <cfRule type="cellIs" dxfId="434" priority="431" operator="equal">
      <formula>"x"</formula>
    </cfRule>
  </conditionalFormatting>
  <conditionalFormatting sqref="O127">
    <cfRule type="cellIs" dxfId="433" priority="430" operator="equal">
      <formula>"x"</formula>
    </cfRule>
  </conditionalFormatting>
  <conditionalFormatting sqref="O127">
    <cfRule type="cellIs" dxfId="432" priority="429" operator="equal">
      <formula>"x"</formula>
    </cfRule>
  </conditionalFormatting>
  <conditionalFormatting sqref="R127">
    <cfRule type="cellIs" dxfId="431" priority="428" operator="equal">
      <formula>"x"</formula>
    </cfRule>
  </conditionalFormatting>
  <conditionalFormatting sqref="R127">
    <cfRule type="cellIs" dxfId="430" priority="427" operator="equal">
      <formula>"x"</formula>
    </cfRule>
  </conditionalFormatting>
  <conditionalFormatting sqref="R127">
    <cfRule type="cellIs" dxfId="429" priority="426" operator="equal">
      <formula>"x"</formula>
    </cfRule>
  </conditionalFormatting>
  <conditionalFormatting sqref="U127">
    <cfRule type="cellIs" dxfId="428" priority="425" operator="equal">
      <formula>"x"</formula>
    </cfRule>
  </conditionalFormatting>
  <conditionalFormatting sqref="U127">
    <cfRule type="cellIs" dxfId="427" priority="424" operator="equal">
      <formula>"x"</formula>
    </cfRule>
  </conditionalFormatting>
  <conditionalFormatting sqref="U127">
    <cfRule type="cellIs" dxfId="426" priority="423" operator="equal">
      <formula>"x"</formula>
    </cfRule>
  </conditionalFormatting>
  <conditionalFormatting sqref="D128">
    <cfRule type="cellIs" dxfId="425" priority="422" operator="equal">
      <formula>"x"</formula>
    </cfRule>
  </conditionalFormatting>
  <conditionalFormatting sqref="F128:G128">
    <cfRule type="cellIs" dxfId="424" priority="421" operator="equal">
      <formula>"x"</formula>
    </cfRule>
  </conditionalFormatting>
  <conditionalFormatting sqref="G128">
    <cfRule type="cellIs" dxfId="423" priority="420" operator="equal">
      <formula>"x"</formula>
    </cfRule>
  </conditionalFormatting>
  <conditionalFormatting sqref="I128:J128">
    <cfRule type="cellIs" dxfId="422" priority="419" operator="equal">
      <formula>"x"</formula>
    </cfRule>
  </conditionalFormatting>
  <conditionalFormatting sqref="J128">
    <cfRule type="cellIs" dxfId="421" priority="418" operator="equal">
      <formula>"x"</formula>
    </cfRule>
  </conditionalFormatting>
  <conditionalFormatting sqref="L128:M128">
    <cfRule type="cellIs" dxfId="420" priority="417" operator="equal">
      <formula>"x"</formula>
    </cfRule>
  </conditionalFormatting>
  <conditionalFormatting sqref="M128">
    <cfRule type="cellIs" dxfId="419" priority="416" operator="equal">
      <formula>"x"</formula>
    </cfRule>
  </conditionalFormatting>
  <conditionalFormatting sqref="O128:P128">
    <cfRule type="cellIs" dxfId="418" priority="415" operator="equal">
      <formula>"x"</formula>
    </cfRule>
  </conditionalFormatting>
  <conditionalFormatting sqref="P128">
    <cfRule type="cellIs" dxfId="417" priority="414" operator="equal">
      <formula>"x"</formula>
    </cfRule>
  </conditionalFormatting>
  <conditionalFormatting sqref="F129">
    <cfRule type="cellIs" dxfId="416" priority="413" operator="equal">
      <formula>"x"</formula>
    </cfRule>
  </conditionalFormatting>
  <conditionalFormatting sqref="F129">
    <cfRule type="cellIs" dxfId="415" priority="412" operator="equal">
      <formula>"x"</formula>
    </cfRule>
  </conditionalFormatting>
  <conditionalFormatting sqref="F129">
    <cfRule type="cellIs" dxfId="414" priority="411" operator="equal">
      <formula>"x"</formula>
    </cfRule>
  </conditionalFormatting>
  <conditionalFormatting sqref="I129">
    <cfRule type="cellIs" dxfId="413" priority="410" operator="equal">
      <formula>"x"</formula>
    </cfRule>
  </conditionalFormatting>
  <conditionalFormatting sqref="I129">
    <cfRule type="cellIs" dxfId="412" priority="409" operator="equal">
      <formula>"x"</formula>
    </cfRule>
  </conditionalFormatting>
  <conditionalFormatting sqref="I129">
    <cfRule type="cellIs" dxfId="411" priority="408" operator="equal">
      <formula>"x"</formula>
    </cfRule>
  </conditionalFormatting>
  <conditionalFormatting sqref="L129">
    <cfRule type="cellIs" dxfId="410" priority="407" operator="equal">
      <formula>"x"</formula>
    </cfRule>
  </conditionalFormatting>
  <conditionalFormatting sqref="L129">
    <cfRule type="cellIs" dxfId="409" priority="406" operator="equal">
      <formula>"x"</formula>
    </cfRule>
  </conditionalFormatting>
  <conditionalFormatting sqref="L129">
    <cfRule type="cellIs" dxfId="408" priority="405" operator="equal">
      <formula>"x"</formula>
    </cfRule>
  </conditionalFormatting>
  <conditionalFormatting sqref="R129">
    <cfRule type="cellIs" dxfId="407" priority="404" operator="equal">
      <formula>"x"</formula>
    </cfRule>
  </conditionalFormatting>
  <conditionalFormatting sqref="R129">
    <cfRule type="cellIs" dxfId="406" priority="403" operator="equal">
      <formula>"x"</formula>
    </cfRule>
  </conditionalFormatting>
  <conditionalFormatting sqref="R129">
    <cfRule type="cellIs" dxfId="405" priority="402" operator="equal">
      <formula>"x"</formula>
    </cfRule>
  </conditionalFormatting>
  <conditionalFormatting sqref="U129">
    <cfRule type="cellIs" dxfId="404" priority="401" operator="equal">
      <formula>"x"</formula>
    </cfRule>
  </conditionalFormatting>
  <conditionalFormatting sqref="U129">
    <cfRule type="cellIs" dxfId="403" priority="400" operator="equal">
      <formula>"x"</formula>
    </cfRule>
  </conditionalFormatting>
  <conditionalFormatting sqref="U129">
    <cfRule type="cellIs" dxfId="402" priority="399" operator="equal">
      <formula>"x"</formula>
    </cfRule>
  </conditionalFormatting>
  <conditionalFormatting sqref="C130:D130">
    <cfRule type="cellIs" dxfId="401" priority="398" operator="equal">
      <formula>"x"</formula>
    </cfRule>
  </conditionalFormatting>
  <conditionalFormatting sqref="C130:D130">
    <cfRule type="cellIs" dxfId="400" priority="397" operator="equal">
      <formula>"x"</formula>
    </cfRule>
  </conditionalFormatting>
  <conditionalFormatting sqref="D130">
    <cfRule type="cellIs" dxfId="399" priority="396" operator="equal">
      <formula>"x"</formula>
    </cfRule>
  </conditionalFormatting>
  <conditionalFormatting sqref="F130:G130">
    <cfRule type="cellIs" dxfId="398" priority="395" operator="equal">
      <formula>"x"</formula>
    </cfRule>
  </conditionalFormatting>
  <conditionalFormatting sqref="G130">
    <cfRule type="cellIs" dxfId="397" priority="394" operator="equal">
      <formula>"x"</formula>
    </cfRule>
  </conditionalFormatting>
  <conditionalFormatting sqref="I130:J130">
    <cfRule type="cellIs" dxfId="396" priority="393" operator="equal">
      <formula>"x"</formula>
    </cfRule>
  </conditionalFormatting>
  <conditionalFormatting sqref="J130">
    <cfRule type="cellIs" dxfId="395" priority="392" operator="equal">
      <formula>"x"</formula>
    </cfRule>
  </conditionalFormatting>
  <conditionalFormatting sqref="R130:S130">
    <cfRule type="cellIs" dxfId="394" priority="391" operator="equal">
      <formula>"x"</formula>
    </cfRule>
  </conditionalFormatting>
  <conditionalFormatting sqref="S130">
    <cfRule type="cellIs" dxfId="393" priority="390" operator="equal">
      <formula>"x"</formula>
    </cfRule>
  </conditionalFormatting>
  <conditionalFormatting sqref="U130:V130">
    <cfRule type="cellIs" dxfId="392" priority="389" operator="equal">
      <formula>"x"</formula>
    </cfRule>
  </conditionalFormatting>
  <conditionalFormatting sqref="V130">
    <cfRule type="cellIs" dxfId="391" priority="388" operator="equal">
      <formula>"x"</formula>
    </cfRule>
  </conditionalFormatting>
  <conditionalFormatting sqref="L131:M131">
    <cfRule type="cellIs" dxfId="390" priority="387" operator="equal">
      <formula>"x"</formula>
    </cfRule>
  </conditionalFormatting>
  <conditionalFormatting sqref="M131">
    <cfRule type="cellIs" dxfId="389" priority="386" operator="equal">
      <formula>"x"</formula>
    </cfRule>
  </conditionalFormatting>
  <conditionalFormatting sqref="O131:P131">
    <cfRule type="cellIs" dxfId="388" priority="385" operator="equal">
      <formula>"x"</formula>
    </cfRule>
  </conditionalFormatting>
  <conditionalFormatting sqref="P131">
    <cfRule type="cellIs" dxfId="387" priority="384" operator="equal">
      <formula>"x"</formula>
    </cfRule>
  </conditionalFormatting>
  <conditionalFormatting sqref="I131:J131">
    <cfRule type="cellIs" dxfId="386" priority="383" operator="equal">
      <formula>"x"</formula>
    </cfRule>
  </conditionalFormatting>
  <conditionalFormatting sqref="J131">
    <cfRule type="cellIs" dxfId="385" priority="382" operator="equal">
      <formula>"x"</formula>
    </cfRule>
  </conditionalFormatting>
  <conditionalFormatting sqref="L132">
    <cfRule type="cellIs" dxfId="384" priority="381" operator="equal">
      <formula>"x"</formula>
    </cfRule>
  </conditionalFormatting>
  <conditionalFormatting sqref="L132">
    <cfRule type="cellIs" dxfId="383" priority="380" operator="equal">
      <formula>"x"</formula>
    </cfRule>
  </conditionalFormatting>
  <conditionalFormatting sqref="L132">
    <cfRule type="cellIs" dxfId="382" priority="379" operator="equal">
      <formula>"x"</formula>
    </cfRule>
  </conditionalFormatting>
  <conditionalFormatting sqref="O132">
    <cfRule type="cellIs" dxfId="381" priority="378" operator="equal">
      <formula>"x"</formula>
    </cfRule>
  </conditionalFormatting>
  <conditionalFormatting sqref="O132">
    <cfRule type="cellIs" dxfId="380" priority="377" operator="equal">
      <formula>"x"</formula>
    </cfRule>
  </conditionalFormatting>
  <conditionalFormatting sqref="O132">
    <cfRule type="cellIs" dxfId="379" priority="376" operator="equal">
      <formula>"x"</formula>
    </cfRule>
  </conditionalFormatting>
  <conditionalFormatting sqref="R132">
    <cfRule type="cellIs" dxfId="378" priority="375" operator="equal">
      <formula>"x"</formula>
    </cfRule>
  </conditionalFormatting>
  <conditionalFormatting sqref="R132">
    <cfRule type="cellIs" dxfId="377" priority="374" operator="equal">
      <formula>"x"</formula>
    </cfRule>
  </conditionalFormatting>
  <conditionalFormatting sqref="R132">
    <cfRule type="cellIs" dxfId="376" priority="373" operator="equal">
      <formula>"x"</formula>
    </cfRule>
  </conditionalFormatting>
  <conditionalFormatting sqref="C133:D133">
    <cfRule type="cellIs" dxfId="375" priority="372" operator="equal">
      <formula>"x"</formula>
    </cfRule>
  </conditionalFormatting>
  <conditionalFormatting sqref="C133:D133">
    <cfRule type="cellIs" dxfId="374" priority="371" operator="equal">
      <formula>"x"</formula>
    </cfRule>
  </conditionalFormatting>
  <conditionalFormatting sqref="F133:G133">
    <cfRule type="cellIs" dxfId="373" priority="370" operator="equal">
      <formula>"x"</formula>
    </cfRule>
  </conditionalFormatting>
  <conditionalFormatting sqref="F133:G133">
    <cfRule type="cellIs" dxfId="372" priority="369" operator="equal">
      <formula>"x"</formula>
    </cfRule>
  </conditionalFormatting>
  <conditionalFormatting sqref="F133:G133">
    <cfRule type="cellIs" dxfId="371" priority="368" operator="equal">
      <formula>"x"</formula>
    </cfRule>
  </conditionalFormatting>
  <conditionalFormatting sqref="I133:J133">
    <cfRule type="cellIs" dxfId="370" priority="367" operator="equal">
      <formula>"x"</formula>
    </cfRule>
  </conditionalFormatting>
  <conditionalFormatting sqref="I133:J133">
    <cfRule type="cellIs" dxfId="369" priority="366" operator="equal">
      <formula>"x"</formula>
    </cfRule>
  </conditionalFormatting>
  <conditionalFormatting sqref="I133:J133">
    <cfRule type="cellIs" dxfId="368" priority="365" operator="equal">
      <formula>"x"</formula>
    </cfRule>
  </conditionalFormatting>
  <conditionalFormatting sqref="L133:M133">
    <cfRule type="cellIs" dxfId="367" priority="364" operator="equal">
      <formula>"x"</formula>
    </cfRule>
  </conditionalFormatting>
  <conditionalFormatting sqref="L133:M133">
    <cfRule type="cellIs" dxfId="366" priority="363" operator="equal">
      <formula>"x"</formula>
    </cfRule>
  </conditionalFormatting>
  <conditionalFormatting sqref="L133:M133">
    <cfRule type="cellIs" dxfId="365" priority="362" operator="equal">
      <formula>"x"</formula>
    </cfRule>
  </conditionalFormatting>
  <conditionalFormatting sqref="C134:D134">
    <cfRule type="cellIs" dxfId="364" priority="361" operator="equal">
      <formula>"x"</formula>
    </cfRule>
  </conditionalFormatting>
  <conditionalFormatting sqref="C134:D134">
    <cfRule type="cellIs" dxfId="363" priority="360" operator="equal">
      <formula>"x"</formula>
    </cfRule>
  </conditionalFormatting>
  <conditionalFormatting sqref="D134">
    <cfRule type="cellIs" dxfId="362" priority="359" operator="equal">
      <formula>"x"</formula>
    </cfRule>
  </conditionalFormatting>
  <conditionalFormatting sqref="F134:G134">
    <cfRule type="cellIs" dxfId="361" priority="358" operator="equal">
      <formula>"x"</formula>
    </cfRule>
  </conditionalFormatting>
  <conditionalFormatting sqref="G134">
    <cfRule type="cellIs" dxfId="360" priority="357" operator="equal">
      <formula>"x"</formula>
    </cfRule>
  </conditionalFormatting>
  <conditionalFormatting sqref="I134:J134">
    <cfRule type="cellIs" dxfId="359" priority="356" operator="equal">
      <formula>"x"</formula>
    </cfRule>
  </conditionalFormatting>
  <conditionalFormatting sqref="J134">
    <cfRule type="cellIs" dxfId="358" priority="355" operator="equal">
      <formula>"x"</formula>
    </cfRule>
  </conditionalFormatting>
  <conditionalFormatting sqref="L134:M134">
    <cfRule type="cellIs" dxfId="357" priority="354" operator="equal">
      <formula>"x"</formula>
    </cfRule>
  </conditionalFormatting>
  <conditionalFormatting sqref="M134">
    <cfRule type="cellIs" dxfId="356" priority="353" operator="equal">
      <formula>"x"</formula>
    </cfRule>
  </conditionalFormatting>
  <conditionalFormatting sqref="O134:P134">
    <cfRule type="cellIs" dxfId="355" priority="352" operator="equal">
      <formula>"x"</formula>
    </cfRule>
  </conditionalFormatting>
  <conditionalFormatting sqref="P134">
    <cfRule type="cellIs" dxfId="354" priority="351" operator="equal">
      <formula>"x"</formula>
    </cfRule>
  </conditionalFormatting>
  <conditionalFormatting sqref="F135:G135">
    <cfRule type="cellIs" dxfId="353" priority="350" operator="equal">
      <formula>"x"</formula>
    </cfRule>
  </conditionalFormatting>
  <conditionalFormatting sqref="I135:J135">
    <cfRule type="cellIs" dxfId="352" priority="349" operator="equal">
      <formula>"x"</formula>
    </cfRule>
  </conditionalFormatting>
  <conditionalFormatting sqref="L135:M135">
    <cfRule type="cellIs" dxfId="351" priority="348" operator="equal">
      <formula>"x"</formula>
    </cfRule>
  </conditionalFormatting>
  <conditionalFormatting sqref="O135:P135">
    <cfRule type="cellIs" dxfId="350" priority="347" operator="equal">
      <formula>"x"</formula>
    </cfRule>
  </conditionalFormatting>
  <conditionalFormatting sqref="U135:V135">
    <cfRule type="cellIs" dxfId="349" priority="346" operator="equal">
      <formula>"x"</formula>
    </cfRule>
  </conditionalFormatting>
  <conditionalFormatting sqref="F136:G136">
    <cfRule type="cellIs" dxfId="348" priority="345" operator="equal">
      <formula>"x"</formula>
    </cfRule>
  </conditionalFormatting>
  <conditionalFormatting sqref="I136:J136">
    <cfRule type="cellIs" dxfId="347" priority="344" operator="equal">
      <formula>"x"</formula>
    </cfRule>
  </conditionalFormatting>
  <conditionalFormatting sqref="L136:M136">
    <cfRule type="cellIs" dxfId="346" priority="343" operator="equal">
      <formula>"x"</formula>
    </cfRule>
  </conditionalFormatting>
  <conditionalFormatting sqref="O136:P136">
    <cfRule type="cellIs" dxfId="345" priority="342" operator="equal">
      <formula>"x"</formula>
    </cfRule>
  </conditionalFormatting>
  <conditionalFormatting sqref="R136:S136">
    <cfRule type="cellIs" dxfId="344" priority="341" operator="equal">
      <formula>"x"</formula>
    </cfRule>
  </conditionalFormatting>
  <conditionalFormatting sqref="C137:D137">
    <cfRule type="cellIs" dxfId="343" priority="340" operator="equal">
      <formula>"x"</formula>
    </cfRule>
  </conditionalFormatting>
  <conditionalFormatting sqref="C137:D137">
    <cfRule type="cellIs" dxfId="342" priority="339" operator="equal">
      <formula>"x"</formula>
    </cfRule>
  </conditionalFormatting>
  <conditionalFormatting sqref="F137:G137">
    <cfRule type="cellIs" dxfId="341" priority="338" operator="equal">
      <formula>"x"</formula>
    </cfRule>
  </conditionalFormatting>
  <conditionalFormatting sqref="I137:J137">
    <cfRule type="cellIs" dxfId="340" priority="337" operator="equal">
      <formula>"x"</formula>
    </cfRule>
  </conditionalFormatting>
  <conditionalFormatting sqref="L137:M137">
    <cfRule type="cellIs" dxfId="339" priority="336" operator="equal">
      <formula>"x"</formula>
    </cfRule>
  </conditionalFormatting>
  <conditionalFormatting sqref="O137:P137">
    <cfRule type="cellIs" dxfId="338" priority="335" operator="equal">
      <formula>"x"</formula>
    </cfRule>
  </conditionalFormatting>
  <conditionalFormatting sqref="I138:J138">
    <cfRule type="cellIs" dxfId="337" priority="334" operator="equal">
      <formula>"x"</formula>
    </cfRule>
  </conditionalFormatting>
  <conditionalFormatting sqref="L138:M138">
    <cfRule type="cellIs" dxfId="336" priority="333" operator="equal">
      <formula>"x"</formula>
    </cfRule>
  </conditionalFormatting>
  <conditionalFormatting sqref="O138:P138">
    <cfRule type="cellIs" dxfId="335" priority="332" operator="equal">
      <formula>"x"</formula>
    </cfRule>
  </conditionalFormatting>
  <conditionalFormatting sqref="I139:J139">
    <cfRule type="cellIs" dxfId="334" priority="331" operator="equal">
      <formula>"x"</formula>
    </cfRule>
  </conditionalFormatting>
  <conditionalFormatting sqref="J139">
    <cfRule type="cellIs" dxfId="333" priority="330" operator="equal">
      <formula>"x"</formula>
    </cfRule>
  </conditionalFormatting>
  <conditionalFormatting sqref="L139:M139">
    <cfRule type="cellIs" dxfId="332" priority="329" operator="equal">
      <formula>"x"</formula>
    </cfRule>
  </conditionalFormatting>
  <conditionalFormatting sqref="M139">
    <cfRule type="cellIs" dxfId="331" priority="328" operator="equal">
      <formula>"x"</formula>
    </cfRule>
  </conditionalFormatting>
  <conditionalFormatting sqref="C140:D140">
    <cfRule type="cellIs" dxfId="330" priority="327" operator="equal">
      <formula>"x"</formula>
    </cfRule>
  </conditionalFormatting>
  <conditionalFormatting sqref="C140:D140">
    <cfRule type="cellIs" dxfId="329" priority="326" operator="equal">
      <formula>"x"</formula>
    </cfRule>
  </conditionalFormatting>
  <conditionalFormatting sqref="D140">
    <cfRule type="cellIs" dxfId="328" priority="325" operator="equal">
      <formula>"x"</formula>
    </cfRule>
  </conditionalFormatting>
  <conditionalFormatting sqref="F140:G140">
    <cfRule type="cellIs" dxfId="327" priority="324" operator="equal">
      <formula>"x"</formula>
    </cfRule>
  </conditionalFormatting>
  <conditionalFormatting sqref="G140">
    <cfRule type="cellIs" dxfId="326" priority="323" operator="equal">
      <formula>"x"</formula>
    </cfRule>
  </conditionalFormatting>
  <conditionalFormatting sqref="I140:J140">
    <cfRule type="cellIs" dxfId="325" priority="322" operator="equal">
      <formula>"x"</formula>
    </cfRule>
  </conditionalFormatting>
  <conditionalFormatting sqref="J140">
    <cfRule type="cellIs" dxfId="324" priority="321" operator="equal">
      <formula>"x"</formula>
    </cfRule>
  </conditionalFormatting>
  <conditionalFormatting sqref="R140:S140">
    <cfRule type="cellIs" dxfId="323" priority="320" operator="equal">
      <formula>"x"</formula>
    </cfRule>
  </conditionalFormatting>
  <conditionalFormatting sqref="S140">
    <cfRule type="cellIs" dxfId="322" priority="319" operator="equal">
      <formula>"x"</formula>
    </cfRule>
  </conditionalFormatting>
  <conditionalFormatting sqref="U140:V140">
    <cfRule type="cellIs" dxfId="321" priority="318" operator="equal">
      <formula>"x"</formula>
    </cfRule>
  </conditionalFormatting>
  <conditionalFormatting sqref="V140">
    <cfRule type="cellIs" dxfId="320" priority="317" operator="equal">
      <formula>"x"</formula>
    </cfRule>
  </conditionalFormatting>
  <conditionalFormatting sqref="C94:D94">
    <cfRule type="cellIs" dxfId="319" priority="316" operator="equal">
      <formula>"x"</formula>
    </cfRule>
  </conditionalFormatting>
  <conditionalFormatting sqref="C94:D94">
    <cfRule type="cellIs" dxfId="318" priority="315" stopIfTrue="1" operator="equal">
      <formula>"x"</formula>
    </cfRule>
  </conditionalFormatting>
  <conditionalFormatting sqref="C96:D96">
    <cfRule type="cellIs" dxfId="317" priority="314" operator="equal">
      <formula>"x"</formula>
    </cfRule>
  </conditionalFormatting>
  <conditionalFormatting sqref="C98:D98">
    <cfRule type="cellIs" dxfId="316" priority="313" operator="equal">
      <formula>"x"</formula>
    </cfRule>
  </conditionalFormatting>
  <conditionalFormatting sqref="C100:D100">
    <cfRule type="cellIs" dxfId="315" priority="312" operator="equal">
      <formula>"x"</formula>
    </cfRule>
  </conditionalFormatting>
  <conditionalFormatting sqref="C102:D102">
    <cfRule type="cellIs" dxfId="314" priority="311" operator="equal">
      <formula>"x"</formula>
    </cfRule>
  </conditionalFormatting>
  <conditionalFormatting sqref="C105:D105">
    <cfRule type="cellIs" dxfId="313" priority="310" operator="equal">
      <formula>"x"</formula>
    </cfRule>
  </conditionalFormatting>
  <conditionalFormatting sqref="C107:D107">
    <cfRule type="cellIs" dxfId="312" priority="309" operator="equal">
      <formula>"x"</formula>
    </cfRule>
  </conditionalFormatting>
  <conditionalFormatting sqref="C110:D111">
    <cfRule type="cellIs" dxfId="311" priority="308" operator="equal">
      <formula>"x"</formula>
    </cfRule>
  </conditionalFormatting>
  <conditionalFormatting sqref="C113:D113">
    <cfRule type="cellIs" dxfId="310" priority="307" operator="equal">
      <formula>"x"</formula>
    </cfRule>
  </conditionalFormatting>
  <conditionalFormatting sqref="C116:D116">
    <cfRule type="cellIs" dxfId="309" priority="306" operator="equal">
      <formula>"x"</formula>
    </cfRule>
  </conditionalFormatting>
  <conditionalFormatting sqref="C118:D118">
    <cfRule type="cellIs" dxfId="308" priority="305" operator="equal">
      <formula>"x"</formula>
    </cfRule>
  </conditionalFormatting>
  <conditionalFormatting sqref="C120:D121">
    <cfRule type="cellIs" dxfId="307" priority="304" operator="equal">
      <formula>"x"</formula>
    </cfRule>
  </conditionalFormatting>
  <conditionalFormatting sqref="C129:D129">
    <cfRule type="cellIs" dxfId="306" priority="303" operator="equal">
      <formula>"x"</formula>
    </cfRule>
  </conditionalFormatting>
  <conditionalFormatting sqref="C126:D126">
    <cfRule type="cellIs" dxfId="305" priority="302" operator="equal">
      <formula>"x"</formula>
    </cfRule>
  </conditionalFormatting>
  <conditionalFormatting sqref="C131:D132">
    <cfRule type="cellIs" dxfId="304" priority="301" operator="equal">
      <formula>"x"</formula>
    </cfRule>
  </conditionalFormatting>
  <conditionalFormatting sqref="C138:D139">
    <cfRule type="cellIs" dxfId="303" priority="300" operator="equal">
      <formula>"x"</formula>
    </cfRule>
  </conditionalFormatting>
  <conditionalFormatting sqref="C135:D136">
    <cfRule type="cellIs" dxfId="302" priority="299" operator="equal">
      <formula>"x"</formula>
    </cfRule>
  </conditionalFormatting>
  <conditionalFormatting sqref="C141:D143">
    <cfRule type="cellIs" dxfId="301" priority="298" operator="equal">
      <formula>"x"</formula>
    </cfRule>
  </conditionalFormatting>
  <conditionalFormatting sqref="C150:D150">
    <cfRule type="cellIs" dxfId="300" priority="297" operator="equal">
      <formula>"x"</formula>
    </cfRule>
  </conditionalFormatting>
  <conditionalFormatting sqref="C150:D150">
    <cfRule type="cellIs" dxfId="299" priority="296" operator="equal">
      <formula>"x"</formula>
    </cfRule>
  </conditionalFormatting>
  <conditionalFormatting sqref="C150:D150">
    <cfRule type="cellIs" dxfId="298" priority="295" operator="equal">
      <formula>"x"</formula>
    </cfRule>
  </conditionalFormatting>
  <conditionalFormatting sqref="F150:G150">
    <cfRule type="cellIs" dxfId="297" priority="294" operator="equal">
      <formula>"x"</formula>
    </cfRule>
  </conditionalFormatting>
  <conditionalFormatting sqref="F150:G150">
    <cfRule type="cellIs" dxfId="296" priority="293" operator="equal">
      <formula>"x"</formula>
    </cfRule>
  </conditionalFormatting>
  <conditionalFormatting sqref="F150:G150">
    <cfRule type="cellIs" dxfId="295" priority="292" operator="equal">
      <formula>"x"</formula>
    </cfRule>
  </conditionalFormatting>
  <conditionalFormatting sqref="I150:J150">
    <cfRule type="cellIs" dxfId="294" priority="291" operator="equal">
      <formula>"x"</formula>
    </cfRule>
  </conditionalFormatting>
  <conditionalFormatting sqref="I150:J150">
    <cfRule type="cellIs" dxfId="293" priority="290" operator="equal">
      <formula>"x"</formula>
    </cfRule>
  </conditionalFormatting>
  <conditionalFormatting sqref="I150:J150">
    <cfRule type="cellIs" dxfId="292" priority="289" operator="equal">
      <formula>"x"</formula>
    </cfRule>
  </conditionalFormatting>
  <conditionalFormatting sqref="L150:M150">
    <cfRule type="cellIs" dxfId="291" priority="288" operator="equal">
      <formula>"x"</formula>
    </cfRule>
  </conditionalFormatting>
  <conditionalFormatting sqref="L150:M150">
    <cfRule type="cellIs" dxfId="290" priority="287" operator="equal">
      <formula>"x"</formula>
    </cfRule>
  </conditionalFormatting>
  <conditionalFormatting sqref="L150:M150">
    <cfRule type="cellIs" dxfId="289" priority="286" operator="equal">
      <formula>"x"</formula>
    </cfRule>
  </conditionalFormatting>
  <conditionalFormatting sqref="U150:V150">
    <cfRule type="cellIs" dxfId="288" priority="285" operator="equal">
      <formula>"x"</formula>
    </cfRule>
  </conditionalFormatting>
  <conditionalFormatting sqref="U150:V150">
    <cfRule type="cellIs" dxfId="287" priority="284" operator="equal">
      <formula>"x"</formula>
    </cfRule>
  </conditionalFormatting>
  <conditionalFormatting sqref="U150:V150">
    <cfRule type="cellIs" dxfId="286" priority="283" operator="equal">
      <formula>"x"</formula>
    </cfRule>
  </conditionalFormatting>
  <conditionalFormatting sqref="C151:D151">
    <cfRule type="cellIs" dxfId="285" priority="282" operator="equal">
      <formula>"x"</formula>
    </cfRule>
  </conditionalFormatting>
  <conditionalFormatting sqref="C151:D151">
    <cfRule type="cellIs" dxfId="284" priority="281" operator="equal">
      <formula>"x"</formula>
    </cfRule>
  </conditionalFormatting>
  <conditionalFormatting sqref="C151:D151">
    <cfRule type="cellIs" dxfId="283" priority="280" operator="equal">
      <formula>"x"</formula>
    </cfRule>
  </conditionalFormatting>
  <conditionalFormatting sqref="F151:G151">
    <cfRule type="cellIs" dxfId="282" priority="279" operator="equal">
      <formula>"x"</formula>
    </cfRule>
  </conditionalFormatting>
  <conditionalFormatting sqref="F151:G151">
    <cfRule type="cellIs" dxfId="281" priority="278" operator="equal">
      <formula>"x"</formula>
    </cfRule>
  </conditionalFormatting>
  <conditionalFormatting sqref="F151:G151">
    <cfRule type="cellIs" dxfId="280" priority="277" operator="equal">
      <formula>"x"</formula>
    </cfRule>
  </conditionalFormatting>
  <conditionalFormatting sqref="I151:J151">
    <cfRule type="cellIs" dxfId="279" priority="276" operator="equal">
      <formula>"x"</formula>
    </cfRule>
  </conditionalFormatting>
  <conditionalFormatting sqref="I151:J151">
    <cfRule type="cellIs" dxfId="278" priority="275" operator="equal">
      <formula>"x"</formula>
    </cfRule>
  </conditionalFormatting>
  <conditionalFormatting sqref="I151:J151">
    <cfRule type="cellIs" dxfId="277" priority="274" operator="equal">
      <formula>"x"</formula>
    </cfRule>
  </conditionalFormatting>
  <conditionalFormatting sqref="L151:M151">
    <cfRule type="cellIs" dxfId="276" priority="273" operator="equal">
      <formula>"x"</formula>
    </cfRule>
  </conditionalFormatting>
  <conditionalFormatting sqref="L151:M151">
    <cfRule type="cellIs" dxfId="275" priority="272" operator="equal">
      <formula>"x"</formula>
    </cfRule>
  </conditionalFormatting>
  <conditionalFormatting sqref="L151:M151">
    <cfRule type="cellIs" dxfId="274" priority="271" operator="equal">
      <formula>"x"</formula>
    </cfRule>
  </conditionalFormatting>
  <conditionalFormatting sqref="R151:S151">
    <cfRule type="cellIs" dxfId="273" priority="270" operator="equal">
      <formula>"x"</formula>
    </cfRule>
  </conditionalFormatting>
  <conditionalFormatting sqref="R151:S151">
    <cfRule type="cellIs" dxfId="272" priority="269" operator="equal">
      <formula>"x"</formula>
    </cfRule>
  </conditionalFormatting>
  <conditionalFormatting sqref="R151:S151">
    <cfRule type="cellIs" dxfId="271" priority="268" operator="equal">
      <formula>"x"</formula>
    </cfRule>
  </conditionalFormatting>
  <conditionalFormatting sqref="C153:D153">
    <cfRule type="cellIs" dxfId="270" priority="267" operator="equal">
      <formula>"x"</formula>
    </cfRule>
  </conditionalFormatting>
  <conditionalFormatting sqref="C153:D153">
    <cfRule type="cellIs" dxfId="269" priority="266" operator="equal">
      <formula>"x"</formula>
    </cfRule>
  </conditionalFormatting>
  <conditionalFormatting sqref="C153:D153">
    <cfRule type="cellIs" dxfId="268" priority="265" operator="equal">
      <formula>"x"</formula>
    </cfRule>
  </conditionalFormatting>
  <conditionalFormatting sqref="F153:G153">
    <cfRule type="cellIs" dxfId="267" priority="264" operator="equal">
      <formula>"x"</formula>
    </cfRule>
  </conditionalFormatting>
  <conditionalFormatting sqref="F153:G153">
    <cfRule type="cellIs" dxfId="266" priority="263" operator="equal">
      <formula>"x"</formula>
    </cfRule>
  </conditionalFormatting>
  <conditionalFormatting sqref="F153:G153">
    <cfRule type="cellIs" dxfId="265" priority="262" operator="equal">
      <formula>"x"</formula>
    </cfRule>
  </conditionalFormatting>
  <conditionalFormatting sqref="L153:M153">
    <cfRule type="cellIs" dxfId="264" priority="261" operator="equal">
      <formula>"x"</formula>
    </cfRule>
  </conditionalFormatting>
  <conditionalFormatting sqref="L153:M153">
    <cfRule type="cellIs" dxfId="263" priority="260" operator="equal">
      <formula>"x"</formula>
    </cfRule>
  </conditionalFormatting>
  <conditionalFormatting sqref="L153:M153">
    <cfRule type="cellIs" dxfId="262" priority="259" operator="equal">
      <formula>"x"</formula>
    </cfRule>
  </conditionalFormatting>
  <conditionalFormatting sqref="R153:S153">
    <cfRule type="cellIs" dxfId="261" priority="258" operator="equal">
      <formula>"x"</formula>
    </cfRule>
  </conditionalFormatting>
  <conditionalFormatting sqref="R153:S153">
    <cfRule type="cellIs" dxfId="260" priority="257" operator="equal">
      <formula>"x"</formula>
    </cfRule>
  </conditionalFormatting>
  <conditionalFormatting sqref="R153:S153">
    <cfRule type="cellIs" dxfId="259" priority="256" operator="equal">
      <formula>"x"</formula>
    </cfRule>
  </conditionalFormatting>
  <conditionalFormatting sqref="U153:V153">
    <cfRule type="cellIs" dxfId="258" priority="255" operator="equal">
      <formula>"x"</formula>
    </cfRule>
  </conditionalFormatting>
  <conditionalFormatting sqref="U153:V153">
    <cfRule type="cellIs" dxfId="257" priority="254" operator="equal">
      <formula>"x"</formula>
    </cfRule>
  </conditionalFormatting>
  <conditionalFormatting sqref="U153:V153">
    <cfRule type="cellIs" dxfId="256" priority="253" operator="equal">
      <formula>"x"</formula>
    </cfRule>
  </conditionalFormatting>
  <conditionalFormatting sqref="C155:D155">
    <cfRule type="cellIs" dxfId="255" priority="252" operator="equal">
      <formula>"x"</formula>
    </cfRule>
  </conditionalFormatting>
  <conditionalFormatting sqref="C155:D155">
    <cfRule type="cellIs" dxfId="254" priority="251" operator="equal">
      <formula>"x"</formula>
    </cfRule>
  </conditionalFormatting>
  <conditionalFormatting sqref="C155:D155">
    <cfRule type="cellIs" dxfId="253" priority="250" operator="equal">
      <formula>"x"</formula>
    </cfRule>
  </conditionalFormatting>
  <conditionalFormatting sqref="F155:G155">
    <cfRule type="cellIs" dxfId="252" priority="249" operator="equal">
      <formula>"x"</formula>
    </cfRule>
  </conditionalFormatting>
  <conditionalFormatting sqref="F155:G155">
    <cfRule type="cellIs" dxfId="251" priority="248" operator="equal">
      <formula>"x"</formula>
    </cfRule>
  </conditionalFormatting>
  <conditionalFormatting sqref="F155:G155">
    <cfRule type="cellIs" dxfId="250" priority="247" operator="equal">
      <formula>"x"</formula>
    </cfRule>
  </conditionalFormatting>
  <conditionalFormatting sqref="I155:J155">
    <cfRule type="cellIs" dxfId="249" priority="246" operator="equal">
      <formula>"x"</formula>
    </cfRule>
  </conditionalFormatting>
  <conditionalFormatting sqref="I155:J155">
    <cfRule type="cellIs" dxfId="248" priority="245" operator="equal">
      <formula>"x"</formula>
    </cfRule>
  </conditionalFormatting>
  <conditionalFormatting sqref="I155:J155">
    <cfRule type="cellIs" dxfId="247" priority="244" operator="equal">
      <formula>"x"</formula>
    </cfRule>
  </conditionalFormatting>
  <conditionalFormatting sqref="L155:M155">
    <cfRule type="cellIs" dxfId="246" priority="243" operator="equal">
      <formula>"x"</formula>
    </cfRule>
  </conditionalFormatting>
  <conditionalFormatting sqref="L155:M155">
    <cfRule type="cellIs" dxfId="245" priority="242" operator="equal">
      <formula>"x"</formula>
    </cfRule>
  </conditionalFormatting>
  <conditionalFormatting sqref="L155:M155">
    <cfRule type="cellIs" dxfId="244" priority="241" operator="equal">
      <formula>"x"</formula>
    </cfRule>
  </conditionalFormatting>
  <conditionalFormatting sqref="U155:V155">
    <cfRule type="cellIs" dxfId="243" priority="240" operator="equal">
      <formula>"x"</formula>
    </cfRule>
  </conditionalFormatting>
  <conditionalFormatting sqref="U155:V155">
    <cfRule type="cellIs" dxfId="242" priority="239" operator="equal">
      <formula>"x"</formula>
    </cfRule>
  </conditionalFormatting>
  <conditionalFormatting sqref="U155:V155">
    <cfRule type="cellIs" dxfId="241" priority="238" operator="equal">
      <formula>"x"</formula>
    </cfRule>
  </conditionalFormatting>
  <conditionalFormatting sqref="C158:D158">
    <cfRule type="cellIs" dxfId="240" priority="237" operator="equal">
      <formula>"x"</formula>
    </cfRule>
  </conditionalFormatting>
  <conditionalFormatting sqref="C158:D158">
    <cfRule type="cellIs" dxfId="239" priority="236" operator="equal">
      <formula>"x"</formula>
    </cfRule>
  </conditionalFormatting>
  <conditionalFormatting sqref="C158:D158">
    <cfRule type="cellIs" dxfId="238" priority="235" operator="equal">
      <formula>"x"</formula>
    </cfRule>
  </conditionalFormatting>
  <conditionalFormatting sqref="F158:G158">
    <cfRule type="cellIs" dxfId="237" priority="234" operator="equal">
      <formula>"x"</formula>
    </cfRule>
  </conditionalFormatting>
  <conditionalFormatting sqref="F158:G158">
    <cfRule type="cellIs" dxfId="236" priority="233" operator="equal">
      <formula>"x"</formula>
    </cfRule>
  </conditionalFormatting>
  <conditionalFormatting sqref="F158:G158">
    <cfRule type="cellIs" dxfId="235" priority="232" operator="equal">
      <formula>"x"</formula>
    </cfRule>
  </conditionalFormatting>
  <conditionalFormatting sqref="I158:J158">
    <cfRule type="cellIs" dxfId="234" priority="231" operator="equal">
      <formula>"x"</formula>
    </cfRule>
  </conditionalFormatting>
  <conditionalFormatting sqref="I158:J158">
    <cfRule type="cellIs" dxfId="233" priority="230" operator="equal">
      <formula>"x"</formula>
    </cfRule>
  </conditionalFormatting>
  <conditionalFormatting sqref="I158:J158">
    <cfRule type="cellIs" dxfId="232" priority="229" operator="equal">
      <formula>"x"</formula>
    </cfRule>
  </conditionalFormatting>
  <conditionalFormatting sqref="L158:M158">
    <cfRule type="cellIs" dxfId="231" priority="228" operator="equal">
      <formula>"x"</formula>
    </cfRule>
  </conditionalFormatting>
  <conditionalFormatting sqref="L158:M158">
    <cfRule type="cellIs" dxfId="230" priority="227" operator="equal">
      <formula>"x"</formula>
    </cfRule>
  </conditionalFormatting>
  <conditionalFormatting sqref="L158:M158">
    <cfRule type="cellIs" dxfId="229" priority="226" operator="equal">
      <formula>"x"</formula>
    </cfRule>
  </conditionalFormatting>
  <conditionalFormatting sqref="O158:P158">
    <cfRule type="cellIs" dxfId="228" priority="225" operator="equal">
      <formula>"x"</formula>
    </cfRule>
  </conditionalFormatting>
  <conditionalFormatting sqref="O158:P158">
    <cfRule type="cellIs" dxfId="227" priority="224" operator="equal">
      <formula>"x"</formula>
    </cfRule>
  </conditionalFormatting>
  <conditionalFormatting sqref="O158:P158">
    <cfRule type="cellIs" dxfId="226" priority="223" operator="equal">
      <formula>"x"</formula>
    </cfRule>
  </conditionalFormatting>
  <conditionalFormatting sqref="I159:J159">
    <cfRule type="cellIs" dxfId="225" priority="222" operator="equal">
      <formula>"x"</formula>
    </cfRule>
  </conditionalFormatting>
  <conditionalFormatting sqref="I159:J159">
    <cfRule type="cellIs" dxfId="224" priority="221" operator="equal">
      <formula>"x"</formula>
    </cfRule>
  </conditionalFormatting>
  <conditionalFormatting sqref="I159:J159">
    <cfRule type="cellIs" dxfId="223" priority="220" operator="equal">
      <formula>"x"</formula>
    </cfRule>
  </conditionalFormatting>
  <conditionalFormatting sqref="L159:M159">
    <cfRule type="cellIs" dxfId="222" priority="219" operator="equal">
      <formula>"x"</formula>
    </cfRule>
  </conditionalFormatting>
  <conditionalFormatting sqref="L159:M159">
    <cfRule type="cellIs" dxfId="221" priority="218" operator="equal">
      <formula>"x"</formula>
    </cfRule>
  </conditionalFormatting>
  <conditionalFormatting sqref="L159:M159">
    <cfRule type="cellIs" dxfId="220" priority="217" operator="equal">
      <formula>"x"</formula>
    </cfRule>
  </conditionalFormatting>
  <conditionalFormatting sqref="O159:P159">
    <cfRule type="cellIs" dxfId="219" priority="216" operator="equal">
      <formula>"x"</formula>
    </cfRule>
  </conditionalFormatting>
  <conditionalFormatting sqref="O159:P159">
    <cfRule type="cellIs" dxfId="218" priority="215" operator="equal">
      <formula>"x"</formula>
    </cfRule>
  </conditionalFormatting>
  <conditionalFormatting sqref="O159:P159">
    <cfRule type="cellIs" dxfId="217" priority="214" operator="equal">
      <formula>"x"</formula>
    </cfRule>
  </conditionalFormatting>
  <conditionalFormatting sqref="U159:V159">
    <cfRule type="cellIs" dxfId="216" priority="213" operator="equal">
      <formula>"x"</formula>
    </cfRule>
  </conditionalFormatting>
  <conditionalFormatting sqref="U159:V159">
    <cfRule type="cellIs" dxfId="215" priority="212" operator="equal">
      <formula>"x"</formula>
    </cfRule>
  </conditionalFormatting>
  <conditionalFormatting sqref="U159:V159">
    <cfRule type="cellIs" dxfId="214" priority="211" operator="equal">
      <formula>"x"</formula>
    </cfRule>
  </conditionalFormatting>
  <conditionalFormatting sqref="U160:V160">
    <cfRule type="cellIs" dxfId="213" priority="210" operator="equal">
      <formula>"x"</formula>
    </cfRule>
  </conditionalFormatting>
  <conditionalFormatting sqref="U160:V160">
    <cfRule type="cellIs" dxfId="212" priority="209" operator="equal">
      <formula>"x"</formula>
    </cfRule>
  </conditionalFormatting>
  <conditionalFormatting sqref="U160:V160">
    <cfRule type="cellIs" dxfId="211" priority="208" operator="equal">
      <formula>"x"</formula>
    </cfRule>
  </conditionalFormatting>
  <conditionalFormatting sqref="F161:G161">
    <cfRule type="cellIs" dxfId="210" priority="207" operator="equal">
      <formula>"x"</formula>
    </cfRule>
  </conditionalFormatting>
  <conditionalFormatting sqref="F161:G161">
    <cfRule type="cellIs" dxfId="209" priority="206" operator="equal">
      <formula>"x"</formula>
    </cfRule>
  </conditionalFormatting>
  <conditionalFormatting sqref="F161:G161">
    <cfRule type="cellIs" dxfId="208" priority="205" operator="equal">
      <formula>"x"</formula>
    </cfRule>
  </conditionalFormatting>
  <conditionalFormatting sqref="I161:J161">
    <cfRule type="cellIs" dxfId="207" priority="204" operator="equal">
      <formula>"x"</formula>
    </cfRule>
  </conditionalFormatting>
  <conditionalFormatting sqref="I161:J161">
    <cfRule type="cellIs" dxfId="206" priority="203" operator="equal">
      <formula>"x"</formula>
    </cfRule>
  </conditionalFormatting>
  <conditionalFormatting sqref="I161:J161">
    <cfRule type="cellIs" dxfId="205" priority="202" operator="equal">
      <formula>"x"</formula>
    </cfRule>
  </conditionalFormatting>
  <conditionalFormatting sqref="L161:M161">
    <cfRule type="cellIs" dxfId="204" priority="201" operator="equal">
      <formula>"x"</formula>
    </cfRule>
  </conditionalFormatting>
  <conditionalFormatting sqref="L161:M161">
    <cfRule type="cellIs" dxfId="203" priority="200" operator="equal">
      <formula>"x"</formula>
    </cfRule>
  </conditionalFormatting>
  <conditionalFormatting sqref="L161:M161">
    <cfRule type="cellIs" dxfId="202" priority="199" operator="equal">
      <formula>"x"</formula>
    </cfRule>
  </conditionalFormatting>
  <conditionalFormatting sqref="O161:P161">
    <cfRule type="cellIs" dxfId="201" priority="198" operator="equal">
      <formula>"x"</formula>
    </cfRule>
  </conditionalFormatting>
  <conditionalFormatting sqref="O161:P161">
    <cfRule type="cellIs" dxfId="200" priority="197" operator="equal">
      <formula>"x"</formula>
    </cfRule>
  </conditionalFormatting>
  <conditionalFormatting sqref="O161:P161">
    <cfRule type="cellIs" dxfId="199" priority="196" operator="equal">
      <formula>"x"</formula>
    </cfRule>
  </conditionalFormatting>
  <conditionalFormatting sqref="R161:S161">
    <cfRule type="cellIs" dxfId="198" priority="195" operator="equal">
      <formula>"x"</formula>
    </cfRule>
  </conditionalFormatting>
  <conditionalFormatting sqref="R161:S161">
    <cfRule type="cellIs" dxfId="197" priority="194" operator="equal">
      <formula>"x"</formula>
    </cfRule>
  </conditionalFormatting>
  <conditionalFormatting sqref="R161:S161">
    <cfRule type="cellIs" dxfId="196" priority="193" operator="equal">
      <formula>"x"</formula>
    </cfRule>
  </conditionalFormatting>
  <conditionalFormatting sqref="C160:D160">
    <cfRule type="cellIs" dxfId="195" priority="192" operator="equal">
      <formula>"x"</formula>
    </cfRule>
  </conditionalFormatting>
  <conditionalFormatting sqref="C160:D160">
    <cfRule type="cellIs" dxfId="194" priority="191" operator="equal">
      <formula>"x"</formula>
    </cfRule>
  </conditionalFormatting>
  <conditionalFormatting sqref="C160:D160">
    <cfRule type="cellIs" dxfId="193" priority="190" operator="equal">
      <formula>"x"</formula>
    </cfRule>
  </conditionalFormatting>
  <conditionalFormatting sqref="F160:G160">
    <cfRule type="cellIs" dxfId="192" priority="189" operator="equal">
      <formula>"x"</formula>
    </cfRule>
  </conditionalFormatting>
  <conditionalFormatting sqref="F160:G160">
    <cfRule type="cellIs" dxfId="191" priority="188" operator="equal">
      <formula>"x"</formula>
    </cfRule>
  </conditionalFormatting>
  <conditionalFormatting sqref="F160:G160">
    <cfRule type="cellIs" dxfId="190" priority="187" operator="equal">
      <formula>"x"</formula>
    </cfRule>
  </conditionalFormatting>
  <conditionalFormatting sqref="C157:D157">
    <cfRule type="cellIs" dxfId="189" priority="186" operator="equal">
      <formula>"x"</formula>
    </cfRule>
  </conditionalFormatting>
  <conditionalFormatting sqref="C157:D157">
    <cfRule type="cellIs" dxfId="188" priority="185" operator="equal">
      <formula>"x"</formula>
    </cfRule>
  </conditionalFormatting>
  <conditionalFormatting sqref="C157:D157">
    <cfRule type="cellIs" dxfId="187" priority="184" operator="equal">
      <formula>"x"</formula>
    </cfRule>
  </conditionalFormatting>
  <conditionalFormatting sqref="C159:D159">
    <cfRule type="cellIs" dxfId="186" priority="183" operator="equal">
      <formula>"x"</formula>
    </cfRule>
  </conditionalFormatting>
  <conditionalFormatting sqref="C159:D159">
    <cfRule type="cellIs" dxfId="185" priority="182" operator="equal">
      <formula>"x"</formula>
    </cfRule>
  </conditionalFormatting>
  <conditionalFormatting sqref="C159:D159">
    <cfRule type="cellIs" dxfId="184" priority="181" operator="equal">
      <formula>"x"</formula>
    </cfRule>
  </conditionalFormatting>
  <conditionalFormatting sqref="F156:G156">
    <cfRule type="cellIs" dxfId="183" priority="180" operator="equal">
      <formula>"x"</formula>
    </cfRule>
  </conditionalFormatting>
  <conditionalFormatting sqref="F156:G156">
    <cfRule type="cellIs" dxfId="182" priority="179" operator="equal">
      <formula>"x"</formula>
    </cfRule>
  </conditionalFormatting>
  <conditionalFormatting sqref="F156:G156">
    <cfRule type="cellIs" dxfId="181" priority="178" operator="equal">
      <formula>"x"</formula>
    </cfRule>
  </conditionalFormatting>
  <conditionalFormatting sqref="F157:G157">
    <cfRule type="cellIs" dxfId="180" priority="177" operator="equal">
      <formula>"x"</formula>
    </cfRule>
  </conditionalFormatting>
  <conditionalFormatting sqref="F157:G157">
    <cfRule type="cellIs" dxfId="179" priority="176" operator="equal">
      <formula>"x"</formula>
    </cfRule>
  </conditionalFormatting>
  <conditionalFormatting sqref="F157:G157">
    <cfRule type="cellIs" dxfId="178" priority="175" operator="equal">
      <formula>"x"</formula>
    </cfRule>
  </conditionalFormatting>
  <conditionalFormatting sqref="I157:J157">
    <cfRule type="cellIs" dxfId="177" priority="174" operator="equal">
      <formula>"x"</formula>
    </cfRule>
  </conditionalFormatting>
  <conditionalFormatting sqref="I157:J157">
    <cfRule type="cellIs" dxfId="176" priority="173" operator="equal">
      <formula>"x"</formula>
    </cfRule>
  </conditionalFormatting>
  <conditionalFormatting sqref="I157:J157">
    <cfRule type="cellIs" dxfId="175" priority="172" operator="equal">
      <formula>"x"</formula>
    </cfRule>
  </conditionalFormatting>
  <conditionalFormatting sqref="L157:M157">
    <cfRule type="cellIs" dxfId="174" priority="171" operator="equal">
      <formula>"x"</formula>
    </cfRule>
  </conditionalFormatting>
  <conditionalFormatting sqref="L157:M157">
    <cfRule type="cellIs" dxfId="173" priority="170" operator="equal">
      <formula>"x"</formula>
    </cfRule>
  </conditionalFormatting>
  <conditionalFormatting sqref="L157:M157">
    <cfRule type="cellIs" dxfId="172" priority="169" operator="equal">
      <formula>"x"</formula>
    </cfRule>
  </conditionalFormatting>
  <conditionalFormatting sqref="O157:P157">
    <cfRule type="cellIs" dxfId="171" priority="168" operator="equal">
      <formula>"x"</formula>
    </cfRule>
  </conditionalFormatting>
  <conditionalFormatting sqref="O157:P157">
    <cfRule type="cellIs" dxfId="170" priority="167" operator="equal">
      <formula>"x"</formula>
    </cfRule>
  </conditionalFormatting>
  <conditionalFormatting sqref="O157:P157">
    <cfRule type="cellIs" dxfId="169" priority="166" operator="equal">
      <formula>"x"</formula>
    </cfRule>
  </conditionalFormatting>
  <conditionalFormatting sqref="I158:J158">
    <cfRule type="cellIs" dxfId="168" priority="165" operator="equal">
      <formula>"x"</formula>
    </cfRule>
  </conditionalFormatting>
  <conditionalFormatting sqref="I158:J158">
    <cfRule type="cellIs" dxfId="167" priority="164" operator="equal">
      <formula>"x"</formula>
    </cfRule>
  </conditionalFormatting>
  <conditionalFormatting sqref="I158:J158">
    <cfRule type="cellIs" dxfId="166" priority="163" operator="equal">
      <formula>"x"</formula>
    </cfRule>
  </conditionalFormatting>
  <conditionalFormatting sqref="L158:M158">
    <cfRule type="cellIs" dxfId="165" priority="162" operator="equal">
      <formula>"x"</formula>
    </cfRule>
  </conditionalFormatting>
  <conditionalFormatting sqref="L158:M158">
    <cfRule type="cellIs" dxfId="164" priority="161" operator="equal">
      <formula>"x"</formula>
    </cfRule>
  </conditionalFormatting>
  <conditionalFormatting sqref="L158:M158">
    <cfRule type="cellIs" dxfId="163" priority="160" operator="equal">
      <formula>"x"</formula>
    </cfRule>
  </conditionalFormatting>
  <conditionalFormatting sqref="O158:P158">
    <cfRule type="cellIs" dxfId="162" priority="159" operator="equal">
      <formula>"x"</formula>
    </cfRule>
  </conditionalFormatting>
  <conditionalFormatting sqref="O158:P158">
    <cfRule type="cellIs" dxfId="161" priority="158" operator="equal">
      <formula>"x"</formula>
    </cfRule>
  </conditionalFormatting>
  <conditionalFormatting sqref="O158:P158">
    <cfRule type="cellIs" dxfId="160" priority="157" operator="equal">
      <formula>"x"</formula>
    </cfRule>
  </conditionalFormatting>
  <conditionalFormatting sqref="U158:V158">
    <cfRule type="cellIs" dxfId="159" priority="156" operator="equal">
      <formula>"x"</formula>
    </cfRule>
  </conditionalFormatting>
  <conditionalFormatting sqref="U158:V158">
    <cfRule type="cellIs" dxfId="158" priority="155" operator="equal">
      <formula>"x"</formula>
    </cfRule>
  </conditionalFormatting>
  <conditionalFormatting sqref="U158:V158">
    <cfRule type="cellIs" dxfId="157" priority="154" operator="equal">
      <formula>"x"</formula>
    </cfRule>
  </conditionalFormatting>
  <conditionalFormatting sqref="F159:G159">
    <cfRule type="cellIs" dxfId="156" priority="153" operator="equal">
      <formula>"x"</formula>
    </cfRule>
  </conditionalFormatting>
  <conditionalFormatting sqref="F159:G159">
    <cfRule type="cellIs" dxfId="155" priority="152" operator="equal">
      <formula>"x"</formula>
    </cfRule>
  </conditionalFormatting>
  <conditionalFormatting sqref="F159:G159">
    <cfRule type="cellIs" dxfId="154" priority="151" operator="equal">
      <formula>"x"</formula>
    </cfRule>
  </conditionalFormatting>
  <conditionalFormatting sqref="U159:V159">
    <cfRule type="cellIs" dxfId="153" priority="150" operator="equal">
      <formula>"x"</formula>
    </cfRule>
  </conditionalFormatting>
  <conditionalFormatting sqref="U159:V159">
    <cfRule type="cellIs" dxfId="152" priority="149" operator="equal">
      <formula>"x"</formula>
    </cfRule>
  </conditionalFormatting>
  <conditionalFormatting sqref="U159:V159">
    <cfRule type="cellIs" dxfId="151" priority="148" operator="equal">
      <formula>"x"</formula>
    </cfRule>
  </conditionalFormatting>
  <conditionalFormatting sqref="F160:G160">
    <cfRule type="cellIs" dxfId="150" priority="147" operator="equal">
      <formula>"x"</formula>
    </cfRule>
  </conditionalFormatting>
  <conditionalFormatting sqref="F160:G160">
    <cfRule type="cellIs" dxfId="149" priority="146" operator="equal">
      <formula>"x"</formula>
    </cfRule>
  </conditionalFormatting>
  <conditionalFormatting sqref="F160:G160">
    <cfRule type="cellIs" dxfId="148" priority="145" operator="equal">
      <formula>"x"</formula>
    </cfRule>
  </conditionalFormatting>
  <conditionalFormatting sqref="I160:J160">
    <cfRule type="cellIs" dxfId="147" priority="144" operator="equal">
      <formula>"x"</formula>
    </cfRule>
  </conditionalFormatting>
  <conditionalFormatting sqref="I160:J160">
    <cfRule type="cellIs" dxfId="146" priority="143" operator="equal">
      <formula>"x"</formula>
    </cfRule>
  </conditionalFormatting>
  <conditionalFormatting sqref="I160:J160">
    <cfRule type="cellIs" dxfId="145" priority="142" operator="equal">
      <formula>"x"</formula>
    </cfRule>
  </conditionalFormatting>
  <conditionalFormatting sqref="L160:M160">
    <cfRule type="cellIs" dxfId="144" priority="141" operator="equal">
      <formula>"x"</formula>
    </cfRule>
  </conditionalFormatting>
  <conditionalFormatting sqref="L160:M160">
    <cfRule type="cellIs" dxfId="143" priority="140" operator="equal">
      <formula>"x"</formula>
    </cfRule>
  </conditionalFormatting>
  <conditionalFormatting sqref="L160:M160">
    <cfRule type="cellIs" dxfId="142" priority="139" operator="equal">
      <formula>"x"</formula>
    </cfRule>
  </conditionalFormatting>
  <conditionalFormatting sqref="O160:P160">
    <cfRule type="cellIs" dxfId="141" priority="138" operator="equal">
      <formula>"x"</formula>
    </cfRule>
  </conditionalFormatting>
  <conditionalFormatting sqref="O160:P160">
    <cfRule type="cellIs" dxfId="140" priority="137" operator="equal">
      <formula>"x"</formula>
    </cfRule>
  </conditionalFormatting>
  <conditionalFormatting sqref="O160:P160">
    <cfRule type="cellIs" dxfId="139" priority="136" operator="equal">
      <formula>"x"</formula>
    </cfRule>
  </conditionalFormatting>
  <conditionalFormatting sqref="R160:S160">
    <cfRule type="cellIs" dxfId="138" priority="135" operator="equal">
      <formula>"x"</formula>
    </cfRule>
  </conditionalFormatting>
  <conditionalFormatting sqref="R160:S160">
    <cfRule type="cellIs" dxfId="137" priority="134" operator="equal">
      <formula>"x"</formula>
    </cfRule>
  </conditionalFormatting>
  <conditionalFormatting sqref="R160:S160">
    <cfRule type="cellIs" dxfId="136" priority="133" operator="equal">
      <formula>"x"</formula>
    </cfRule>
  </conditionalFormatting>
  <conditionalFormatting sqref="C171:D171">
    <cfRule type="cellIs" dxfId="135" priority="132" operator="equal">
      <formula>"x"</formula>
    </cfRule>
  </conditionalFormatting>
  <conditionalFormatting sqref="C171:D171">
    <cfRule type="cellIs" dxfId="134" priority="131" operator="equal">
      <formula>"x"</formula>
    </cfRule>
  </conditionalFormatting>
  <conditionalFormatting sqref="C171:D171">
    <cfRule type="cellIs" dxfId="133" priority="130" operator="equal">
      <formula>"x"</formula>
    </cfRule>
  </conditionalFormatting>
  <conditionalFormatting sqref="C171:D171">
    <cfRule type="cellIs" dxfId="132" priority="129" operator="equal">
      <formula>"x"</formula>
    </cfRule>
  </conditionalFormatting>
  <conditionalFormatting sqref="F171:G171">
    <cfRule type="cellIs" dxfId="131" priority="128" operator="equal">
      <formula>"x"</formula>
    </cfRule>
  </conditionalFormatting>
  <conditionalFormatting sqref="F171:G171">
    <cfRule type="cellIs" dxfId="130" priority="127" operator="equal">
      <formula>"x"</formula>
    </cfRule>
  </conditionalFormatting>
  <conditionalFormatting sqref="F171:G171">
    <cfRule type="cellIs" dxfId="129" priority="126" operator="equal">
      <formula>"x"</formula>
    </cfRule>
  </conditionalFormatting>
  <conditionalFormatting sqref="F171:G171">
    <cfRule type="cellIs" dxfId="128" priority="125" operator="equal">
      <formula>"x"</formula>
    </cfRule>
  </conditionalFormatting>
  <conditionalFormatting sqref="I171:J171">
    <cfRule type="cellIs" dxfId="127" priority="124" operator="equal">
      <formula>"x"</formula>
    </cfRule>
  </conditionalFormatting>
  <conditionalFormatting sqref="I171:J171">
    <cfRule type="cellIs" dxfId="126" priority="123" operator="equal">
      <formula>"x"</formula>
    </cfRule>
  </conditionalFormatting>
  <conditionalFormatting sqref="I171:J171">
    <cfRule type="cellIs" dxfId="125" priority="122" operator="equal">
      <formula>"x"</formula>
    </cfRule>
  </conditionalFormatting>
  <conditionalFormatting sqref="I171:J171">
    <cfRule type="cellIs" dxfId="124" priority="121" operator="equal">
      <formula>"x"</formula>
    </cfRule>
  </conditionalFormatting>
  <conditionalFormatting sqref="L171:M171">
    <cfRule type="cellIs" dxfId="123" priority="120" operator="equal">
      <formula>"x"</formula>
    </cfRule>
  </conditionalFormatting>
  <conditionalFormatting sqref="L171:M171">
    <cfRule type="cellIs" dxfId="122" priority="119" operator="equal">
      <formula>"x"</formula>
    </cfRule>
  </conditionalFormatting>
  <conditionalFormatting sqref="L171:M171">
    <cfRule type="cellIs" dxfId="121" priority="118" operator="equal">
      <formula>"x"</formula>
    </cfRule>
  </conditionalFormatting>
  <conditionalFormatting sqref="L171:M171">
    <cfRule type="cellIs" dxfId="120" priority="117" operator="equal">
      <formula>"x"</formula>
    </cfRule>
  </conditionalFormatting>
  <conditionalFormatting sqref="U171:V171">
    <cfRule type="cellIs" dxfId="119" priority="116" operator="equal">
      <formula>"x"</formula>
    </cfRule>
  </conditionalFormatting>
  <conditionalFormatting sqref="U171:V171">
    <cfRule type="cellIs" dxfId="118" priority="115" operator="equal">
      <formula>"x"</formula>
    </cfRule>
  </conditionalFormatting>
  <conditionalFormatting sqref="U171:V171">
    <cfRule type="cellIs" dxfId="117" priority="114" operator="equal">
      <formula>"x"</formula>
    </cfRule>
  </conditionalFormatting>
  <conditionalFormatting sqref="U171:V171">
    <cfRule type="cellIs" dxfId="116" priority="113" operator="equal">
      <formula>"x"</formula>
    </cfRule>
  </conditionalFormatting>
  <conditionalFormatting sqref="C172:D172">
    <cfRule type="cellIs" dxfId="115" priority="112" operator="equal">
      <formula>"x"</formula>
    </cfRule>
  </conditionalFormatting>
  <conditionalFormatting sqref="C172:D172">
    <cfRule type="cellIs" dxfId="114" priority="111" operator="equal">
      <formula>"x"</formula>
    </cfRule>
  </conditionalFormatting>
  <conditionalFormatting sqref="C172:D172">
    <cfRule type="cellIs" dxfId="113" priority="110" operator="equal">
      <formula>"x"</formula>
    </cfRule>
  </conditionalFormatting>
  <conditionalFormatting sqref="C172:D172">
    <cfRule type="cellIs" dxfId="112" priority="109" operator="equal">
      <formula>"x"</formula>
    </cfRule>
  </conditionalFormatting>
  <conditionalFormatting sqref="F172:G172">
    <cfRule type="cellIs" dxfId="111" priority="108" operator="equal">
      <formula>"x"</formula>
    </cfRule>
  </conditionalFormatting>
  <conditionalFormatting sqref="F172:G172">
    <cfRule type="cellIs" dxfId="110" priority="107" operator="equal">
      <formula>"x"</formula>
    </cfRule>
  </conditionalFormatting>
  <conditionalFormatting sqref="F172:G172">
    <cfRule type="cellIs" dxfId="109" priority="106" operator="equal">
      <formula>"x"</formula>
    </cfRule>
  </conditionalFormatting>
  <conditionalFormatting sqref="F172:G172">
    <cfRule type="cellIs" dxfId="108" priority="105" operator="equal">
      <formula>"x"</formula>
    </cfRule>
  </conditionalFormatting>
  <conditionalFormatting sqref="I172:J172">
    <cfRule type="cellIs" dxfId="107" priority="104" operator="equal">
      <formula>"x"</formula>
    </cfRule>
  </conditionalFormatting>
  <conditionalFormatting sqref="I172:J172">
    <cfRule type="cellIs" dxfId="106" priority="103" operator="equal">
      <formula>"x"</formula>
    </cfRule>
  </conditionalFormatting>
  <conditionalFormatting sqref="I172:J172">
    <cfRule type="cellIs" dxfId="105" priority="102" operator="equal">
      <formula>"x"</formula>
    </cfRule>
  </conditionalFormatting>
  <conditionalFormatting sqref="I172:J172">
    <cfRule type="cellIs" dxfId="104" priority="101" operator="equal">
      <formula>"x"</formula>
    </cfRule>
  </conditionalFormatting>
  <conditionalFormatting sqref="L172:M172">
    <cfRule type="cellIs" dxfId="103" priority="100" operator="equal">
      <formula>"x"</formula>
    </cfRule>
  </conditionalFormatting>
  <conditionalFormatting sqref="L172:M172">
    <cfRule type="cellIs" dxfId="102" priority="99" operator="equal">
      <formula>"x"</formula>
    </cfRule>
  </conditionalFormatting>
  <conditionalFormatting sqref="L172:M172">
    <cfRule type="cellIs" dxfId="101" priority="98" operator="equal">
      <formula>"x"</formula>
    </cfRule>
  </conditionalFormatting>
  <conditionalFormatting sqref="L172:M172">
    <cfRule type="cellIs" dxfId="100" priority="97" operator="equal">
      <formula>"x"</formula>
    </cfRule>
  </conditionalFormatting>
  <conditionalFormatting sqref="R172:S172">
    <cfRule type="cellIs" dxfId="99" priority="96" operator="equal">
      <formula>"x"</formula>
    </cfRule>
  </conditionalFormatting>
  <conditionalFormatting sqref="R172:S172">
    <cfRule type="cellIs" dxfId="98" priority="95" operator="equal">
      <formula>"x"</formula>
    </cfRule>
  </conditionalFormatting>
  <conditionalFormatting sqref="R172:S172">
    <cfRule type="cellIs" dxfId="97" priority="94" operator="equal">
      <formula>"x"</formula>
    </cfRule>
  </conditionalFormatting>
  <conditionalFormatting sqref="R172:S172">
    <cfRule type="cellIs" dxfId="96" priority="93" operator="equal">
      <formula>"x"</formula>
    </cfRule>
  </conditionalFormatting>
  <conditionalFormatting sqref="C175:D175">
    <cfRule type="cellIs" dxfId="95" priority="92" operator="equal">
      <formula>"x"</formula>
    </cfRule>
  </conditionalFormatting>
  <conditionalFormatting sqref="C175:D175">
    <cfRule type="cellIs" dxfId="94" priority="91" operator="equal">
      <formula>"x"</formula>
    </cfRule>
  </conditionalFormatting>
  <conditionalFormatting sqref="C175:D175">
    <cfRule type="cellIs" dxfId="93" priority="90" operator="equal">
      <formula>"x"</formula>
    </cfRule>
  </conditionalFormatting>
  <conditionalFormatting sqref="C175:D175">
    <cfRule type="cellIs" dxfId="92" priority="89" operator="equal">
      <formula>"x"</formula>
    </cfRule>
  </conditionalFormatting>
  <conditionalFormatting sqref="F175:G175">
    <cfRule type="cellIs" dxfId="91" priority="88" operator="equal">
      <formula>"x"</formula>
    </cfRule>
  </conditionalFormatting>
  <conditionalFormatting sqref="F175:G175">
    <cfRule type="cellIs" dxfId="90" priority="87" operator="equal">
      <formula>"x"</formula>
    </cfRule>
  </conditionalFormatting>
  <conditionalFormatting sqref="F175:G175">
    <cfRule type="cellIs" dxfId="89" priority="86" operator="equal">
      <formula>"x"</formula>
    </cfRule>
  </conditionalFormatting>
  <conditionalFormatting sqref="F175:G175">
    <cfRule type="cellIs" dxfId="88" priority="85" operator="equal">
      <formula>"x"</formula>
    </cfRule>
  </conditionalFormatting>
  <conditionalFormatting sqref="I175:J175">
    <cfRule type="cellIs" dxfId="87" priority="84" operator="equal">
      <formula>"x"</formula>
    </cfRule>
  </conditionalFormatting>
  <conditionalFormatting sqref="I175:J175">
    <cfRule type="cellIs" dxfId="86" priority="83" operator="equal">
      <formula>"x"</formula>
    </cfRule>
  </conditionalFormatting>
  <conditionalFormatting sqref="I175:J175">
    <cfRule type="cellIs" dxfId="85" priority="82" operator="equal">
      <formula>"x"</formula>
    </cfRule>
  </conditionalFormatting>
  <conditionalFormatting sqref="I175:J175">
    <cfRule type="cellIs" dxfId="84" priority="81" operator="equal">
      <formula>"x"</formula>
    </cfRule>
  </conditionalFormatting>
  <conditionalFormatting sqref="L175:M175">
    <cfRule type="cellIs" dxfId="83" priority="80" operator="equal">
      <formula>"x"</formula>
    </cfRule>
  </conditionalFormatting>
  <conditionalFormatting sqref="L175:M175">
    <cfRule type="cellIs" dxfId="82" priority="79" operator="equal">
      <formula>"x"</formula>
    </cfRule>
  </conditionalFormatting>
  <conditionalFormatting sqref="L175:M175">
    <cfRule type="cellIs" dxfId="81" priority="78" operator="equal">
      <formula>"x"</formula>
    </cfRule>
  </conditionalFormatting>
  <conditionalFormatting sqref="L175:M175">
    <cfRule type="cellIs" dxfId="80" priority="77" operator="equal">
      <formula>"x"</formula>
    </cfRule>
  </conditionalFormatting>
  <conditionalFormatting sqref="O175:P175">
    <cfRule type="cellIs" dxfId="79" priority="76" operator="equal">
      <formula>"x"</formula>
    </cfRule>
  </conditionalFormatting>
  <conditionalFormatting sqref="O175:P175">
    <cfRule type="cellIs" dxfId="78" priority="75" operator="equal">
      <formula>"x"</formula>
    </cfRule>
  </conditionalFormatting>
  <conditionalFormatting sqref="O175:P175">
    <cfRule type="cellIs" dxfId="77" priority="74" operator="equal">
      <formula>"x"</formula>
    </cfRule>
  </conditionalFormatting>
  <conditionalFormatting sqref="O175:P175">
    <cfRule type="cellIs" dxfId="76" priority="73" operator="equal">
      <formula>"x"</formula>
    </cfRule>
  </conditionalFormatting>
  <conditionalFormatting sqref="C152:D152">
    <cfRule type="cellIs" dxfId="75" priority="72" operator="equal">
      <formula>"x"</formula>
    </cfRule>
  </conditionalFormatting>
  <conditionalFormatting sqref="C152:D152">
    <cfRule type="cellIs" dxfId="74" priority="71" operator="equal">
      <formula>"x"</formula>
    </cfRule>
  </conditionalFormatting>
  <conditionalFormatting sqref="F152:G152">
    <cfRule type="cellIs" dxfId="73" priority="70" operator="equal">
      <formula>"x"</formula>
    </cfRule>
  </conditionalFormatting>
  <conditionalFormatting sqref="F152:G152">
    <cfRule type="cellIs" dxfId="72" priority="69" operator="equal">
      <formula>"x"</formula>
    </cfRule>
  </conditionalFormatting>
  <conditionalFormatting sqref="I152:J152">
    <cfRule type="cellIs" dxfId="71" priority="68" operator="equal">
      <formula>"x"</formula>
    </cfRule>
  </conditionalFormatting>
  <conditionalFormatting sqref="I152:J152">
    <cfRule type="cellIs" dxfId="70" priority="67" operator="equal">
      <formula>"x"</formula>
    </cfRule>
  </conditionalFormatting>
  <conditionalFormatting sqref="I153:J153">
    <cfRule type="cellIs" dxfId="69" priority="66" operator="equal">
      <formula>"x"</formula>
    </cfRule>
  </conditionalFormatting>
  <conditionalFormatting sqref="I153:J153">
    <cfRule type="cellIs" dxfId="68" priority="65" operator="equal">
      <formula>"x"</formula>
    </cfRule>
  </conditionalFormatting>
  <conditionalFormatting sqref="L152:M152">
    <cfRule type="cellIs" dxfId="67" priority="64" operator="equal">
      <formula>"x"</formula>
    </cfRule>
  </conditionalFormatting>
  <conditionalFormatting sqref="L152:M152">
    <cfRule type="cellIs" dxfId="66" priority="63" operator="equal">
      <formula>"x"</formula>
    </cfRule>
  </conditionalFormatting>
  <conditionalFormatting sqref="O150:P156">
    <cfRule type="cellIs" dxfId="65" priority="62" operator="equal">
      <formula>"x"</formula>
    </cfRule>
  </conditionalFormatting>
  <conditionalFormatting sqref="O150:P156">
    <cfRule type="cellIs" dxfId="64" priority="61" operator="equal">
      <formula>"x"</formula>
    </cfRule>
  </conditionalFormatting>
  <conditionalFormatting sqref="R150:S150">
    <cfRule type="cellIs" dxfId="63" priority="60" operator="equal">
      <formula>"x"</formula>
    </cfRule>
  </conditionalFormatting>
  <conditionalFormatting sqref="R150:S150">
    <cfRule type="cellIs" dxfId="62" priority="59" operator="equal">
      <formula>"x"</formula>
    </cfRule>
  </conditionalFormatting>
  <conditionalFormatting sqref="R152:S152">
    <cfRule type="cellIs" dxfId="61" priority="58" operator="equal">
      <formula>"x"</formula>
    </cfRule>
  </conditionalFormatting>
  <conditionalFormatting sqref="R152:S152">
    <cfRule type="cellIs" dxfId="60" priority="57" operator="equal">
      <formula>"x"</formula>
    </cfRule>
  </conditionalFormatting>
  <conditionalFormatting sqref="R154:S159">
    <cfRule type="cellIs" dxfId="59" priority="56" operator="equal">
      <formula>"x"</formula>
    </cfRule>
  </conditionalFormatting>
  <conditionalFormatting sqref="R154:S159">
    <cfRule type="cellIs" dxfId="58" priority="55" operator="equal">
      <formula>"x"</formula>
    </cfRule>
  </conditionalFormatting>
  <conditionalFormatting sqref="U151:V152">
    <cfRule type="cellIs" dxfId="57" priority="54" operator="equal">
      <formula>"x"</formula>
    </cfRule>
  </conditionalFormatting>
  <conditionalFormatting sqref="U151:V152">
    <cfRule type="cellIs" dxfId="56" priority="53" operator="equal">
      <formula>"x"</formula>
    </cfRule>
  </conditionalFormatting>
  <conditionalFormatting sqref="U157:V157">
    <cfRule type="cellIs" dxfId="55" priority="52" operator="equal">
      <formula>"x"</formula>
    </cfRule>
  </conditionalFormatting>
  <conditionalFormatting sqref="U157:V157">
    <cfRule type="cellIs" dxfId="54" priority="51" operator="equal">
      <formula>"x"</formula>
    </cfRule>
  </conditionalFormatting>
  <conditionalFormatting sqref="O159:P159">
    <cfRule type="cellIs" dxfId="53" priority="50" operator="equal">
      <formula>"x"</formula>
    </cfRule>
  </conditionalFormatting>
  <conditionalFormatting sqref="O159:P159">
    <cfRule type="cellIs" dxfId="52" priority="49" operator="equal">
      <formula>"x"</formula>
    </cfRule>
  </conditionalFormatting>
  <conditionalFormatting sqref="I159:J159">
    <cfRule type="cellIs" dxfId="51" priority="48" operator="equal">
      <formula>"x"</formula>
    </cfRule>
  </conditionalFormatting>
  <conditionalFormatting sqref="I159:J159">
    <cfRule type="cellIs" dxfId="50" priority="47" operator="equal">
      <formula>"x"</formula>
    </cfRule>
  </conditionalFormatting>
  <conditionalFormatting sqref="L159:M159">
    <cfRule type="cellIs" dxfId="49" priority="46" operator="equal">
      <formula>"x"</formula>
    </cfRule>
  </conditionalFormatting>
  <conditionalFormatting sqref="L159:M159">
    <cfRule type="cellIs" dxfId="48" priority="45" operator="equal">
      <formula>"x"</formula>
    </cfRule>
  </conditionalFormatting>
  <conditionalFormatting sqref="C158:D158">
    <cfRule type="cellIs" dxfId="47" priority="44" operator="equal">
      <formula>"x"</formula>
    </cfRule>
  </conditionalFormatting>
  <conditionalFormatting sqref="C158:D158">
    <cfRule type="cellIs" dxfId="46" priority="43" operator="equal">
      <formula>"x"</formula>
    </cfRule>
  </conditionalFormatting>
  <conditionalFormatting sqref="C160:D164">
    <cfRule type="cellIs" dxfId="45" priority="42" operator="equal">
      <formula>"x"</formula>
    </cfRule>
  </conditionalFormatting>
  <conditionalFormatting sqref="C160:D164">
    <cfRule type="cellIs" dxfId="44" priority="41" operator="equal">
      <formula>"x"</formula>
    </cfRule>
  </conditionalFormatting>
  <conditionalFormatting sqref="F161:G164">
    <cfRule type="cellIs" dxfId="43" priority="40" operator="equal">
      <formula>"x"</formula>
    </cfRule>
  </conditionalFormatting>
  <conditionalFormatting sqref="F161:G164">
    <cfRule type="cellIs" dxfId="42" priority="39" operator="equal">
      <formula>"x"</formula>
    </cfRule>
  </conditionalFormatting>
  <conditionalFormatting sqref="I161:J164">
    <cfRule type="cellIs" dxfId="41" priority="38" operator="equal">
      <formula>"x"</formula>
    </cfRule>
  </conditionalFormatting>
  <conditionalFormatting sqref="I161:J164">
    <cfRule type="cellIs" dxfId="40" priority="37" operator="equal">
      <formula>"x"</formula>
    </cfRule>
  </conditionalFormatting>
  <conditionalFormatting sqref="L161:M164">
    <cfRule type="cellIs" dxfId="39" priority="36" operator="equal">
      <formula>"x"</formula>
    </cfRule>
  </conditionalFormatting>
  <conditionalFormatting sqref="L161:M164">
    <cfRule type="cellIs" dxfId="38" priority="35" operator="equal">
      <formula>"x"</formula>
    </cfRule>
  </conditionalFormatting>
  <conditionalFormatting sqref="O161:P164">
    <cfRule type="cellIs" dxfId="37" priority="34" operator="equal">
      <formula>"x"</formula>
    </cfRule>
  </conditionalFormatting>
  <conditionalFormatting sqref="O161:P164">
    <cfRule type="cellIs" dxfId="36" priority="33" operator="equal">
      <formula>"x"</formula>
    </cfRule>
  </conditionalFormatting>
  <conditionalFormatting sqref="R161:S164">
    <cfRule type="cellIs" dxfId="35" priority="32" operator="equal">
      <formula>"x"</formula>
    </cfRule>
  </conditionalFormatting>
  <conditionalFormatting sqref="R161:S164">
    <cfRule type="cellIs" dxfId="34" priority="31" operator="equal">
      <formula>"x"</formula>
    </cfRule>
  </conditionalFormatting>
  <conditionalFormatting sqref="U160:V164">
    <cfRule type="cellIs" dxfId="33" priority="30" operator="equal">
      <formula>"x"</formula>
    </cfRule>
  </conditionalFormatting>
  <conditionalFormatting sqref="U160:V164">
    <cfRule type="cellIs" dxfId="32" priority="29" operator="equal">
      <formula>"x"</formula>
    </cfRule>
  </conditionalFormatting>
  <conditionalFormatting sqref="C174:D174">
    <cfRule type="cellIs" dxfId="31" priority="28" operator="equal">
      <formula>"x"</formula>
    </cfRule>
  </conditionalFormatting>
  <conditionalFormatting sqref="C174:D174">
    <cfRule type="cellIs" dxfId="30" priority="27" operator="equal">
      <formula>"x"</formula>
    </cfRule>
  </conditionalFormatting>
  <conditionalFormatting sqref="C176:D184">
    <cfRule type="cellIs" dxfId="29" priority="26" operator="equal">
      <formula>"x"</formula>
    </cfRule>
  </conditionalFormatting>
  <conditionalFormatting sqref="C176:D184">
    <cfRule type="cellIs" dxfId="28" priority="25" operator="equal">
      <formula>"x"</formula>
    </cfRule>
  </conditionalFormatting>
  <conditionalFormatting sqref="F176:G183">
    <cfRule type="cellIs" dxfId="27" priority="24" operator="equal">
      <formula>"x"</formula>
    </cfRule>
  </conditionalFormatting>
  <conditionalFormatting sqref="F176:G183">
    <cfRule type="cellIs" dxfId="26" priority="23" operator="equal">
      <formula>"x"</formula>
    </cfRule>
  </conditionalFormatting>
  <conditionalFormatting sqref="F184:G184">
    <cfRule type="cellIs" dxfId="25" priority="22" operator="equal">
      <formula>"x"</formula>
    </cfRule>
  </conditionalFormatting>
  <conditionalFormatting sqref="F184:G184">
    <cfRule type="cellIs" dxfId="24" priority="21" operator="equal">
      <formula>"x"</formula>
    </cfRule>
  </conditionalFormatting>
  <conditionalFormatting sqref="I176:J184">
    <cfRule type="cellIs" dxfId="23" priority="20" operator="equal">
      <formula>"x"</formula>
    </cfRule>
  </conditionalFormatting>
  <conditionalFormatting sqref="I176:J184">
    <cfRule type="cellIs" dxfId="22" priority="19" operator="equal">
      <formula>"x"</formula>
    </cfRule>
  </conditionalFormatting>
  <conditionalFormatting sqref="L176:M184">
    <cfRule type="cellIs" dxfId="21" priority="18" operator="equal">
      <formula>"x"</formula>
    </cfRule>
  </conditionalFormatting>
  <conditionalFormatting sqref="L176:M184">
    <cfRule type="cellIs" dxfId="20" priority="17" operator="equal">
      <formula>"x"</formula>
    </cfRule>
  </conditionalFormatting>
  <conditionalFormatting sqref="O171:P173">
    <cfRule type="cellIs" dxfId="19" priority="16" operator="equal">
      <formula>"x"</formula>
    </cfRule>
  </conditionalFormatting>
  <conditionalFormatting sqref="O171:P173">
    <cfRule type="cellIs" dxfId="18" priority="15" operator="equal">
      <formula>"x"</formula>
    </cfRule>
  </conditionalFormatting>
  <conditionalFormatting sqref="R171:S171">
    <cfRule type="cellIs" dxfId="17" priority="14" operator="equal">
      <formula>"x"</formula>
    </cfRule>
  </conditionalFormatting>
  <conditionalFormatting sqref="R171:S171">
    <cfRule type="cellIs" dxfId="16" priority="13" operator="equal">
      <formula>"x"</formula>
    </cfRule>
  </conditionalFormatting>
  <conditionalFormatting sqref="R173:S173">
    <cfRule type="cellIs" dxfId="15" priority="12" operator="equal">
      <formula>"x"</formula>
    </cfRule>
  </conditionalFormatting>
  <conditionalFormatting sqref="R173:S173">
    <cfRule type="cellIs" dxfId="14" priority="11" operator="equal">
      <formula>"x"</formula>
    </cfRule>
  </conditionalFormatting>
  <conditionalFormatting sqref="U172:V172">
    <cfRule type="cellIs" dxfId="13" priority="10" operator="equal">
      <formula>"x"</formula>
    </cfRule>
  </conditionalFormatting>
  <conditionalFormatting sqref="U172:V172">
    <cfRule type="cellIs" dxfId="12" priority="9" operator="equal">
      <formula>"x"</formula>
    </cfRule>
  </conditionalFormatting>
  <conditionalFormatting sqref="U174:V174">
    <cfRule type="cellIs" dxfId="11" priority="8" operator="equal">
      <formula>"x"</formula>
    </cfRule>
  </conditionalFormatting>
  <conditionalFormatting sqref="U174:V174">
    <cfRule type="cellIs" dxfId="10" priority="7" operator="equal">
      <formula>"x"</formula>
    </cfRule>
  </conditionalFormatting>
  <conditionalFormatting sqref="O176:P184">
    <cfRule type="cellIs" dxfId="9" priority="6" operator="equal">
      <formula>"x"</formula>
    </cfRule>
  </conditionalFormatting>
  <conditionalFormatting sqref="O176:P184">
    <cfRule type="cellIs" dxfId="8" priority="5" operator="equal">
      <formula>"x"</formula>
    </cfRule>
  </conditionalFormatting>
  <conditionalFormatting sqref="R175:S184">
    <cfRule type="cellIs" dxfId="7" priority="4" operator="equal">
      <formula>"x"</formula>
    </cfRule>
  </conditionalFormatting>
  <conditionalFormatting sqref="R175:S184">
    <cfRule type="cellIs" dxfId="6" priority="3" operator="equal">
      <formula>"x"</formula>
    </cfRule>
  </conditionalFormatting>
  <conditionalFormatting sqref="U175:V184">
    <cfRule type="cellIs" dxfId="5" priority="2" operator="equal">
      <formula>"x"</formula>
    </cfRule>
  </conditionalFormatting>
  <conditionalFormatting sqref="U175:V184">
    <cfRule type="cellIs" dxfId="4" priority="1" operator="equal">
      <formula>"x"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B2794-C74D-490B-A29E-F8FAA07B239B}">
  <sheetPr codeName="Sheet16"/>
  <dimension ref="A1"/>
  <sheetViews>
    <sheetView workbookViewId="0"/>
  </sheetViews>
  <sheetFormatPr defaultRowHeight="15"/>
  <sheetData/>
  <phoneticPr fontId="4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A15D8-1A02-4E19-88D7-D9BC57CA6922}">
  <sheetPr codeName="Sheet18"/>
  <dimension ref="A1"/>
  <sheetViews>
    <sheetView workbookViewId="0"/>
  </sheetViews>
  <sheetFormatPr defaultRowHeight="15"/>
  <sheetData/>
  <phoneticPr fontId="4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697D9-B410-4DF6-858D-24E27D7CC671}">
  <sheetPr codeName="Sheet15"/>
  <dimension ref="A1:BP47"/>
  <sheetViews>
    <sheetView zoomScale="60" zoomScaleNormal="60" workbookViewId="0">
      <pane xSplit="47" ySplit="1" topLeftCell="AV2" activePane="bottomRight" state="frozen"/>
      <selection pane="topRight" activeCell="AV1" sqref="AV1"/>
      <selection pane="bottomLeft" activeCell="A2" sqref="A2"/>
      <selection pane="bottomRight" activeCell="BB53" sqref="BB53"/>
    </sheetView>
  </sheetViews>
  <sheetFormatPr defaultColWidth="9.140625" defaultRowHeight="25.5"/>
  <cols>
    <col min="1" max="1" width="26.5703125" style="105" customWidth="1"/>
    <col min="2" max="2" width="15.5703125" style="99" customWidth="1"/>
    <col min="3" max="46" width="0" style="105" hidden="1" customWidth="1"/>
    <col min="47" max="47" width="14" style="99" customWidth="1"/>
    <col min="48" max="50" width="17.28515625" style="105" customWidth="1"/>
    <col min="51" max="61" width="14.7109375" style="105" customWidth="1"/>
    <col min="62" max="62" width="16.85546875" style="105" customWidth="1"/>
    <col min="63" max="65" width="14.7109375" style="105" customWidth="1"/>
    <col min="66" max="66" width="16.140625" style="105" customWidth="1"/>
    <col min="67" max="67" width="15.42578125" style="105" customWidth="1"/>
    <col min="68" max="68" width="16.85546875" style="105" customWidth="1"/>
    <col min="69" max="16384" width="9.140625" style="105"/>
  </cols>
  <sheetData>
    <row r="1" spans="1:68" s="73" customFormat="1" ht="91.5" customHeight="1">
      <c r="A1" s="1035" t="s">
        <v>241</v>
      </c>
      <c r="B1" s="1036"/>
      <c r="C1" s="65" t="s">
        <v>87</v>
      </c>
      <c r="D1" s="65" t="s">
        <v>88</v>
      </c>
      <c r="E1" s="65" t="s">
        <v>89</v>
      </c>
      <c r="F1" s="65" t="s">
        <v>90</v>
      </c>
      <c r="G1" s="65" t="s">
        <v>91</v>
      </c>
      <c r="H1" s="65" t="s">
        <v>92</v>
      </c>
      <c r="I1" s="65" t="s">
        <v>93</v>
      </c>
      <c r="J1" s="66" t="s">
        <v>87</v>
      </c>
      <c r="K1" s="66" t="s">
        <v>88</v>
      </c>
      <c r="L1" s="66" t="s">
        <v>89</v>
      </c>
      <c r="M1" s="66" t="s">
        <v>90</v>
      </c>
      <c r="N1" s="66" t="s">
        <v>91</v>
      </c>
      <c r="O1" s="65" t="s">
        <v>87</v>
      </c>
      <c r="P1" s="65" t="s">
        <v>88</v>
      </c>
      <c r="Q1" s="65" t="s">
        <v>89</v>
      </c>
      <c r="R1" s="65" t="s">
        <v>90</v>
      </c>
      <c r="S1" s="65" t="s">
        <v>91</v>
      </c>
      <c r="T1" s="65" t="s">
        <v>92</v>
      </c>
      <c r="U1" s="65" t="s">
        <v>93</v>
      </c>
      <c r="V1" s="66" t="s">
        <v>87</v>
      </c>
      <c r="W1" s="66" t="s">
        <v>88</v>
      </c>
      <c r="X1" s="66" t="s">
        <v>89</v>
      </c>
      <c r="Y1" s="66" t="s">
        <v>90</v>
      </c>
      <c r="Z1" s="66" t="s">
        <v>91</v>
      </c>
      <c r="AA1" s="66" t="s">
        <v>92</v>
      </c>
      <c r="AB1" s="66" t="s">
        <v>93</v>
      </c>
      <c r="AC1" s="65" t="s">
        <v>87</v>
      </c>
      <c r="AD1" s="65" t="s">
        <v>88</v>
      </c>
      <c r="AE1" s="65" t="s">
        <v>89</v>
      </c>
      <c r="AF1" s="65" t="s">
        <v>90</v>
      </c>
      <c r="AG1" s="65" t="s">
        <v>91</v>
      </c>
      <c r="AH1" s="65" t="s">
        <v>92</v>
      </c>
      <c r="AI1" s="65" t="s">
        <v>93</v>
      </c>
      <c r="AJ1" s="67" t="s">
        <v>87</v>
      </c>
      <c r="AK1" s="67" t="s">
        <v>88</v>
      </c>
      <c r="AL1" s="67" t="s">
        <v>89</v>
      </c>
      <c r="AM1" s="67" t="s">
        <v>90</v>
      </c>
      <c r="AN1" s="67" t="s">
        <v>91</v>
      </c>
      <c r="AO1" s="67" t="s">
        <v>92</v>
      </c>
      <c r="AP1" s="67" t="s">
        <v>93</v>
      </c>
      <c r="AQ1" s="65" t="s">
        <v>87</v>
      </c>
      <c r="AR1" s="65" t="s">
        <v>88</v>
      </c>
      <c r="AS1" s="65" t="s">
        <v>89</v>
      </c>
      <c r="AT1" s="65" t="s">
        <v>90</v>
      </c>
      <c r="AU1" s="68" t="s">
        <v>243</v>
      </c>
      <c r="AV1" s="69" t="s">
        <v>255</v>
      </c>
      <c r="AW1" s="69" t="s">
        <v>271</v>
      </c>
      <c r="AX1" s="69" t="s">
        <v>272</v>
      </c>
      <c r="AY1" s="70" t="s">
        <v>242</v>
      </c>
      <c r="AZ1" s="70" t="s">
        <v>246</v>
      </c>
      <c r="BA1" s="70" t="s">
        <v>54</v>
      </c>
      <c r="BB1" s="71" t="s">
        <v>256</v>
      </c>
      <c r="BC1" s="69" t="s">
        <v>257</v>
      </c>
      <c r="BD1" s="69" t="s">
        <v>258</v>
      </c>
      <c r="BE1" s="71" t="s">
        <v>259</v>
      </c>
      <c r="BF1" s="71" t="s">
        <v>260</v>
      </c>
      <c r="BG1" s="70" t="s">
        <v>77</v>
      </c>
      <c r="BH1" s="69" t="s">
        <v>270</v>
      </c>
      <c r="BI1" s="69" t="s">
        <v>261</v>
      </c>
      <c r="BJ1" s="71" t="s">
        <v>262</v>
      </c>
      <c r="BK1" s="70" t="s">
        <v>53</v>
      </c>
      <c r="BL1" s="72" t="s">
        <v>263</v>
      </c>
      <c r="BM1" s="72" t="s">
        <v>264</v>
      </c>
      <c r="BN1" s="70" t="s">
        <v>265</v>
      </c>
      <c r="BO1" s="70" t="s">
        <v>266</v>
      </c>
      <c r="BP1" s="70" t="s">
        <v>268</v>
      </c>
    </row>
    <row r="2" spans="1:68" s="80" customFormat="1" ht="37.5" customHeight="1">
      <c r="A2" s="74"/>
      <c r="B2" s="75" t="s">
        <v>244</v>
      </c>
      <c r="C2" s="76">
        <v>0.37847222222222227</v>
      </c>
      <c r="D2" s="76">
        <v>0.37847222222222227</v>
      </c>
      <c r="E2" s="76">
        <v>0.37847222222222227</v>
      </c>
      <c r="F2" s="76">
        <v>0.37847222222222227</v>
      </c>
      <c r="G2" s="76">
        <v>0.37847222222222227</v>
      </c>
      <c r="H2" s="76">
        <v>0.37847222222222227</v>
      </c>
      <c r="I2" s="76">
        <v>0.37847222222222227</v>
      </c>
      <c r="J2" s="76">
        <v>0.37847222222222227</v>
      </c>
      <c r="K2" s="76">
        <v>0.37847222222222227</v>
      </c>
      <c r="L2" s="76">
        <v>0.37847222222222227</v>
      </c>
      <c r="M2" s="76">
        <v>0.37847222222222227</v>
      </c>
      <c r="N2" s="76">
        <v>0.37847222222222227</v>
      </c>
      <c r="O2" s="76">
        <v>0.37847222222222227</v>
      </c>
      <c r="P2" s="76">
        <v>0.37847222222222227</v>
      </c>
      <c r="Q2" s="76">
        <v>0.37847222222222227</v>
      </c>
      <c r="R2" s="76">
        <v>0.37847222222222227</v>
      </c>
      <c r="S2" s="76">
        <v>0.37847222222222227</v>
      </c>
      <c r="T2" s="76">
        <v>0.37847222222222227</v>
      </c>
      <c r="U2" s="76">
        <v>0.37847222222222227</v>
      </c>
      <c r="V2" s="76">
        <v>0.37847222222222227</v>
      </c>
      <c r="W2" s="76">
        <v>0.37847222222222227</v>
      </c>
      <c r="X2" s="76">
        <v>0.37847222222222227</v>
      </c>
      <c r="Y2" s="76">
        <v>0.37847222222222227</v>
      </c>
      <c r="Z2" s="76">
        <v>0.37847222222222227</v>
      </c>
      <c r="AA2" s="76">
        <v>0.37847222222222227</v>
      </c>
      <c r="AB2" s="76">
        <v>0.37847222222222227</v>
      </c>
      <c r="AC2" s="76">
        <v>0.37847222222222227</v>
      </c>
      <c r="AD2" s="76">
        <v>0.37847222222222227</v>
      </c>
      <c r="AE2" s="76">
        <v>0.37847222222222227</v>
      </c>
      <c r="AF2" s="76">
        <v>0.37847222222222227</v>
      </c>
      <c r="AG2" s="76">
        <v>0.37847222222222227</v>
      </c>
      <c r="AH2" s="76">
        <v>0.37847222222222227</v>
      </c>
      <c r="AI2" s="76">
        <v>0.37847222222222227</v>
      </c>
      <c r="AJ2" s="76">
        <v>0.37847222222222227</v>
      </c>
      <c r="AK2" s="76">
        <v>0.37847222222222227</v>
      </c>
      <c r="AL2" s="76">
        <v>0.37847222222222227</v>
      </c>
      <c r="AM2" s="76">
        <v>0.37847222222222227</v>
      </c>
      <c r="AN2" s="76">
        <v>0.37847222222222227</v>
      </c>
      <c r="AO2" s="76">
        <v>0.37847222222222227</v>
      </c>
      <c r="AP2" s="76">
        <v>0.37847222222222227</v>
      </c>
      <c r="AQ2" s="76">
        <v>0.37847222222222227</v>
      </c>
      <c r="AR2" s="76">
        <v>0.37847222222222227</v>
      </c>
      <c r="AS2" s="76">
        <v>0.37847222222222227</v>
      </c>
      <c r="AT2" s="76">
        <v>0.37847222222222227</v>
      </c>
      <c r="AU2" s="77">
        <f t="shared" ref="AU2:AU23" si="0">SUM(AV2:BP2)/60</f>
        <v>2.25</v>
      </c>
      <c r="AV2" s="78"/>
      <c r="AW2" s="78"/>
      <c r="AX2" s="78"/>
      <c r="AY2" s="78"/>
      <c r="AZ2" s="78"/>
      <c r="BA2" s="78">
        <v>15</v>
      </c>
      <c r="BB2" s="78"/>
      <c r="BC2" s="78"/>
      <c r="BD2" s="78"/>
      <c r="BE2" s="79"/>
      <c r="BF2" s="79"/>
      <c r="BG2" s="78"/>
      <c r="BH2" s="78"/>
      <c r="BI2" s="78"/>
      <c r="BJ2" s="78"/>
      <c r="BK2" s="78"/>
      <c r="BL2" s="78"/>
      <c r="BM2" s="78"/>
      <c r="BN2" s="78">
        <v>120</v>
      </c>
      <c r="BO2" s="78"/>
      <c r="BP2" s="78"/>
    </row>
    <row r="3" spans="1:68" s="80" customFormat="1" ht="37.5" customHeight="1">
      <c r="A3" s="81"/>
      <c r="B3" s="75" t="s">
        <v>240</v>
      </c>
      <c r="C3" s="82">
        <v>0.51041666666666663</v>
      </c>
      <c r="D3" s="82">
        <v>0.51041666666666663</v>
      </c>
      <c r="E3" s="82">
        <v>0.51041666666666663</v>
      </c>
      <c r="F3" s="82">
        <v>0.51041666666666663</v>
      </c>
      <c r="G3" s="82">
        <v>0.51041666666666663</v>
      </c>
      <c r="H3" s="82">
        <v>0.51041666666666663</v>
      </c>
      <c r="I3" s="82">
        <v>0.51041666666666663</v>
      </c>
      <c r="J3" s="82">
        <v>0.51041666666666663</v>
      </c>
      <c r="K3" s="82">
        <v>0.51041666666666663</v>
      </c>
      <c r="L3" s="82">
        <v>0.51041666666666663</v>
      </c>
      <c r="M3" s="82">
        <v>0.51041666666666663</v>
      </c>
      <c r="N3" s="82">
        <v>0.51041666666666663</v>
      </c>
      <c r="O3" s="82">
        <v>0.51041666666666663</v>
      </c>
      <c r="P3" s="82">
        <v>0.51041666666666663</v>
      </c>
      <c r="Q3" s="82">
        <v>0.51041666666666663</v>
      </c>
      <c r="R3" s="82">
        <v>0.51041666666666663</v>
      </c>
      <c r="S3" s="82">
        <v>0.51041666666666663</v>
      </c>
      <c r="T3" s="82">
        <v>0.51041666666666663</v>
      </c>
      <c r="U3" s="82">
        <v>0.51041666666666663</v>
      </c>
      <c r="V3" s="82">
        <v>0.51041666666666663</v>
      </c>
      <c r="W3" s="82">
        <v>0.51041666666666663</v>
      </c>
      <c r="X3" s="82">
        <v>0.51041666666666663</v>
      </c>
      <c r="Y3" s="82">
        <v>0.51041666666666663</v>
      </c>
      <c r="Z3" s="82">
        <v>0.51041666666666663</v>
      </c>
      <c r="AA3" s="82">
        <v>0.51041666666666663</v>
      </c>
      <c r="AB3" s="82">
        <v>0.51041666666666663</v>
      </c>
      <c r="AC3" s="82">
        <v>0.51041666666666663</v>
      </c>
      <c r="AD3" s="82">
        <v>0.51041666666666663</v>
      </c>
      <c r="AE3" s="82">
        <v>0.51041666666666663</v>
      </c>
      <c r="AF3" s="82">
        <v>0.51041666666666663</v>
      </c>
      <c r="AG3" s="82">
        <v>0.51041666666666663</v>
      </c>
      <c r="AH3" s="82">
        <v>0.51041666666666663</v>
      </c>
      <c r="AI3" s="82">
        <v>0.51041666666666663</v>
      </c>
      <c r="AJ3" s="82">
        <v>0.51041666666666663</v>
      </c>
      <c r="AK3" s="82">
        <v>0.51041666666666663</v>
      </c>
      <c r="AL3" s="82">
        <v>0.51041666666666663</v>
      </c>
      <c r="AM3" s="82">
        <v>0.51041666666666663</v>
      </c>
      <c r="AN3" s="82">
        <v>0.51041666666666663</v>
      </c>
      <c r="AO3" s="82">
        <v>0.51041666666666663</v>
      </c>
      <c r="AP3" s="82">
        <v>0.51041666666666663</v>
      </c>
      <c r="AQ3" s="82">
        <v>0.51041666666666663</v>
      </c>
      <c r="AR3" s="82">
        <v>0.51041666666666663</v>
      </c>
      <c r="AS3" s="82">
        <v>0.51041666666666663</v>
      </c>
      <c r="AT3" s="82">
        <v>0.51041666666666663</v>
      </c>
      <c r="AU3" s="77">
        <f t="shared" si="0"/>
        <v>4.25</v>
      </c>
      <c r="AV3" s="78">
        <v>240</v>
      </c>
      <c r="AW3" s="78"/>
      <c r="AX3" s="78"/>
      <c r="AY3" s="78"/>
      <c r="AZ3" s="78"/>
      <c r="BA3" s="78"/>
      <c r="BB3" s="78"/>
      <c r="BC3" s="78"/>
      <c r="BD3" s="78"/>
      <c r="BE3" s="79"/>
      <c r="BF3" s="79"/>
      <c r="BG3" s="78"/>
      <c r="BH3" s="78"/>
      <c r="BI3" s="78"/>
      <c r="BJ3" s="78"/>
      <c r="BK3" s="78"/>
      <c r="BL3" s="78">
        <v>15</v>
      </c>
      <c r="BM3" s="78"/>
      <c r="BN3" s="78"/>
      <c r="BO3" s="78"/>
      <c r="BP3" s="78"/>
    </row>
    <row r="4" spans="1:68" s="80" customFormat="1" ht="37.5" customHeight="1">
      <c r="A4" s="81"/>
      <c r="B4" s="81" t="s">
        <v>119</v>
      </c>
      <c r="C4" s="82">
        <v>0.79861111111111116</v>
      </c>
      <c r="D4" s="82">
        <v>0.79861111111111116</v>
      </c>
      <c r="E4" s="82">
        <v>0.79861111111111116</v>
      </c>
      <c r="F4" s="82">
        <v>0.79861111111111116</v>
      </c>
      <c r="G4" s="82">
        <v>0.79861111111111116</v>
      </c>
      <c r="H4" s="82">
        <v>0.79861111111111116</v>
      </c>
      <c r="I4" s="82">
        <v>0.79861111111111116</v>
      </c>
      <c r="J4" s="82">
        <v>0.79861111111111116</v>
      </c>
      <c r="K4" s="82">
        <v>0.79861111111111116</v>
      </c>
      <c r="L4" s="82">
        <v>0.79861111111111116</v>
      </c>
      <c r="M4" s="82">
        <v>0.79861111111111116</v>
      </c>
      <c r="N4" s="82">
        <v>0.79861111111111116</v>
      </c>
      <c r="O4" s="82">
        <v>0.79861111111111116</v>
      </c>
      <c r="P4" s="82">
        <v>0.79861111111111116</v>
      </c>
      <c r="Q4" s="82">
        <v>0.79861111111111116</v>
      </c>
      <c r="R4" s="82">
        <v>0.79861111111111116</v>
      </c>
      <c r="S4" s="82">
        <v>0.79861111111111116</v>
      </c>
      <c r="T4" s="82">
        <v>0.79861111111111116</v>
      </c>
      <c r="U4" s="82">
        <v>0.79861111111111116</v>
      </c>
      <c r="V4" s="82">
        <v>0.79861111111111116</v>
      </c>
      <c r="W4" s="82">
        <v>0.79861111111111116</v>
      </c>
      <c r="X4" s="82">
        <v>0.79861111111111116</v>
      </c>
      <c r="Y4" s="82">
        <v>0.79861111111111116</v>
      </c>
      <c r="Z4" s="82">
        <v>0.79861111111111116</v>
      </c>
      <c r="AA4" s="82">
        <v>0.79861111111111116</v>
      </c>
      <c r="AB4" s="82">
        <v>0.79861111111111116</v>
      </c>
      <c r="AC4" s="82">
        <v>0.79861111111111116</v>
      </c>
      <c r="AD4" s="82">
        <v>0.79861111111111116</v>
      </c>
      <c r="AE4" s="82">
        <v>0.79861111111111116</v>
      </c>
      <c r="AF4" s="82">
        <v>0.79861111111111116</v>
      </c>
      <c r="AG4" s="82">
        <v>0.79861111111111116</v>
      </c>
      <c r="AH4" s="82">
        <v>0.79861111111111116</v>
      </c>
      <c r="AI4" s="82">
        <v>0.79861111111111116</v>
      </c>
      <c r="AJ4" s="82">
        <v>0.79861111111111116</v>
      </c>
      <c r="AK4" s="82">
        <v>0.79861111111111116</v>
      </c>
      <c r="AL4" s="82">
        <v>0.79861111111111116</v>
      </c>
      <c r="AM4" s="82">
        <v>0.79861111111111116</v>
      </c>
      <c r="AN4" s="82">
        <v>0.79861111111111116</v>
      </c>
      <c r="AO4" s="82">
        <v>0.79861111111111116</v>
      </c>
      <c r="AP4" s="82">
        <v>0.79861111111111116</v>
      </c>
      <c r="AQ4" s="82">
        <v>0.79861111111111116</v>
      </c>
      <c r="AR4" s="82">
        <v>0.79861111111111116</v>
      </c>
      <c r="AS4" s="82">
        <v>0.79861111111111116</v>
      </c>
      <c r="AT4" s="82">
        <v>0.79861111111111116</v>
      </c>
      <c r="AU4" s="77">
        <f t="shared" si="0"/>
        <v>15.916666666666666</v>
      </c>
      <c r="AV4" s="78">
        <v>60</v>
      </c>
      <c r="AW4" s="78"/>
      <c r="AX4" s="78">
        <v>180</v>
      </c>
      <c r="AY4" s="78"/>
      <c r="AZ4" s="78">
        <v>50</v>
      </c>
      <c r="BA4" s="78">
        <v>60</v>
      </c>
      <c r="BB4" s="78">
        <v>60</v>
      </c>
      <c r="BC4" s="78">
        <v>30</v>
      </c>
      <c r="BD4" s="78">
        <v>30</v>
      </c>
      <c r="BE4" s="79"/>
      <c r="BF4" s="79">
        <v>125</v>
      </c>
      <c r="BG4" s="78">
        <v>30</v>
      </c>
      <c r="BH4" s="78">
        <v>60</v>
      </c>
      <c r="BI4" s="78">
        <v>30</v>
      </c>
      <c r="BJ4" s="78">
        <v>60</v>
      </c>
      <c r="BK4" s="78">
        <v>30</v>
      </c>
      <c r="BL4" s="78">
        <v>30</v>
      </c>
      <c r="BM4" s="78">
        <v>60</v>
      </c>
      <c r="BN4" s="78">
        <v>60</v>
      </c>
      <c r="BO4" s="78"/>
      <c r="BP4" s="78"/>
    </row>
    <row r="5" spans="1:68" s="88" customFormat="1" ht="37.5" customHeight="1">
      <c r="A5" s="83"/>
      <c r="B5" s="83" t="s">
        <v>209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77">
        <f t="shared" si="0"/>
        <v>11.416666666666666</v>
      </c>
      <c r="AV5" s="85"/>
      <c r="AW5" s="86">
        <v>60</v>
      </c>
      <c r="AX5" s="83"/>
      <c r="AY5" s="86">
        <v>280</v>
      </c>
      <c r="AZ5" s="85">
        <v>45</v>
      </c>
      <c r="BA5" s="85">
        <v>30</v>
      </c>
      <c r="BB5" s="85">
        <v>20</v>
      </c>
      <c r="BC5" s="85"/>
      <c r="BD5" s="85"/>
      <c r="BE5" s="87">
        <v>45</v>
      </c>
      <c r="BF5" s="87"/>
      <c r="BG5" s="85">
        <v>20</v>
      </c>
      <c r="BH5" s="85">
        <v>20</v>
      </c>
      <c r="BI5" s="85">
        <v>15</v>
      </c>
      <c r="BJ5" s="85">
        <v>35</v>
      </c>
      <c r="BK5" s="85">
        <v>30</v>
      </c>
      <c r="BL5" s="85">
        <v>25</v>
      </c>
      <c r="BM5" s="85"/>
      <c r="BN5" s="85">
        <v>60</v>
      </c>
      <c r="BO5" s="85"/>
      <c r="BP5" s="85"/>
    </row>
    <row r="6" spans="1:68" s="80" customFormat="1" ht="37.5" customHeight="1">
      <c r="A6" s="81"/>
      <c r="B6" s="81" t="s">
        <v>107</v>
      </c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77">
        <f t="shared" si="0"/>
        <v>8.25</v>
      </c>
      <c r="AV6" s="78">
        <v>45</v>
      </c>
      <c r="AW6" s="89">
        <v>60</v>
      </c>
      <c r="AX6" s="89"/>
      <c r="AY6" s="89"/>
      <c r="AZ6" s="78">
        <v>50</v>
      </c>
      <c r="BA6" s="78"/>
      <c r="BB6" s="78"/>
      <c r="BC6" s="78">
        <v>30</v>
      </c>
      <c r="BD6" s="78">
        <v>40</v>
      </c>
      <c r="BE6" s="79">
        <v>50</v>
      </c>
      <c r="BF6" s="79"/>
      <c r="BG6" s="78">
        <v>15</v>
      </c>
      <c r="BH6" s="78">
        <v>15</v>
      </c>
      <c r="BI6" s="78">
        <v>15</v>
      </c>
      <c r="BJ6" s="78">
        <v>50</v>
      </c>
      <c r="BK6" s="78">
        <v>20</v>
      </c>
      <c r="BL6" s="78">
        <v>45</v>
      </c>
      <c r="BM6" s="78"/>
      <c r="BN6" s="78">
        <v>60</v>
      </c>
      <c r="BO6" s="78"/>
      <c r="BP6" s="78"/>
    </row>
    <row r="7" spans="1:68" s="94" customFormat="1" ht="37.5" customHeight="1">
      <c r="A7" s="90"/>
      <c r="B7" s="91" t="s">
        <v>267</v>
      </c>
      <c r="C7" s="92">
        <v>0.47569444444444398</v>
      </c>
      <c r="D7" s="92">
        <v>0.47569444444444398</v>
      </c>
      <c r="E7" s="92">
        <v>0.47569444444444398</v>
      </c>
      <c r="F7" s="92">
        <v>0.47569444444444398</v>
      </c>
      <c r="G7" s="92">
        <v>0.47569444444444398</v>
      </c>
      <c r="H7" s="92">
        <v>0.47569444444444398</v>
      </c>
      <c r="I7" s="92">
        <v>0.47569444444444398</v>
      </c>
      <c r="J7" s="92">
        <v>0.47569444444444398</v>
      </c>
      <c r="K7" s="92">
        <v>0.47569444444444398</v>
      </c>
      <c r="L7" s="92">
        <v>0.47569444444444398</v>
      </c>
      <c r="M7" s="92">
        <v>0.47569444444444398</v>
      </c>
      <c r="N7" s="92">
        <v>0.47569444444444398</v>
      </c>
      <c r="O7" s="92">
        <v>0.47569444444444398</v>
      </c>
      <c r="P7" s="92">
        <v>0.47569444444444398</v>
      </c>
      <c r="Q7" s="92">
        <v>0.47569444444444398</v>
      </c>
      <c r="R7" s="92">
        <v>0.47569444444444398</v>
      </c>
      <c r="S7" s="92">
        <v>0.47569444444444398</v>
      </c>
      <c r="T7" s="92">
        <v>0.47569444444444398</v>
      </c>
      <c r="U7" s="92">
        <v>0.47569444444444398</v>
      </c>
      <c r="V7" s="92">
        <v>0.47569444444444398</v>
      </c>
      <c r="W7" s="92">
        <v>0.47569444444444398</v>
      </c>
      <c r="X7" s="92">
        <v>0.47569444444444398</v>
      </c>
      <c r="Y7" s="92">
        <v>0.47569444444444398</v>
      </c>
      <c r="Z7" s="92">
        <v>0.47569444444444398</v>
      </c>
      <c r="AA7" s="92">
        <v>0.47569444444444398</v>
      </c>
      <c r="AB7" s="92">
        <v>0.47569444444444398</v>
      </c>
      <c r="AC7" s="92">
        <v>0.47569444444444398</v>
      </c>
      <c r="AD7" s="92">
        <v>0.47569444444444398</v>
      </c>
      <c r="AE7" s="92">
        <v>0.47569444444444398</v>
      </c>
      <c r="AF7" s="92">
        <v>0.47569444444444398</v>
      </c>
      <c r="AG7" s="92">
        <v>0.47569444444444398</v>
      </c>
      <c r="AH7" s="92">
        <v>0.47569444444444398</v>
      </c>
      <c r="AI7" s="92">
        <v>0.47569444444444398</v>
      </c>
      <c r="AJ7" s="92">
        <v>0.47569444444444398</v>
      </c>
      <c r="AK7" s="92">
        <v>0.47569444444444398</v>
      </c>
      <c r="AL7" s="92">
        <v>0.47569444444444398</v>
      </c>
      <c r="AM7" s="92">
        <v>0.47569444444444398</v>
      </c>
      <c r="AN7" s="92">
        <v>0.47569444444444398</v>
      </c>
      <c r="AO7" s="92">
        <v>0.47569444444444398</v>
      </c>
      <c r="AP7" s="92">
        <v>0.47569444444444398</v>
      </c>
      <c r="AQ7" s="92">
        <v>0.47569444444444398</v>
      </c>
      <c r="AR7" s="92">
        <v>0.47569444444444398</v>
      </c>
      <c r="AS7" s="92">
        <v>0.47569444444444398</v>
      </c>
      <c r="AT7" s="92">
        <v>0.47569444444444398</v>
      </c>
      <c r="AU7" s="77">
        <f t="shared" si="0"/>
        <v>17.416666666666668</v>
      </c>
      <c r="AV7" s="93">
        <v>60</v>
      </c>
      <c r="AW7" s="93">
        <v>120</v>
      </c>
      <c r="AX7" s="93"/>
      <c r="AY7" s="93"/>
      <c r="AZ7" s="93">
        <v>30</v>
      </c>
      <c r="BA7" s="93"/>
      <c r="BB7" s="93"/>
      <c r="BC7" s="93">
        <v>80</v>
      </c>
      <c r="BD7" s="93">
        <v>20</v>
      </c>
      <c r="BE7" s="79">
        <v>85</v>
      </c>
      <c r="BF7" s="79">
        <v>125</v>
      </c>
      <c r="BG7" s="93">
        <v>30</v>
      </c>
      <c r="BH7" s="93">
        <v>90</v>
      </c>
      <c r="BI7" s="93">
        <v>15</v>
      </c>
      <c r="BJ7" s="93">
        <v>50</v>
      </c>
      <c r="BK7" s="93">
        <v>30</v>
      </c>
      <c r="BL7" s="93">
        <v>40</v>
      </c>
      <c r="BM7" s="93">
        <v>60</v>
      </c>
      <c r="BN7" s="93"/>
      <c r="BO7" s="93">
        <v>150</v>
      </c>
      <c r="BP7" s="93">
        <v>60</v>
      </c>
    </row>
    <row r="8" spans="1:68" s="94" customFormat="1" ht="37.5" customHeight="1">
      <c r="A8" s="90"/>
      <c r="B8" s="91" t="s">
        <v>610</v>
      </c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77"/>
      <c r="AV8" s="354"/>
      <c r="AW8" s="354"/>
      <c r="AX8" s="354"/>
      <c r="AY8" s="354"/>
      <c r="AZ8" s="354"/>
      <c r="BA8" s="354"/>
      <c r="BB8" s="354"/>
      <c r="BC8" s="354"/>
      <c r="BD8" s="354"/>
      <c r="BE8" s="354"/>
      <c r="BF8" s="354"/>
      <c r="BG8" s="354"/>
      <c r="BH8" s="354"/>
      <c r="BI8" s="354"/>
      <c r="BJ8" s="354"/>
      <c r="BK8" s="354"/>
      <c r="BL8" s="354"/>
      <c r="BM8" s="354"/>
      <c r="BN8" s="354"/>
      <c r="BO8" s="354"/>
      <c r="BP8" s="354"/>
    </row>
    <row r="9" spans="1:68" s="94" customFormat="1" ht="37.5" customHeight="1">
      <c r="A9" s="90"/>
      <c r="B9" s="91" t="s">
        <v>120</v>
      </c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77">
        <f t="shared" si="0"/>
        <v>8.1666666666666661</v>
      </c>
      <c r="AV9" s="93">
        <v>60</v>
      </c>
      <c r="AW9" s="93">
        <v>120</v>
      </c>
      <c r="AX9" s="93"/>
      <c r="AY9" s="93"/>
      <c r="AZ9" s="93">
        <v>30</v>
      </c>
      <c r="BA9" s="93"/>
      <c r="BB9" s="93"/>
      <c r="BC9" s="93">
        <v>10</v>
      </c>
      <c r="BD9" s="93"/>
      <c r="BE9" s="79">
        <v>95</v>
      </c>
      <c r="BF9" s="79"/>
      <c r="BG9" s="93">
        <v>15</v>
      </c>
      <c r="BH9" s="93">
        <v>30</v>
      </c>
      <c r="BI9" s="93">
        <v>30</v>
      </c>
      <c r="BJ9" s="93">
        <v>50</v>
      </c>
      <c r="BK9" s="93">
        <v>20</v>
      </c>
      <c r="BL9" s="93">
        <v>30</v>
      </c>
      <c r="BM9" s="93"/>
      <c r="BN9" s="93"/>
      <c r="BO9" s="93"/>
      <c r="BP9" s="93"/>
    </row>
    <row r="10" spans="1:68" s="94" customFormat="1" ht="37.5" customHeight="1">
      <c r="A10" s="90"/>
      <c r="B10" s="95" t="s">
        <v>104</v>
      </c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77">
        <f t="shared" si="0"/>
        <v>10</v>
      </c>
      <c r="AV10" s="93">
        <v>30</v>
      </c>
      <c r="AW10" s="93">
        <v>25</v>
      </c>
      <c r="AX10" s="93"/>
      <c r="AY10" s="93"/>
      <c r="AZ10" s="93">
        <v>30</v>
      </c>
      <c r="BA10" s="93">
        <v>60</v>
      </c>
      <c r="BB10" s="93"/>
      <c r="BC10" s="93">
        <v>10</v>
      </c>
      <c r="BD10" s="93">
        <v>15</v>
      </c>
      <c r="BE10" s="79"/>
      <c r="BF10" s="79">
        <v>120</v>
      </c>
      <c r="BG10" s="93">
        <v>30</v>
      </c>
      <c r="BH10" s="93"/>
      <c r="BI10" s="93">
        <v>15</v>
      </c>
      <c r="BJ10" s="93">
        <v>50</v>
      </c>
      <c r="BK10" s="93">
        <v>20</v>
      </c>
      <c r="BL10" s="93">
        <v>45</v>
      </c>
      <c r="BM10" s="93">
        <v>60</v>
      </c>
      <c r="BN10" s="93">
        <v>90</v>
      </c>
      <c r="BO10" s="93"/>
      <c r="BP10" s="93"/>
    </row>
    <row r="11" spans="1:68" s="94" customFormat="1" ht="37.5" customHeight="1">
      <c r="A11" s="90"/>
      <c r="B11" s="95" t="s">
        <v>103</v>
      </c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77">
        <f t="shared" si="0"/>
        <v>10</v>
      </c>
      <c r="AV11" s="93">
        <v>30</v>
      </c>
      <c r="AW11" s="93">
        <v>25</v>
      </c>
      <c r="AX11" s="93"/>
      <c r="AY11" s="93"/>
      <c r="AZ11" s="93">
        <v>30</v>
      </c>
      <c r="BA11" s="93">
        <v>60</v>
      </c>
      <c r="BB11" s="93"/>
      <c r="BC11" s="93">
        <v>10</v>
      </c>
      <c r="BD11" s="93">
        <v>15</v>
      </c>
      <c r="BE11" s="79"/>
      <c r="BF11" s="79">
        <v>120</v>
      </c>
      <c r="BG11" s="93">
        <v>30</v>
      </c>
      <c r="BH11" s="93"/>
      <c r="BI11" s="93">
        <v>15</v>
      </c>
      <c r="BJ11" s="93">
        <v>50</v>
      </c>
      <c r="BK11" s="93">
        <v>20</v>
      </c>
      <c r="BL11" s="93">
        <v>45</v>
      </c>
      <c r="BM11" s="93">
        <v>60</v>
      </c>
      <c r="BN11" s="93">
        <v>90</v>
      </c>
      <c r="BO11" s="93"/>
      <c r="BP11" s="93"/>
    </row>
    <row r="12" spans="1:68" s="94" customFormat="1" ht="37.5" customHeight="1">
      <c r="A12" s="90"/>
      <c r="B12" s="95" t="s">
        <v>105</v>
      </c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77">
        <f t="shared" si="0"/>
        <v>9.75</v>
      </c>
      <c r="AV12" s="93">
        <v>30</v>
      </c>
      <c r="AW12" s="93">
        <v>25</v>
      </c>
      <c r="AX12" s="93"/>
      <c r="AY12" s="93"/>
      <c r="AZ12" s="93">
        <v>30</v>
      </c>
      <c r="BA12" s="93">
        <v>60</v>
      </c>
      <c r="BB12" s="93"/>
      <c r="BC12" s="93">
        <v>10</v>
      </c>
      <c r="BD12" s="93">
        <v>15</v>
      </c>
      <c r="BE12" s="79">
        <v>135</v>
      </c>
      <c r="BF12" s="79"/>
      <c r="BG12" s="93">
        <v>30</v>
      </c>
      <c r="BH12" s="93"/>
      <c r="BI12" s="93">
        <v>15</v>
      </c>
      <c r="BJ12" s="93">
        <v>50</v>
      </c>
      <c r="BK12" s="93">
        <v>20</v>
      </c>
      <c r="BL12" s="93">
        <v>45</v>
      </c>
      <c r="BM12" s="93">
        <v>60</v>
      </c>
      <c r="BN12" s="93">
        <v>60</v>
      </c>
      <c r="BO12" s="93"/>
      <c r="BP12" s="93"/>
    </row>
    <row r="13" spans="1:68" s="94" customFormat="1" ht="37.5" customHeight="1">
      <c r="A13" s="90"/>
      <c r="B13" s="95" t="s">
        <v>102</v>
      </c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77">
        <f t="shared" si="0"/>
        <v>9.75</v>
      </c>
      <c r="AV13" s="93">
        <v>30</v>
      </c>
      <c r="AW13" s="93">
        <v>25</v>
      </c>
      <c r="AX13" s="93"/>
      <c r="AY13" s="93"/>
      <c r="AZ13" s="93">
        <v>30</v>
      </c>
      <c r="BA13" s="93">
        <v>60</v>
      </c>
      <c r="BB13" s="93"/>
      <c r="BC13" s="93">
        <v>10</v>
      </c>
      <c r="BD13" s="93">
        <v>15</v>
      </c>
      <c r="BE13" s="79">
        <v>135</v>
      </c>
      <c r="BF13" s="79"/>
      <c r="BG13" s="93">
        <v>30</v>
      </c>
      <c r="BH13" s="93"/>
      <c r="BI13" s="93">
        <v>15</v>
      </c>
      <c r="BJ13" s="93">
        <v>50</v>
      </c>
      <c r="BK13" s="93">
        <v>20</v>
      </c>
      <c r="BL13" s="93">
        <v>45</v>
      </c>
      <c r="BM13" s="93">
        <v>60</v>
      </c>
      <c r="BN13" s="93">
        <v>60</v>
      </c>
      <c r="BO13" s="93"/>
      <c r="BP13" s="93"/>
    </row>
    <row r="14" spans="1:68" s="94" customFormat="1" ht="37.5" customHeight="1">
      <c r="A14" s="90"/>
      <c r="B14" s="75" t="s">
        <v>108</v>
      </c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77">
        <f t="shared" si="0"/>
        <v>10.583333333333334</v>
      </c>
      <c r="AV14" s="93">
        <v>30</v>
      </c>
      <c r="AW14" s="93">
        <v>120</v>
      </c>
      <c r="AX14" s="93"/>
      <c r="AY14" s="93"/>
      <c r="AZ14" s="93"/>
      <c r="BA14" s="93">
        <v>30</v>
      </c>
      <c r="BB14" s="93">
        <v>30</v>
      </c>
      <c r="BC14" s="93">
        <v>30</v>
      </c>
      <c r="BD14" s="93"/>
      <c r="BE14" s="79"/>
      <c r="BF14" s="79">
        <v>125</v>
      </c>
      <c r="BG14" s="93">
        <v>30</v>
      </c>
      <c r="BH14" s="93">
        <v>30</v>
      </c>
      <c r="BI14" s="93"/>
      <c r="BJ14" s="93">
        <v>50</v>
      </c>
      <c r="BK14" s="93">
        <v>20</v>
      </c>
      <c r="BL14" s="93">
        <v>40</v>
      </c>
      <c r="BM14" s="93">
        <v>40</v>
      </c>
      <c r="BN14" s="93">
        <v>60</v>
      </c>
      <c r="BO14" s="93"/>
      <c r="BP14" s="93"/>
    </row>
    <row r="15" spans="1:68" s="94" customFormat="1" ht="37.5" customHeight="1">
      <c r="A15" s="90"/>
      <c r="B15" s="75" t="s">
        <v>109</v>
      </c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77">
        <f t="shared" si="0"/>
        <v>0</v>
      </c>
      <c r="AV15" s="354"/>
      <c r="AW15" s="354"/>
      <c r="AX15" s="354"/>
      <c r="AY15" s="354"/>
      <c r="AZ15" s="354"/>
      <c r="BA15" s="354"/>
      <c r="BB15" s="354"/>
      <c r="BC15" s="354"/>
      <c r="BD15" s="354"/>
      <c r="BE15" s="355"/>
      <c r="BF15" s="355"/>
      <c r="BG15" s="354"/>
      <c r="BH15" s="354"/>
      <c r="BI15" s="354"/>
      <c r="BJ15" s="354"/>
      <c r="BK15" s="354"/>
      <c r="BL15" s="354"/>
      <c r="BM15" s="354"/>
      <c r="BN15" s="354"/>
      <c r="BO15" s="354"/>
      <c r="BP15" s="354"/>
    </row>
    <row r="16" spans="1:68" s="99" customFormat="1" ht="37.5" customHeight="1">
      <c r="A16" s="96"/>
      <c r="B16" s="75" t="s">
        <v>99</v>
      </c>
      <c r="C16" s="97"/>
      <c r="D16" s="97" t="s">
        <v>100</v>
      </c>
      <c r="E16" s="97"/>
      <c r="F16" s="97" t="s">
        <v>100</v>
      </c>
      <c r="G16" s="97" t="s">
        <v>100</v>
      </c>
      <c r="H16" s="97" t="s">
        <v>100</v>
      </c>
      <c r="I16" s="97" t="s">
        <v>100</v>
      </c>
      <c r="J16" s="97"/>
      <c r="K16" s="97" t="s">
        <v>100</v>
      </c>
      <c r="L16" s="97"/>
      <c r="M16" s="97" t="s">
        <v>100</v>
      </c>
      <c r="N16" s="97" t="s">
        <v>100</v>
      </c>
      <c r="O16" s="97"/>
      <c r="P16" s="97" t="s">
        <v>100</v>
      </c>
      <c r="Q16" s="97"/>
      <c r="R16" s="97" t="s">
        <v>100</v>
      </c>
      <c r="S16" s="97" t="s">
        <v>100</v>
      </c>
      <c r="T16" s="97" t="s">
        <v>100</v>
      </c>
      <c r="U16" s="97" t="s">
        <v>100</v>
      </c>
      <c r="V16" s="97"/>
      <c r="W16" s="97" t="s">
        <v>100</v>
      </c>
      <c r="X16" s="97"/>
      <c r="Y16" s="97" t="s">
        <v>100</v>
      </c>
      <c r="Z16" s="97" t="s">
        <v>100</v>
      </c>
      <c r="AA16" s="97" t="s">
        <v>100</v>
      </c>
      <c r="AB16" s="97" t="s">
        <v>100</v>
      </c>
      <c r="AC16" s="97"/>
      <c r="AD16" s="97" t="s">
        <v>100</v>
      </c>
      <c r="AE16" s="97"/>
      <c r="AF16" s="97" t="s">
        <v>100</v>
      </c>
      <c r="AG16" s="97" t="s">
        <v>100</v>
      </c>
      <c r="AH16" s="97" t="s">
        <v>100</v>
      </c>
      <c r="AI16" s="97" t="s">
        <v>100</v>
      </c>
      <c r="AJ16" s="97"/>
      <c r="AK16" s="97" t="s">
        <v>100</v>
      </c>
      <c r="AL16" s="97"/>
      <c r="AM16" s="97" t="s">
        <v>100</v>
      </c>
      <c r="AN16" s="97" t="s">
        <v>100</v>
      </c>
      <c r="AO16" s="97" t="s">
        <v>100</v>
      </c>
      <c r="AP16" s="97" t="s">
        <v>100</v>
      </c>
      <c r="AQ16" s="97"/>
      <c r="AR16" s="97" t="s">
        <v>100</v>
      </c>
      <c r="AS16" s="97"/>
      <c r="AT16" s="97" t="s">
        <v>100</v>
      </c>
      <c r="AU16" s="77">
        <f t="shared" si="0"/>
        <v>12.166666666666666</v>
      </c>
      <c r="AV16" s="98">
        <v>30</v>
      </c>
      <c r="AW16" s="98">
        <v>60</v>
      </c>
      <c r="AX16" s="98">
        <v>30</v>
      </c>
      <c r="AY16" s="98"/>
      <c r="AZ16" s="98"/>
      <c r="BA16" s="98"/>
      <c r="BB16" s="98"/>
      <c r="BC16" s="98">
        <v>30</v>
      </c>
      <c r="BD16" s="98"/>
      <c r="BE16" s="79">
        <v>65</v>
      </c>
      <c r="BF16" s="79"/>
      <c r="BG16" s="98">
        <v>15</v>
      </c>
      <c r="BH16" s="98"/>
      <c r="BI16" s="98">
        <v>30</v>
      </c>
      <c r="BJ16" s="98">
        <v>50</v>
      </c>
      <c r="BK16" s="98"/>
      <c r="BL16" s="98">
        <v>30</v>
      </c>
      <c r="BM16" s="98"/>
      <c r="BN16" s="98"/>
      <c r="BO16" s="98">
        <f>2*180</f>
        <v>360</v>
      </c>
      <c r="BP16" s="98">
        <v>30</v>
      </c>
    </row>
    <row r="17" spans="1:68" s="94" customFormat="1" ht="37.5" customHeight="1">
      <c r="A17" s="90"/>
      <c r="B17" s="101" t="s">
        <v>114</v>
      </c>
      <c r="D17" s="82"/>
      <c r="F17" s="82"/>
      <c r="G17" s="82"/>
      <c r="H17" s="82"/>
      <c r="I17" s="100"/>
      <c r="K17" s="82"/>
      <c r="M17" s="82"/>
      <c r="N17" s="82"/>
      <c r="P17" s="82"/>
      <c r="R17" s="82"/>
      <c r="S17" s="82"/>
      <c r="T17" s="82"/>
      <c r="U17" s="100"/>
      <c r="W17" s="82"/>
      <c r="Y17" s="82"/>
      <c r="Z17" s="82"/>
      <c r="AA17" s="82"/>
      <c r="AB17" s="100"/>
      <c r="AD17" s="82"/>
      <c r="AF17" s="82"/>
      <c r="AG17" s="82"/>
      <c r="AH17" s="82"/>
      <c r="AI17" s="100"/>
      <c r="AK17" s="82"/>
      <c r="AM17" s="82"/>
      <c r="AN17" s="82"/>
      <c r="AO17" s="82"/>
      <c r="AP17" s="100"/>
      <c r="AQ17" s="90"/>
      <c r="AR17" s="82"/>
      <c r="AS17" s="90"/>
      <c r="AT17" s="82"/>
      <c r="AU17" s="77">
        <f t="shared" si="0"/>
        <v>11.333333333333334</v>
      </c>
      <c r="AV17" s="78">
        <v>60</v>
      </c>
      <c r="AW17" s="78">
        <v>90</v>
      </c>
      <c r="AX17" s="78"/>
      <c r="AY17" s="78">
        <v>175</v>
      </c>
      <c r="AZ17" s="78"/>
      <c r="BA17" s="78">
        <v>25</v>
      </c>
      <c r="BB17" s="78"/>
      <c r="BC17" s="78"/>
      <c r="BD17" s="78"/>
      <c r="BE17" s="79">
        <v>45</v>
      </c>
      <c r="BF17" s="79">
        <v>65</v>
      </c>
      <c r="BG17" s="78">
        <v>15</v>
      </c>
      <c r="BH17" s="78"/>
      <c r="BI17" s="78">
        <v>30</v>
      </c>
      <c r="BJ17" s="78">
        <v>50</v>
      </c>
      <c r="BK17" s="78">
        <v>15</v>
      </c>
      <c r="BL17" s="78">
        <v>20</v>
      </c>
      <c r="BM17" s="78">
        <v>30</v>
      </c>
      <c r="BN17" s="78">
        <v>60</v>
      </c>
      <c r="BO17" s="78"/>
      <c r="BP17" s="78"/>
    </row>
    <row r="18" spans="1:68" s="80" customFormat="1" ht="37.5" customHeight="1">
      <c r="A18" s="81"/>
      <c r="B18" s="91" t="s">
        <v>106</v>
      </c>
      <c r="C18" s="92">
        <v>0.63541666666666696</v>
      </c>
      <c r="D18" s="92">
        <v>0.63541666666666696</v>
      </c>
      <c r="E18" s="92">
        <v>0.63541666666666696</v>
      </c>
      <c r="F18" s="92">
        <v>0.63541666666666696</v>
      </c>
      <c r="G18" s="92">
        <v>0.63541666666666696</v>
      </c>
      <c r="H18" s="92">
        <v>0.63541666666666696</v>
      </c>
      <c r="I18" s="92">
        <v>0.63541666666666696</v>
      </c>
      <c r="J18" s="92">
        <v>0.63541666666666696</v>
      </c>
      <c r="K18" s="92">
        <v>0.63541666666666696</v>
      </c>
      <c r="L18" s="92">
        <v>0.63541666666666696</v>
      </c>
      <c r="M18" s="92">
        <v>0.63541666666666696</v>
      </c>
      <c r="N18" s="92">
        <v>0.63541666666666696</v>
      </c>
      <c r="O18" s="92">
        <v>0.63541666666666696</v>
      </c>
      <c r="P18" s="92">
        <v>0.63541666666666696</v>
      </c>
      <c r="Q18" s="92">
        <v>0.63541666666666696</v>
      </c>
      <c r="R18" s="92">
        <v>0.63541666666666696</v>
      </c>
      <c r="S18" s="92">
        <v>0.63541666666666696</v>
      </c>
      <c r="T18" s="92">
        <v>0.63541666666666696</v>
      </c>
      <c r="U18" s="92">
        <v>0.63541666666666696</v>
      </c>
      <c r="V18" s="92">
        <v>0.63541666666666696</v>
      </c>
      <c r="W18" s="92">
        <v>0.63541666666666696</v>
      </c>
      <c r="X18" s="92">
        <v>0.63541666666666696</v>
      </c>
      <c r="Y18" s="92">
        <v>0.63541666666666696</v>
      </c>
      <c r="Z18" s="92">
        <v>0.63541666666666696</v>
      </c>
      <c r="AA18" s="92">
        <v>0.63541666666666696</v>
      </c>
      <c r="AB18" s="92">
        <v>0.63541666666666696</v>
      </c>
      <c r="AC18" s="92">
        <v>0.63541666666666696</v>
      </c>
      <c r="AD18" s="92">
        <v>0.63541666666666696</v>
      </c>
      <c r="AE18" s="92">
        <v>0.63541666666666696</v>
      </c>
      <c r="AF18" s="92">
        <v>0.63541666666666696</v>
      </c>
      <c r="AG18" s="92">
        <v>0.63541666666666696</v>
      </c>
      <c r="AH18" s="92">
        <v>0.63541666666666696</v>
      </c>
      <c r="AI18" s="92">
        <v>0.63541666666666696</v>
      </c>
      <c r="AJ18" s="92">
        <v>0.63541666666666696</v>
      </c>
      <c r="AK18" s="92">
        <v>0.63541666666666696</v>
      </c>
      <c r="AL18" s="92">
        <v>0.63541666666666696</v>
      </c>
      <c r="AM18" s="92">
        <v>0.63541666666666696</v>
      </c>
      <c r="AN18" s="92">
        <v>0.63541666666666696</v>
      </c>
      <c r="AO18" s="92">
        <v>0.63541666666666696</v>
      </c>
      <c r="AP18" s="92">
        <v>0.63541666666666696</v>
      </c>
      <c r="AQ18" s="92">
        <v>0.63541666666666696</v>
      </c>
      <c r="AR18" s="92">
        <v>0.63541666666666696</v>
      </c>
      <c r="AS18" s="92">
        <v>0.63541666666666696</v>
      </c>
      <c r="AT18" s="92">
        <v>0.63541666666666696</v>
      </c>
      <c r="AU18" s="77">
        <f t="shared" si="0"/>
        <v>10.916666666666666</v>
      </c>
      <c r="AV18" s="93">
        <v>60</v>
      </c>
      <c r="AW18" s="93">
        <v>120</v>
      </c>
      <c r="AX18" s="93"/>
      <c r="AY18" s="93"/>
      <c r="AZ18" s="93">
        <v>30</v>
      </c>
      <c r="BA18" s="93">
        <v>15</v>
      </c>
      <c r="BB18" s="93"/>
      <c r="BC18" s="93">
        <v>10</v>
      </c>
      <c r="BD18" s="93">
        <v>30</v>
      </c>
      <c r="BE18" s="79">
        <v>65</v>
      </c>
      <c r="BF18" s="79">
        <v>65</v>
      </c>
      <c r="BG18" s="93">
        <v>20</v>
      </c>
      <c r="BH18" s="93">
        <v>30</v>
      </c>
      <c r="BI18" s="93"/>
      <c r="BJ18" s="93">
        <v>50</v>
      </c>
      <c r="BK18" s="93">
        <v>20</v>
      </c>
      <c r="BL18" s="93">
        <v>100</v>
      </c>
      <c r="BM18" s="93">
        <v>40</v>
      </c>
      <c r="BN18" s="93"/>
      <c r="BO18" s="93"/>
      <c r="BP18" s="93"/>
    </row>
    <row r="19" spans="1:68" s="80" customFormat="1" ht="37.5" customHeight="1">
      <c r="A19" s="81"/>
      <c r="B19" s="81" t="s">
        <v>199</v>
      </c>
      <c r="C19" s="82">
        <v>0.35416666666666702</v>
      </c>
      <c r="D19" s="82">
        <v>0.35416666666666702</v>
      </c>
      <c r="E19" s="102"/>
      <c r="F19" s="82">
        <v>0.35416666666666702</v>
      </c>
      <c r="G19" s="102"/>
      <c r="H19" s="82">
        <v>0.35416666666666702</v>
      </c>
      <c r="I19" s="81"/>
      <c r="J19" s="82">
        <v>0.35416666666666702</v>
      </c>
      <c r="K19" s="82">
        <v>0.35416666666666702</v>
      </c>
      <c r="L19" s="102"/>
      <c r="M19" s="82">
        <v>0.35416666666666702</v>
      </c>
      <c r="N19" s="102"/>
      <c r="O19" s="82">
        <v>0.35416666666666702</v>
      </c>
      <c r="P19" s="82">
        <v>0.35416666666666702</v>
      </c>
      <c r="Q19" s="102"/>
      <c r="R19" s="82">
        <v>0.35416666666666702</v>
      </c>
      <c r="S19" s="102"/>
      <c r="T19" s="82">
        <v>0.35416666666666702</v>
      </c>
      <c r="U19" s="81"/>
      <c r="V19" s="82">
        <v>0.35416666666666702</v>
      </c>
      <c r="W19" s="82">
        <v>0.35416666666666702</v>
      </c>
      <c r="X19" s="102"/>
      <c r="Y19" s="82">
        <v>0.35416666666666702</v>
      </c>
      <c r="Z19" s="102"/>
      <c r="AA19" s="82">
        <v>0.35416666666666702</v>
      </c>
      <c r="AB19" s="81"/>
      <c r="AC19" s="82">
        <v>0.35416666666666702</v>
      </c>
      <c r="AD19" s="82">
        <v>0.35416666666666702</v>
      </c>
      <c r="AE19" s="102"/>
      <c r="AF19" s="82">
        <v>0.35416666666666702</v>
      </c>
      <c r="AG19" s="102"/>
      <c r="AH19" s="82">
        <v>0.35416666666666702</v>
      </c>
      <c r="AI19" s="81"/>
      <c r="AJ19" s="82">
        <v>0.35416666666666702</v>
      </c>
      <c r="AK19" s="82">
        <v>0.35416666666666702</v>
      </c>
      <c r="AL19" s="102"/>
      <c r="AM19" s="82">
        <v>0.35416666666666702</v>
      </c>
      <c r="AN19" s="102"/>
      <c r="AO19" s="82">
        <v>0.35416666666666702</v>
      </c>
      <c r="AP19" s="81"/>
      <c r="AQ19" s="82">
        <v>0.35416666666666702</v>
      </c>
      <c r="AR19" s="82">
        <v>0.35416666666666702</v>
      </c>
      <c r="AS19" s="102"/>
      <c r="AT19" s="82">
        <v>0.35416666666666702</v>
      </c>
      <c r="AU19" s="77">
        <f t="shared" si="0"/>
        <v>14.75</v>
      </c>
      <c r="AV19" s="78">
        <v>60</v>
      </c>
      <c r="AW19" s="78">
        <v>120</v>
      </c>
      <c r="AX19" s="78"/>
      <c r="AY19" s="78"/>
      <c r="AZ19" s="78">
        <v>30</v>
      </c>
      <c r="BA19" s="78"/>
      <c r="BB19" s="78"/>
      <c r="BC19" s="78">
        <v>30</v>
      </c>
      <c r="BD19" s="78">
        <v>75</v>
      </c>
      <c r="BE19" s="79"/>
      <c r="BF19" s="79">
        <v>65</v>
      </c>
      <c r="BG19" s="78">
        <v>30</v>
      </c>
      <c r="BH19" s="78">
        <v>30</v>
      </c>
      <c r="BI19" s="78">
        <v>30</v>
      </c>
      <c r="BJ19" s="78">
        <v>50</v>
      </c>
      <c r="BK19" s="78">
        <v>20</v>
      </c>
      <c r="BL19" s="78">
        <v>60</v>
      </c>
      <c r="BM19" s="78">
        <v>15</v>
      </c>
      <c r="BN19" s="78">
        <v>90</v>
      </c>
      <c r="BO19" s="78">
        <v>150</v>
      </c>
      <c r="BP19" s="78">
        <v>30</v>
      </c>
    </row>
    <row r="20" spans="1:68" ht="37.5" customHeight="1">
      <c r="A20" s="103"/>
      <c r="B20" s="81" t="s">
        <v>94</v>
      </c>
      <c r="C20" s="104">
        <v>0.375</v>
      </c>
      <c r="D20" s="104">
        <v>0.375</v>
      </c>
      <c r="E20" s="104">
        <v>0.375</v>
      </c>
      <c r="F20" s="104">
        <v>0.375</v>
      </c>
      <c r="G20" s="104">
        <v>0.375</v>
      </c>
      <c r="H20" s="104">
        <v>0.375</v>
      </c>
      <c r="I20" s="104">
        <v>0.375</v>
      </c>
      <c r="J20" s="104">
        <v>0.375</v>
      </c>
      <c r="K20" s="104">
        <v>0.375</v>
      </c>
      <c r="L20" s="104">
        <v>0.375</v>
      </c>
      <c r="M20" s="104">
        <v>0.375</v>
      </c>
      <c r="N20" s="104">
        <v>0.375</v>
      </c>
      <c r="O20" s="104">
        <v>0.375</v>
      </c>
      <c r="P20" s="104">
        <v>0.375</v>
      </c>
      <c r="Q20" s="104">
        <v>0.375</v>
      </c>
      <c r="R20" s="104">
        <v>0.375</v>
      </c>
      <c r="S20" s="104">
        <v>0.375</v>
      </c>
      <c r="T20" s="104">
        <v>0.375</v>
      </c>
      <c r="U20" s="104">
        <v>0.375</v>
      </c>
      <c r="V20" s="104">
        <v>0.375</v>
      </c>
      <c r="W20" s="104">
        <v>0.375</v>
      </c>
      <c r="X20" s="104">
        <v>0.375</v>
      </c>
      <c r="Y20" s="104">
        <v>0.375</v>
      </c>
      <c r="Z20" s="104">
        <v>0.375</v>
      </c>
      <c r="AA20" s="104">
        <v>0.375</v>
      </c>
      <c r="AB20" s="104">
        <v>0.375</v>
      </c>
      <c r="AC20" s="104">
        <v>0.375</v>
      </c>
      <c r="AD20" s="104">
        <v>0.375</v>
      </c>
      <c r="AE20" s="104">
        <v>0.375</v>
      </c>
      <c r="AF20" s="104">
        <v>0.375</v>
      </c>
      <c r="AG20" s="104">
        <v>0.375</v>
      </c>
      <c r="AH20" s="104">
        <v>0.375</v>
      </c>
      <c r="AI20" s="104">
        <v>0.375</v>
      </c>
      <c r="AJ20" s="104">
        <v>0.375</v>
      </c>
      <c r="AK20" s="104">
        <v>0.375</v>
      </c>
      <c r="AL20" s="104">
        <v>0.375</v>
      </c>
      <c r="AM20" s="104">
        <v>0.375</v>
      </c>
      <c r="AN20" s="104">
        <v>0.375</v>
      </c>
      <c r="AO20" s="104">
        <v>0.375</v>
      </c>
      <c r="AP20" s="104">
        <v>0.375</v>
      </c>
      <c r="AQ20" s="104">
        <v>0.375</v>
      </c>
      <c r="AR20" s="104">
        <v>0.375</v>
      </c>
      <c r="AS20" s="104">
        <v>0.375</v>
      </c>
      <c r="AT20" s="104">
        <v>0.375</v>
      </c>
      <c r="AU20" s="77">
        <f t="shared" si="0"/>
        <v>11.916666666666666</v>
      </c>
      <c r="AV20" s="98"/>
      <c r="AW20" s="98">
        <v>30</v>
      </c>
      <c r="AX20" s="98"/>
      <c r="AY20" s="98">
        <v>140</v>
      </c>
      <c r="AZ20" s="98">
        <v>15</v>
      </c>
      <c r="BA20" s="98">
        <v>60</v>
      </c>
      <c r="BB20" s="98"/>
      <c r="BC20" s="98">
        <v>10</v>
      </c>
      <c r="BD20" s="98">
        <v>20</v>
      </c>
      <c r="BE20" s="79">
        <v>245</v>
      </c>
      <c r="BF20" s="79"/>
      <c r="BG20" s="98">
        <v>15</v>
      </c>
      <c r="BH20" s="98">
        <v>20</v>
      </c>
      <c r="BI20" s="98">
        <v>30</v>
      </c>
      <c r="BJ20" s="98">
        <v>50</v>
      </c>
      <c r="BK20" s="98">
        <v>20</v>
      </c>
      <c r="BL20" s="98">
        <v>30</v>
      </c>
      <c r="BM20" s="98">
        <v>30</v>
      </c>
      <c r="BN20" s="98"/>
      <c r="BO20" s="98"/>
      <c r="BP20" s="98"/>
    </row>
    <row r="21" spans="1:68" ht="37.5" customHeight="1">
      <c r="A21" s="103"/>
      <c r="B21" s="81" t="s">
        <v>95</v>
      </c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04"/>
      <c r="AM21" s="104"/>
      <c r="AN21" s="104"/>
      <c r="AO21" s="104"/>
      <c r="AP21" s="104"/>
      <c r="AQ21" s="104"/>
      <c r="AR21" s="104"/>
      <c r="AS21" s="104"/>
      <c r="AT21" s="104"/>
      <c r="AU21" s="77">
        <f t="shared" si="0"/>
        <v>11.916666666666666</v>
      </c>
      <c r="AV21" s="98"/>
      <c r="AW21" s="98">
        <v>30</v>
      </c>
      <c r="AX21" s="98"/>
      <c r="AY21" s="98">
        <v>140</v>
      </c>
      <c r="AZ21" s="98">
        <v>15</v>
      </c>
      <c r="BA21" s="98">
        <v>60</v>
      </c>
      <c r="BB21" s="98"/>
      <c r="BC21" s="98">
        <v>10</v>
      </c>
      <c r="BD21" s="98">
        <v>20</v>
      </c>
      <c r="BE21" s="79">
        <v>245</v>
      </c>
      <c r="BF21" s="79"/>
      <c r="BG21" s="98">
        <v>15</v>
      </c>
      <c r="BH21" s="98">
        <v>20</v>
      </c>
      <c r="BI21" s="98">
        <v>30</v>
      </c>
      <c r="BJ21" s="98">
        <v>50</v>
      </c>
      <c r="BK21" s="98">
        <v>20</v>
      </c>
      <c r="BL21" s="98">
        <v>30</v>
      </c>
      <c r="BM21" s="98">
        <v>30</v>
      </c>
      <c r="BN21" s="98"/>
      <c r="BO21" s="98"/>
      <c r="BP21" s="98"/>
    </row>
    <row r="22" spans="1:68" ht="37.5" customHeight="1">
      <c r="A22" s="103"/>
      <c r="B22" s="81" t="s">
        <v>97</v>
      </c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  <c r="AH22" s="104"/>
      <c r="AI22" s="104"/>
      <c r="AJ22" s="104"/>
      <c r="AK22" s="104"/>
      <c r="AL22" s="104"/>
      <c r="AM22" s="104"/>
      <c r="AN22" s="104"/>
      <c r="AO22" s="104"/>
      <c r="AP22" s="104"/>
      <c r="AQ22" s="104"/>
      <c r="AR22" s="104"/>
      <c r="AS22" s="104"/>
      <c r="AT22" s="104"/>
      <c r="AU22" s="77">
        <f t="shared" si="0"/>
        <v>11.916666666666666</v>
      </c>
      <c r="AV22" s="98"/>
      <c r="AW22" s="98">
        <v>30</v>
      </c>
      <c r="AX22" s="98"/>
      <c r="AY22" s="98">
        <v>140</v>
      </c>
      <c r="AZ22" s="98">
        <v>15</v>
      </c>
      <c r="BA22" s="98">
        <v>60</v>
      </c>
      <c r="BB22" s="98"/>
      <c r="BC22" s="98">
        <v>10</v>
      </c>
      <c r="BD22" s="98">
        <v>20</v>
      </c>
      <c r="BE22" s="79">
        <v>245</v>
      </c>
      <c r="BF22" s="79"/>
      <c r="BG22" s="98">
        <v>15</v>
      </c>
      <c r="BH22" s="98">
        <v>20</v>
      </c>
      <c r="BI22" s="98">
        <v>30</v>
      </c>
      <c r="BJ22" s="98">
        <v>50</v>
      </c>
      <c r="BK22" s="98">
        <v>20</v>
      </c>
      <c r="BL22" s="98">
        <v>30</v>
      </c>
      <c r="BM22" s="98">
        <v>30</v>
      </c>
      <c r="BN22" s="98"/>
      <c r="BO22" s="98"/>
      <c r="BP22" s="98"/>
    </row>
    <row r="23" spans="1:68" ht="37.5" customHeight="1">
      <c r="A23" s="103"/>
      <c r="B23" s="81" t="s">
        <v>96</v>
      </c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77">
        <f t="shared" si="0"/>
        <v>9.5833333333333339</v>
      </c>
      <c r="AV23" s="98"/>
      <c r="AW23" s="98">
        <v>30</v>
      </c>
      <c r="AX23" s="98"/>
      <c r="AY23" s="98"/>
      <c r="AZ23" s="98">
        <v>15</v>
      </c>
      <c r="BA23" s="98">
        <v>60</v>
      </c>
      <c r="BB23" s="98"/>
      <c r="BC23" s="98">
        <v>10</v>
      </c>
      <c r="BD23" s="98">
        <v>20</v>
      </c>
      <c r="BE23" s="79">
        <v>245</v>
      </c>
      <c r="BF23" s="79"/>
      <c r="BG23" s="98">
        <v>15</v>
      </c>
      <c r="BH23" s="98">
        <v>20</v>
      </c>
      <c r="BI23" s="98">
        <v>30</v>
      </c>
      <c r="BJ23" s="98">
        <v>50</v>
      </c>
      <c r="BK23" s="98">
        <v>20</v>
      </c>
      <c r="BL23" s="98">
        <v>30</v>
      </c>
      <c r="BM23" s="98">
        <v>30</v>
      </c>
      <c r="BN23" s="98"/>
      <c r="BO23" s="98"/>
      <c r="BP23" s="98"/>
    </row>
    <row r="24" spans="1:68" ht="37.5" customHeight="1">
      <c r="A24" s="103"/>
      <c r="B24" s="81" t="s">
        <v>324</v>
      </c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4"/>
      <c r="AU24" s="77">
        <v>14.433333333333334</v>
      </c>
      <c r="AV24" s="98"/>
      <c r="AW24" s="98"/>
      <c r="AX24" s="98"/>
      <c r="AY24" s="98"/>
      <c r="AZ24" s="98"/>
      <c r="BA24" s="98"/>
      <c r="BB24" s="98"/>
      <c r="BC24" s="98"/>
      <c r="BD24" s="98"/>
      <c r="BE24" s="79"/>
      <c r="BF24" s="79"/>
      <c r="BG24" s="98"/>
      <c r="BH24" s="98"/>
      <c r="BI24" s="98"/>
      <c r="BJ24" s="98"/>
      <c r="BK24" s="98"/>
      <c r="BL24" s="98"/>
      <c r="BM24" s="98"/>
      <c r="BN24" s="98"/>
      <c r="BO24" s="98"/>
      <c r="BP24" s="98"/>
    </row>
    <row r="25" spans="1:68" s="80" customFormat="1" ht="37.5" customHeight="1">
      <c r="A25" s="81"/>
      <c r="B25" s="81" t="s">
        <v>116</v>
      </c>
      <c r="C25" s="82">
        <v>0.42708333333333331</v>
      </c>
      <c r="D25" s="82">
        <v>0.42708333333333331</v>
      </c>
      <c r="E25" s="82">
        <v>0.42708333333333331</v>
      </c>
      <c r="F25" s="82">
        <v>0.42708333333333331</v>
      </c>
      <c r="G25" s="82">
        <v>0.42708333333333331</v>
      </c>
      <c r="H25" s="82">
        <v>0.42708333333333331</v>
      </c>
      <c r="I25" s="82">
        <v>0.42708333333333331</v>
      </c>
      <c r="J25" s="82">
        <v>0.42708333333333331</v>
      </c>
      <c r="K25" s="82">
        <v>0.42708333333333331</v>
      </c>
      <c r="L25" s="82">
        <v>0.42708333333333331</v>
      </c>
      <c r="M25" s="82">
        <v>0.42708333333333331</v>
      </c>
      <c r="N25" s="82">
        <v>0.42708333333333331</v>
      </c>
      <c r="O25" s="82">
        <v>0.42708333333333331</v>
      </c>
      <c r="P25" s="82">
        <v>0.42708333333333331</v>
      </c>
      <c r="Q25" s="82">
        <v>0.42708333333333331</v>
      </c>
      <c r="R25" s="82">
        <v>0.42708333333333331</v>
      </c>
      <c r="S25" s="82">
        <v>0.42708333333333331</v>
      </c>
      <c r="T25" s="82">
        <v>0.42708333333333331</v>
      </c>
      <c r="U25" s="82">
        <v>0.42708333333333331</v>
      </c>
      <c r="V25" s="82">
        <v>0.42708333333333331</v>
      </c>
      <c r="W25" s="82">
        <v>0.42708333333333331</v>
      </c>
      <c r="X25" s="82">
        <v>0.42708333333333331</v>
      </c>
      <c r="Y25" s="82">
        <v>0.42708333333333331</v>
      </c>
      <c r="Z25" s="82">
        <v>0.42708333333333331</v>
      </c>
      <c r="AA25" s="82">
        <v>0.42708333333333331</v>
      </c>
      <c r="AB25" s="82">
        <v>0.42708333333333331</v>
      </c>
      <c r="AC25" s="82">
        <v>0.42708333333333331</v>
      </c>
      <c r="AD25" s="82">
        <v>0.42708333333333331</v>
      </c>
      <c r="AE25" s="82">
        <v>0.42708333333333331</v>
      </c>
      <c r="AF25" s="82">
        <v>0.42708333333333331</v>
      </c>
      <c r="AG25" s="82">
        <v>0.42708333333333331</v>
      </c>
      <c r="AH25" s="82">
        <v>0.42708333333333331</v>
      </c>
      <c r="AI25" s="82">
        <v>0.42708333333333331</v>
      </c>
      <c r="AJ25" s="82">
        <v>0.42708333333333331</v>
      </c>
      <c r="AK25" s="82">
        <v>0.42708333333333331</v>
      </c>
      <c r="AL25" s="82">
        <v>0.42708333333333331</v>
      </c>
      <c r="AM25" s="82">
        <v>0.42708333333333331</v>
      </c>
      <c r="AN25" s="82">
        <v>0.42708333333333331</v>
      </c>
      <c r="AO25" s="82">
        <v>0.42708333333333331</v>
      </c>
      <c r="AP25" s="82">
        <v>0.42708333333333331</v>
      </c>
      <c r="AQ25" s="82">
        <v>0.42708333333333331</v>
      </c>
      <c r="AR25" s="82">
        <v>0.42708333333333331</v>
      </c>
      <c r="AS25" s="82">
        <v>0.42708333333333331</v>
      </c>
      <c r="AT25" s="82">
        <v>0.42708333333333331</v>
      </c>
      <c r="AU25" s="77">
        <f t="shared" ref="AU25:AU34" si="1">SUM(AV25:BP25)/60</f>
        <v>21.666666666666668</v>
      </c>
      <c r="AV25" s="78">
        <v>60</v>
      </c>
      <c r="AW25" s="93">
        <v>30</v>
      </c>
      <c r="AX25" s="78">
        <v>165</v>
      </c>
      <c r="AY25" s="78"/>
      <c r="AZ25" s="78"/>
      <c r="BA25" s="78">
        <v>60</v>
      </c>
      <c r="BB25" s="78">
        <v>45</v>
      </c>
      <c r="BC25" s="78"/>
      <c r="BD25" s="78"/>
      <c r="BE25" s="79"/>
      <c r="BF25" s="79">
        <v>145</v>
      </c>
      <c r="BG25" s="78">
        <v>20</v>
      </c>
      <c r="BH25" s="78">
        <v>15</v>
      </c>
      <c r="BI25" s="78">
        <v>30</v>
      </c>
      <c r="BJ25" s="78">
        <v>45</v>
      </c>
      <c r="BK25" s="78">
        <v>30</v>
      </c>
      <c r="BL25" s="78">
        <v>30</v>
      </c>
      <c r="BM25" s="78">
        <v>100</v>
      </c>
      <c r="BN25" s="78">
        <v>45</v>
      </c>
      <c r="BO25" s="78">
        <v>450</v>
      </c>
      <c r="BP25" s="78">
        <v>30</v>
      </c>
    </row>
    <row r="26" spans="1:68" s="80" customFormat="1" ht="37.5" customHeight="1">
      <c r="A26" s="81"/>
      <c r="B26" s="81" t="s">
        <v>269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82"/>
      <c r="AE26" s="82"/>
      <c r="AF26" s="82"/>
      <c r="AG26" s="82"/>
      <c r="AH26" s="82"/>
      <c r="AI26" s="82"/>
      <c r="AJ26" s="82"/>
      <c r="AK26" s="82"/>
      <c r="AL26" s="82"/>
      <c r="AM26" s="82"/>
      <c r="AN26" s="82"/>
      <c r="AO26" s="82"/>
      <c r="AP26" s="82"/>
      <c r="AQ26" s="82"/>
      <c r="AR26" s="82"/>
      <c r="AS26" s="82"/>
      <c r="AT26" s="82"/>
      <c r="AU26" s="77">
        <f t="shared" si="1"/>
        <v>21.666666666666668</v>
      </c>
      <c r="AV26" s="78">
        <v>60</v>
      </c>
      <c r="AW26" s="93">
        <v>30</v>
      </c>
      <c r="AX26" s="78">
        <v>165</v>
      </c>
      <c r="AY26" s="78"/>
      <c r="AZ26" s="78"/>
      <c r="BA26" s="78">
        <v>60</v>
      </c>
      <c r="BB26" s="78">
        <v>45</v>
      </c>
      <c r="BC26" s="78"/>
      <c r="BD26" s="78"/>
      <c r="BE26" s="79"/>
      <c r="BF26" s="79">
        <v>145</v>
      </c>
      <c r="BG26" s="78">
        <v>20</v>
      </c>
      <c r="BH26" s="78">
        <v>15</v>
      </c>
      <c r="BI26" s="78">
        <v>30</v>
      </c>
      <c r="BJ26" s="78">
        <v>45</v>
      </c>
      <c r="BK26" s="78">
        <v>30</v>
      </c>
      <c r="BL26" s="78">
        <v>30</v>
      </c>
      <c r="BM26" s="78">
        <v>100</v>
      </c>
      <c r="BN26" s="78">
        <v>45</v>
      </c>
      <c r="BO26" s="78">
        <v>450</v>
      </c>
      <c r="BP26" s="78">
        <v>30</v>
      </c>
    </row>
    <row r="27" spans="1:68" s="80" customFormat="1" ht="37.5" customHeight="1">
      <c r="A27" s="81"/>
      <c r="B27" s="81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77">
        <f t="shared" si="1"/>
        <v>0</v>
      </c>
      <c r="AV27" s="78"/>
      <c r="AW27" s="93"/>
      <c r="AX27" s="78"/>
      <c r="AY27" s="78"/>
      <c r="AZ27" s="78"/>
      <c r="BA27" s="78"/>
      <c r="BB27" s="78"/>
      <c r="BC27" s="78"/>
      <c r="BD27" s="78"/>
      <c r="BE27" s="79"/>
      <c r="BF27" s="79"/>
      <c r="BG27" s="78"/>
      <c r="BH27" s="78"/>
      <c r="BI27" s="78"/>
      <c r="BJ27" s="78"/>
      <c r="BK27" s="78"/>
      <c r="BL27" s="78"/>
      <c r="BM27" s="78"/>
      <c r="BN27" s="78"/>
      <c r="BO27" s="78"/>
      <c r="BP27" s="78"/>
    </row>
    <row r="28" spans="1:68" s="80" customFormat="1" ht="37.5" customHeight="1">
      <c r="A28" s="81"/>
      <c r="B28" s="81" t="s">
        <v>118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82"/>
      <c r="AE28" s="82"/>
      <c r="AF28" s="82"/>
      <c r="AG28" s="82"/>
      <c r="AH28" s="82"/>
      <c r="AI28" s="82"/>
      <c r="AJ28" s="82"/>
      <c r="AK28" s="82"/>
      <c r="AL28" s="82"/>
      <c r="AM28" s="82"/>
      <c r="AN28" s="82"/>
      <c r="AO28" s="82"/>
      <c r="AP28" s="82"/>
      <c r="AQ28" s="82"/>
      <c r="AR28" s="82"/>
      <c r="AS28" s="82"/>
      <c r="AT28" s="82"/>
      <c r="AU28" s="77">
        <f t="shared" si="1"/>
        <v>0</v>
      </c>
      <c r="AV28" s="78"/>
      <c r="AW28" s="93"/>
      <c r="AX28" s="78"/>
      <c r="AY28" s="78"/>
      <c r="AZ28" s="78"/>
      <c r="BA28" s="78"/>
      <c r="BB28" s="78"/>
      <c r="BC28" s="78"/>
      <c r="BD28" s="78"/>
      <c r="BE28" s="79"/>
      <c r="BF28" s="79"/>
      <c r="BG28" s="78"/>
      <c r="BH28" s="78"/>
      <c r="BI28" s="78"/>
      <c r="BJ28" s="78"/>
      <c r="BK28" s="78"/>
      <c r="BL28" s="78"/>
      <c r="BM28" s="78"/>
      <c r="BN28" s="78"/>
      <c r="BO28" s="78"/>
      <c r="BP28" s="78"/>
    </row>
    <row r="29" spans="1:68" ht="37.5" customHeight="1">
      <c r="A29" s="103"/>
      <c r="B29" s="91" t="s">
        <v>110</v>
      </c>
      <c r="C29" s="104">
        <v>0.47222222222222199</v>
      </c>
      <c r="D29" s="104">
        <v>0.47222222222222199</v>
      </c>
      <c r="E29" s="104">
        <v>0.47222222222222199</v>
      </c>
      <c r="F29" s="104">
        <v>0.47222222222222199</v>
      </c>
      <c r="G29" s="104">
        <v>0.47222222222222199</v>
      </c>
      <c r="H29" s="104">
        <v>0.47222222222222199</v>
      </c>
      <c r="I29" s="104">
        <v>0.47222222222222199</v>
      </c>
      <c r="J29" s="104">
        <v>0.47222222222222199</v>
      </c>
      <c r="K29" s="104">
        <v>0.47222222222222199</v>
      </c>
      <c r="L29" s="104">
        <v>0.47222222222222199</v>
      </c>
      <c r="M29" s="104">
        <v>0.47222222222222199</v>
      </c>
      <c r="N29" s="104">
        <v>0.47222222222222199</v>
      </c>
      <c r="O29" s="104">
        <v>0.47222222222222199</v>
      </c>
      <c r="P29" s="104">
        <v>0.47222222222222199</v>
      </c>
      <c r="Q29" s="104">
        <v>0.47222222222222199</v>
      </c>
      <c r="R29" s="104">
        <v>0.47222222222222199</v>
      </c>
      <c r="S29" s="104">
        <v>0.47222222222222199</v>
      </c>
      <c r="T29" s="104">
        <v>0.47222222222222199</v>
      </c>
      <c r="U29" s="104">
        <v>0.47222222222222199</v>
      </c>
      <c r="V29" s="104">
        <v>0.47222222222222199</v>
      </c>
      <c r="W29" s="104">
        <v>0.47222222222222199</v>
      </c>
      <c r="X29" s="104">
        <v>0.47222222222222199</v>
      </c>
      <c r="Y29" s="104">
        <v>0.47222222222222199</v>
      </c>
      <c r="Z29" s="104">
        <v>0.47222222222222199</v>
      </c>
      <c r="AA29" s="104">
        <v>0.47222222222222199</v>
      </c>
      <c r="AB29" s="104">
        <v>0.47222222222222199</v>
      </c>
      <c r="AC29" s="104">
        <v>0.47222222222222199</v>
      </c>
      <c r="AD29" s="104">
        <v>0.47222222222222199</v>
      </c>
      <c r="AE29" s="104">
        <v>0.47222222222222199</v>
      </c>
      <c r="AF29" s="104">
        <v>0.47222222222222199</v>
      </c>
      <c r="AG29" s="104">
        <v>0.47222222222222199</v>
      </c>
      <c r="AH29" s="104">
        <v>0.47222222222222199</v>
      </c>
      <c r="AI29" s="104">
        <v>0.47222222222222199</v>
      </c>
      <c r="AJ29" s="104">
        <v>0.47222222222222199</v>
      </c>
      <c r="AK29" s="104">
        <v>0.47222222222222199</v>
      </c>
      <c r="AL29" s="104">
        <v>0.47222222222222199</v>
      </c>
      <c r="AM29" s="104">
        <v>0.47222222222222199</v>
      </c>
      <c r="AN29" s="104">
        <v>0.47222222222222199</v>
      </c>
      <c r="AO29" s="104">
        <v>0.47222222222222199</v>
      </c>
      <c r="AP29" s="104">
        <v>0.47222222222222199</v>
      </c>
      <c r="AQ29" s="104">
        <v>0.47222222222222199</v>
      </c>
      <c r="AR29" s="104">
        <v>0.47222222222222199</v>
      </c>
      <c r="AS29" s="104">
        <v>0.47222222222222199</v>
      </c>
      <c r="AT29" s="104">
        <v>0.47222222222222199</v>
      </c>
      <c r="AU29" s="77">
        <f t="shared" si="1"/>
        <v>9.75</v>
      </c>
      <c r="AV29" s="98">
        <v>60</v>
      </c>
      <c r="AW29" s="98">
        <v>120</v>
      </c>
      <c r="AX29" s="98"/>
      <c r="AY29" s="98"/>
      <c r="AZ29" s="98"/>
      <c r="BA29" s="98">
        <v>45</v>
      </c>
      <c r="BB29" s="98">
        <v>15</v>
      </c>
      <c r="BC29" s="98">
        <v>30</v>
      </c>
      <c r="BD29" s="98">
        <v>30</v>
      </c>
      <c r="BE29" s="79">
        <v>65</v>
      </c>
      <c r="BF29" s="79"/>
      <c r="BG29" s="98">
        <v>30</v>
      </c>
      <c r="BH29" s="98"/>
      <c r="BI29" s="98">
        <v>30</v>
      </c>
      <c r="BJ29" s="98">
        <v>50</v>
      </c>
      <c r="BK29" s="98">
        <v>20</v>
      </c>
      <c r="BL29" s="98">
        <v>60</v>
      </c>
      <c r="BM29" s="98">
        <v>30</v>
      </c>
      <c r="BN29" s="98"/>
      <c r="BO29" s="98"/>
      <c r="BP29" s="98"/>
    </row>
    <row r="30" spans="1:68" ht="37.5" customHeight="1">
      <c r="A30" s="103"/>
      <c r="B30" s="91" t="s">
        <v>112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  <c r="AH30" s="104"/>
      <c r="AI30" s="104"/>
      <c r="AJ30" s="104"/>
      <c r="AK30" s="104"/>
      <c r="AL30" s="104"/>
      <c r="AM30" s="104"/>
      <c r="AN30" s="104"/>
      <c r="AO30" s="104"/>
      <c r="AP30" s="104"/>
      <c r="AQ30" s="104"/>
      <c r="AR30" s="104"/>
      <c r="AS30" s="104"/>
      <c r="AT30" s="104"/>
      <c r="AU30" s="77">
        <f t="shared" si="1"/>
        <v>9.75</v>
      </c>
      <c r="AV30" s="98">
        <v>60</v>
      </c>
      <c r="AW30" s="98">
        <v>120</v>
      </c>
      <c r="AX30" s="98"/>
      <c r="AY30" s="98"/>
      <c r="AZ30" s="98"/>
      <c r="BA30" s="98">
        <v>45</v>
      </c>
      <c r="BB30" s="98">
        <v>15</v>
      </c>
      <c r="BC30" s="98">
        <v>30</v>
      </c>
      <c r="BD30" s="98">
        <v>30</v>
      </c>
      <c r="BE30" s="79">
        <v>65</v>
      </c>
      <c r="BF30" s="79"/>
      <c r="BG30" s="98">
        <v>30</v>
      </c>
      <c r="BH30" s="98"/>
      <c r="BI30" s="98">
        <v>30</v>
      </c>
      <c r="BJ30" s="98">
        <v>50</v>
      </c>
      <c r="BK30" s="98">
        <v>20</v>
      </c>
      <c r="BL30" s="98">
        <v>60</v>
      </c>
      <c r="BM30" s="98">
        <v>30</v>
      </c>
      <c r="BN30" s="98"/>
      <c r="BO30" s="98"/>
      <c r="BP30" s="98"/>
    </row>
    <row r="31" spans="1:68" s="80" customFormat="1" ht="37.5" customHeight="1">
      <c r="A31" s="81"/>
      <c r="B31" s="75" t="s">
        <v>123</v>
      </c>
      <c r="C31" s="106" t="s">
        <v>111</v>
      </c>
      <c r="D31" s="106" t="s">
        <v>111</v>
      </c>
      <c r="E31" s="106" t="s">
        <v>111</v>
      </c>
      <c r="F31" s="106" t="s">
        <v>111</v>
      </c>
      <c r="G31" s="106" t="s">
        <v>111</v>
      </c>
      <c r="H31" s="106" t="s">
        <v>111</v>
      </c>
      <c r="I31" s="106" t="s">
        <v>111</v>
      </c>
      <c r="J31" s="106" t="s">
        <v>111</v>
      </c>
      <c r="K31" s="106" t="s">
        <v>111</v>
      </c>
      <c r="L31" s="106" t="s">
        <v>111</v>
      </c>
      <c r="M31" s="106" t="s">
        <v>111</v>
      </c>
      <c r="N31" s="106" t="s">
        <v>111</v>
      </c>
      <c r="O31" s="106" t="s">
        <v>111</v>
      </c>
      <c r="P31" s="106" t="s">
        <v>111</v>
      </c>
      <c r="Q31" s="106" t="s">
        <v>111</v>
      </c>
      <c r="R31" s="106" t="s">
        <v>111</v>
      </c>
      <c r="S31" s="106" t="s">
        <v>111</v>
      </c>
      <c r="T31" s="106" t="s">
        <v>111</v>
      </c>
      <c r="U31" s="106" t="s">
        <v>111</v>
      </c>
      <c r="V31" s="106" t="s">
        <v>111</v>
      </c>
      <c r="W31" s="106" t="s">
        <v>111</v>
      </c>
      <c r="X31" s="106" t="s">
        <v>111</v>
      </c>
      <c r="Y31" s="106" t="s">
        <v>111</v>
      </c>
      <c r="Z31" s="106" t="s">
        <v>111</v>
      </c>
      <c r="AA31" s="106" t="s">
        <v>111</v>
      </c>
      <c r="AB31" s="106" t="s">
        <v>111</v>
      </c>
      <c r="AC31" s="106" t="s">
        <v>111</v>
      </c>
      <c r="AD31" s="106" t="s">
        <v>111</v>
      </c>
      <c r="AE31" s="106" t="s">
        <v>111</v>
      </c>
      <c r="AF31" s="106" t="s">
        <v>111</v>
      </c>
      <c r="AG31" s="106" t="s">
        <v>111</v>
      </c>
      <c r="AH31" s="106" t="s">
        <v>111</v>
      </c>
      <c r="AI31" s="106" t="s">
        <v>111</v>
      </c>
      <c r="AJ31" s="106" t="s">
        <v>111</v>
      </c>
      <c r="AK31" s="106" t="s">
        <v>111</v>
      </c>
      <c r="AL31" s="106" t="s">
        <v>111</v>
      </c>
      <c r="AM31" s="106" t="s">
        <v>111</v>
      </c>
      <c r="AN31" s="106" t="s">
        <v>111</v>
      </c>
      <c r="AO31" s="106" t="s">
        <v>111</v>
      </c>
      <c r="AP31" s="106" t="s">
        <v>111</v>
      </c>
      <c r="AQ31" s="106" t="s">
        <v>111</v>
      </c>
      <c r="AR31" s="106" t="s">
        <v>111</v>
      </c>
      <c r="AS31" s="106" t="s">
        <v>111</v>
      </c>
      <c r="AT31" s="106" t="s">
        <v>111</v>
      </c>
      <c r="AU31" s="77">
        <f t="shared" si="1"/>
        <v>3.3333333333333335</v>
      </c>
      <c r="AV31" s="93"/>
      <c r="AW31" s="93"/>
      <c r="AX31" s="93"/>
      <c r="AY31" s="93"/>
      <c r="AZ31" s="93"/>
      <c r="BA31" s="93"/>
      <c r="BB31" s="93"/>
      <c r="BC31" s="93"/>
      <c r="BD31" s="93"/>
      <c r="BE31" s="79"/>
      <c r="BF31" s="79"/>
      <c r="BG31" s="93"/>
      <c r="BH31" s="93"/>
      <c r="BI31" s="93"/>
      <c r="BJ31" s="93">
        <v>50</v>
      </c>
      <c r="BK31" s="93"/>
      <c r="BL31" s="93"/>
      <c r="BM31" s="93"/>
      <c r="BN31" s="93"/>
      <c r="BO31" s="93">
        <v>120</v>
      </c>
      <c r="BP31" s="93">
        <v>30</v>
      </c>
    </row>
    <row r="32" spans="1:68" s="80" customFormat="1" ht="37.5" customHeight="1">
      <c r="A32" s="81"/>
      <c r="B32" s="75" t="s">
        <v>250</v>
      </c>
      <c r="C32" s="92"/>
      <c r="D32" s="106"/>
      <c r="E32" s="92">
        <v>0.63541666666666696</v>
      </c>
      <c r="F32" s="106"/>
      <c r="G32" s="106"/>
      <c r="H32" s="92">
        <v>0.63541666666666696</v>
      </c>
      <c r="I32" s="106"/>
      <c r="J32" s="92"/>
      <c r="K32" s="106"/>
      <c r="L32" s="92">
        <v>0.63541666666666696</v>
      </c>
      <c r="M32" s="106"/>
      <c r="N32" s="106"/>
      <c r="O32" s="92">
        <v>0.63541666666666696</v>
      </c>
      <c r="P32" s="106"/>
      <c r="Q32" s="92">
        <v>0.63541666666666696</v>
      </c>
      <c r="R32" s="106"/>
      <c r="S32" s="106"/>
      <c r="T32" s="92">
        <v>0.63541666666666696</v>
      </c>
      <c r="U32" s="106"/>
      <c r="V32" s="92">
        <v>0.63541666666666696</v>
      </c>
      <c r="W32" s="106"/>
      <c r="X32" s="92">
        <v>0.63541666666666696</v>
      </c>
      <c r="Y32" s="106"/>
      <c r="Z32" s="106"/>
      <c r="AA32" s="92">
        <v>0.63541666666666696</v>
      </c>
      <c r="AB32" s="106"/>
      <c r="AC32" s="92">
        <v>0.63541666666666696</v>
      </c>
      <c r="AD32" s="106"/>
      <c r="AE32" s="92">
        <v>0.63541666666666696</v>
      </c>
      <c r="AF32" s="106"/>
      <c r="AG32" s="106"/>
      <c r="AH32" s="92">
        <v>0.63541666666666696</v>
      </c>
      <c r="AI32" s="106"/>
      <c r="AJ32" s="92">
        <v>0.63541666666666696</v>
      </c>
      <c r="AK32" s="106"/>
      <c r="AL32" s="92">
        <v>0.63541666666666696</v>
      </c>
      <c r="AM32" s="106"/>
      <c r="AN32" s="106"/>
      <c r="AO32" s="92">
        <v>0.63541666666666696</v>
      </c>
      <c r="AP32" s="106"/>
      <c r="AQ32" s="92">
        <v>0.63541666666666696</v>
      </c>
      <c r="AR32" s="106"/>
      <c r="AS32" s="92">
        <v>0.63541666666666696</v>
      </c>
      <c r="AT32" s="106"/>
      <c r="AU32" s="77">
        <f t="shared" si="1"/>
        <v>26</v>
      </c>
      <c r="AV32" s="93">
        <v>1350</v>
      </c>
      <c r="AW32" s="93"/>
      <c r="AX32" s="93"/>
      <c r="AY32" s="93"/>
      <c r="AZ32" s="93"/>
      <c r="BA32" s="93"/>
      <c r="BB32" s="93"/>
      <c r="BC32" s="93"/>
      <c r="BD32" s="93">
        <v>60</v>
      </c>
      <c r="BE32" s="79"/>
      <c r="BF32" s="79"/>
      <c r="BG32" s="93"/>
      <c r="BH32" s="93"/>
      <c r="BI32" s="93">
        <v>30</v>
      </c>
      <c r="BJ32" s="93"/>
      <c r="BK32" s="93"/>
      <c r="BL32" s="93"/>
      <c r="BM32" s="93"/>
      <c r="BN32" s="93">
        <v>90</v>
      </c>
      <c r="BO32" s="93"/>
      <c r="BP32" s="93">
        <v>30</v>
      </c>
    </row>
    <row r="33" spans="1:68" s="94" customFormat="1" ht="37.5" customHeight="1">
      <c r="A33" s="90"/>
      <c r="B33" s="81" t="s">
        <v>101</v>
      </c>
      <c r="C33" s="82">
        <v>0.39583333333333298</v>
      </c>
      <c r="D33" s="82">
        <v>0.39583333333333298</v>
      </c>
      <c r="E33" s="82">
        <v>0.39583333333333298</v>
      </c>
      <c r="F33" s="82">
        <v>0.39583333333333298</v>
      </c>
      <c r="G33" s="82">
        <v>0.39583333333333298</v>
      </c>
      <c r="H33" s="82">
        <v>0.39583333333333298</v>
      </c>
      <c r="I33" s="82">
        <v>0.39583333333333298</v>
      </c>
      <c r="J33" s="82">
        <v>0.39583333333333298</v>
      </c>
      <c r="K33" s="82">
        <v>0.39583333333333298</v>
      </c>
      <c r="L33" s="82">
        <v>0.39583333333333298</v>
      </c>
      <c r="M33" s="82">
        <v>0.39583333333333298</v>
      </c>
      <c r="N33" s="82">
        <v>0.39583333333333298</v>
      </c>
      <c r="O33" s="82">
        <v>0.39583333333333298</v>
      </c>
      <c r="P33" s="82">
        <v>0.39583333333333298</v>
      </c>
      <c r="Q33" s="82">
        <v>0.39583333333333298</v>
      </c>
      <c r="R33" s="82">
        <v>0.39583333333333298</v>
      </c>
      <c r="S33" s="82">
        <v>0.39583333333333298</v>
      </c>
      <c r="T33" s="82">
        <v>0.39583333333333298</v>
      </c>
      <c r="U33" s="82">
        <v>0.39583333333333298</v>
      </c>
      <c r="V33" s="82">
        <v>0.39583333333333298</v>
      </c>
      <c r="W33" s="82">
        <v>0.39583333333333298</v>
      </c>
      <c r="X33" s="82">
        <v>0.39583333333333298</v>
      </c>
      <c r="Y33" s="82">
        <v>0.39583333333333298</v>
      </c>
      <c r="Z33" s="82">
        <v>0.39583333333333298</v>
      </c>
      <c r="AA33" s="82">
        <v>0.39583333333333298</v>
      </c>
      <c r="AB33" s="82">
        <v>0.39583333333333298</v>
      </c>
      <c r="AC33" s="82">
        <v>0.39583333333333298</v>
      </c>
      <c r="AD33" s="82">
        <v>0.39583333333333298</v>
      </c>
      <c r="AE33" s="82">
        <v>0.39583333333333298</v>
      </c>
      <c r="AF33" s="82">
        <v>0.39583333333333298</v>
      </c>
      <c r="AG33" s="82">
        <v>0.39583333333333298</v>
      </c>
      <c r="AH33" s="82">
        <v>0.39583333333333298</v>
      </c>
      <c r="AI33" s="82">
        <v>0.39583333333333298</v>
      </c>
      <c r="AJ33" s="82">
        <v>0.39583333333333298</v>
      </c>
      <c r="AK33" s="82">
        <v>0.39583333333333298</v>
      </c>
      <c r="AL33" s="82">
        <v>0.39583333333333298</v>
      </c>
      <c r="AM33" s="82">
        <v>0.39583333333333298</v>
      </c>
      <c r="AN33" s="82">
        <v>0.39583333333333298</v>
      </c>
      <c r="AO33" s="82">
        <v>0.39583333333333298</v>
      </c>
      <c r="AP33" s="82">
        <v>0.39583333333333298</v>
      </c>
      <c r="AQ33" s="82">
        <v>0.39583333333333298</v>
      </c>
      <c r="AR33" s="82">
        <v>0.39583333333333298</v>
      </c>
      <c r="AS33" s="82">
        <v>0.39583333333333298</v>
      </c>
      <c r="AT33" s="82">
        <v>0.39583333333333298</v>
      </c>
      <c r="AU33" s="77">
        <f t="shared" si="1"/>
        <v>6.083333333333333</v>
      </c>
      <c r="AV33" s="78">
        <v>45</v>
      </c>
      <c r="AW33" s="78">
        <v>45</v>
      </c>
      <c r="AX33" s="78">
        <v>120</v>
      </c>
      <c r="AY33" s="78"/>
      <c r="AZ33" s="78"/>
      <c r="BA33" s="78"/>
      <c r="BB33" s="78"/>
      <c r="BC33" s="78"/>
      <c r="BD33" s="78"/>
      <c r="BE33" s="79">
        <v>35</v>
      </c>
      <c r="BF33" s="79"/>
      <c r="BG33" s="78">
        <v>10</v>
      </c>
      <c r="BH33" s="78"/>
      <c r="BI33" s="78">
        <v>30</v>
      </c>
      <c r="BJ33" s="78">
        <v>50</v>
      </c>
      <c r="BK33" s="78">
        <v>30</v>
      </c>
      <c r="BL33" s="78"/>
      <c r="BM33" s="78"/>
      <c r="BN33" s="78"/>
      <c r="BO33" s="78"/>
      <c r="BP33" s="78"/>
    </row>
    <row r="34" spans="1:68" s="94" customFormat="1" ht="37.5" customHeight="1">
      <c r="A34" s="90"/>
      <c r="B34" s="107" t="s">
        <v>121</v>
      </c>
      <c r="C34" s="82">
        <v>0.47222222222222199</v>
      </c>
      <c r="D34" s="82">
        <v>0.47222222222222199</v>
      </c>
      <c r="E34" s="82">
        <v>0.47222222222222199</v>
      </c>
      <c r="F34" s="82">
        <v>0.47222222222222199</v>
      </c>
      <c r="G34" s="82">
        <v>0.47222222222222199</v>
      </c>
      <c r="H34" s="82">
        <v>0.47222222222222199</v>
      </c>
      <c r="I34" s="82">
        <v>0.47222222222222199</v>
      </c>
      <c r="J34" s="82">
        <v>0.47222222222222199</v>
      </c>
      <c r="K34" s="82">
        <v>0.47222222222222199</v>
      </c>
      <c r="L34" s="82">
        <v>0.47222222222222199</v>
      </c>
      <c r="M34" s="82">
        <v>0.47222222222222199</v>
      </c>
      <c r="N34" s="82">
        <v>0.47222222222222199</v>
      </c>
      <c r="O34" s="82">
        <v>0.47222222222222199</v>
      </c>
      <c r="P34" s="82">
        <v>0.47222222222222199</v>
      </c>
      <c r="Q34" s="82">
        <v>0.47222222222222199</v>
      </c>
      <c r="R34" s="82">
        <v>0.47222222222222199</v>
      </c>
      <c r="S34" s="82">
        <v>0.47222222222222199</v>
      </c>
      <c r="T34" s="82">
        <v>0.47222222222222199</v>
      </c>
      <c r="U34" s="82">
        <v>0.47222222222222199</v>
      </c>
      <c r="V34" s="82">
        <v>0.47222222222222199</v>
      </c>
      <c r="W34" s="82">
        <v>0.47222222222222199</v>
      </c>
      <c r="X34" s="82">
        <v>0.47222222222222199</v>
      </c>
      <c r="Y34" s="82">
        <v>0.47222222222222199</v>
      </c>
      <c r="Z34" s="82">
        <v>0.47222222222222199</v>
      </c>
      <c r="AA34" s="82">
        <v>0.47222222222222199</v>
      </c>
      <c r="AB34" s="82">
        <v>0.47222222222222199</v>
      </c>
      <c r="AC34" s="82">
        <v>0.47222222222222199</v>
      </c>
      <c r="AD34" s="82">
        <v>0.47222222222222199</v>
      </c>
      <c r="AE34" s="82">
        <v>0.47222222222222199</v>
      </c>
      <c r="AF34" s="82">
        <v>0.47222222222222199</v>
      </c>
      <c r="AG34" s="82">
        <v>0.47222222222222199</v>
      </c>
      <c r="AH34" s="82">
        <v>0.47222222222222199</v>
      </c>
      <c r="AI34" s="82">
        <v>0.47222222222222199</v>
      </c>
      <c r="AJ34" s="82">
        <v>0.47222222222222199</v>
      </c>
      <c r="AK34" s="82">
        <v>0.47222222222222199</v>
      </c>
      <c r="AL34" s="82">
        <v>0.47222222222222199</v>
      </c>
      <c r="AM34" s="82">
        <v>0.47222222222222199</v>
      </c>
      <c r="AN34" s="82">
        <v>0.47222222222222199</v>
      </c>
      <c r="AO34" s="82">
        <v>0.47222222222222199</v>
      </c>
      <c r="AP34" s="82">
        <v>0.47222222222222199</v>
      </c>
      <c r="AQ34" s="82">
        <v>0.47222222222222199</v>
      </c>
      <c r="AR34" s="82">
        <v>0.47222222222222199</v>
      </c>
      <c r="AS34" s="82">
        <v>0.47222222222222199</v>
      </c>
      <c r="AT34" s="82">
        <v>0.47222222222222199</v>
      </c>
      <c r="AU34" s="77">
        <f t="shared" si="1"/>
        <v>7.166666666666667</v>
      </c>
      <c r="AV34" s="78">
        <v>45</v>
      </c>
      <c r="AW34" s="78">
        <v>45</v>
      </c>
      <c r="AX34" s="78"/>
      <c r="AY34" s="78"/>
      <c r="AZ34" s="78">
        <v>15</v>
      </c>
      <c r="BA34" s="78">
        <v>45</v>
      </c>
      <c r="BB34" s="78">
        <v>15</v>
      </c>
      <c r="BC34" s="78">
        <v>10</v>
      </c>
      <c r="BD34" s="78">
        <v>30</v>
      </c>
      <c r="BE34" s="79">
        <v>35</v>
      </c>
      <c r="BF34" s="79"/>
      <c r="BG34" s="78">
        <v>10</v>
      </c>
      <c r="BH34" s="78"/>
      <c r="BI34" s="78">
        <v>10</v>
      </c>
      <c r="BJ34" s="78">
        <v>50</v>
      </c>
      <c r="BK34" s="78">
        <v>30</v>
      </c>
      <c r="BL34" s="78">
        <v>30</v>
      </c>
      <c r="BM34" s="78">
        <v>60</v>
      </c>
      <c r="BN34" s="78"/>
      <c r="BO34" s="78"/>
      <c r="BP34" s="78"/>
    </row>
    <row r="35" spans="1:68" s="94" customFormat="1" ht="37.5" customHeight="1">
      <c r="A35" s="180" t="s">
        <v>367</v>
      </c>
      <c r="B35" s="107" t="s">
        <v>368</v>
      </c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  <c r="AS35" s="82"/>
      <c r="AT35" s="82"/>
      <c r="AU35" s="77">
        <f>SUM(AV35:BP35)/60</f>
        <v>3.75</v>
      </c>
      <c r="AV35" s="78"/>
      <c r="AW35" s="78">
        <v>40</v>
      </c>
      <c r="AX35" s="78"/>
      <c r="AY35" s="78"/>
      <c r="AZ35" s="78">
        <v>15</v>
      </c>
      <c r="BA35" s="78"/>
      <c r="BB35" s="78"/>
      <c r="BC35" s="78">
        <v>10</v>
      </c>
      <c r="BD35" s="78">
        <v>35</v>
      </c>
      <c r="BE35" s="79"/>
      <c r="BF35" s="79">
        <v>30</v>
      </c>
      <c r="BG35" s="78">
        <v>10</v>
      </c>
      <c r="BH35" s="78"/>
      <c r="BI35" s="78"/>
      <c r="BJ35" s="78"/>
      <c r="BK35" s="78">
        <v>20</v>
      </c>
      <c r="BL35" s="78">
        <v>30</v>
      </c>
      <c r="BM35" s="78">
        <v>35</v>
      </c>
      <c r="BN35" s="78"/>
      <c r="BO35" s="78"/>
      <c r="BP35" s="78"/>
    </row>
    <row r="36" spans="1:68" s="94" customFormat="1" ht="37.5" customHeight="1">
      <c r="A36" s="90" t="s">
        <v>339</v>
      </c>
      <c r="B36" s="107" t="s">
        <v>369</v>
      </c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  <c r="AS36" s="82"/>
      <c r="AT36" s="82"/>
      <c r="AU36" s="77">
        <f>SUM(AV36:BP36)/60</f>
        <v>15.2</v>
      </c>
      <c r="AV36" s="78">
        <f>7.6*60*2</f>
        <v>912</v>
      </c>
      <c r="AW36" s="78"/>
      <c r="AX36" s="78"/>
      <c r="AY36" s="78"/>
      <c r="AZ36" s="78"/>
      <c r="BA36" s="78"/>
      <c r="BB36" s="78"/>
      <c r="BC36" s="78"/>
      <c r="BD36" s="78"/>
      <c r="BE36" s="79"/>
      <c r="BF36" s="79"/>
      <c r="BG36" s="78"/>
      <c r="BH36" s="78"/>
      <c r="BI36" s="78"/>
      <c r="BJ36" s="78"/>
      <c r="BK36" s="78"/>
      <c r="BL36" s="78"/>
      <c r="BM36" s="78"/>
      <c r="BN36" s="90"/>
      <c r="BO36" s="90"/>
      <c r="BP36" s="90"/>
    </row>
    <row r="37" spans="1:68" s="94" customFormat="1" ht="37.5" customHeight="1">
      <c r="A37" s="181" t="s">
        <v>330</v>
      </c>
      <c r="B37" s="75" t="s">
        <v>372</v>
      </c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>
        <v>0.58333333333333337</v>
      </c>
      <c r="P37" s="82">
        <v>0.58333333333333337</v>
      </c>
      <c r="Q37" s="82">
        <v>0.58333333333333337</v>
      </c>
      <c r="R37" s="82">
        <v>0.58333333333333337</v>
      </c>
      <c r="S37" s="82">
        <v>0.58333333333333337</v>
      </c>
      <c r="T37" s="82">
        <v>0.58333333333333337</v>
      </c>
      <c r="U37" s="82">
        <v>0.58333333333333337</v>
      </c>
      <c r="V37" s="82">
        <v>0.58333333333333337</v>
      </c>
      <c r="W37" s="82">
        <v>0.58333333333333337</v>
      </c>
      <c r="X37" s="82">
        <v>0.58333333333333337</v>
      </c>
      <c r="Y37" s="82">
        <v>0.58333333333333337</v>
      </c>
      <c r="Z37" s="82">
        <v>0.58333333333333337</v>
      </c>
      <c r="AA37" s="82">
        <v>0.58333333333333337</v>
      </c>
      <c r="AB37" s="82">
        <v>0.58333333333333337</v>
      </c>
      <c r="AC37" s="82">
        <v>0.58333333333333337</v>
      </c>
      <c r="AD37" s="82">
        <v>0.58333333333333337</v>
      </c>
      <c r="AE37" s="82">
        <v>0.58333333333333337</v>
      </c>
      <c r="AF37" s="82">
        <v>0.58333333333333337</v>
      </c>
      <c r="AG37" s="82">
        <v>0.58333333333333337</v>
      </c>
      <c r="AH37" s="82">
        <v>0.58333333333333337</v>
      </c>
      <c r="AI37" s="82">
        <v>0.58333333333333337</v>
      </c>
      <c r="AJ37" s="82">
        <v>0.58333333333333337</v>
      </c>
      <c r="AK37" s="82">
        <v>0.58333333333333337</v>
      </c>
      <c r="AL37" s="82">
        <v>0.58333333333333337</v>
      </c>
      <c r="AM37" s="82">
        <v>0.58333333333333337</v>
      </c>
      <c r="AN37" s="82">
        <v>0.58333333333333337</v>
      </c>
      <c r="AO37" s="82">
        <v>0.58333333333333337</v>
      </c>
      <c r="AP37" s="82">
        <v>0.58333333333333337</v>
      </c>
      <c r="AQ37" s="82">
        <v>0.58333333333333337</v>
      </c>
      <c r="AR37" s="82">
        <v>0.58333333333333337</v>
      </c>
      <c r="AS37" s="82">
        <v>0.58333333333333337</v>
      </c>
      <c r="AT37" s="82">
        <v>0.58333333333333337</v>
      </c>
      <c r="AU37" s="77"/>
      <c r="AV37" s="78"/>
      <c r="AW37" s="78"/>
      <c r="AX37" s="78"/>
      <c r="AY37" s="78"/>
      <c r="AZ37" s="78"/>
      <c r="BA37" s="78"/>
      <c r="BB37" s="78"/>
      <c r="BC37" s="78"/>
      <c r="BD37" s="78"/>
      <c r="BE37" s="79"/>
      <c r="BF37" s="79"/>
      <c r="BG37" s="78"/>
      <c r="BH37" s="78"/>
      <c r="BI37" s="78"/>
      <c r="BJ37" s="89"/>
      <c r="BK37" s="89"/>
      <c r="BL37" s="89"/>
      <c r="BM37" s="89"/>
      <c r="BN37" s="90"/>
      <c r="BO37" s="90"/>
      <c r="BP37" s="90"/>
    </row>
    <row r="38" spans="1:68" s="94" customFormat="1" ht="37.5" customHeight="1">
      <c r="A38" s="181" t="s">
        <v>330</v>
      </c>
      <c r="B38" s="75" t="s">
        <v>371</v>
      </c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  <c r="AS38" s="82"/>
      <c r="AT38" s="82"/>
      <c r="AU38" s="77"/>
      <c r="AV38" s="78"/>
      <c r="AW38" s="78"/>
      <c r="AX38" s="78"/>
      <c r="AY38" s="78"/>
      <c r="AZ38" s="78"/>
      <c r="BA38" s="78"/>
      <c r="BB38" s="78"/>
      <c r="BC38" s="78"/>
      <c r="BD38" s="78"/>
      <c r="BE38" s="79"/>
      <c r="BF38" s="79"/>
      <c r="BG38" s="78"/>
      <c r="BH38" s="78"/>
      <c r="BI38" s="78"/>
      <c r="BJ38" s="89"/>
      <c r="BK38" s="89"/>
      <c r="BL38" s="89"/>
      <c r="BM38" s="89"/>
      <c r="BN38" s="89"/>
      <c r="BO38" s="89"/>
      <c r="BP38" s="89"/>
    </row>
    <row r="39" spans="1:68" s="94" customFormat="1" ht="37.5" customHeight="1">
      <c r="A39" s="90"/>
      <c r="B39" s="75" t="s">
        <v>251</v>
      </c>
      <c r="C39" s="90"/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0"/>
      <c r="P39" s="108">
        <v>0.66666666666666663</v>
      </c>
      <c r="Q39" s="90"/>
      <c r="R39" s="90"/>
      <c r="S39" s="108">
        <v>0.66666666666666663</v>
      </c>
      <c r="T39" s="90"/>
      <c r="U39" s="108">
        <v>0.66666666666666663</v>
      </c>
      <c r="V39" s="90"/>
      <c r="W39" s="108">
        <v>0.66666666666666663</v>
      </c>
      <c r="X39" s="90"/>
      <c r="Y39" s="90"/>
      <c r="Z39" s="108">
        <v>0.66666666666666663</v>
      </c>
      <c r="AA39" s="90"/>
      <c r="AB39" s="108">
        <v>0.66666666666666663</v>
      </c>
      <c r="AC39" s="90"/>
      <c r="AD39" s="108">
        <v>0.66666666666666663</v>
      </c>
      <c r="AE39" s="90"/>
      <c r="AF39" s="90"/>
      <c r="AG39" s="108">
        <v>0.66666666666666663</v>
      </c>
      <c r="AH39" s="90"/>
      <c r="AI39" s="108">
        <v>0.66666666666666663</v>
      </c>
      <c r="AJ39" s="90"/>
      <c r="AK39" s="108">
        <v>0.66666666666666663</v>
      </c>
      <c r="AL39" s="90"/>
      <c r="AM39" s="90"/>
      <c r="AN39" s="108">
        <v>0.66666666666666663</v>
      </c>
      <c r="AO39" s="90"/>
      <c r="AP39" s="108">
        <v>0.66666666666666663</v>
      </c>
      <c r="AQ39" s="90"/>
      <c r="AR39" s="108">
        <v>0.66666666666666663</v>
      </c>
      <c r="AS39" s="90"/>
      <c r="AT39" s="90"/>
      <c r="AU39" s="77"/>
      <c r="AV39" s="78"/>
      <c r="AW39" s="78"/>
      <c r="AX39" s="78"/>
      <c r="AY39" s="78"/>
      <c r="AZ39" s="78"/>
      <c r="BA39" s="78"/>
      <c r="BB39" s="78"/>
      <c r="BC39" s="78"/>
      <c r="BD39" s="78"/>
      <c r="BE39" s="79"/>
      <c r="BF39" s="79"/>
      <c r="BG39" s="78"/>
      <c r="BH39" s="78"/>
      <c r="BI39" s="78"/>
      <c r="BJ39" s="89"/>
      <c r="BK39" s="89"/>
      <c r="BL39" s="90"/>
      <c r="BM39" s="89"/>
      <c r="BN39" s="89">
        <v>240</v>
      </c>
      <c r="BO39" s="78">
        <v>300</v>
      </c>
      <c r="BP39" s="78">
        <v>60</v>
      </c>
    </row>
    <row r="40" spans="1:68" s="94" customFormat="1" ht="37.5" customHeight="1">
      <c r="A40" s="90" t="s">
        <v>245</v>
      </c>
      <c r="B40" s="75" t="s">
        <v>370</v>
      </c>
      <c r="C40" s="92">
        <v>0.43055555555555558</v>
      </c>
      <c r="D40" s="92">
        <v>0.43055555555555558</v>
      </c>
      <c r="E40" s="92">
        <v>0.43055555555555558</v>
      </c>
      <c r="F40" s="92">
        <v>0.43055555555555558</v>
      </c>
      <c r="G40" s="92">
        <v>0.43055555555555558</v>
      </c>
      <c r="H40" s="92">
        <v>0.43055555555555558</v>
      </c>
      <c r="I40" s="92">
        <v>0.43055555555555558</v>
      </c>
      <c r="J40" s="92">
        <v>0.43055555555555558</v>
      </c>
      <c r="K40" s="92">
        <v>0.43055555555555558</v>
      </c>
      <c r="L40" s="92">
        <v>0.43055555555555558</v>
      </c>
      <c r="M40" s="92">
        <v>0.43055555555555558</v>
      </c>
      <c r="N40" s="92">
        <v>0.43055555555555558</v>
      </c>
      <c r="O40" s="108">
        <v>0.46875</v>
      </c>
      <c r="P40" s="108">
        <v>0.46875</v>
      </c>
      <c r="Q40" s="108">
        <v>0.46875</v>
      </c>
      <c r="R40" s="108">
        <v>0.46875</v>
      </c>
      <c r="S40" s="108">
        <v>0.46875</v>
      </c>
      <c r="T40" s="108">
        <v>0.46875</v>
      </c>
      <c r="U40" s="108">
        <v>0.46875</v>
      </c>
      <c r="V40" s="108">
        <v>0.46875</v>
      </c>
      <c r="W40" s="108">
        <v>0.46875</v>
      </c>
      <c r="X40" s="108">
        <v>0.46875</v>
      </c>
      <c r="Y40" s="108">
        <v>0.46875</v>
      </c>
      <c r="Z40" s="108">
        <v>0.46875</v>
      </c>
      <c r="AA40" s="108">
        <v>0.46875</v>
      </c>
      <c r="AB40" s="108">
        <v>0.46875</v>
      </c>
      <c r="AC40" s="108">
        <v>0.46875</v>
      </c>
      <c r="AD40" s="108">
        <v>0.46875</v>
      </c>
      <c r="AE40" s="108">
        <v>0.46875</v>
      </c>
      <c r="AF40" s="108">
        <v>0.46875</v>
      </c>
      <c r="AG40" s="108">
        <v>0.46875</v>
      </c>
      <c r="AH40" s="108">
        <v>0.46875</v>
      </c>
      <c r="AI40" s="108">
        <v>0.46875</v>
      </c>
      <c r="AJ40" s="108">
        <v>0.46875</v>
      </c>
      <c r="AK40" s="108">
        <v>0.46875</v>
      </c>
      <c r="AL40" s="108">
        <v>0.46875</v>
      </c>
      <c r="AM40" s="108">
        <v>0.46875</v>
      </c>
      <c r="AN40" s="108">
        <v>0.46875</v>
      </c>
      <c r="AO40" s="108">
        <v>0.46875</v>
      </c>
      <c r="AP40" s="108">
        <v>0.46875</v>
      </c>
      <c r="AQ40" s="108">
        <v>0.46875</v>
      </c>
      <c r="AR40" s="108">
        <v>0.46875</v>
      </c>
      <c r="AS40" s="108">
        <v>0.46875</v>
      </c>
      <c r="AT40" s="108">
        <v>0.46875</v>
      </c>
      <c r="AU40" s="77">
        <f>SUM(AV40:BP40)/60</f>
        <v>2</v>
      </c>
      <c r="AV40" s="78"/>
      <c r="AW40" s="78"/>
      <c r="AX40" s="78"/>
      <c r="AY40" s="78"/>
      <c r="AZ40" s="78"/>
      <c r="BA40" s="78"/>
      <c r="BB40" s="78"/>
      <c r="BC40" s="78"/>
      <c r="BD40" s="78"/>
      <c r="BE40" s="79"/>
      <c r="BF40" s="79"/>
      <c r="BG40" s="78"/>
      <c r="BH40" s="78"/>
      <c r="BI40" s="78"/>
      <c r="BJ40" s="89"/>
      <c r="BK40" s="89"/>
      <c r="BL40" s="89"/>
      <c r="BM40" s="89"/>
      <c r="BN40" s="89">
        <v>120</v>
      </c>
      <c r="BO40" s="78"/>
      <c r="BP40" s="78"/>
    </row>
    <row r="41" spans="1:68" s="94" customFormat="1" ht="37.5" customHeight="1">
      <c r="A41" s="90"/>
      <c r="B41" s="75" t="s">
        <v>325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  <c r="AN41" s="108"/>
      <c r="AO41" s="108"/>
      <c r="AP41" s="108"/>
      <c r="AQ41" s="108"/>
      <c r="AR41" s="108"/>
      <c r="AS41" s="108"/>
      <c r="AT41" s="108"/>
      <c r="AU41" s="77">
        <f>SUM(AV41:BP41)/60</f>
        <v>3.9166666666666665</v>
      </c>
      <c r="AV41" s="78">
        <v>20</v>
      </c>
      <c r="AW41" s="78">
        <v>45</v>
      </c>
      <c r="AX41" s="78"/>
      <c r="AY41" s="78"/>
      <c r="AZ41" s="78"/>
      <c r="BA41" s="78">
        <v>20</v>
      </c>
      <c r="BB41" s="78"/>
      <c r="BC41" s="78">
        <v>15</v>
      </c>
      <c r="BD41" s="78"/>
      <c r="BE41" s="79"/>
      <c r="BF41" s="79">
        <v>15</v>
      </c>
      <c r="BG41" s="78">
        <v>20</v>
      </c>
      <c r="BH41" s="78"/>
      <c r="BI41" s="78">
        <v>10</v>
      </c>
      <c r="BJ41" s="89"/>
      <c r="BK41" s="89"/>
      <c r="BL41" s="89"/>
      <c r="BM41" s="89"/>
      <c r="BN41" s="89"/>
      <c r="BO41" s="78">
        <v>90</v>
      </c>
      <c r="BP41" s="78"/>
    </row>
    <row r="42" spans="1:68" ht="24" customHeight="1">
      <c r="A42" s="103"/>
      <c r="B42" s="109" t="s">
        <v>249</v>
      </c>
      <c r="C42" s="110">
        <f t="shared" ref="C42:AT42" si="2">COUNTA(C2:C40)</f>
        <v>13</v>
      </c>
      <c r="D42" s="110">
        <f t="shared" si="2"/>
        <v>14</v>
      </c>
      <c r="E42" s="110">
        <f t="shared" si="2"/>
        <v>13</v>
      </c>
      <c r="F42" s="110">
        <f t="shared" si="2"/>
        <v>14</v>
      </c>
      <c r="G42" s="110">
        <f t="shared" si="2"/>
        <v>13</v>
      </c>
      <c r="H42" s="110">
        <f t="shared" si="2"/>
        <v>15</v>
      </c>
      <c r="I42" s="110">
        <f t="shared" si="2"/>
        <v>13</v>
      </c>
      <c r="J42" s="110">
        <f t="shared" si="2"/>
        <v>13</v>
      </c>
      <c r="K42" s="110">
        <f t="shared" si="2"/>
        <v>14</v>
      </c>
      <c r="L42" s="110">
        <f t="shared" si="2"/>
        <v>13</v>
      </c>
      <c r="M42" s="110">
        <f t="shared" si="2"/>
        <v>14</v>
      </c>
      <c r="N42" s="110">
        <f t="shared" si="2"/>
        <v>13</v>
      </c>
      <c r="O42" s="110">
        <f t="shared" si="2"/>
        <v>15</v>
      </c>
      <c r="P42" s="110">
        <f t="shared" si="2"/>
        <v>16</v>
      </c>
      <c r="Q42" s="110">
        <f t="shared" si="2"/>
        <v>14</v>
      </c>
      <c r="R42" s="110">
        <f t="shared" si="2"/>
        <v>15</v>
      </c>
      <c r="S42" s="110">
        <f t="shared" si="2"/>
        <v>15</v>
      </c>
      <c r="T42" s="110">
        <f t="shared" si="2"/>
        <v>16</v>
      </c>
      <c r="U42" s="110">
        <f t="shared" si="2"/>
        <v>15</v>
      </c>
      <c r="V42" s="110">
        <f t="shared" si="2"/>
        <v>15</v>
      </c>
      <c r="W42" s="110">
        <f t="shared" si="2"/>
        <v>16</v>
      </c>
      <c r="X42" s="110">
        <f t="shared" si="2"/>
        <v>14</v>
      </c>
      <c r="Y42" s="110">
        <f t="shared" si="2"/>
        <v>15</v>
      </c>
      <c r="Z42" s="110">
        <f t="shared" si="2"/>
        <v>15</v>
      </c>
      <c r="AA42" s="110">
        <f t="shared" si="2"/>
        <v>16</v>
      </c>
      <c r="AB42" s="110">
        <f t="shared" si="2"/>
        <v>15</v>
      </c>
      <c r="AC42" s="110">
        <f t="shared" si="2"/>
        <v>15</v>
      </c>
      <c r="AD42" s="110">
        <f t="shared" si="2"/>
        <v>16</v>
      </c>
      <c r="AE42" s="110">
        <f t="shared" si="2"/>
        <v>14</v>
      </c>
      <c r="AF42" s="110">
        <f t="shared" si="2"/>
        <v>15</v>
      </c>
      <c r="AG42" s="110">
        <f t="shared" si="2"/>
        <v>15</v>
      </c>
      <c r="AH42" s="110">
        <f t="shared" si="2"/>
        <v>16</v>
      </c>
      <c r="AI42" s="110">
        <f t="shared" si="2"/>
        <v>15</v>
      </c>
      <c r="AJ42" s="110">
        <f t="shared" si="2"/>
        <v>15</v>
      </c>
      <c r="AK42" s="110">
        <f t="shared" si="2"/>
        <v>16</v>
      </c>
      <c r="AL42" s="110">
        <f t="shared" si="2"/>
        <v>14</v>
      </c>
      <c r="AM42" s="110">
        <f t="shared" si="2"/>
        <v>15</v>
      </c>
      <c r="AN42" s="110">
        <f t="shared" si="2"/>
        <v>15</v>
      </c>
      <c r="AO42" s="110">
        <f t="shared" si="2"/>
        <v>16</v>
      </c>
      <c r="AP42" s="110">
        <f t="shared" si="2"/>
        <v>15</v>
      </c>
      <c r="AQ42" s="110">
        <f t="shared" si="2"/>
        <v>15</v>
      </c>
      <c r="AR42" s="110">
        <f t="shared" si="2"/>
        <v>16</v>
      </c>
      <c r="AS42" s="110">
        <f t="shared" si="2"/>
        <v>14</v>
      </c>
      <c r="AT42" s="110">
        <f t="shared" si="2"/>
        <v>15</v>
      </c>
      <c r="AU42" s="111">
        <f>SUM(AV42:BP42)</f>
        <v>21152</v>
      </c>
      <c r="AV42" s="112">
        <f t="shared" ref="AV42:BP42" si="3">SUM(AV2:AV41)</f>
        <v>3437</v>
      </c>
      <c r="AW42" s="112">
        <f t="shared" si="3"/>
        <v>1565</v>
      </c>
      <c r="AX42" s="112">
        <f t="shared" si="3"/>
        <v>660</v>
      </c>
      <c r="AY42" s="112">
        <f t="shared" si="3"/>
        <v>875</v>
      </c>
      <c r="AZ42" s="112">
        <f t="shared" si="3"/>
        <v>475</v>
      </c>
      <c r="BA42" s="112">
        <f t="shared" si="3"/>
        <v>930</v>
      </c>
      <c r="BB42" s="112">
        <f t="shared" si="3"/>
        <v>245</v>
      </c>
      <c r="BC42" s="112">
        <f t="shared" si="3"/>
        <v>425</v>
      </c>
      <c r="BD42" s="112">
        <f t="shared" si="3"/>
        <v>520</v>
      </c>
      <c r="BE42" s="112">
        <f t="shared" si="3"/>
        <v>1900</v>
      </c>
      <c r="BF42" s="112">
        <f t="shared" si="3"/>
        <v>1145</v>
      </c>
      <c r="BG42" s="112">
        <f t="shared" si="3"/>
        <v>550</v>
      </c>
      <c r="BH42" s="112">
        <f t="shared" si="3"/>
        <v>415</v>
      </c>
      <c r="BI42" s="112">
        <f t="shared" si="3"/>
        <v>575</v>
      </c>
      <c r="BJ42" s="112">
        <f t="shared" si="3"/>
        <v>1235</v>
      </c>
      <c r="BK42" s="112">
        <f t="shared" si="3"/>
        <v>545</v>
      </c>
      <c r="BL42" s="112">
        <f t="shared" si="3"/>
        <v>975</v>
      </c>
      <c r="BM42" s="112">
        <f t="shared" si="3"/>
        <v>960</v>
      </c>
      <c r="BN42" s="112">
        <f t="shared" si="3"/>
        <v>1350</v>
      </c>
      <c r="BO42" s="112">
        <f t="shared" si="3"/>
        <v>2070</v>
      </c>
      <c r="BP42" s="112">
        <f t="shared" si="3"/>
        <v>300</v>
      </c>
    </row>
    <row r="43" spans="1:68">
      <c r="A43" s="103"/>
      <c r="B43" s="109" t="s">
        <v>248</v>
      </c>
      <c r="AU43" s="111">
        <f>SUM(AU2:AU41)</f>
        <v>356.96666666666664</v>
      </c>
      <c r="AV43" s="113">
        <f>AV42/60</f>
        <v>57.283333333333331</v>
      </c>
      <c r="AW43" s="113">
        <f t="shared" ref="AW43:BP43" si="4">AW42/60</f>
        <v>26.083333333333332</v>
      </c>
      <c r="AX43" s="113">
        <f t="shared" si="4"/>
        <v>11</v>
      </c>
      <c r="AY43" s="113">
        <f t="shared" si="4"/>
        <v>14.583333333333334</v>
      </c>
      <c r="AZ43" s="113">
        <f t="shared" si="4"/>
        <v>7.916666666666667</v>
      </c>
      <c r="BA43" s="113">
        <f t="shared" si="4"/>
        <v>15.5</v>
      </c>
      <c r="BB43" s="113">
        <f t="shared" si="4"/>
        <v>4.083333333333333</v>
      </c>
      <c r="BC43" s="113">
        <f t="shared" si="4"/>
        <v>7.083333333333333</v>
      </c>
      <c r="BD43" s="113">
        <f t="shared" si="4"/>
        <v>8.6666666666666661</v>
      </c>
      <c r="BE43" s="113">
        <f t="shared" si="4"/>
        <v>31.666666666666668</v>
      </c>
      <c r="BF43" s="113">
        <f t="shared" si="4"/>
        <v>19.083333333333332</v>
      </c>
      <c r="BG43" s="113">
        <f t="shared" si="4"/>
        <v>9.1666666666666661</v>
      </c>
      <c r="BH43" s="113">
        <f t="shared" si="4"/>
        <v>6.916666666666667</v>
      </c>
      <c r="BI43" s="113">
        <f t="shared" si="4"/>
        <v>9.5833333333333339</v>
      </c>
      <c r="BJ43" s="113">
        <f t="shared" si="4"/>
        <v>20.583333333333332</v>
      </c>
      <c r="BK43" s="113">
        <f t="shared" si="4"/>
        <v>9.0833333333333339</v>
      </c>
      <c r="BL43" s="113">
        <f t="shared" si="4"/>
        <v>16.25</v>
      </c>
      <c r="BM43" s="113">
        <f t="shared" si="4"/>
        <v>16</v>
      </c>
      <c r="BN43" s="113">
        <f t="shared" si="4"/>
        <v>22.5</v>
      </c>
      <c r="BO43" s="113">
        <f t="shared" si="4"/>
        <v>34.5</v>
      </c>
      <c r="BP43" s="113">
        <f t="shared" si="4"/>
        <v>5</v>
      </c>
    </row>
    <row r="44" spans="1:68">
      <c r="A44" s="103"/>
      <c r="B44" s="109" t="s">
        <v>247</v>
      </c>
      <c r="AU44" s="111">
        <f>AU43/7.5</f>
        <v>47.595555555555549</v>
      </c>
      <c r="AV44" s="113">
        <f t="shared" ref="AV44:BP44" si="5">AV43/7.5</f>
        <v>7.6377777777777771</v>
      </c>
      <c r="AW44" s="113">
        <f t="shared" si="5"/>
        <v>3.4777777777777774</v>
      </c>
      <c r="AX44" s="113">
        <f t="shared" si="5"/>
        <v>1.4666666666666666</v>
      </c>
      <c r="AY44" s="113">
        <f t="shared" si="5"/>
        <v>1.9444444444444444</v>
      </c>
      <c r="AZ44" s="113">
        <f t="shared" si="5"/>
        <v>1.0555555555555556</v>
      </c>
      <c r="BA44" s="113">
        <f t="shared" si="5"/>
        <v>2.0666666666666669</v>
      </c>
      <c r="BB44" s="113">
        <f t="shared" si="5"/>
        <v>0.5444444444444444</v>
      </c>
      <c r="BC44" s="113">
        <f t="shared" si="5"/>
        <v>0.94444444444444442</v>
      </c>
      <c r="BD44" s="113">
        <f t="shared" si="5"/>
        <v>1.1555555555555554</v>
      </c>
      <c r="BE44" s="114">
        <f t="shared" si="5"/>
        <v>4.2222222222222223</v>
      </c>
      <c r="BF44" s="114">
        <f t="shared" si="5"/>
        <v>2.5444444444444443</v>
      </c>
      <c r="BG44" s="113">
        <f t="shared" si="5"/>
        <v>1.2222222222222221</v>
      </c>
      <c r="BH44" s="113">
        <f t="shared" si="5"/>
        <v>0.92222222222222228</v>
      </c>
      <c r="BI44" s="113">
        <f t="shared" si="5"/>
        <v>1.2777777777777779</v>
      </c>
      <c r="BJ44" s="113">
        <f t="shared" si="5"/>
        <v>2.7444444444444445</v>
      </c>
      <c r="BK44" s="113">
        <f t="shared" si="5"/>
        <v>1.2111111111111112</v>
      </c>
      <c r="BL44" s="113">
        <f t="shared" si="5"/>
        <v>2.1666666666666665</v>
      </c>
      <c r="BM44" s="113">
        <f t="shared" si="5"/>
        <v>2.1333333333333333</v>
      </c>
      <c r="BN44" s="114">
        <f t="shared" si="5"/>
        <v>3</v>
      </c>
      <c r="BO44" s="114">
        <f t="shared" si="5"/>
        <v>4.5999999999999996</v>
      </c>
      <c r="BP44" s="113">
        <f t="shared" si="5"/>
        <v>0.66666666666666663</v>
      </c>
    </row>
    <row r="45" spans="1:68">
      <c r="AV45" s="115"/>
      <c r="AW45" s="115"/>
      <c r="AX45" s="115"/>
      <c r="AY45" s="115"/>
      <c r="AZ45" s="115"/>
      <c r="BA45" s="115"/>
      <c r="BB45" s="115"/>
      <c r="BC45" s="115"/>
      <c r="BD45" s="115"/>
      <c r="BE45" s="115"/>
      <c r="BF45" s="115"/>
      <c r="BG45" s="115"/>
      <c r="BH45" s="115"/>
      <c r="BI45" s="115"/>
      <c r="BJ45" s="115"/>
      <c r="BK45" s="115"/>
      <c r="BL45" s="115"/>
      <c r="BM45" s="115"/>
      <c r="BN45" s="115"/>
      <c r="BO45" s="115"/>
      <c r="BP45" s="115"/>
    </row>
    <row r="46" spans="1:68">
      <c r="B46" s="74"/>
      <c r="AV46" s="115"/>
      <c r="AW46" s="115"/>
      <c r="AX46" s="115"/>
      <c r="AY46" s="115"/>
      <c r="AZ46" s="115"/>
      <c r="BA46" s="115"/>
      <c r="BB46" s="115"/>
      <c r="BC46" s="115"/>
      <c r="BD46" s="115"/>
      <c r="BE46" s="115"/>
      <c r="BF46" s="115"/>
      <c r="BG46" s="115"/>
      <c r="BH46" s="115"/>
      <c r="BI46" s="115"/>
      <c r="BJ46" s="115"/>
      <c r="BK46" s="115"/>
      <c r="BL46" s="115"/>
      <c r="BM46" s="115"/>
      <c r="BN46" s="115"/>
      <c r="BO46" s="115"/>
      <c r="BP46" s="115"/>
    </row>
    <row r="47" spans="1:68">
      <c r="AV47" s="115"/>
      <c r="AW47" s="115"/>
      <c r="AX47" s="115"/>
      <c r="AY47" s="115"/>
      <c r="AZ47" s="115"/>
      <c r="BA47" s="115"/>
      <c r="BB47" s="115"/>
      <c r="BC47" s="115"/>
      <c r="BD47" s="115"/>
      <c r="BE47" s="115"/>
      <c r="BF47" s="115"/>
      <c r="BG47" s="115"/>
      <c r="BH47" s="115"/>
      <c r="BI47" s="115"/>
      <c r="BJ47" s="115"/>
      <c r="BK47" s="115"/>
      <c r="BL47" s="115"/>
      <c r="BM47" s="115"/>
      <c r="BN47" s="115"/>
      <c r="BO47" s="115"/>
      <c r="BP47" s="115"/>
    </row>
  </sheetData>
  <mergeCells count="1">
    <mergeCell ref="A1:B1"/>
  </mergeCells>
  <phoneticPr fontId="6" type="noConversion"/>
  <conditionalFormatting sqref="C42:AT42 AU42:AU44 AV42:BP42">
    <cfRule type="cellIs" dxfId="3" priority="2" operator="greaterThan">
      <formula>14</formula>
    </cfRule>
  </conditionalFormatting>
  <conditionalFormatting sqref="C42:AT42 AU42:AU44 AV42:BP42">
    <cfRule type="cellIs" dxfId="2" priority="1" operator="greaterThan">
      <formula>15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9674-B595-4BD7-9767-F8E5BB355EC3}">
  <sheetPr codeName="Sheet11"/>
  <dimension ref="A1:BU44"/>
  <sheetViews>
    <sheetView workbookViewId="0">
      <pane ySplit="1" topLeftCell="A28" activePane="bottomLeft" state="frozen"/>
      <selection pane="bottomLeft" activeCell="AZ44" sqref="AZ44"/>
    </sheetView>
  </sheetViews>
  <sheetFormatPr defaultColWidth="9.140625" defaultRowHeight="22.5"/>
  <cols>
    <col min="1" max="1" width="21.7109375" style="156" customWidth="1"/>
    <col min="2" max="2" width="15.5703125" style="128" customWidth="1"/>
    <col min="3" max="46" width="0" style="156" hidden="1" customWidth="1"/>
    <col min="47" max="47" width="10" style="156" bestFit="1" customWidth="1"/>
    <col min="48" max="48" width="14" style="128" customWidth="1"/>
    <col min="49" max="49" width="11.28515625" style="156" customWidth="1"/>
    <col min="50" max="50" width="17.28515625" style="156" customWidth="1"/>
    <col min="51" max="58" width="14.7109375" style="156" customWidth="1"/>
    <col min="59" max="59" width="17.140625" style="156" customWidth="1"/>
    <col min="60" max="60" width="16.85546875" style="156" customWidth="1"/>
    <col min="61" max="61" width="15.5703125" style="128" customWidth="1"/>
    <col min="62" max="62" width="9.140625" style="156"/>
    <col min="63" max="63" width="11.85546875" style="156" bestFit="1" customWidth="1"/>
    <col min="64" max="65" width="14.7109375" style="156" customWidth="1"/>
    <col min="66" max="66" width="16.85546875" style="156" customWidth="1"/>
    <col min="67" max="67" width="18" style="156" customWidth="1"/>
    <col min="68" max="69" width="17.28515625" style="156" customWidth="1"/>
    <col min="70" max="70" width="17.5703125" style="156" customWidth="1"/>
    <col min="71" max="71" width="16.85546875" style="156" customWidth="1"/>
    <col min="72" max="73" width="14.7109375" style="156" customWidth="1"/>
    <col min="74" max="16384" width="9.140625" style="156"/>
  </cols>
  <sheetData>
    <row r="1" spans="1:73" s="362" customFormat="1" ht="84" customHeight="1">
      <c r="A1" s="1037">
        <v>45673</v>
      </c>
      <c r="B1" s="1038"/>
      <c r="C1" s="356" t="s">
        <v>87</v>
      </c>
      <c r="D1" s="356" t="s">
        <v>88</v>
      </c>
      <c r="E1" s="356" t="s">
        <v>89</v>
      </c>
      <c r="F1" s="356" t="s">
        <v>90</v>
      </c>
      <c r="G1" s="356" t="s">
        <v>91</v>
      </c>
      <c r="H1" s="356" t="s">
        <v>92</v>
      </c>
      <c r="I1" s="356" t="s">
        <v>93</v>
      </c>
      <c r="J1" s="358" t="s">
        <v>87</v>
      </c>
      <c r="K1" s="358" t="s">
        <v>88</v>
      </c>
      <c r="L1" s="358" t="s">
        <v>89</v>
      </c>
      <c r="M1" s="358" t="s">
        <v>90</v>
      </c>
      <c r="N1" s="358" t="s">
        <v>91</v>
      </c>
      <c r="O1" s="356" t="s">
        <v>87</v>
      </c>
      <c r="P1" s="356" t="s">
        <v>88</v>
      </c>
      <c r="Q1" s="356" t="s">
        <v>89</v>
      </c>
      <c r="R1" s="356" t="s">
        <v>90</v>
      </c>
      <c r="S1" s="356" t="s">
        <v>91</v>
      </c>
      <c r="T1" s="356" t="s">
        <v>92</v>
      </c>
      <c r="U1" s="356" t="s">
        <v>93</v>
      </c>
      <c r="V1" s="358" t="s">
        <v>87</v>
      </c>
      <c r="W1" s="358" t="s">
        <v>88</v>
      </c>
      <c r="X1" s="358" t="s">
        <v>89</v>
      </c>
      <c r="Y1" s="358" t="s">
        <v>90</v>
      </c>
      <c r="Z1" s="358" t="s">
        <v>91</v>
      </c>
      <c r="AA1" s="358" t="s">
        <v>92</v>
      </c>
      <c r="AB1" s="358" t="s">
        <v>93</v>
      </c>
      <c r="AC1" s="356" t="s">
        <v>87</v>
      </c>
      <c r="AD1" s="356" t="s">
        <v>88</v>
      </c>
      <c r="AE1" s="356" t="s">
        <v>89</v>
      </c>
      <c r="AF1" s="356" t="s">
        <v>90</v>
      </c>
      <c r="AG1" s="356" t="s">
        <v>91</v>
      </c>
      <c r="AH1" s="356" t="s">
        <v>92</v>
      </c>
      <c r="AI1" s="356" t="s">
        <v>93</v>
      </c>
      <c r="AJ1" s="359" t="s">
        <v>87</v>
      </c>
      <c r="AK1" s="359" t="s">
        <v>88</v>
      </c>
      <c r="AL1" s="359" t="s">
        <v>89</v>
      </c>
      <c r="AM1" s="359" t="s">
        <v>90</v>
      </c>
      <c r="AN1" s="359" t="s">
        <v>91</v>
      </c>
      <c r="AO1" s="359" t="s">
        <v>92</v>
      </c>
      <c r="AP1" s="359" t="s">
        <v>93</v>
      </c>
      <c r="AQ1" s="356" t="s">
        <v>87</v>
      </c>
      <c r="AR1" s="356" t="s">
        <v>88</v>
      </c>
      <c r="AS1" s="356" t="s">
        <v>89</v>
      </c>
      <c r="AT1" s="356" t="s">
        <v>90</v>
      </c>
      <c r="AU1" s="356" t="s">
        <v>333</v>
      </c>
      <c r="AV1" s="360" t="s">
        <v>243</v>
      </c>
      <c r="AW1" s="361"/>
      <c r="AX1" s="117" t="s">
        <v>255</v>
      </c>
      <c r="AY1" s="118" t="s">
        <v>242</v>
      </c>
      <c r="AZ1" s="118" t="s">
        <v>246</v>
      </c>
      <c r="BA1" s="118" t="s">
        <v>54</v>
      </c>
      <c r="BB1" s="118" t="s">
        <v>256</v>
      </c>
      <c r="BC1" s="118" t="s">
        <v>259</v>
      </c>
      <c r="BD1" s="118" t="s">
        <v>260</v>
      </c>
      <c r="BE1" s="118" t="s">
        <v>77</v>
      </c>
      <c r="BF1" s="118" t="s">
        <v>53</v>
      </c>
      <c r="BG1" s="118" t="s">
        <v>265</v>
      </c>
      <c r="BH1" s="118" t="s">
        <v>266</v>
      </c>
      <c r="BJ1" s="363" t="s">
        <v>237</v>
      </c>
      <c r="BL1" s="117" t="s">
        <v>270</v>
      </c>
      <c r="BM1" s="117" t="s">
        <v>261</v>
      </c>
      <c r="BN1" s="118" t="s">
        <v>262</v>
      </c>
      <c r="BO1" s="118" t="s">
        <v>328</v>
      </c>
      <c r="BP1" s="117" t="s">
        <v>329</v>
      </c>
      <c r="BQ1" s="357" t="s">
        <v>272</v>
      </c>
      <c r="BR1" s="117" t="s">
        <v>263</v>
      </c>
      <c r="BS1" s="117" t="s">
        <v>264</v>
      </c>
      <c r="BT1" s="117" t="s">
        <v>257</v>
      </c>
      <c r="BU1" s="117" t="s">
        <v>258</v>
      </c>
    </row>
    <row r="2" spans="1:73" s="135" customFormat="1" ht="25.5">
      <c r="A2" s="127"/>
      <c r="B2" s="119" t="s">
        <v>244</v>
      </c>
      <c r="C2" s="129">
        <v>0.37847222222222227</v>
      </c>
      <c r="D2" s="129">
        <v>0.37847222222222227</v>
      </c>
      <c r="E2" s="129">
        <v>0.37847222222222227</v>
      </c>
      <c r="F2" s="129">
        <v>0.37847222222222227</v>
      </c>
      <c r="G2" s="129">
        <v>0.37847222222222227</v>
      </c>
      <c r="H2" s="129">
        <v>0.37847222222222227</v>
      </c>
      <c r="I2" s="129">
        <v>0.37847222222222227</v>
      </c>
      <c r="J2" s="129">
        <v>0.37847222222222227</v>
      </c>
      <c r="K2" s="129">
        <v>0.37847222222222227</v>
      </c>
      <c r="L2" s="129">
        <v>0.37847222222222227</v>
      </c>
      <c r="M2" s="129">
        <v>0.37847222222222227</v>
      </c>
      <c r="N2" s="129">
        <v>0.37847222222222227</v>
      </c>
      <c r="O2" s="129">
        <v>0.37847222222222227</v>
      </c>
      <c r="P2" s="129">
        <v>0.37847222222222227</v>
      </c>
      <c r="Q2" s="129">
        <v>0.37847222222222227</v>
      </c>
      <c r="R2" s="129">
        <v>0.37847222222222227</v>
      </c>
      <c r="S2" s="129">
        <v>0.37847222222222227</v>
      </c>
      <c r="T2" s="129">
        <v>0.37847222222222227</v>
      </c>
      <c r="U2" s="129">
        <v>0.37847222222222227</v>
      </c>
      <c r="V2" s="129">
        <v>0.37847222222222227</v>
      </c>
      <c r="W2" s="129">
        <v>0.37847222222222227</v>
      </c>
      <c r="X2" s="129">
        <v>0.37847222222222227</v>
      </c>
      <c r="Y2" s="129">
        <v>0.37847222222222227</v>
      </c>
      <c r="Z2" s="129">
        <v>0.37847222222222227</v>
      </c>
      <c r="AA2" s="129">
        <v>0.37847222222222227</v>
      </c>
      <c r="AB2" s="129">
        <v>0.37847222222222227</v>
      </c>
      <c r="AC2" s="129">
        <v>0.37847222222222227</v>
      </c>
      <c r="AD2" s="129">
        <v>0.37847222222222227</v>
      </c>
      <c r="AE2" s="129">
        <v>0.37847222222222227</v>
      </c>
      <c r="AF2" s="129">
        <v>0.37847222222222227</v>
      </c>
      <c r="AG2" s="129">
        <v>0.37847222222222227</v>
      </c>
      <c r="AH2" s="129">
        <v>0.37847222222222227</v>
      </c>
      <c r="AI2" s="129">
        <v>0.37847222222222227</v>
      </c>
      <c r="AJ2" s="129">
        <v>0.37847222222222227</v>
      </c>
      <c r="AK2" s="129">
        <v>0.37847222222222227</v>
      </c>
      <c r="AL2" s="129">
        <v>0.37847222222222227</v>
      </c>
      <c r="AM2" s="129">
        <v>0.37847222222222227</v>
      </c>
      <c r="AN2" s="129">
        <v>0.37847222222222227</v>
      </c>
      <c r="AO2" s="129">
        <v>0.37847222222222227</v>
      </c>
      <c r="AP2" s="129">
        <v>0.37847222222222227</v>
      </c>
      <c r="AQ2" s="129">
        <v>0.37847222222222227</v>
      </c>
      <c r="AR2" s="129">
        <v>0.37847222222222227</v>
      </c>
      <c r="AS2" s="129">
        <v>0.37847222222222227</v>
      </c>
      <c r="AT2" s="129">
        <v>0.37847222222222227</v>
      </c>
      <c r="AU2" s="171">
        <f>AV2+BJ2</f>
        <v>3.5</v>
      </c>
      <c r="AV2" s="130">
        <f>SUM(AW2:BH2)/60</f>
        <v>3.3333333333333335</v>
      </c>
      <c r="AW2" s="131">
        <f>BA2+BG2</f>
        <v>100</v>
      </c>
      <c r="AX2" s="131"/>
      <c r="AY2" s="131"/>
      <c r="AZ2" s="131"/>
      <c r="BA2" s="131">
        <v>10</v>
      </c>
      <c r="BB2" s="131"/>
      <c r="BC2" s="132"/>
      <c r="BD2" s="132"/>
      <c r="BE2" s="131"/>
      <c r="BF2" s="131"/>
      <c r="BG2" s="131">
        <v>90</v>
      </c>
      <c r="BH2" s="131"/>
      <c r="BI2" s="119" t="s">
        <v>244</v>
      </c>
      <c r="BJ2" s="133">
        <f>BK2/60</f>
        <v>0.16666666666666666</v>
      </c>
      <c r="BK2" s="134">
        <f t="shared" ref="BK2:BK7" si="0">SUM(BL2:BU2)</f>
        <v>10</v>
      </c>
      <c r="BL2" s="131"/>
      <c r="BM2" s="131"/>
      <c r="BN2" s="131"/>
      <c r="BO2" s="131">
        <v>10</v>
      </c>
      <c r="BP2" s="131"/>
      <c r="BQ2" s="131"/>
      <c r="BR2" s="131"/>
      <c r="BS2" s="131"/>
      <c r="BT2" s="131"/>
      <c r="BU2" s="131"/>
    </row>
    <row r="3" spans="1:73" s="135" customFormat="1" ht="25.5">
      <c r="A3" s="120"/>
      <c r="B3" s="119" t="s">
        <v>240</v>
      </c>
      <c r="C3" s="136">
        <v>0.51041666666666663</v>
      </c>
      <c r="D3" s="136">
        <v>0.51041666666666663</v>
      </c>
      <c r="E3" s="136">
        <v>0.51041666666666663</v>
      </c>
      <c r="F3" s="136">
        <v>0.51041666666666663</v>
      </c>
      <c r="G3" s="136">
        <v>0.51041666666666663</v>
      </c>
      <c r="H3" s="136">
        <v>0.51041666666666663</v>
      </c>
      <c r="I3" s="136">
        <v>0.51041666666666663</v>
      </c>
      <c r="J3" s="136">
        <v>0.51041666666666663</v>
      </c>
      <c r="K3" s="136">
        <v>0.51041666666666663</v>
      </c>
      <c r="L3" s="136">
        <v>0.51041666666666663</v>
      </c>
      <c r="M3" s="136">
        <v>0.51041666666666663</v>
      </c>
      <c r="N3" s="136">
        <v>0.51041666666666663</v>
      </c>
      <c r="O3" s="136">
        <v>0.51041666666666663</v>
      </c>
      <c r="P3" s="136">
        <v>0.51041666666666663</v>
      </c>
      <c r="Q3" s="136">
        <v>0.51041666666666663</v>
      </c>
      <c r="R3" s="136">
        <v>0.51041666666666663</v>
      </c>
      <c r="S3" s="136">
        <v>0.51041666666666663</v>
      </c>
      <c r="T3" s="136">
        <v>0.51041666666666663</v>
      </c>
      <c r="U3" s="136">
        <v>0.51041666666666663</v>
      </c>
      <c r="V3" s="136">
        <v>0.51041666666666663</v>
      </c>
      <c r="W3" s="136">
        <v>0.51041666666666663</v>
      </c>
      <c r="X3" s="136">
        <v>0.51041666666666663</v>
      </c>
      <c r="Y3" s="136">
        <v>0.51041666666666663</v>
      </c>
      <c r="Z3" s="136">
        <v>0.51041666666666663</v>
      </c>
      <c r="AA3" s="136">
        <v>0.51041666666666663</v>
      </c>
      <c r="AB3" s="136">
        <v>0.51041666666666663</v>
      </c>
      <c r="AC3" s="136">
        <v>0.51041666666666663</v>
      </c>
      <c r="AD3" s="136">
        <v>0.51041666666666663</v>
      </c>
      <c r="AE3" s="136">
        <v>0.51041666666666663</v>
      </c>
      <c r="AF3" s="136">
        <v>0.51041666666666663</v>
      </c>
      <c r="AG3" s="136">
        <v>0.51041666666666663</v>
      </c>
      <c r="AH3" s="136">
        <v>0.51041666666666663</v>
      </c>
      <c r="AI3" s="136">
        <v>0.51041666666666663</v>
      </c>
      <c r="AJ3" s="136">
        <v>0.51041666666666663</v>
      </c>
      <c r="AK3" s="136">
        <v>0.51041666666666663</v>
      </c>
      <c r="AL3" s="136">
        <v>0.51041666666666663</v>
      </c>
      <c r="AM3" s="136">
        <v>0.51041666666666663</v>
      </c>
      <c r="AN3" s="136">
        <v>0.51041666666666663</v>
      </c>
      <c r="AO3" s="136">
        <v>0.51041666666666663</v>
      </c>
      <c r="AP3" s="136">
        <v>0.51041666666666663</v>
      </c>
      <c r="AQ3" s="136">
        <v>0.51041666666666663</v>
      </c>
      <c r="AR3" s="136">
        <v>0.51041666666666663</v>
      </c>
      <c r="AS3" s="136">
        <v>0.51041666666666663</v>
      </c>
      <c r="AT3" s="136">
        <v>0.51041666666666663</v>
      </c>
      <c r="AU3" s="171">
        <f t="shared" ref="AU3:AU38" si="1">AV3+BJ3</f>
        <v>4.333333333333333</v>
      </c>
      <c r="AV3" s="130">
        <f>SUM(AW3/60)</f>
        <v>4</v>
      </c>
      <c r="AW3" s="131">
        <f t="shared" ref="AW3:AW37" si="2">SUM(AX3:BH3)</f>
        <v>240</v>
      </c>
      <c r="AX3" s="131">
        <v>240</v>
      </c>
      <c r="AY3" s="131"/>
      <c r="AZ3" s="131"/>
      <c r="BA3" s="131"/>
      <c r="BB3" s="131"/>
      <c r="BC3" s="132"/>
      <c r="BD3" s="132"/>
      <c r="BE3" s="131"/>
      <c r="BF3" s="131"/>
      <c r="BG3" s="131"/>
      <c r="BH3" s="131"/>
      <c r="BI3" s="119" t="s">
        <v>240</v>
      </c>
      <c r="BJ3" s="133">
        <f>BK3/60</f>
        <v>0.33333333333333331</v>
      </c>
      <c r="BK3" s="134">
        <f t="shared" si="0"/>
        <v>20</v>
      </c>
      <c r="BL3" s="131"/>
      <c r="BM3" s="131"/>
      <c r="BN3" s="131"/>
      <c r="BO3" s="131"/>
      <c r="BP3" s="131"/>
      <c r="BQ3" s="131"/>
      <c r="BR3" s="131">
        <v>20</v>
      </c>
      <c r="BS3" s="131"/>
      <c r="BT3" s="131"/>
      <c r="BU3" s="131"/>
    </row>
    <row r="4" spans="1:73" s="135" customFormat="1" ht="25.5">
      <c r="A4" s="120"/>
      <c r="B4" s="165" t="s">
        <v>119</v>
      </c>
      <c r="C4" s="136">
        <v>0.79861111111111116</v>
      </c>
      <c r="D4" s="136">
        <v>0.79861111111111116</v>
      </c>
      <c r="E4" s="136">
        <v>0.79861111111111116</v>
      </c>
      <c r="F4" s="136">
        <v>0.79861111111111116</v>
      </c>
      <c r="G4" s="136">
        <v>0.79861111111111116</v>
      </c>
      <c r="H4" s="136">
        <v>0.79861111111111116</v>
      </c>
      <c r="I4" s="136">
        <v>0.79861111111111116</v>
      </c>
      <c r="J4" s="136">
        <v>0.79861111111111116</v>
      </c>
      <c r="K4" s="136">
        <v>0.79861111111111116</v>
      </c>
      <c r="L4" s="136">
        <v>0.79861111111111116</v>
      </c>
      <c r="M4" s="136">
        <v>0.79861111111111116</v>
      </c>
      <c r="N4" s="136">
        <v>0.79861111111111116</v>
      </c>
      <c r="O4" s="136">
        <v>0.79861111111111116</v>
      </c>
      <c r="P4" s="136">
        <v>0.79861111111111116</v>
      </c>
      <c r="Q4" s="136">
        <v>0.79861111111111116</v>
      </c>
      <c r="R4" s="136">
        <v>0.79861111111111116</v>
      </c>
      <c r="S4" s="136">
        <v>0.79861111111111116</v>
      </c>
      <c r="T4" s="136">
        <v>0.79861111111111116</v>
      </c>
      <c r="U4" s="136">
        <v>0.79861111111111116</v>
      </c>
      <c r="V4" s="136">
        <v>0.79861111111111116</v>
      </c>
      <c r="W4" s="136">
        <v>0.79861111111111116</v>
      </c>
      <c r="X4" s="136">
        <v>0.79861111111111116</v>
      </c>
      <c r="Y4" s="136">
        <v>0.79861111111111116</v>
      </c>
      <c r="Z4" s="136">
        <v>0.79861111111111116</v>
      </c>
      <c r="AA4" s="136">
        <v>0.79861111111111116</v>
      </c>
      <c r="AB4" s="136">
        <v>0.79861111111111116</v>
      </c>
      <c r="AC4" s="136">
        <v>0.79861111111111116</v>
      </c>
      <c r="AD4" s="136">
        <v>0.79861111111111116</v>
      </c>
      <c r="AE4" s="136">
        <v>0.79861111111111116</v>
      </c>
      <c r="AF4" s="136">
        <v>0.79861111111111116</v>
      </c>
      <c r="AG4" s="136">
        <v>0.79861111111111116</v>
      </c>
      <c r="AH4" s="136">
        <v>0.79861111111111116</v>
      </c>
      <c r="AI4" s="136">
        <v>0.79861111111111116</v>
      </c>
      <c r="AJ4" s="136">
        <v>0.79861111111111116</v>
      </c>
      <c r="AK4" s="136">
        <v>0.79861111111111116</v>
      </c>
      <c r="AL4" s="136">
        <v>0.79861111111111116</v>
      </c>
      <c r="AM4" s="136">
        <v>0.79861111111111116</v>
      </c>
      <c r="AN4" s="136">
        <v>0.79861111111111116</v>
      </c>
      <c r="AO4" s="136">
        <v>0.79861111111111116</v>
      </c>
      <c r="AP4" s="136">
        <v>0.79861111111111116</v>
      </c>
      <c r="AQ4" s="136">
        <v>0.79861111111111116</v>
      </c>
      <c r="AR4" s="136">
        <v>0.79861111111111116</v>
      </c>
      <c r="AS4" s="136">
        <v>0.79861111111111116</v>
      </c>
      <c r="AT4" s="136">
        <v>0.79861111111111116</v>
      </c>
      <c r="AU4" s="171">
        <f t="shared" si="1"/>
        <v>12.333333333333334</v>
      </c>
      <c r="AV4" s="130">
        <f>SUM(AW4/60)</f>
        <v>7.666666666666667</v>
      </c>
      <c r="AW4" s="131">
        <f t="shared" si="2"/>
        <v>460</v>
      </c>
      <c r="AX4" s="131">
        <v>120</v>
      </c>
      <c r="AY4" s="131"/>
      <c r="AZ4" s="131">
        <v>50</v>
      </c>
      <c r="BA4" s="131">
        <v>60</v>
      </c>
      <c r="BB4" s="131">
        <v>60</v>
      </c>
      <c r="BC4" s="132"/>
      <c r="BD4" s="132">
        <v>50</v>
      </c>
      <c r="BE4" s="131">
        <v>30</v>
      </c>
      <c r="BF4" s="131">
        <v>30</v>
      </c>
      <c r="BG4" s="131">
        <v>60</v>
      </c>
      <c r="BH4" s="131"/>
      <c r="BI4" s="167" t="s">
        <v>332</v>
      </c>
      <c r="BJ4" s="133">
        <f t="shared" ref="BJ4:BJ38" si="3">BK4/60</f>
        <v>4.666666666666667</v>
      </c>
      <c r="BK4" s="134">
        <f t="shared" si="0"/>
        <v>280</v>
      </c>
      <c r="BL4" s="131">
        <v>60</v>
      </c>
      <c r="BM4" s="131">
        <v>30</v>
      </c>
      <c r="BN4" s="131">
        <v>60</v>
      </c>
      <c r="BO4" s="131"/>
      <c r="BP4" s="131"/>
      <c r="BQ4" s="131">
        <v>30</v>
      </c>
      <c r="BR4" s="131">
        <v>30</v>
      </c>
      <c r="BS4" s="131">
        <v>10</v>
      </c>
      <c r="BT4" s="131">
        <v>30</v>
      </c>
      <c r="BU4" s="131">
        <v>30</v>
      </c>
    </row>
    <row r="5" spans="1:73" s="141" customFormat="1" ht="25.5">
      <c r="A5" s="121"/>
      <c r="B5" s="121" t="s">
        <v>209</v>
      </c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71">
        <f t="shared" si="1"/>
        <v>11.75</v>
      </c>
      <c r="AV5" s="130">
        <f t="shared" ref="AV5:AV38" si="4">SUM(AW5/60)</f>
        <v>8.8333333333333339</v>
      </c>
      <c r="AW5" s="131">
        <f t="shared" si="2"/>
        <v>530</v>
      </c>
      <c r="AX5" s="131"/>
      <c r="AY5" s="138">
        <v>280</v>
      </c>
      <c r="AZ5" s="139">
        <v>45</v>
      </c>
      <c r="BA5" s="139">
        <v>30</v>
      </c>
      <c r="BB5" s="139">
        <v>20</v>
      </c>
      <c r="BC5" s="140">
        <v>45</v>
      </c>
      <c r="BD5" s="140"/>
      <c r="BE5" s="139">
        <v>20</v>
      </c>
      <c r="BF5" s="139">
        <v>30</v>
      </c>
      <c r="BG5" s="139">
        <v>60</v>
      </c>
      <c r="BH5" s="139"/>
      <c r="BI5" s="121" t="s">
        <v>209</v>
      </c>
      <c r="BJ5" s="133">
        <f t="shared" si="3"/>
        <v>2.9166666666666665</v>
      </c>
      <c r="BK5" s="134">
        <f t="shared" si="0"/>
        <v>175</v>
      </c>
      <c r="BL5" s="139">
        <v>20</v>
      </c>
      <c r="BM5" s="139">
        <v>15</v>
      </c>
      <c r="BN5" s="139">
        <v>35</v>
      </c>
      <c r="BO5" s="139"/>
      <c r="BP5" s="138">
        <v>60</v>
      </c>
      <c r="BQ5" s="121"/>
      <c r="BR5" s="139">
        <v>30</v>
      </c>
      <c r="BS5" s="139">
        <v>15</v>
      </c>
      <c r="BT5" s="139"/>
      <c r="BU5" s="139"/>
    </row>
    <row r="6" spans="1:73" s="135" customFormat="1" ht="25.5">
      <c r="A6" s="120"/>
      <c r="B6" s="120" t="s">
        <v>107</v>
      </c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71">
        <f t="shared" si="1"/>
        <v>7.1666666666666661</v>
      </c>
      <c r="AV6" s="130">
        <f t="shared" si="4"/>
        <v>3.5</v>
      </c>
      <c r="AW6" s="131">
        <f t="shared" si="2"/>
        <v>210</v>
      </c>
      <c r="AX6" s="131">
        <v>15</v>
      </c>
      <c r="AY6" s="142"/>
      <c r="AZ6" s="131">
        <v>50</v>
      </c>
      <c r="BA6" s="131"/>
      <c r="BB6" s="131"/>
      <c r="BC6" s="132">
        <v>50</v>
      </c>
      <c r="BD6" s="132"/>
      <c r="BE6" s="131">
        <v>15</v>
      </c>
      <c r="BF6" s="131">
        <v>20</v>
      </c>
      <c r="BG6" s="131">
        <v>60</v>
      </c>
      <c r="BH6" s="131"/>
      <c r="BI6" s="120" t="s">
        <v>107</v>
      </c>
      <c r="BJ6" s="133">
        <f t="shared" si="3"/>
        <v>3.6666666666666665</v>
      </c>
      <c r="BK6" s="134">
        <f t="shared" si="0"/>
        <v>220</v>
      </c>
      <c r="BL6" s="131">
        <v>15</v>
      </c>
      <c r="BM6" s="131">
        <v>15</v>
      </c>
      <c r="BN6" s="131">
        <v>30</v>
      </c>
      <c r="BO6" s="131"/>
      <c r="BP6" s="142">
        <v>60</v>
      </c>
      <c r="BQ6" s="142"/>
      <c r="BR6" s="131">
        <v>30</v>
      </c>
      <c r="BS6" s="131"/>
      <c r="BT6" s="131">
        <v>30</v>
      </c>
      <c r="BU6" s="131">
        <v>40</v>
      </c>
    </row>
    <row r="7" spans="1:73" s="146" customFormat="1" ht="25.5">
      <c r="A7" s="143"/>
      <c r="B7" s="122" t="s">
        <v>267</v>
      </c>
      <c r="C7" s="144">
        <v>0.47569444444444398</v>
      </c>
      <c r="D7" s="144">
        <v>0.47569444444444398</v>
      </c>
      <c r="E7" s="144">
        <v>0.47569444444444398</v>
      </c>
      <c r="F7" s="144">
        <v>0.47569444444444398</v>
      </c>
      <c r="G7" s="144">
        <v>0.47569444444444398</v>
      </c>
      <c r="H7" s="144">
        <v>0.47569444444444398</v>
      </c>
      <c r="I7" s="144">
        <v>0.47569444444444398</v>
      </c>
      <c r="J7" s="144">
        <v>0.47569444444444398</v>
      </c>
      <c r="K7" s="144">
        <v>0.47569444444444398</v>
      </c>
      <c r="L7" s="144">
        <v>0.47569444444444398</v>
      </c>
      <c r="M7" s="144">
        <v>0.47569444444444398</v>
      </c>
      <c r="N7" s="144">
        <v>0.47569444444444398</v>
      </c>
      <c r="O7" s="144">
        <v>0.47569444444444398</v>
      </c>
      <c r="P7" s="144">
        <v>0.47569444444444398</v>
      </c>
      <c r="Q7" s="144">
        <v>0.47569444444444398</v>
      </c>
      <c r="R7" s="144">
        <v>0.47569444444444398</v>
      </c>
      <c r="S7" s="144">
        <v>0.47569444444444398</v>
      </c>
      <c r="T7" s="144">
        <v>0.47569444444444398</v>
      </c>
      <c r="U7" s="144">
        <v>0.47569444444444398</v>
      </c>
      <c r="V7" s="144">
        <v>0.47569444444444398</v>
      </c>
      <c r="W7" s="144">
        <v>0.47569444444444398</v>
      </c>
      <c r="X7" s="144">
        <v>0.47569444444444398</v>
      </c>
      <c r="Y7" s="144">
        <v>0.47569444444444398</v>
      </c>
      <c r="Z7" s="144">
        <v>0.47569444444444398</v>
      </c>
      <c r="AA7" s="144">
        <v>0.47569444444444398</v>
      </c>
      <c r="AB7" s="144">
        <v>0.47569444444444398</v>
      </c>
      <c r="AC7" s="144">
        <v>0.47569444444444398</v>
      </c>
      <c r="AD7" s="144">
        <v>0.47569444444444398</v>
      </c>
      <c r="AE7" s="144">
        <v>0.47569444444444398</v>
      </c>
      <c r="AF7" s="144">
        <v>0.47569444444444398</v>
      </c>
      <c r="AG7" s="144">
        <v>0.47569444444444398</v>
      </c>
      <c r="AH7" s="144">
        <v>0.47569444444444398</v>
      </c>
      <c r="AI7" s="144">
        <v>0.47569444444444398</v>
      </c>
      <c r="AJ7" s="144">
        <v>0.47569444444444398</v>
      </c>
      <c r="AK7" s="144">
        <v>0.47569444444444398</v>
      </c>
      <c r="AL7" s="144">
        <v>0.47569444444444398</v>
      </c>
      <c r="AM7" s="144">
        <v>0.47569444444444398</v>
      </c>
      <c r="AN7" s="144">
        <v>0.47569444444444398</v>
      </c>
      <c r="AO7" s="144">
        <v>0.47569444444444398</v>
      </c>
      <c r="AP7" s="144">
        <v>0.47569444444444398</v>
      </c>
      <c r="AQ7" s="144">
        <v>0.47569444444444398</v>
      </c>
      <c r="AR7" s="144">
        <v>0.47569444444444398</v>
      </c>
      <c r="AS7" s="144">
        <v>0.47569444444444398</v>
      </c>
      <c r="AT7" s="144">
        <v>0.47569444444444398</v>
      </c>
      <c r="AU7" s="171">
        <f t="shared" si="1"/>
        <v>14.833333333333334</v>
      </c>
      <c r="AV7" s="130">
        <f t="shared" si="4"/>
        <v>6.916666666666667</v>
      </c>
      <c r="AW7" s="131">
        <f t="shared" si="2"/>
        <v>415</v>
      </c>
      <c r="AX7" s="131">
        <v>15</v>
      </c>
      <c r="AY7" s="145"/>
      <c r="AZ7" s="145">
        <v>30</v>
      </c>
      <c r="BA7" s="145"/>
      <c r="BB7" s="145"/>
      <c r="BC7" s="132"/>
      <c r="BD7" s="132">
        <v>130</v>
      </c>
      <c r="BE7" s="145">
        <v>30</v>
      </c>
      <c r="BF7" s="145">
        <v>30</v>
      </c>
      <c r="BG7" s="145"/>
      <c r="BH7" s="145">
        <v>180</v>
      </c>
      <c r="BI7" s="122" t="s">
        <v>267</v>
      </c>
      <c r="BJ7" s="133">
        <f>BK7/60</f>
        <v>7.916666666666667</v>
      </c>
      <c r="BK7" s="134">
        <f t="shared" si="0"/>
        <v>475</v>
      </c>
      <c r="BL7" s="145">
        <v>60</v>
      </c>
      <c r="BM7" s="145">
        <v>15</v>
      </c>
      <c r="BN7" s="145">
        <v>30</v>
      </c>
      <c r="BO7" s="145">
        <v>60</v>
      </c>
      <c r="BP7" s="145">
        <v>120</v>
      </c>
      <c r="BQ7" s="145"/>
      <c r="BR7" s="145">
        <v>30</v>
      </c>
      <c r="BS7" s="145">
        <v>60</v>
      </c>
      <c r="BT7" s="145">
        <v>80</v>
      </c>
      <c r="BU7" s="145">
        <v>20</v>
      </c>
    </row>
    <row r="8" spans="1:73" s="146" customFormat="1" ht="25.5">
      <c r="A8" s="143"/>
      <c r="B8" s="122" t="s">
        <v>610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71">
        <v>14.833333333333334</v>
      </c>
      <c r="AV8" s="130">
        <v>6.916666666666667</v>
      </c>
      <c r="AW8" s="131">
        <v>415</v>
      </c>
      <c r="AX8" s="131">
        <v>15</v>
      </c>
      <c r="AY8" s="145"/>
      <c r="AZ8" s="145">
        <v>30</v>
      </c>
      <c r="BA8" s="145"/>
      <c r="BB8" s="145"/>
      <c r="BC8" s="132"/>
      <c r="BD8" s="132">
        <v>130</v>
      </c>
      <c r="BE8" s="145">
        <v>30</v>
      </c>
      <c r="BF8" s="145">
        <v>30</v>
      </c>
      <c r="BG8" s="145"/>
      <c r="BH8" s="145">
        <v>180</v>
      </c>
      <c r="BI8" s="122" t="s">
        <v>610</v>
      </c>
      <c r="BJ8" s="133"/>
      <c r="BK8" s="134"/>
      <c r="BL8" s="145"/>
      <c r="BM8" s="145"/>
      <c r="BN8" s="145"/>
      <c r="BO8" s="145"/>
      <c r="BP8" s="145"/>
      <c r="BQ8" s="145"/>
      <c r="BR8" s="145"/>
      <c r="BS8" s="145"/>
      <c r="BT8" s="145"/>
      <c r="BU8" s="145"/>
    </row>
    <row r="9" spans="1:73" s="146" customFormat="1" ht="25.5">
      <c r="A9" s="143"/>
      <c r="B9" s="122" t="s">
        <v>120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71">
        <f t="shared" si="1"/>
        <v>8.3333333333333339</v>
      </c>
      <c r="AV9" s="130">
        <f t="shared" si="4"/>
        <v>2.9166666666666665</v>
      </c>
      <c r="AW9" s="131">
        <f t="shared" si="2"/>
        <v>175</v>
      </c>
      <c r="AX9" s="131">
        <v>15</v>
      </c>
      <c r="AY9" s="145"/>
      <c r="AZ9" s="145">
        <v>30</v>
      </c>
      <c r="BA9" s="145"/>
      <c r="BB9" s="145"/>
      <c r="BC9" s="132">
        <v>95</v>
      </c>
      <c r="BD9" s="132"/>
      <c r="BE9" s="145">
        <v>15</v>
      </c>
      <c r="BF9" s="145">
        <v>20</v>
      </c>
      <c r="BG9" s="145"/>
      <c r="BH9" s="145"/>
      <c r="BI9" s="122" t="s">
        <v>120</v>
      </c>
      <c r="BJ9" s="133">
        <f t="shared" si="3"/>
        <v>5.416666666666667</v>
      </c>
      <c r="BK9" s="134">
        <f t="shared" ref="BK9:BK38" si="5">SUM(BL9:BU9)</f>
        <v>325</v>
      </c>
      <c r="BL9" s="145">
        <v>30</v>
      </c>
      <c r="BM9" s="145">
        <v>30</v>
      </c>
      <c r="BN9" s="145">
        <v>30</v>
      </c>
      <c r="BO9" s="145"/>
      <c r="BP9" s="145">
        <v>120</v>
      </c>
      <c r="BQ9" s="145"/>
      <c r="BR9" s="145">
        <v>30</v>
      </c>
      <c r="BS9" s="145">
        <v>75</v>
      </c>
      <c r="BT9" s="145">
        <v>10</v>
      </c>
      <c r="BU9" s="145"/>
    </row>
    <row r="10" spans="1:73" s="146" customFormat="1" ht="25.5">
      <c r="A10" s="143"/>
      <c r="B10" s="123" t="s">
        <v>104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71">
        <f t="shared" si="1"/>
        <v>9.5</v>
      </c>
      <c r="AV10" s="130">
        <f t="shared" si="4"/>
        <v>6.166666666666667</v>
      </c>
      <c r="AW10" s="131">
        <f t="shared" si="2"/>
        <v>370</v>
      </c>
      <c r="AX10" s="131">
        <v>10</v>
      </c>
      <c r="AY10" s="131"/>
      <c r="AZ10" s="131">
        <v>30</v>
      </c>
      <c r="BA10" s="131">
        <v>60</v>
      </c>
      <c r="BB10" s="142"/>
      <c r="BC10" s="147"/>
      <c r="BD10" s="148">
        <v>100</v>
      </c>
      <c r="BE10" s="131">
        <v>30</v>
      </c>
      <c r="BF10" s="131">
        <v>20</v>
      </c>
      <c r="BG10" s="131">
        <v>30</v>
      </c>
      <c r="BH10" s="131">
        <v>90</v>
      </c>
      <c r="BI10" s="123" t="s">
        <v>104</v>
      </c>
      <c r="BJ10" s="133">
        <f t="shared" si="3"/>
        <v>3.3333333333333335</v>
      </c>
      <c r="BK10" s="134">
        <f t="shared" si="5"/>
        <v>200</v>
      </c>
      <c r="BL10" s="131"/>
      <c r="BM10" s="131">
        <v>15</v>
      </c>
      <c r="BN10" s="131">
        <v>30</v>
      </c>
      <c r="BO10" s="131"/>
      <c r="BP10" s="131">
        <v>25</v>
      </c>
      <c r="BQ10" s="131"/>
      <c r="BR10" s="131">
        <v>45</v>
      </c>
      <c r="BS10" s="131">
        <v>60</v>
      </c>
      <c r="BT10" s="131">
        <v>10</v>
      </c>
      <c r="BU10" s="131">
        <v>15</v>
      </c>
    </row>
    <row r="11" spans="1:73" s="146" customFormat="1" ht="25.5">
      <c r="A11" s="143"/>
      <c r="B11" s="123" t="s">
        <v>103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71">
        <f t="shared" si="1"/>
        <v>9.5</v>
      </c>
      <c r="AV11" s="130">
        <f t="shared" si="4"/>
        <v>6.166666666666667</v>
      </c>
      <c r="AW11" s="131">
        <f t="shared" si="2"/>
        <v>370</v>
      </c>
      <c r="AX11" s="131">
        <v>10</v>
      </c>
      <c r="AY11" s="131"/>
      <c r="AZ11" s="131">
        <v>30</v>
      </c>
      <c r="BA11" s="131">
        <v>60</v>
      </c>
      <c r="BB11" s="142"/>
      <c r="BC11" s="147"/>
      <c r="BD11" s="148">
        <v>100</v>
      </c>
      <c r="BE11" s="131">
        <v>30</v>
      </c>
      <c r="BF11" s="131">
        <v>20</v>
      </c>
      <c r="BG11" s="131">
        <v>30</v>
      </c>
      <c r="BH11" s="131">
        <v>90</v>
      </c>
      <c r="BI11" s="123" t="s">
        <v>103</v>
      </c>
      <c r="BJ11" s="133">
        <f t="shared" si="3"/>
        <v>3.3333333333333335</v>
      </c>
      <c r="BK11" s="134">
        <f>SUM(BL11:BU11)</f>
        <v>200</v>
      </c>
      <c r="BL11" s="131"/>
      <c r="BM11" s="131">
        <v>15</v>
      </c>
      <c r="BN11" s="131">
        <v>30</v>
      </c>
      <c r="BO11" s="131"/>
      <c r="BP11" s="131">
        <v>25</v>
      </c>
      <c r="BQ11" s="131"/>
      <c r="BR11" s="131">
        <v>45</v>
      </c>
      <c r="BS11" s="131">
        <v>60</v>
      </c>
      <c r="BT11" s="131">
        <v>10</v>
      </c>
      <c r="BU11" s="131">
        <v>15</v>
      </c>
    </row>
    <row r="12" spans="1:73" s="146" customFormat="1" ht="25.5">
      <c r="A12" s="143"/>
      <c r="B12" s="123" t="s">
        <v>105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71">
        <f t="shared" si="1"/>
        <v>7.8333333333333339</v>
      </c>
      <c r="AV12" s="130">
        <f t="shared" si="4"/>
        <v>4.5</v>
      </c>
      <c r="AW12" s="131">
        <f t="shared" si="2"/>
        <v>270</v>
      </c>
      <c r="AX12" s="131">
        <v>10</v>
      </c>
      <c r="AY12" s="131"/>
      <c r="AZ12" s="131">
        <v>30</v>
      </c>
      <c r="BA12" s="131">
        <v>60</v>
      </c>
      <c r="BB12" s="131"/>
      <c r="BC12" s="148">
        <v>90</v>
      </c>
      <c r="BD12" s="148"/>
      <c r="BE12" s="131">
        <v>30</v>
      </c>
      <c r="BF12" s="131">
        <v>20</v>
      </c>
      <c r="BG12" s="131">
        <v>30</v>
      </c>
      <c r="BH12" s="131"/>
      <c r="BI12" s="123" t="s">
        <v>105</v>
      </c>
      <c r="BJ12" s="133">
        <f t="shared" si="3"/>
        <v>3.3333333333333335</v>
      </c>
      <c r="BK12" s="134">
        <f t="shared" si="5"/>
        <v>200</v>
      </c>
      <c r="BL12" s="131"/>
      <c r="BM12" s="131">
        <v>15</v>
      </c>
      <c r="BN12" s="131">
        <v>30</v>
      </c>
      <c r="BO12" s="131"/>
      <c r="BP12" s="131">
        <v>25</v>
      </c>
      <c r="BQ12" s="131"/>
      <c r="BR12" s="131">
        <v>45</v>
      </c>
      <c r="BS12" s="131">
        <v>60</v>
      </c>
      <c r="BT12" s="131">
        <v>10</v>
      </c>
      <c r="BU12" s="131">
        <v>15</v>
      </c>
    </row>
    <row r="13" spans="1:73" s="146" customFormat="1" ht="25.5">
      <c r="A13" s="143"/>
      <c r="B13" s="123" t="s">
        <v>102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71">
        <f t="shared" si="1"/>
        <v>7.8333333333333339</v>
      </c>
      <c r="AV13" s="130">
        <f t="shared" si="4"/>
        <v>4.5</v>
      </c>
      <c r="AW13" s="131">
        <f t="shared" si="2"/>
        <v>270</v>
      </c>
      <c r="AX13" s="131">
        <v>10</v>
      </c>
      <c r="AY13" s="131"/>
      <c r="AZ13" s="131">
        <v>30</v>
      </c>
      <c r="BA13" s="131">
        <v>60</v>
      </c>
      <c r="BB13" s="131"/>
      <c r="BC13" s="148">
        <v>90</v>
      </c>
      <c r="BD13" s="148"/>
      <c r="BE13" s="131">
        <v>30</v>
      </c>
      <c r="BF13" s="131">
        <v>20</v>
      </c>
      <c r="BG13" s="131">
        <v>30</v>
      </c>
      <c r="BH13" s="131"/>
      <c r="BI13" s="123" t="s">
        <v>102</v>
      </c>
      <c r="BJ13" s="133">
        <f t="shared" si="3"/>
        <v>3.3333333333333335</v>
      </c>
      <c r="BK13" s="134">
        <f t="shared" si="5"/>
        <v>200</v>
      </c>
      <c r="BL13" s="131"/>
      <c r="BM13" s="131">
        <v>15</v>
      </c>
      <c r="BN13" s="131">
        <v>30</v>
      </c>
      <c r="BO13" s="131"/>
      <c r="BP13" s="131">
        <v>25</v>
      </c>
      <c r="BQ13" s="131"/>
      <c r="BR13" s="131">
        <v>45</v>
      </c>
      <c r="BS13" s="131">
        <v>60</v>
      </c>
      <c r="BT13" s="131">
        <v>10</v>
      </c>
      <c r="BU13" s="131">
        <v>15</v>
      </c>
    </row>
    <row r="14" spans="1:73" s="146" customFormat="1" ht="25.5">
      <c r="A14" s="143"/>
      <c r="B14" s="119" t="s">
        <v>108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71">
        <f t="shared" si="1"/>
        <v>9.75</v>
      </c>
      <c r="AV14" s="130">
        <f t="shared" si="4"/>
        <v>4.083333333333333</v>
      </c>
      <c r="AW14" s="131">
        <f t="shared" si="2"/>
        <v>245</v>
      </c>
      <c r="AX14" s="131">
        <v>15</v>
      </c>
      <c r="AY14" s="145"/>
      <c r="AZ14" s="145"/>
      <c r="BA14" s="145">
        <v>30</v>
      </c>
      <c r="BB14" s="145">
        <v>30</v>
      </c>
      <c r="BC14" s="132"/>
      <c r="BD14" s="132">
        <v>60</v>
      </c>
      <c r="BE14" s="145">
        <v>30</v>
      </c>
      <c r="BF14" s="145">
        <v>20</v>
      </c>
      <c r="BG14" s="145">
        <v>60</v>
      </c>
      <c r="BH14" s="145"/>
      <c r="BI14" s="119" t="s">
        <v>108</v>
      </c>
      <c r="BJ14" s="133">
        <f t="shared" si="3"/>
        <v>5.666666666666667</v>
      </c>
      <c r="BK14" s="134">
        <f t="shared" si="5"/>
        <v>340</v>
      </c>
      <c r="BL14" s="145">
        <v>30</v>
      </c>
      <c r="BM14" s="145"/>
      <c r="BN14" s="145">
        <v>40</v>
      </c>
      <c r="BO14" s="145"/>
      <c r="BP14" s="145">
        <v>120</v>
      </c>
      <c r="BQ14" s="145"/>
      <c r="BR14" s="145">
        <v>40</v>
      </c>
      <c r="BS14" s="145">
        <v>80</v>
      </c>
      <c r="BT14" s="145">
        <v>30</v>
      </c>
      <c r="BU14" s="145"/>
    </row>
    <row r="15" spans="1:73" s="146" customFormat="1" ht="25.5">
      <c r="A15" s="143"/>
      <c r="B15" s="119" t="s">
        <v>109</v>
      </c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71">
        <f t="shared" si="1"/>
        <v>9.75</v>
      </c>
      <c r="AV15" s="130">
        <f t="shared" si="4"/>
        <v>4.083333333333333</v>
      </c>
      <c r="AW15" s="131">
        <f t="shared" si="2"/>
        <v>245</v>
      </c>
      <c r="AX15" s="131">
        <v>15</v>
      </c>
      <c r="AY15" s="145"/>
      <c r="AZ15" s="145"/>
      <c r="BA15" s="145">
        <v>30</v>
      </c>
      <c r="BB15" s="145">
        <v>30</v>
      </c>
      <c r="BC15" s="132"/>
      <c r="BD15" s="132">
        <v>60</v>
      </c>
      <c r="BE15" s="145">
        <v>30</v>
      </c>
      <c r="BF15" s="145">
        <v>20</v>
      </c>
      <c r="BG15" s="145">
        <v>60</v>
      </c>
      <c r="BH15" s="145"/>
      <c r="BI15" s="119" t="s">
        <v>109</v>
      </c>
      <c r="BJ15" s="133">
        <f t="shared" si="3"/>
        <v>5.666666666666667</v>
      </c>
      <c r="BK15" s="134">
        <f t="shared" si="5"/>
        <v>340</v>
      </c>
      <c r="BL15" s="145">
        <v>30</v>
      </c>
      <c r="BM15" s="145"/>
      <c r="BN15" s="145">
        <v>40</v>
      </c>
      <c r="BO15" s="145"/>
      <c r="BP15" s="145">
        <v>120</v>
      </c>
      <c r="BQ15" s="145"/>
      <c r="BR15" s="145">
        <v>40</v>
      </c>
      <c r="BS15" s="145">
        <v>80</v>
      </c>
      <c r="BT15" s="145">
        <v>30</v>
      </c>
      <c r="BU15" s="145"/>
    </row>
    <row r="16" spans="1:73" s="128" customFormat="1" ht="25.5">
      <c r="A16" s="149"/>
      <c r="B16" s="119" t="s">
        <v>99</v>
      </c>
      <c r="C16" s="150"/>
      <c r="D16" s="150" t="s">
        <v>100</v>
      </c>
      <c r="E16" s="150"/>
      <c r="F16" s="150" t="s">
        <v>100</v>
      </c>
      <c r="G16" s="150" t="s">
        <v>100</v>
      </c>
      <c r="H16" s="150" t="s">
        <v>100</v>
      </c>
      <c r="I16" s="150" t="s">
        <v>100</v>
      </c>
      <c r="J16" s="150"/>
      <c r="K16" s="150" t="s">
        <v>100</v>
      </c>
      <c r="L16" s="150"/>
      <c r="M16" s="150" t="s">
        <v>100</v>
      </c>
      <c r="N16" s="150" t="s">
        <v>100</v>
      </c>
      <c r="O16" s="150"/>
      <c r="P16" s="150" t="s">
        <v>100</v>
      </c>
      <c r="Q16" s="150"/>
      <c r="R16" s="150" t="s">
        <v>100</v>
      </c>
      <c r="S16" s="150" t="s">
        <v>100</v>
      </c>
      <c r="T16" s="150" t="s">
        <v>100</v>
      </c>
      <c r="U16" s="150" t="s">
        <v>100</v>
      </c>
      <c r="V16" s="150"/>
      <c r="W16" s="150" t="s">
        <v>100</v>
      </c>
      <c r="X16" s="150"/>
      <c r="Y16" s="150" t="s">
        <v>100</v>
      </c>
      <c r="Z16" s="150" t="s">
        <v>100</v>
      </c>
      <c r="AA16" s="150" t="s">
        <v>100</v>
      </c>
      <c r="AB16" s="150" t="s">
        <v>100</v>
      </c>
      <c r="AC16" s="150"/>
      <c r="AD16" s="150" t="s">
        <v>100</v>
      </c>
      <c r="AE16" s="150"/>
      <c r="AF16" s="150" t="s">
        <v>100</v>
      </c>
      <c r="AG16" s="150" t="s">
        <v>100</v>
      </c>
      <c r="AH16" s="150" t="s">
        <v>100</v>
      </c>
      <c r="AI16" s="150" t="s">
        <v>100</v>
      </c>
      <c r="AJ16" s="150"/>
      <c r="AK16" s="150" t="s">
        <v>100</v>
      </c>
      <c r="AL16" s="150"/>
      <c r="AM16" s="150" t="s">
        <v>100</v>
      </c>
      <c r="AN16" s="150" t="s">
        <v>100</v>
      </c>
      <c r="AO16" s="150" t="s">
        <v>100</v>
      </c>
      <c r="AP16" s="150" t="s">
        <v>100</v>
      </c>
      <c r="AQ16" s="150"/>
      <c r="AR16" s="150" t="s">
        <v>100</v>
      </c>
      <c r="AS16" s="150"/>
      <c r="AT16" s="150" t="s">
        <v>100</v>
      </c>
      <c r="AU16" s="171">
        <f t="shared" si="1"/>
        <v>12.583333333333334</v>
      </c>
      <c r="AV16" s="130">
        <f t="shared" si="4"/>
        <v>8.3333333333333339</v>
      </c>
      <c r="AW16" s="131">
        <f t="shared" si="2"/>
        <v>500</v>
      </c>
      <c r="AX16" s="131">
        <v>60</v>
      </c>
      <c r="AY16" s="151"/>
      <c r="AZ16" s="151"/>
      <c r="BA16" s="151"/>
      <c r="BB16" s="151"/>
      <c r="BC16" s="132">
        <v>65</v>
      </c>
      <c r="BD16" s="132"/>
      <c r="BE16" s="151">
        <v>15</v>
      </c>
      <c r="BF16" s="151"/>
      <c r="BG16" s="151"/>
      <c r="BH16" s="151">
        <f>2*180</f>
        <v>360</v>
      </c>
      <c r="BI16" s="119" t="s">
        <v>99</v>
      </c>
      <c r="BJ16" s="133">
        <f t="shared" si="3"/>
        <v>4.25</v>
      </c>
      <c r="BK16" s="134">
        <f t="shared" si="5"/>
        <v>255</v>
      </c>
      <c r="BL16" s="151"/>
      <c r="BM16" s="151">
        <v>30</v>
      </c>
      <c r="BN16" s="151">
        <v>30</v>
      </c>
      <c r="BO16" s="151">
        <v>30</v>
      </c>
      <c r="BP16" s="151">
        <v>60</v>
      </c>
      <c r="BQ16" s="151">
        <v>45</v>
      </c>
      <c r="BR16" s="151">
        <v>30</v>
      </c>
      <c r="BS16" s="151"/>
      <c r="BT16" s="151">
        <v>30</v>
      </c>
      <c r="BU16" s="151"/>
    </row>
    <row r="17" spans="1:73" s="146" customFormat="1" ht="25.5">
      <c r="A17" s="143"/>
      <c r="B17" s="124" t="s">
        <v>114</v>
      </c>
      <c r="D17" s="136"/>
      <c r="F17" s="136"/>
      <c r="G17" s="136"/>
      <c r="H17" s="136"/>
      <c r="I17" s="152"/>
      <c r="K17" s="136"/>
      <c r="M17" s="136"/>
      <c r="N17" s="136"/>
      <c r="P17" s="136"/>
      <c r="R17" s="136"/>
      <c r="S17" s="136"/>
      <c r="T17" s="136"/>
      <c r="U17" s="152"/>
      <c r="W17" s="136"/>
      <c r="Y17" s="136"/>
      <c r="Z17" s="136"/>
      <c r="AA17" s="136"/>
      <c r="AB17" s="152"/>
      <c r="AD17" s="136"/>
      <c r="AF17" s="136"/>
      <c r="AG17" s="136"/>
      <c r="AH17" s="136"/>
      <c r="AI17" s="152"/>
      <c r="AK17" s="136"/>
      <c r="AM17" s="136"/>
      <c r="AN17" s="136"/>
      <c r="AO17" s="136"/>
      <c r="AP17" s="152"/>
      <c r="AQ17" s="143"/>
      <c r="AR17" s="136"/>
      <c r="AS17" s="143"/>
      <c r="AT17" s="136"/>
      <c r="AU17" s="171">
        <f t="shared" si="1"/>
        <v>10.25</v>
      </c>
      <c r="AV17" s="130">
        <f t="shared" si="4"/>
        <v>6.916666666666667</v>
      </c>
      <c r="AW17" s="131">
        <f t="shared" si="2"/>
        <v>415</v>
      </c>
      <c r="AX17" s="131">
        <v>20</v>
      </c>
      <c r="AY17" s="131">
        <v>170</v>
      </c>
      <c r="AZ17" s="131"/>
      <c r="BA17" s="131">
        <v>25</v>
      </c>
      <c r="BB17" s="131"/>
      <c r="BC17" s="132">
        <v>45</v>
      </c>
      <c r="BD17" s="132">
        <v>65</v>
      </c>
      <c r="BE17" s="131">
        <v>15</v>
      </c>
      <c r="BF17" s="131">
        <v>15</v>
      </c>
      <c r="BG17" s="131">
        <v>60</v>
      </c>
      <c r="BH17" s="131"/>
      <c r="BI17" s="124" t="s">
        <v>114</v>
      </c>
      <c r="BJ17" s="133">
        <f t="shared" si="3"/>
        <v>3.3333333333333335</v>
      </c>
      <c r="BK17" s="134">
        <f t="shared" si="5"/>
        <v>200</v>
      </c>
      <c r="BL17" s="131"/>
      <c r="BM17" s="131">
        <v>30</v>
      </c>
      <c r="BN17" s="131">
        <v>30</v>
      </c>
      <c r="BO17" s="131"/>
      <c r="BP17" s="131">
        <v>90</v>
      </c>
      <c r="BQ17" s="131"/>
      <c r="BR17" s="131">
        <v>20</v>
      </c>
      <c r="BS17" s="131">
        <v>30</v>
      </c>
      <c r="BT17" s="131"/>
      <c r="BU17" s="131"/>
    </row>
    <row r="18" spans="1:73" s="135" customFormat="1" ht="25.5">
      <c r="A18" s="120"/>
      <c r="B18" s="122" t="s">
        <v>106</v>
      </c>
      <c r="C18" s="144">
        <v>0.63541666666666696</v>
      </c>
      <c r="D18" s="144">
        <v>0.63541666666666696</v>
      </c>
      <c r="E18" s="144">
        <v>0.63541666666666696</v>
      </c>
      <c r="F18" s="144">
        <v>0.63541666666666696</v>
      </c>
      <c r="G18" s="144">
        <v>0.63541666666666696</v>
      </c>
      <c r="H18" s="144">
        <v>0.63541666666666696</v>
      </c>
      <c r="I18" s="144">
        <v>0.63541666666666696</v>
      </c>
      <c r="J18" s="144">
        <v>0.63541666666666696</v>
      </c>
      <c r="K18" s="144">
        <v>0.63541666666666696</v>
      </c>
      <c r="L18" s="144">
        <v>0.63541666666666696</v>
      </c>
      <c r="M18" s="144">
        <v>0.63541666666666696</v>
      </c>
      <c r="N18" s="144">
        <v>0.63541666666666696</v>
      </c>
      <c r="O18" s="144">
        <v>0.63541666666666696</v>
      </c>
      <c r="P18" s="144">
        <v>0.63541666666666696</v>
      </c>
      <c r="Q18" s="144">
        <v>0.63541666666666696</v>
      </c>
      <c r="R18" s="144">
        <v>0.63541666666666696</v>
      </c>
      <c r="S18" s="144">
        <v>0.63541666666666696</v>
      </c>
      <c r="T18" s="144">
        <v>0.63541666666666696</v>
      </c>
      <c r="U18" s="144">
        <v>0.63541666666666696</v>
      </c>
      <c r="V18" s="144">
        <v>0.63541666666666696</v>
      </c>
      <c r="W18" s="144">
        <v>0.63541666666666696</v>
      </c>
      <c r="X18" s="144">
        <v>0.63541666666666696</v>
      </c>
      <c r="Y18" s="144">
        <v>0.63541666666666696</v>
      </c>
      <c r="Z18" s="144">
        <v>0.63541666666666696</v>
      </c>
      <c r="AA18" s="144">
        <v>0.63541666666666696</v>
      </c>
      <c r="AB18" s="144">
        <v>0.63541666666666696</v>
      </c>
      <c r="AC18" s="144">
        <v>0.63541666666666696</v>
      </c>
      <c r="AD18" s="144">
        <v>0.63541666666666696</v>
      </c>
      <c r="AE18" s="144">
        <v>0.63541666666666696</v>
      </c>
      <c r="AF18" s="144">
        <v>0.63541666666666696</v>
      </c>
      <c r="AG18" s="144">
        <v>0.63541666666666696</v>
      </c>
      <c r="AH18" s="144">
        <v>0.63541666666666696</v>
      </c>
      <c r="AI18" s="144">
        <v>0.63541666666666696</v>
      </c>
      <c r="AJ18" s="144">
        <v>0.63541666666666696</v>
      </c>
      <c r="AK18" s="144">
        <v>0.63541666666666696</v>
      </c>
      <c r="AL18" s="144">
        <v>0.63541666666666696</v>
      </c>
      <c r="AM18" s="144">
        <v>0.63541666666666696</v>
      </c>
      <c r="AN18" s="144">
        <v>0.63541666666666696</v>
      </c>
      <c r="AO18" s="144">
        <v>0.63541666666666696</v>
      </c>
      <c r="AP18" s="144">
        <v>0.63541666666666696</v>
      </c>
      <c r="AQ18" s="144">
        <v>0.63541666666666696</v>
      </c>
      <c r="AR18" s="144">
        <v>0.63541666666666696</v>
      </c>
      <c r="AS18" s="144">
        <v>0.63541666666666696</v>
      </c>
      <c r="AT18" s="144">
        <v>0.63541666666666696</v>
      </c>
      <c r="AU18" s="171">
        <f t="shared" si="1"/>
        <v>12</v>
      </c>
      <c r="AV18" s="130">
        <f t="shared" si="4"/>
        <v>7.333333333333333</v>
      </c>
      <c r="AW18" s="131">
        <f t="shared" si="2"/>
        <v>440</v>
      </c>
      <c r="AX18" s="131">
        <v>120</v>
      </c>
      <c r="AY18" s="145"/>
      <c r="AZ18" s="145">
        <v>30</v>
      </c>
      <c r="BA18" s="145">
        <v>15</v>
      </c>
      <c r="BB18" s="145"/>
      <c r="BC18" s="132">
        <v>65</v>
      </c>
      <c r="BD18" s="132">
        <v>50</v>
      </c>
      <c r="BE18" s="145">
        <v>20</v>
      </c>
      <c r="BF18" s="145">
        <v>20</v>
      </c>
      <c r="BG18" s="145">
        <v>60</v>
      </c>
      <c r="BH18" s="145">
        <v>60</v>
      </c>
      <c r="BI18" s="122" t="s">
        <v>106</v>
      </c>
      <c r="BJ18" s="133">
        <f t="shared" si="3"/>
        <v>4.666666666666667</v>
      </c>
      <c r="BK18" s="134">
        <f t="shared" si="5"/>
        <v>280</v>
      </c>
      <c r="BL18" s="145">
        <v>30</v>
      </c>
      <c r="BM18" s="145"/>
      <c r="BN18" s="145">
        <v>30</v>
      </c>
      <c r="BO18" s="145">
        <v>15</v>
      </c>
      <c r="BP18" s="145">
        <v>90</v>
      </c>
      <c r="BQ18" s="145"/>
      <c r="BR18" s="145">
        <v>45</v>
      </c>
      <c r="BS18" s="145">
        <v>30</v>
      </c>
      <c r="BT18" s="145">
        <v>10</v>
      </c>
      <c r="BU18" s="145">
        <v>30</v>
      </c>
    </row>
    <row r="19" spans="1:73" s="135" customFormat="1" ht="25.5">
      <c r="A19" s="120"/>
      <c r="B19" s="166" t="s">
        <v>199</v>
      </c>
      <c r="C19" s="136">
        <v>0.35416666666666702</v>
      </c>
      <c r="D19" s="136">
        <v>0.35416666666666702</v>
      </c>
      <c r="E19" s="153"/>
      <c r="F19" s="136">
        <v>0.35416666666666702</v>
      </c>
      <c r="G19" s="153"/>
      <c r="H19" s="136">
        <v>0.35416666666666702</v>
      </c>
      <c r="I19" s="120"/>
      <c r="J19" s="136">
        <v>0.35416666666666702</v>
      </c>
      <c r="K19" s="136">
        <v>0.35416666666666702</v>
      </c>
      <c r="L19" s="153"/>
      <c r="M19" s="136">
        <v>0.35416666666666702</v>
      </c>
      <c r="N19" s="153"/>
      <c r="O19" s="136">
        <v>0.35416666666666702</v>
      </c>
      <c r="P19" s="136">
        <v>0.35416666666666702</v>
      </c>
      <c r="Q19" s="153"/>
      <c r="R19" s="136">
        <v>0.35416666666666702</v>
      </c>
      <c r="S19" s="153"/>
      <c r="T19" s="136">
        <v>0.35416666666666702</v>
      </c>
      <c r="U19" s="120"/>
      <c r="V19" s="136">
        <v>0.35416666666666702</v>
      </c>
      <c r="W19" s="136">
        <v>0.35416666666666702</v>
      </c>
      <c r="X19" s="153"/>
      <c r="Y19" s="136">
        <v>0.35416666666666702</v>
      </c>
      <c r="Z19" s="153"/>
      <c r="AA19" s="136">
        <v>0.35416666666666702</v>
      </c>
      <c r="AB19" s="120"/>
      <c r="AC19" s="136">
        <v>0.35416666666666702</v>
      </c>
      <c r="AD19" s="136">
        <v>0.35416666666666702</v>
      </c>
      <c r="AE19" s="153"/>
      <c r="AF19" s="136">
        <v>0.35416666666666702</v>
      </c>
      <c r="AG19" s="153"/>
      <c r="AH19" s="136">
        <v>0.35416666666666702</v>
      </c>
      <c r="AI19" s="120"/>
      <c r="AJ19" s="136">
        <v>0.35416666666666702</v>
      </c>
      <c r="AK19" s="136">
        <v>0.35416666666666702</v>
      </c>
      <c r="AL19" s="153"/>
      <c r="AM19" s="136">
        <v>0.35416666666666702</v>
      </c>
      <c r="AN19" s="153"/>
      <c r="AO19" s="136">
        <v>0.35416666666666702</v>
      </c>
      <c r="AP19" s="120"/>
      <c r="AQ19" s="136">
        <v>0.35416666666666702</v>
      </c>
      <c r="AR19" s="136">
        <v>0.35416666666666702</v>
      </c>
      <c r="AS19" s="153"/>
      <c r="AT19" s="136">
        <v>0.35416666666666702</v>
      </c>
      <c r="AU19" s="171">
        <f t="shared" si="1"/>
        <v>15.083333333333334</v>
      </c>
      <c r="AV19" s="130">
        <f t="shared" si="4"/>
        <v>7.666666666666667</v>
      </c>
      <c r="AW19" s="131">
        <f t="shared" si="2"/>
        <v>460</v>
      </c>
      <c r="AX19" s="131">
        <v>120</v>
      </c>
      <c r="AY19" s="131"/>
      <c r="AZ19" s="131">
        <v>30</v>
      </c>
      <c r="BA19" s="131"/>
      <c r="BB19" s="131"/>
      <c r="BC19" s="132"/>
      <c r="BD19" s="132">
        <v>50</v>
      </c>
      <c r="BE19" s="131">
        <v>30</v>
      </c>
      <c r="BF19" s="131">
        <v>20</v>
      </c>
      <c r="BG19" s="131">
        <v>90</v>
      </c>
      <c r="BH19" s="131">
        <v>120</v>
      </c>
      <c r="BI19" s="120" t="s">
        <v>199</v>
      </c>
      <c r="BJ19" s="133">
        <f t="shared" si="3"/>
        <v>7.416666666666667</v>
      </c>
      <c r="BK19" s="134">
        <f t="shared" si="5"/>
        <v>445</v>
      </c>
      <c r="BL19" s="131">
        <v>30</v>
      </c>
      <c r="BM19" s="131">
        <v>20</v>
      </c>
      <c r="BN19" s="131">
        <v>50</v>
      </c>
      <c r="BO19" s="131">
        <v>30</v>
      </c>
      <c r="BP19" s="131">
        <v>90</v>
      </c>
      <c r="BQ19" s="131"/>
      <c r="BR19" s="131">
        <v>60</v>
      </c>
      <c r="BS19" s="131">
        <v>60</v>
      </c>
      <c r="BT19" s="131">
        <v>30</v>
      </c>
      <c r="BU19" s="131">
        <v>75</v>
      </c>
    </row>
    <row r="20" spans="1:73" ht="25.5">
      <c r="A20" s="154"/>
      <c r="B20" s="120" t="s">
        <v>94</v>
      </c>
      <c r="C20" s="155">
        <v>0.375</v>
      </c>
      <c r="D20" s="155">
        <v>0.375</v>
      </c>
      <c r="E20" s="155">
        <v>0.375</v>
      </c>
      <c r="F20" s="155">
        <v>0.375</v>
      </c>
      <c r="G20" s="155">
        <v>0.375</v>
      </c>
      <c r="H20" s="155">
        <v>0.375</v>
      </c>
      <c r="I20" s="155">
        <v>0.375</v>
      </c>
      <c r="J20" s="155">
        <v>0.375</v>
      </c>
      <c r="K20" s="155">
        <v>0.375</v>
      </c>
      <c r="L20" s="155">
        <v>0.375</v>
      </c>
      <c r="M20" s="155">
        <v>0.375</v>
      </c>
      <c r="N20" s="155">
        <v>0.375</v>
      </c>
      <c r="O20" s="155">
        <v>0.375</v>
      </c>
      <c r="P20" s="155">
        <v>0.375</v>
      </c>
      <c r="Q20" s="155">
        <v>0.375</v>
      </c>
      <c r="R20" s="155">
        <v>0.375</v>
      </c>
      <c r="S20" s="155">
        <v>0.375</v>
      </c>
      <c r="T20" s="155">
        <v>0.375</v>
      </c>
      <c r="U20" s="155">
        <v>0.375</v>
      </c>
      <c r="V20" s="155">
        <v>0.375</v>
      </c>
      <c r="W20" s="155">
        <v>0.375</v>
      </c>
      <c r="X20" s="155">
        <v>0.375</v>
      </c>
      <c r="Y20" s="155">
        <v>0.375</v>
      </c>
      <c r="Z20" s="155">
        <v>0.375</v>
      </c>
      <c r="AA20" s="155">
        <v>0.375</v>
      </c>
      <c r="AB20" s="155">
        <v>0.375</v>
      </c>
      <c r="AC20" s="155">
        <v>0.375</v>
      </c>
      <c r="AD20" s="155">
        <v>0.375</v>
      </c>
      <c r="AE20" s="155">
        <v>0.375</v>
      </c>
      <c r="AF20" s="155">
        <v>0.375</v>
      </c>
      <c r="AG20" s="155">
        <v>0.375</v>
      </c>
      <c r="AH20" s="155">
        <v>0.375</v>
      </c>
      <c r="AI20" s="155">
        <v>0.375</v>
      </c>
      <c r="AJ20" s="155">
        <v>0.375</v>
      </c>
      <c r="AK20" s="155">
        <v>0.375</v>
      </c>
      <c r="AL20" s="155">
        <v>0.375</v>
      </c>
      <c r="AM20" s="155">
        <v>0.375</v>
      </c>
      <c r="AN20" s="155">
        <v>0.375</v>
      </c>
      <c r="AO20" s="155">
        <v>0.375</v>
      </c>
      <c r="AP20" s="155">
        <v>0.375</v>
      </c>
      <c r="AQ20" s="155">
        <v>0.375</v>
      </c>
      <c r="AR20" s="155">
        <v>0.375</v>
      </c>
      <c r="AS20" s="155">
        <v>0.375</v>
      </c>
      <c r="AT20" s="155">
        <v>0.375</v>
      </c>
      <c r="AU20" s="171">
        <f t="shared" si="1"/>
        <v>0</v>
      </c>
      <c r="AV20" s="130">
        <f t="shared" si="4"/>
        <v>0</v>
      </c>
      <c r="AW20" s="131">
        <f t="shared" si="2"/>
        <v>0</v>
      </c>
      <c r="AX20" s="131"/>
      <c r="AY20" s="151"/>
      <c r="AZ20" s="151"/>
      <c r="BA20" s="151"/>
      <c r="BB20" s="151"/>
      <c r="BC20" s="132"/>
      <c r="BD20" s="132"/>
      <c r="BE20" s="151"/>
      <c r="BF20" s="151"/>
      <c r="BG20" s="151"/>
      <c r="BH20" s="151"/>
      <c r="BI20" s="120" t="s">
        <v>94</v>
      </c>
      <c r="BJ20" s="133">
        <f t="shared" si="3"/>
        <v>0</v>
      </c>
      <c r="BK20" s="134">
        <f t="shared" si="5"/>
        <v>0</v>
      </c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</row>
    <row r="21" spans="1:73" ht="25.5">
      <c r="A21" s="154"/>
      <c r="B21" s="120" t="s">
        <v>95</v>
      </c>
      <c r="C21" s="155"/>
      <c r="D21" s="155"/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71">
        <f t="shared" si="1"/>
        <v>0</v>
      </c>
      <c r="AV21" s="130">
        <f t="shared" si="4"/>
        <v>0</v>
      </c>
      <c r="AW21" s="131">
        <f t="shared" si="2"/>
        <v>0</v>
      </c>
      <c r="AX21" s="131"/>
      <c r="AY21" s="151"/>
      <c r="AZ21" s="151"/>
      <c r="BA21" s="151"/>
      <c r="BB21" s="151"/>
      <c r="BC21" s="132"/>
      <c r="BD21" s="132"/>
      <c r="BE21" s="151"/>
      <c r="BF21" s="151"/>
      <c r="BG21" s="151"/>
      <c r="BH21" s="151"/>
      <c r="BI21" s="120" t="s">
        <v>95</v>
      </c>
      <c r="BJ21" s="133">
        <f t="shared" si="3"/>
        <v>0</v>
      </c>
      <c r="BK21" s="134">
        <f t="shared" si="5"/>
        <v>0</v>
      </c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</row>
    <row r="22" spans="1:73" ht="25.5">
      <c r="A22" s="154"/>
      <c r="B22" s="120" t="s">
        <v>97</v>
      </c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71">
        <f t="shared" si="1"/>
        <v>0</v>
      </c>
      <c r="AV22" s="130">
        <f t="shared" si="4"/>
        <v>0</v>
      </c>
      <c r="AW22" s="131">
        <f t="shared" si="2"/>
        <v>0</v>
      </c>
      <c r="AX22" s="131"/>
      <c r="AY22" s="151"/>
      <c r="AZ22" s="151"/>
      <c r="BA22" s="151"/>
      <c r="BB22" s="151"/>
      <c r="BC22" s="132"/>
      <c r="BD22" s="132"/>
      <c r="BE22" s="151"/>
      <c r="BF22" s="151"/>
      <c r="BG22" s="151"/>
      <c r="BH22" s="151"/>
      <c r="BI22" s="120" t="s">
        <v>97</v>
      </c>
      <c r="BJ22" s="133">
        <f t="shared" si="3"/>
        <v>0</v>
      </c>
      <c r="BK22" s="134">
        <f t="shared" si="5"/>
        <v>0</v>
      </c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</row>
    <row r="23" spans="1:73" ht="25.5">
      <c r="A23" s="154"/>
      <c r="B23" s="120" t="s">
        <v>96</v>
      </c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71">
        <f t="shared" si="1"/>
        <v>0</v>
      </c>
      <c r="AV23" s="130">
        <f t="shared" si="4"/>
        <v>0</v>
      </c>
      <c r="AW23" s="131">
        <f t="shared" si="2"/>
        <v>0</v>
      </c>
      <c r="AX23" s="131"/>
      <c r="AY23" s="151"/>
      <c r="AZ23" s="151"/>
      <c r="BA23" s="151"/>
      <c r="BB23" s="151"/>
      <c r="BC23" s="132"/>
      <c r="BD23" s="132"/>
      <c r="BE23" s="151"/>
      <c r="BF23" s="151"/>
      <c r="BG23" s="151"/>
      <c r="BH23" s="151"/>
      <c r="BI23" s="120" t="s">
        <v>96</v>
      </c>
      <c r="BJ23" s="133">
        <f t="shared" si="3"/>
        <v>0</v>
      </c>
      <c r="BK23" s="134">
        <f t="shared" si="5"/>
        <v>0</v>
      </c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</row>
    <row r="24" spans="1:73" ht="25.5">
      <c r="A24" s="154"/>
      <c r="B24" s="120" t="s">
        <v>324</v>
      </c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  <c r="AP24" s="155"/>
      <c r="AQ24" s="155"/>
      <c r="AR24" s="155"/>
      <c r="AS24" s="155"/>
      <c r="AT24" s="155"/>
      <c r="AU24" s="171">
        <f t="shared" si="1"/>
        <v>0</v>
      </c>
      <c r="AV24" s="130">
        <f t="shared" si="4"/>
        <v>0</v>
      </c>
      <c r="AW24" s="131">
        <f t="shared" si="2"/>
        <v>0</v>
      </c>
      <c r="AX24" s="131"/>
      <c r="AY24" s="151"/>
      <c r="AZ24" s="151"/>
      <c r="BA24" s="151"/>
      <c r="BB24" s="151"/>
      <c r="BC24" s="132"/>
      <c r="BD24" s="132"/>
      <c r="BE24" s="151"/>
      <c r="BF24" s="151"/>
      <c r="BG24" s="151"/>
      <c r="BH24" s="151"/>
      <c r="BI24" s="120" t="s">
        <v>324</v>
      </c>
      <c r="BJ24" s="133">
        <f t="shared" si="3"/>
        <v>0</v>
      </c>
      <c r="BK24" s="134">
        <f t="shared" si="5"/>
        <v>0</v>
      </c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</row>
    <row r="25" spans="1:73" s="135" customFormat="1" ht="25.5">
      <c r="A25" s="120"/>
      <c r="B25" s="120" t="s">
        <v>116</v>
      </c>
      <c r="C25" s="136">
        <v>0.42708333333333331</v>
      </c>
      <c r="D25" s="136">
        <v>0.42708333333333331</v>
      </c>
      <c r="E25" s="136">
        <v>0.42708333333333331</v>
      </c>
      <c r="F25" s="136">
        <v>0.42708333333333331</v>
      </c>
      <c r="G25" s="136">
        <v>0.42708333333333331</v>
      </c>
      <c r="H25" s="136">
        <v>0.42708333333333331</v>
      </c>
      <c r="I25" s="136">
        <v>0.42708333333333331</v>
      </c>
      <c r="J25" s="136">
        <v>0.42708333333333331</v>
      </c>
      <c r="K25" s="136">
        <v>0.42708333333333331</v>
      </c>
      <c r="L25" s="136">
        <v>0.42708333333333331</v>
      </c>
      <c r="M25" s="136">
        <v>0.42708333333333331</v>
      </c>
      <c r="N25" s="136">
        <v>0.42708333333333331</v>
      </c>
      <c r="O25" s="136">
        <v>0.42708333333333331</v>
      </c>
      <c r="P25" s="136">
        <v>0.42708333333333331</v>
      </c>
      <c r="Q25" s="136">
        <v>0.42708333333333331</v>
      </c>
      <c r="R25" s="136">
        <v>0.42708333333333331</v>
      </c>
      <c r="S25" s="136">
        <v>0.42708333333333331</v>
      </c>
      <c r="T25" s="136">
        <v>0.42708333333333331</v>
      </c>
      <c r="U25" s="136">
        <v>0.42708333333333331</v>
      </c>
      <c r="V25" s="136">
        <v>0.42708333333333331</v>
      </c>
      <c r="W25" s="136">
        <v>0.42708333333333331</v>
      </c>
      <c r="X25" s="136">
        <v>0.42708333333333331</v>
      </c>
      <c r="Y25" s="136">
        <v>0.42708333333333331</v>
      </c>
      <c r="Z25" s="136">
        <v>0.42708333333333331</v>
      </c>
      <c r="AA25" s="136">
        <v>0.42708333333333331</v>
      </c>
      <c r="AB25" s="136">
        <v>0.42708333333333331</v>
      </c>
      <c r="AC25" s="136">
        <v>0.42708333333333331</v>
      </c>
      <c r="AD25" s="136">
        <v>0.42708333333333331</v>
      </c>
      <c r="AE25" s="136">
        <v>0.42708333333333331</v>
      </c>
      <c r="AF25" s="136">
        <v>0.42708333333333331</v>
      </c>
      <c r="AG25" s="136">
        <v>0.42708333333333331</v>
      </c>
      <c r="AH25" s="136">
        <v>0.42708333333333331</v>
      </c>
      <c r="AI25" s="136">
        <v>0.42708333333333331</v>
      </c>
      <c r="AJ25" s="136">
        <v>0.42708333333333331</v>
      </c>
      <c r="AK25" s="136">
        <v>0.42708333333333331</v>
      </c>
      <c r="AL25" s="136">
        <v>0.42708333333333331</v>
      </c>
      <c r="AM25" s="136">
        <v>0.42708333333333331</v>
      </c>
      <c r="AN25" s="136">
        <v>0.42708333333333331</v>
      </c>
      <c r="AO25" s="136">
        <v>0.42708333333333331</v>
      </c>
      <c r="AP25" s="136">
        <v>0.42708333333333331</v>
      </c>
      <c r="AQ25" s="136">
        <v>0.42708333333333331</v>
      </c>
      <c r="AR25" s="136">
        <v>0.42708333333333331</v>
      </c>
      <c r="AS25" s="136">
        <v>0.42708333333333331</v>
      </c>
      <c r="AT25" s="136">
        <v>0.42708333333333331</v>
      </c>
      <c r="AU25" s="171">
        <f t="shared" si="1"/>
        <v>16.333333333333336</v>
      </c>
      <c r="AV25" s="130">
        <f t="shared" si="4"/>
        <v>9.0833333333333339</v>
      </c>
      <c r="AW25" s="131">
        <f t="shared" si="2"/>
        <v>545</v>
      </c>
      <c r="AX25" s="131">
        <v>20</v>
      </c>
      <c r="AY25" s="131"/>
      <c r="AZ25" s="131"/>
      <c r="BA25" s="131">
        <v>60</v>
      </c>
      <c r="BB25" s="131">
        <v>45</v>
      </c>
      <c r="BC25" s="132"/>
      <c r="BD25" s="132">
        <v>100</v>
      </c>
      <c r="BE25" s="131">
        <v>20</v>
      </c>
      <c r="BF25" s="131">
        <v>30</v>
      </c>
      <c r="BG25" s="131">
        <v>45</v>
      </c>
      <c r="BH25" s="131">
        <v>225</v>
      </c>
      <c r="BI25" s="120" t="s">
        <v>116</v>
      </c>
      <c r="BJ25" s="133">
        <f t="shared" si="3"/>
        <v>7.25</v>
      </c>
      <c r="BK25" s="134">
        <f t="shared" si="5"/>
        <v>435</v>
      </c>
      <c r="BL25" s="131">
        <v>15</v>
      </c>
      <c r="BM25" s="131">
        <v>30</v>
      </c>
      <c r="BN25" s="131">
        <v>30</v>
      </c>
      <c r="BO25" s="131">
        <v>30</v>
      </c>
      <c r="BP25" s="145">
        <v>30</v>
      </c>
      <c r="BQ25" s="131">
        <v>60</v>
      </c>
      <c r="BR25" s="131">
        <v>30</v>
      </c>
      <c r="BS25" s="131">
        <v>210</v>
      </c>
      <c r="BT25" s="131"/>
      <c r="BU25" s="131"/>
    </row>
    <row r="26" spans="1:73" s="135" customFormat="1" ht="25.5">
      <c r="A26" s="120"/>
      <c r="B26" s="120" t="s">
        <v>269</v>
      </c>
      <c r="C26" s="136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71">
        <f t="shared" si="1"/>
        <v>16.333333333333336</v>
      </c>
      <c r="AV26" s="130">
        <f t="shared" si="4"/>
        <v>9.0833333333333339</v>
      </c>
      <c r="AW26" s="131">
        <f t="shared" si="2"/>
        <v>545</v>
      </c>
      <c r="AX26" s="131">
        <v>20</v>
      </c>
      <c r="AY26" s="131"/>
      <c r="AZ26" s="131"/>
      <c r="BA26" s="131">
        <v>60</v>
      </c>
      <c r="BB26" s="131">
        <v>45</v>
      </c>
      <c r="BC26" s="132"/>
      <c r="BD26" s="132">
        <v>100</v>
      </c>
      <c r="BE26" s="131">
        <v>20</v>
      </c>
      <c r="BF26" s="131">
        <v>30</v>
      </c>
      <c r="BG26" s="131">
        <v>45</v>
      </c>
      <c r="BH26" s="131">
        <v>225</v>
      </c>
      <c r="BI26" s="120" t="s">
        <v>269</v>
      </c>
      <c r="BJ26" s="133">
        <f t="shared" si="3"/>
        <v>7.25</v>
      </c>
      <c r="BK26" s="134">
        <f t="shared" si="5"/>
        <v>435</v>
      </c>
      <c r="BL26" s="131">
        <v>15</v>
      </c>
      <c r="BM26" s="131">
        <v>30</v>
      </c>
      <c r="BN26" s="131">
        <v>30</v>
      </c>
      <c r="BO26" s="131">
        <v>30</v>
      </c>
      <c r="BP26" s="145">
        <v>30</v>
      </c>
      <c r="BQ26" s="131">
        <v>60</v>
      </c>
      <c r="BR26" s="131">
        <v>30</v>
      </c>
      <c r="BS26" s="131">
        <v>210</v>
      </c>
      <c r="BT26" s="131"/>
      <c r="BU26" s="131"/>
    </row>
    <row r="27" spans="1:73" s="135" customFormat="1" ht="25.5">
      <c r="A27" s="120"/>
      <c r="B27" s="120" t="s">
        <v>117</v>
      </c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71">
        <f t="shared" si="1"/>
        <v>16.333333333333336</v>
      </c>
      <c r="AV27" s="130">
        <f t="shared" si="4"/>
        <v>9.0833333333333339</v>
      </c>
      <c r="AW27" s="131">
        <f t="shared" si="2"/>
        <v>545</v>
      </c>
      <c r="AX27" s="131">
        <v>20</v>
      </c>
      <c r="AY27" s="131"/>
      <c r="AZ27" s="131"/>
      <c r="BA27" s="131">
        <v>60</v>
      </c>
      <c r="BB27" s="131">
        <v>45</v>
      </c>
      <c r="BC27" s="132"/>
      <c r="BD27" s="132">
        <v>100</v>
      </c>
      <c r="BE27" s="131">
        <v>20</v>
      </c>
      <c r="BF27" s="131">
        <v>30</v>
      </c>
      <c r="BG27" s="131">
        <v>45</v>
      </c>
      <c r="BH27" s="131">
        <v>225</v>
      </c>
      <c r="BI27" s="120" t="s">
        <v>117</v>
      </c>
      <c r="BJ27" s="133">
        <f t="shared" si="3"/>
        <v>7.25</v>
      </c>
      <c r="BK27" s="134">
        <f t="shared" si="5"/>
        <v>435</v>
      </c>
      <c r="BL27" s="131">
        <v>15</v>
      </c>
      <c r="BM27" s="131">
        <v>30</v>
      </c>
      <c r="BN27" s="131">
        <v>30</v>
      </c>
      <c r="BO27" s="131">
        <v>30</v>
      </c>
      <c r="BP27" s="145">
        <v>30</v>
      </c>
      <c r="BQ27" s="131">
        <v>60</v>
      </c>
      <c r="BR27" s="131">
        <v>30</v>
      </c>
      <c r="BS27" s="131">
        <v>210</v>
      </c>
      <c r="BT27" s="131"/>
      <c r="BU27" s="131"/>
    </row>
    <row r="28" spans="1:73" s="135" customFormat="1" ht="25.5">
      <c r="A28" s="120"/>
      <c r="B28" s="120" t="s">
        <v>118</v>
      </c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71">
        <f t="shared" si="1"/>
        <v>17.333333333333336</v>
      </c>
      <c r="AV28" s="130">
        <f t="shared" si="4"/>
        <v>9.0833333333333339</v>
      </c>
      <c r="AW28" s="131">
        <f t="shared" si="2"/>
        <v>545</v>
      </c>
      <c r="AX28" s="131">
        <v>20</v>
      </c>
      <c r="AY28" s="131"/>
      <c r="AZ28" s="131"/>
      <c r="BA28" s="131">
        <v>60</v>
      </c>
      <c r="BB28" s="131">
        <v>45</v>
      </c>
      <c r="BC28" s="132"/>
      <c r="BD28" s="132">
        <v>100</v>
      </c>
      <c r="BE28" s="131">
        <v>20</v>
      </c>
      <c r="BF28" s="131">
        <v>30</v>
      </c>
      <c r="BG28" s="131">
        <v>45</v>
      </c>
      <c r="BH28" s="131">
        <v>225</v>
      </c>
      <c r="BI28" s="120" t="s">
        <v>118</v>
      </c>
      <c r="BJ28" s="133">
        <f t="shared" si="3"/>
        <v>8.25</v>
      </c>
      <c r="BK28" s="134">
        <f t="shared" si="5"/>
        <v>495</v>
      </c>
      <c r="BL28" s="131">
        <v>15</v>
      </c>
      <c r="BM28" s="131">
        <v>30</v>
      </c>
      <c r="BN28" s="131">
        <v>30</v>
      </c>
      <c r="BO28" s="131">
        <v>30</v>
      </c>
      <c r="BP28" s="145">
        <v>90</v>
      </c>
      <c r="BQ28" s="131">
        <v>60</v>
      </c>
      <c r="BR28" s="131">
        <v>30</v>
      </c>
      <c r="BS28" s="131">
        <v>210</v>
      </c>
      <c r="BT28" s="131"/>
      <c r="BU28" s="131"/>
    </row>
    <row r="29" spans="1:73" ht="25.5">
      <c r="A29" s="154"/>
      <c r="B29" s="122" t="s">
        <v>110</v>
      </c>
      <c r="C29" s="155">
        <v>0.47222222222222199</v>
      </c>
      <c r="D29" s="155">
        <v>0.47222222222222199</v>
      </c>
      <c r="E29" s="155">
        <v>0.47222222222222199</v>
      </c>
      <c r="F29" s="155">
        <v>0.47222222222222199</v>
      </c>
      <c r="G29" s="155">
        <v>0.47222222222222199</v>
      </c>
      <c r="H29" s="155">
        <v>0.47222222222222199</v>
      </c>
      <c r="I29" s="155">
        <v>0.47222222222222199</v>
      </c>
      <c r="J29" s="155">
        <v>0.47222222222222199</v>
      </c>
      <c r="K29" s="155">
        <v>0.47222222222222199</v>
      </c>
      <c r="L29" s="155">
        <v>0.47222222222222199</v>
      </c>
      <c r="M29" s="155">
        <v>0.47222222222222199</v>
      </c>
      <c r="N29" s="155">
        <v>0.47222222222222199</v>
      </c>
      <c r="O29" s="155">
        <v>0.47222222222222199</v>
      </c>
      <c r="P29" s="155">
        <v>0.47222222222222199</v>
      </c>
      <c r="Q29" s="155">
        <v>0.47222222222222199</v>
      </c>
      <c r="R29" s="155">
        <v>0.47222222222222199</v>
      </c>
      <c r="S29" s="155">
        <v>0.47222222222222199</v>
      </c>
      <c r="T29" s="155">
        <v>0.47222222222222199</v>
      </c>
      <c r="U29" s="155">
        <v>0.47222222222222199</v>
      </c>
      <c r="V29" s="155">
        <v>0.47222222222222199</v>
      </c>
      <c r="W29" s="155">
        <v>0.47222222222222199</v>
      </c>
      <c r="X29" s="155">
        <v>0.47222222222222199</v>
      </c>
      <c r="Y29" s="155">
        <v>0.47222222222222199</v>
      </c>
      <c r="Z29" s="155">
        <v>0.47222222222222199</v>
      </c>
      <c r="AA29" s="155">
        <v>0.47222222222222199</v>
      </c>
      <c r="AB29" s="155">
        <v>0.47222222222222199</v>
      </c>
      <c r="AC29" s="155">
        <v>0.47222222222222199</v>
      </c>
      <c r="AD29" s="155">
        <v>0.47222222222222199</v>
      </c>
      <c r="AE29" s="155">
        <v>0.47222222222222199</v>
      </c>
      <c r="AF29" s="155">
        <v>0.47222222222222199</v>
      </c>
      <c r="AG29" s="155">
        <v>0.47222222222222199</v>
      </c>
      <c r="AH29" s="155">
        <v>0.47222222222222199</v>
      </c>
      <c r="AI29" s="155">
        <v>0.47222222222222199</v>
      </c>
      <c r="AJ29" s="155">
        <v>0.47222222222222199</v>
      </c>
      <c r="AK29" s="155">
        <v>0.47222222222222199</v>
      </c>
      <c r="AL29" s="155">
        <v>0.47222222222222199</v>
      </c>
      <c r="AM29" s="155">
        <v>0.47222222222222199</v>
      </c>
      <c r="AN29" s="155">
        <v>0.47222222222222199</v>
      </c>
      <c r="AO29" s="155">
        <v>0.47222222222222199</v>
      </c>
      <c r="AP29" s="155">
        <v>0.47222222222222199</v>
      </c>
      <c r="AQ29" s="155">
        <v>0.47222222222222199</v>
      </c>
      <c r="AR29" s="155">
        <v>0.47222222222222199</v>
      </c>
      <c r="AS29" s="155">
        <v>0.47222222222222199</v>
      </c>
      <c r="AT29" s="155">
        <v>0.47222222222222199</v>
      </c>
      <c r="AU29" s="171">
        <f t="shared" si="1"/>
        <v>10.75</v>
      </c>
      <c r="AV29" s="130">
        <f>SUM(AW29/60)</f>
        <v>5.5</v>
      </c>
      <c r="AW29" s="131">
        <f t="shared" si="2"/>
        <v>330</v>
      </c>
      <c r="AX29" s="131">
        <v>15</v>
      </c>
      <c r="AY29" s="151"/>
      <c r="AZ29" s="151"/>
      <c r="BA29" s="151">
        <v>45</v>
      </c>
      <c r="BB29" s="151">
        <v>15</v>
      </c>
      <c r="BC29" s="132">
        <v>65</v>
      </c>
      <c r="BD29" s="132"/>
      <c r="BE29" s="151">
        <v>30</v>
      </c>
      <c r="BF29" s="151">
        <v>20</v>
      </c>
      <c r="BG29" s="151"/>
      <c r="BH29" s="151">
        <v>140</v>
      </c>
      <c r="BI29" s="122" t="s">
        <v>110</v>
      </c>
      <c r="BJ29" s="133">
        <f>BK29/60</f>
        <v>5.25</v>
      </c>
      <c r="BK29" s="134">
        <f t="shared" si="5"/>
        <v>315</v>
      </c>
      <c r="BL29" s="151"/>
      <c r="BM29" s="151">
        <v>30</v>
      </c>
      <c r="BN29" s="151">
        <v>30</v>
      </c>
      <c r="BO29" s="151"/>
      <c r="BP29" s="151">
        <v>90</v>
      </c>
      <c r="BQ29" s="151"/>
      <c r="BR29" s="151">
        <v>45</v>
      </c>
      <c r="BS29" s="151">
        <v>60</v>
      </c>
      <c r="BT29" s="151">
        <v>30</v>
      </c>
      <c r="BU29" s="151">
        <v>30</v>
      </c>
    </row>
    <row r="30" spans="1:73" ht="25.5">
      <c r="A30" s="154"/>
      <c r="B30" s="122" t="s">
        <v>112</v>
      </c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71">
        <f t="shared" si="1"/>
        <v>10.75</v>
      </c>
      <c r="AV30" s="130">
        <f t="shared" si="4"/>
        <v>5.5</v>
      </c>
      <c r="AW30" s="131">
        <f t="shared" si="2"/>
        <v>330</v>
      </c>
      <c r="AX30" s="131">
        <v>15</v>
      </c>
      <c r="AY30" s="151"/>
      <c r="AZ30" s="151"/>
      <c r="BA30" s="151">
        <v>45</v>
      </c>
      <c r="BB30" s="151">
        <v>15</v>
      </c>
      <c r="BC30" s="132">
        <v>65</v>
      </c>
      <c r="BD30" s="132"/>
      <c r="BE30" s="151">
        <v>30</v>
      </c>
      <c r="BF30" s="151">
        <v>20</v>
      </c>
      <c r="BG30" s="151"/>
      <c r="BH30" s="151">
        <v>140</v>
      </c>
      <c r="BI30" s="122" t="s">
        <v>331</v>
      </c>
      <c r="BJ30" s="133">
        <f t="shared" ref="BJ30" si="6">BK30/60</f>
        <v>5.25</v>
      </c>
      <c r="BK30" s="134">
        <f t="shared" ref="BK30" si="7">SUM(BL30:BU30)</f>
        <v>315</v>
      </c>
      <c r="BL30" s="151"/>
      <c r="BM30" s="151">
        <v>30</v>
      </c>
      <c r="BN30" s="151">
        <v>30</v>
      </c>
      <c r="BO30" s="151"/>
      <c r="BP30" s="151">
        <v>90</v>
      </c>
      <c r="BQ30" s="151"/>
      <c r="BR30" s="151">
        <v>45</v>
      </c>
      <c r="BS30" s="151">
        <v>60</v>
      </c>
      <c r="BT30" s="151">
        <v>30</v>
      </c>
      <c r="BU30" s="151">
        <v>30</v>
      </c>
    </row>
    <row r="31" spans="1:73" s="135" customFormat="1" ht="25.5">
      <c r="A31" s="120"/>
      <c r="B31" s="119" t="s">
        <v>123</v>
      </c>
      <c r="C31" s="157" t="s">
        <v>111</v>
      </c>
      <c r="D31" s="157" t="s">
        <v>111</v>
      </c>
      <c r="E31" s="157" t="s">
        <v>111</v>
      </c>
      <c r="F31" s="157" t="s">
        <v>111</v>
      </c>
      <c r="G31" s="157" t="s">
        <v>111</v>
      </c>
      <c r="H31" s="157" t="s">
        <v>111</v>
      </c>
      <c r="I31" s="157" t="s">
        <v>111</v>
      </c>
      <c r="J31" s="157" t="s">
        <v>111</v>
      </c>
      <c r="K31" s="157" t="s">
        <v>111</v>
      </c>
      <c r="L31" s="157" t="s">
        <v>111</v>
      </c>
      <c r="M31" s="157" t="s">
        <v>111</v>
      </c>
      <c r="N31" s="157" t="s">
        <v>111</v>
      </c>
      <c r="O31" s="157" t="s">
        <v>111</v>
      </c>
      <c r="P31" s="157" t="s">
        <v>111</v>
      </c>
      <c r="Q31" s="157" t="s">
        <v>111</v>
      </c>
      <c r="R31" s="157" t="s">
        <v>111</v>
      </c>
      <c r="S31" s="157" t="s">
        <v>111</v>
      </c>
      <c r="T31" s="157" t="s">
        <v>111</v>
      </c>
      <c r="U31" s="157" t="s">
        <v>111</v>
      </c>
      <c r="V31" s="157" t="s">
        <v>111</v>
      </c>
      <c r="W31" s="157" t="s">
        <v>111</v>
      </c>
      <c r="X31" s="157" t="s">
        <v>111</v>
      </c>
      <c r="Y31" s="157" t="s">
        <v>111</v>
      </c>
      <c r="Z31" s="157" t="s">
        <v>111</v>
      </c>
      <c r="AA31" s="157" t="s">
        <v>111</v>
      </c>
      <c r="AB31" s="157" t="s">
        <v>111</v>
      </c>
      <c r="AC31" s="157" t="s">
        <v>111</v>
      </c>
      <c r="AD31" s="157" t="s">
        <v>111</v>
      </c>
      <c r="AE31" s="157" t="s">
        <v>111</v>
      </c>
      <c r="AF31" s="157" t="s">
        <v>111</v>
      </c>
      <c r="AG31" s="157" t="s">
        <v>111</v>
      </c>
      <c r="AH31" s="157" t="s">
        <v>111</v>
      </c>
      <c r="AI31" s="157" t="s">
        <v>111</v>
      </c>
      <c r="AJ31" s="157" t="s">
        <v>111</v>
      </c>
      <c r="AK31" s="157" t="s">
        <v>111</v>
      </c>
      <c r="AL31" s="157" t="s">
        <v>111</v>
      </c>
      <c r="AM31" s="157" t="s">
        <v>111</v>
      </c>
      <c r="AN31" s="157" t="s">
        <v>111</v>
      </c>
      <c r="AO31" s="157" t="s">
        <v>111</v>
      </c>
      <c r="AP31" s="157" t="s">
        <v>111</v>
      </c>
      <c r="AQ31" s="157" t="s">
        <v>111</v>
      </c>
      <c r="AR31" s="157" t="s">
        <v>111</v>
      </c>
      <c r="AS31" s="157" t="s">
        <v>111</v>
      </c>
      <c r="AT31" s="157" t="s">
        <v>111</v>
      </c>
      <c r="AU31" s="171">
        <f t="shared" si="1"/>
        <v>3.25</v>
      </c>
      <c r="AV31" s="130">
        <f t="shared" si="4"/>
        <v>2</v>
      </c>
      <c r="AW31" s="131">
        <f t="shared" si="2"/>
        <v>120</v>
      </c>
      <c r="AX31" s="131"/>
      <c r="AY31" s="145"/>
      <c r="AZ31" s="145"/>
      <c r="BA31" s="145"/>
      <c r="BB31" s="145"/>
      <c r="BC31" s="132"/>
      <c r="BD31" s="132"/>
      <c r="BE31" s="145"/>
      <c r="BF31" s="145"/>
      <c r="BG31" s="145"/>
      <c r="BH31" s="145">
        <v>120</v>
      </c>
      <c r="BI31" s="119" t="s">
        <v>123</v>
      </c>
      <c r="BJ31" s="133">
        <f t="shared" si="3"/>
        <v>1.25</v>
      </c>
      <c r="BK31" s="134">
        <f t="shared" si="5"/>
        <v>75</v>
      </c>
      <c r="BL31" s="145"/>
      <c r="BM31" s="145"/>
      <c r="BN31" s="145">
        <v>45</v>
      </c>
      <c r="BO31" s="145">
        <v>30</v>
      </c>
      <c r="BP31" s="145"/>
      <c r="BQ31" s="145"/>
      <c r="BR31" s="145"/>
      <c r="BS31" s="145"/>
      <c r="BT31" s="145"/>
      <c r="BU31" s="145"/>
    </row>
    <row r="32" spans="1:73" s="135" customFormat="1" ht="25.5">
      <c r="A32" s="120"/>
      <c r="B32" s="119" t="s">
        <v>250</v>
      </c>
      <c r="C32" s="144"/>
      <c r="D32" s="157"/>
      <c r="E32" s="144">
        <v>0.63541666666666696</v>
      </c>
      <c r="F32" s="157"/>
      <c r="G32" s="157"/>
      <c r="H32" s="144">
        <v>0.63541666666666696</v>
      </c>
      <c r="I32" s="157"/>
      <c r="J32" s="144"/>
      <c r="K32" s="157"/>
      <c r="L32" s="144">
        <v>0.63541666666666696</v>
      </c>
      <c r="M32" s="157"/>
      <c r="N32" s="157"/>
      <c r="O32" s="144">
        <v>0.63541666666666696</v>
      </c>
      <c r="P32" s="157"/>
      <c r="Q32" s="144">
        <v>0.63541666666666696</v>
      </c>
      <c r="R32" s="157"/>
      <c r="S32" s="157"/>
      <c r="T32" s="144">
        <v>0.63541666666666696</v>
      </c>
      <c r="U32" s="157"/>
      <c r="V32" s="144">
        <v>0.63541666666666696</v>
      </c>
      <c r="W32" s="157"/>
      <c r="X32" s="144">
        <v>0.63541666666666696</v>
      </c>
      <c r="Y32" s="157"/>
      <c r="Z32" s="157"/>
      <c r="AA32" s="144">
        <v>0.63541666666666696</v>
      </c>
      <c r="AB32" s="157"/>
      <c r="AC32" s="144">
        <v>0.63541666666666696</v>
      </c>
      <c r="AD32" s="157"/>
      <c r="AE32" s="144">
        <v>0.63541666666666696</v>
      </c>
      <c r="AF32" s="157"/>
      <c r="AG32" s="157"/>
      <c r="AH32" s="144">
        <v>0.63541666666666696</v>
      </c>
      <c r="AI32" s="157"/>
      <c r="AJ32" s="144">
        <v>0.63541666666666696</v>
      </c>
      <c r="AK32" s="157"/>
      <c r="AL32" s="144">
        <v>0.63541666666666696</v>
      </c>
      <c r="AM32" s="157"/>
      <c r="AN32" s="157"/>
      <c r="AO32" s="144">
        <v>0.63541666666666696</v>
      </c>
      <c r="AP32" s="157"/>
      <c r="AQ32" s="144">
        <v>0.63541666666666696</v>
      </c>
      <c r="AR32" s="157"/>
      <c r="AS32" s="144">
        <v>0.63541666666666696</v>
      </c>
      <c r="AT32" s="157"/>
      <c r="AU32" s="171">
        <f t="shared" si="1"/>
        <v>2</v>
      </c>
      <c r="AV32" s="130">
        <f t="shared" si="4"/>
        <v>0</v>
      </c>
      <c r="AW32" s="131">
        <f t="shared" si="2"/>
        <v>0</v>
      </c>
      <c r="AX32" s="131"/>
      <c r="AY32" s="145"/>
      <c r="AZ32" s="145"/>
      <c r="BA32" s="145"/>
      <c r="BB32" s="145"/>
      <c r="BC32" s="132"/>
      <c r="BD32" s="132"/>
      <c r="BE32" s="145"/>
      <c r="BF32" s="145"/>
      <c r="BG32" s="145"/>
      <c r="BH32" s="145"/>
      <c r="BI32" s="119" t="s">
        <v>250</v>
      </c>
      <c r="BJ32" s="133">
        <f t="shared" si="3"/>
        <v>2</v>
      </c>
      <c r="BK32" s="134">
        <f t="shared" si="5"/>
        <v>120</v>
      </c>
      <c r="BL32" s="145"/>
      <c r="BM32" s="145">
        <v>30</v>
      </c>
      <c r="BN32" s="145"/>
      <c r="BO32" s="145">
        <v>30</v>
      </c>
      <c r="BP32" s="145"/>
      <c r="BQ32" s="145"/>
      <c r="BR32" s="145"/>
      <c r="BS32" s="145"/>
      <c r="BT32" s="145"/>
      <c r="BU32" s="145">
        <v>60</v>
      </c>
    </row>
    <row r="33" spans="1:73" s="146" customFormat="1" ht="25.5">
      <c r="A33" s="143" t="s">
        <v>609</v>
      </c>
      <c r="B33" s="120" t="s">
        <v>608</v>
      </c>
      <c r="C33" s="136">
        <v>0.25694444444444398</v>
      </c>
      <c r="D33" s="136">
        <v>0.25694444444444398</v>
      </c>
      <c r="E33" s="136">
        <v>0.25694444444444398</v>
      </c>
      <c r="F33" s="136">
        <v>0.25694444444444398</v>
      </c>
      <c r="G33" s="136">
        <v>0.25694444444444398</v>
      </c>
      <c r="H33" s="136">
        <v>0.25694444444444398</v>
      </c>
      <c r="I33" s="136">
        <v>0.25694444444444398</v>
      </c>
      <c r="J33" s="136">
        <v>0.25694444444444398</v>
      </c>
      <c r="K33" s="136">
        <v>0.25694444444444398</v>
      </c>
      <c r="L33" s="136">
        <v>0.25694444444444398</v>
      </c>
      <c r="M33" s="136">
        <v>0.25694444444444398</v>
      </c>
      <c r="N33" s="136">
        <v>0.25694444444444398</v>
      </c>
      <c r="O33" s="136">
        <v>0.25694444444444398</v>
      </c>
      <c r="P33" s="136">
        <v>0.25694444444444398</v>
      </c>
      <c r="Q33" s="136">
        <v>0.25694444444444398</v>
      </c>
      <c r="R33" s="136">
        <v>0.25694444444444398</v>
      </c>
      <c r="S33" s="136">
        <v>0.25694444444444398</v>
      </c>
      <c r="T33" s="136">
        <v>0.25694444444444398</v>
      </c>
      <c r="U33" s="136">
        <v>0.25694444444444398</v>
      </c>
      <c r="V33" s="136">
        <v>0.25694444444444398</v>
      </c>
      <c r="W33" s="136">
        <v>0.25694444444444398</v>
      </c>
      <c r="X33" s="136">
        <v>0.25694444444444398</v>
      </c>
      <c r="Y33" s="136">
        <v>0.25694444444444398</v>
      </c>
      <c r="Z33" s="136">
        <v>0.25694444444444398</v>
      </c>
      <c r="AA33" s="136">
        <v>0.25694444444444398</v>
      </c>
      <c r="AB33" s="136">
        <v>0.25694444444444398</v>
      </c>
      <c r="AC33" s="136">
        <v>0.25694444444444398</v>
      </c>
      <c r="AD33" s="136">
        <v>0.25694444444444398</v>
      </c>
      <c r="AE33" s="136">
        <v>0.25694444444444398</v>
      </c>
      <c r="AF33" s="136">
        <v>0.25694444444444398</v>
      </c>
      <c r="AG33" s="136">
        <v>0.25694444444444398</v>
      </c>
      <c r="AH33" s="136">
        <v>0.25694444444444398</v>
      </c>
      <c r="AI33" s="136">
        <v>0.25694444444444398</v>
      </c>
      <c r="AJ33" s="136">
        <v>0.25694444444444398</v>
      </c>
      <c r="AK33" s="136">
        <v>0.25694444444444398</v>
      </c>
      <c r="AL33" s="136">
        <v>0.25694444444444398</v>
      </c>
      <c r="AM33" s="136">
        <v>0.25694444444444398</v>
      </c>
      <c r="AN33" s="136">
        <v>0.25694444444444398</v>
      </c>
      <c r="AO33" s="136">
        <v>0.25694444444444398</v>
      </c>
      <c r="AP33" s="136">
        <v>0.25694444444444398</v>
      </c>
      <c r="AQ33" s="136">
        <v>0.25694444444444398</v>
      </c>
      <c r="AR33" s="136">
        <v>0.25694444444444398</v>
      </c>
      <c r="AS33" s="136">
        <v>0.25694444444444398</v>
      </c>
      <c r="AT33" s="136">
        <v>0.25694444444444398</v>
      </c>
      <c r="AU33" s="171">
        <f t="shared" si="1"/>
        <v>6.25</v>
      </c>
      <c r="AV33" s="130">
        <f t="shared" si="4"/>
        <v>2.5833333333333335</v>
      </c>
      <c r="AW33" s="131">
        <f t="shared" si="2"/>
        <v>155</v>
      </c>
      <c r="AX33" s="131">
        <v>10</v>
      </c>
      <c r="AY33" s="131"/>
      <c r="AZ33" s="131">
        <v>45</v>
      </c>
      <c r="BA33" s="131"/>
      <c r="BB33" s="131"/>
      <c r="BC33" s="132"/>
      <c r="BD33" s="132">
        <v>60</v>
      </c>
      <c r="BE33" s="131">
        <v>10</v>
      </c>
      <c r="BF33" s="131"/>
      <c r="BG33" s="131">
        <v>30</v>
      </c>
      <c r="BH33" s="131"/>
      <c r="BI33" s="120" t="s">
        <v>122</v>
      </c>
      <c r="BJ33" s="133">
        <f t="shared" si="3"/>
        <v>3.6666666666666665</v>
      </c>
      <c r="BK33" s="134">
        <f t="shared" si="5"/>
        <v>220</v>
      </c>
      <c r="BL33" s="131">
        <v>30</v>
      </c>
      <c r="BM33" s="131">
        <v>10</v>
      </c>
      <c r="BN33" s="131">
        <v>50</v>
      </c>
      <c r="BO33" s="131"/>
      <c r="BP33" s="131">
        <v>75</v>
      </c>
      <c r="BQ33" s="131"/>
      <c r="BR33" s="131">
        <v>30</v>
      </c>
      <c r="BS33" s="131"/>
      <c r="BT33" s="131">
        <v>10</v>
      </c>
      <c r="BU33" s="131">
        <v>15</v>
      </c>
    </row>
    <row r="34" spans="1:73" s="146" customFormat="1" ht="25.5">
      <c r="A34" s="143"/>
      <c r="B34" s="120" t="s">
        <v>101</v>
      </c>
      <c r="C34" s="136">
        <v>0.39583333333333298</v>
      </c>
      <c r="D34" s="136">
        <v>0.39583333333333298</v>
      </c>
      <c r="E34" s="136">
        <v>0.39583333333333298</v>
      </c>
      <c r="F34" s="136">
        <v>0.39583333333333298</v>
      </c>
      <c r="G34" s="136">
        <v>0.39583333333333298</v>
      </c>
      <c r="H34" s="136">
        <v>0.39583333333333298</v>
      </c>
      <c r="I34" s="136">
        <v>0.39583333333333298</v>
      </c>
      <c r="J34" s="136">
        <v>0.39583333333333298</v>
      </c>
      <c r="K34" s="136">
        <v>0.39583333333333298</v>
      </c>
      <c r="L34" s="136">
        <v>0.39583333333333298</v>
      </c>
      <c r="M34" s="136">
        <v>0.39583333333333298</v>
      </c>
      <c r="N34" s="136">
        <v>0.39583333333333298</v>
      </c>
      <c r="O34" s="136">
        <v>0.39583333333333298</v>
      </c>
      <c r="P34" s="136">
        <v>0.39583333333333298</v>
      </c>
      <c r="Q34" s="136">
        <v>0.39583333333333298</v>
      </c>
      <c r="R34" s="136">
        <v>0.39583333333333298</v>
      </c>
      <c r="S34" s="136">
        <v>0.39583333333333298</v>
      </c>
      <c r="T34" s="136">
        <v>0.39583333333333298</v>
      </c>
      <c r="U34" s="136">
        <v>0.39583333333333298</v>
      </c>
      <c r="V34" s="136">
        <v>0.39583333333333298</v>
      </c>
      <c r="W34" s="136">
        <v>0.39583333333333298</v>
      </c>
      <c r="X34" s="136">
        <v>0.39583333333333298</v>
      </c>
      <c r="Y34" s="136">
        <v>0.39583333333333298</v>
      </c>
      <c r="Z34" s="136">
        <v>0.39583333333333298</v>
      </c>
      <c r="AA34" s="136">
        <v>0.39583333333333298</v>
      </c>
      <c r="AB34" s="136">
        <v>0.39583333333333298</v>
      </c>
      <c r="AC34" s="136">
        <v>0.39583333333333298</v>
      </c>
      <c r="AD34" s="136">
        <v>0.39583333333333298</v>
      </c>
      <c r="AE34" s="136">
        <v>0.39583333333333298</v>
      </c>
      <c r="AF34" s="136">
        <v>0.39583333333333298</v>
      </c>
      <c r="AG34" s="136">
        <v>0.39583333333333298</v>
      </c>
      <c r="AH34" s="136">
        <v>0.39583333333333298</v>
      </c>
      <c r="AI34" s="136">
        <v>0.39583333333333298</v>
      </c>
      <c r="AJ34" s="136">
        <v>0.39583333333333298</v>
      </c>
      <c r="AK34" s="136">
        <v>0.39583333333333298</v>
      </c>
      <c r="AL34" s="136">
        <v>0.39583333333333298</v>
      </c>
      <c r="AM34" s="136">
        <v>0.39583333333333298</v>
      </c>
      <c r="AN34" s="136">
        <v>0.39583333333333298</v>
      </c>
      <c r="AO34" s="136">
        <v>0.39583333333333298</v>
      </c>
      <c r="AP34" s="136">
        <v>0.39583333333333298</v>
      </c>
      <c r="AQ34" s="136">
        <v>0.39583333333333298</v>
      </c>
      <c r="AR34" s="136">
        <v>0.39583333333333298</v>
      </c>
      <c r="AS34" s="136">
        <v>0.39583333333333298</v>
      </c>
      <c r="AT34" s="136">
        <v>0.39583333333333298</v>
      </c>
      <c r="AU34" s="171">
        <f t="shared" si="1"/>
        <v>7.0833333333333339</v>
      </c>
      <c r="AV34" s="130">
        <f t="shared" si="4"/>
        <v>3.3333333333333335</v>
      </c>
      <c r="AW34" s="131">
        <f t="shared" si="2"/>
        <v>200</v>
      </c>
      <c r="AX34" s="131">
        <v>120</v>
      </c>
      <c r="AY34" s="131"/>
      <c r="AZ34" s="131"/>
      <c r="BA34" s="131"/>
      <c r="BB34" s="131"/>
      <c r="BC34" s="132">
        <v>40</v>
      </c>
      <c r="BD34" s="132"/>
      <c r="BE34" s="131">
        <v>10</v>
      </c>
      <c r="BF34" s="131">
        <v>30</v>
      </c>
      <c r="BG34" s="131"/>
      <c r="BH34" s="131"/>
      <c r="BI34" s="120" t="s">
        <v>101</v>
      </c>
      <c r="BJ34" s="133">
        <f t="shared" si="3"/>
        <v>3.75</v>
      </c>
      <c r="BK34" s="134">
        <f t="shared" si="5"/>
        <v>225</v>
      </c>
      <c r="BL34" s="131"/>
      <c r="BM34" s="131">
        <v>30</v>
      </c>
      <c r="BN34" s="131">
        <v>30</v>
      </c>
      <c r="BO34" s="131"/>
      <c r="BP34" s="131">
        <v>45</v>
      </c>
      <c r="BQ34" s="131">
        <v>120</v>
      </c>
      <c r="BR34" s="131"/>
      <c r="BS34" s="131"/>
      <c r="BT34" s="131"/>
      <c r="BU34" s="131"/>
    </row>
    <row r="35" spans="1:73" s="146" customFormat="1" ht="25.5">
      <c r="A35" s="143"/>
      <c r="B35" s="125" t="s">
        <v>121</v>
      </c>
      <c r="C35" s="136">
        <v>0.47222222222222199</v>
      </c>
      <c r="D35" s="136">
        <v>0.47222222222222199</v>
      </c>
      <c r="E35" s="136">
        <v>0.47222222222222199</v>
      </c>
      <c r="F35" s="136">
        <v>0.47222222222222199</v>
      </c>
      <c r="G35" s="136">
        <v>0.47222222222222199</v>
      </c>
      <c r="H35" s="136">
        <v>0.47222222222222199</v>
      </c>
      <c r="I35" s="136">
        <v>0.47222222222222199</v>
      </c>
      <c r="J35" s="136">
        <v>0.47222222222222199</v>
      </c>
      <c r="K35" s="136">
        <v>0.47222222222222199</v>
      </c>
      <c r="L35" s="136">
        <v>0.47222222222222199</v>
      </c>
      <c r="M35" s="136">
        <v>0.47222222222222199</v>
      </c>
      <c r="N35" s="136">
        <v>0.47222222222222199</v>
      </c>
      <c r="O35" s="136">
        <v>0.47222222222222199</v>
      </c>
      <c r="P35" s="136">
        <v>0.47222222222222199</v>
      </c>
      <c r="Q35" s="136">
        <v>0.47222222222222199</v>
      </c>
      <c r="R35" s="136">
        <v>0.47222222222222199</v>
      </c>
      <c r="S35" s="136">
        <v>0.47222222222222199</v>
      </c>
      <c r="T35" s="136">
        <v>0.47222222222222199</v>
      </c>
      <c r="U35" s="136">
        <v>0.47222222222222199</v>
      </c>
      <c r="V35" s="136">
        <v>0.47222222222222199</v>
      </c>
      <c r="W35" s="136">
        <v>0.47222222222222199</v>
      </c>
      <c r="X35" s="136">
        <v>0.47222222222222199</v>
      </c>
      <c r="Y35" s="136">
        <v>0.47222222222222199</v>
      </c>
      <c r="Z35" s="136">
        <v>0.47222222222222199</v>
      </c>
      <c r="AA35" s="136">
        <v>0.47222222222222199</v>
      </c>
      <c r="AB35" s="136">
        <v>0.47222222222222199</v>
      </c>
      <c r="AC35" s="136">
        <v>0.47222222222222199</v>
      </c>
      <c r="AD35" s="136">
        <v>0.47222222222222199</v>
      </c>
      <c r="AE35" s="136">
        <v>0.47222222222222199</v>
      </c>
      <c r="AF35" s="136">
        <v>0.47222222222222199</v>
      </c>
      <c r="AG35" s="136">
        <v>0.47222222222222199</v>
      </c>
      <c r="AH35" s="136">
        <v>0.47222222222222199</v>
      </c>
      <c r="AI35" s="136">
        <v>0.47222222222222199</v>
      </c>
      <c r="AJ35" s="136">
        <v>0.47222222222222199</v>
      </c>
      <c r="AK35" s="136">
        <v>0.47222222222222199</v>
      </c>
      <c r="AL35" s="136">
        <v>0.47222222222222199</v>
      </c>
      <c r="AM35" s="136">
        <v>0.47222222222222199</v>
      </c>
      <c r="AN35" s="136">
        <v>0.47222222222222199</v>
      </c>
      <c r="AO35" s="136">
        <v>0.47222222222222199</v>
      </c>
      <c r="AP35" s="136">
        <v>0.47222222222222199</v>
      </c>
      <c r="AQ35" s="136">
        <v>0.47222222222222199</v>
      </c>
      <c r="AR35" s="136">
        <v>0.47222222222222199</v>
      </c>
      <c r="AS35" s="136">
        <v>0.47222222222222199</v>
      </c>
      <c r="AT35" s="136">
        <v>0.47222222222222199</v>
      </c>
      <c r="AU35" s="171">
        <f t="shared" si="1"/>
        <v>7</v>
      </c>
      <c r="AV35" s="130">
        <f t="shared" si="4"/>
        <v>2.9166666666666665</v>
      </c>
      <c r="AW35" s="131">
        <f t="shared" si="2"/>
        <v>175</v>
      </c>
      <c r="AX35" s="131">
        <v>20</v>
      </c>
      <c r="AY35" s="131"/>
      <c r="AZ35" s="131">
        <v>15</v>
      </c>
      <c r="BA35" s="131">
        <v>45</v>
      </c>
      <c r="BB35" s="131">
        <v>15</v>
      </c>
      <c r="BC35" s="132">
        <v>40</v>
      </c>
      <c r="BD35" s="132"/>
      <c r="BE35" s="131">
        <v>10</v>
      </c>
      <c r="BF35" s="131">
        <v>30</v>
      </c>
      <c r="BG35" s="131"/>
      <c r="BH35" s="131"/>
      <c r="BI35" s="125" t="s">
        <v>121</v>
      </c>
      <c r="BJ35" s="133">
        <f t="shared" si="3"/>
        <v>4.083333333333333</v>
      </c>
      <c r="BK35" s="134">
        <f t="shared" si="5"/>
        <v>245</v>
      </c>
      <c r="BL35" s="131"/>
      <c r="BM35" s="131">
        <v>10</v>
      </c>
      <c r="BN35" s="131">
        <v>40</v>
      </c>
      <c r="BO35" s="131"/>
      <c r="BP35" s="131">
        <v>45</v>
      </c>
      <c r="BQ35" s="131"/>
      <c r="BR35" s="131">
        <v>30</v>
      </c>
      <c r="BS35" s="131">
        <v>80</v>
      </c>
      <c r="BT35" s="131">
        <v>10</v>
      </c>
      <c r="BU35" s="131">
        <v>30</v>
      </c>
    </row>
    <row r="36" spans="1:73" s="146" customFormat="1" ht="25.5">
      <c r="A36" s="143"/>
      <c r="B36" s="119" t="s">
        <v>325</v>
      </c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>
        <v>0.58333333333333337</v>
      </c>
      <c r="P36" s="136">
        <v>0.58333333333333337</v>
      </c>
      <c r="Q36" s="136">
        <v>0.58333333333333337</v>
      </c>
      <c r="R36" s="136">
        <v>0.58333333333333337</v>
      </c>
      <c r="S36" s="136">
        <v>0.58333333333333337</v>
      </c>
      <c r="T36" s="136">
        <v>0.58333333333333337</v>
      </c>
      <c r="U36" s="136">
        <v>0.58333333333333337</v>
      </c>
      <c r="V36" s="136">
        <v>0.58333333333333337</v>
      </c>
      <c r="W36" s="136">
        <v>0.58333333333333337</v>
      </c>
      <c r="X36" s="136">
        <v>0.58333333333333337</v>
      </c>
      <c r="Y36" s="136">
        <v>0.58333333333333337</v>
      </c>
      <c r="Z36" s="136">
        <v>0.58333333333333337</v>
      </c>
      <c r="AA36" s="136">
        <v>0.58333333333333337</v>
      </c>
      <c r="AB36" s="136">
        <v>0.58333333333333337</v>
      </c>
      <c r="AC36" s="136">
        <v>0.58333333333333337</v>
      </c>
      <c r="AD36" s="136">
        <v>0.58333333333333337</v>
      </c>
      <c r="AE36" s="136">
        <v>0.58333333333333337</v>
      </c>
      <c r="AF36" s="136">
        <v>0.58333333333333337</v>
      </c>
      <c r="AG36" s="136">
        <v>0.58333333333333337</v>
      </c>
      <c r="AH36" s="136">
        <v>0.58333333333333337</v>
      </c>
      <c r="AI36" s="136">
        <v>0.58333333333333337</v>
      </c>
      <c r="AJ36" s="136">
        <v>0.58333333333333337</v>
      </c>
      <c r="AK36" s="136">
        <v>0.58333333333333337</v>
      </c>
      <c r="AL36" s="136">
        <v>0.58333333333333337</v>
      </c>
      <c r="AM36" s="136">
        <v>0.58333333333333337</v>
      </c>
      <c r="AN36" s="136">
        <v>0.58333333333333337</v>
      </c>
      <c r="AO36" s="136">
        <v>0.58333333333333337</v>
      </c>
      <c r="AP36" s="136">
        <v>0.58333333333333337</v>
      </c>
      <c r="AQ36" s="136">
        <v>0.58333333333333337</v>
      </c>
      <c r="AR36" s="136">
        <v>0.58333333333333337</v>
      </c>
      <c r="AS36" s="136">
        <v>0.58333333333333337</v>
      </c>
      <c r="AT36" s="136">
        <v>0.58333333333333337</v>
      </c>
      <c r="AU36" s="171">
        <f t="shared" si="1"/>
        <v>4.583333333333333</v>
      </c>
      <c r="AV36" s="130">
        <f t="shared" si="4"/>
        <v>2.75</v>
      </c>
      <c r="AW36" s="131">
        <f t="shared" si="2"/>
        <v>165</v>
      </c>
      <c r="AX36" s="131">
        <v>10</v>
      </c>
      <c r="AY36" s="131"/>
      <c r="AZ36" s="131"/>
      <c r="BA36" s="131"/>
      <c r="BB36" s="131"/>
      <c r="BC36" s="132">
        <v>30</v>
      </c>
      <c r="BD36" s="132"/>
      <c r="BE36" s="131">
        <v>15</v>
      </c>
      <c r="BF36" s="142">
        <v>20</v>
      </c>
      <c r="BG36" s="142"/>
      <c r="BH36" s="131">
        <f>1.5*60</f>
        <v>90</v>
      </c>
      <c r="BI36" s="119" t="s">
        <v>325</v>
      </c>
      <c r="BJ36" s="133">
        <f t="shared" si="3"/>
        <v>1.8333333333333333</v>
      </c>
      <c r="BK36" s="134">
        <f t="shared" si="5"/>
        <v>110</v>
      </c>
      <c r="BL36" s="131">
        <v>15</v>
      </c>
      <c r="BM36" s="131">
        <v>15</v>
      </c>
      <c r="BN36" s="142">
        <v>15</v>
      </c>
      <c r="BO36" s="131">
        <v>15</v>
      </c>
      <c r="BP36" s="131">
        <v>20</v>
      </c>
      <c r="BQ36" s="131"/>
      <c r="BR36" s="142">
        <v>30</v>
      </c>
      <c r="BS36" s="142"/>
      <c r="BT36" s="131"/>
      <c r="BU36" s="131"/>
    </row>
    <row r="37" spans="1:73" s="146" customFormat="1" ht="25.5">
      <c r="A37" s="143"/>
      <c r="B37" s="119" t="s">
        <v>251</v>
      </c>
      <c r="C37" s="143"/>
      <c r="D37" s="143"/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58">
        <v>0.66666666666666663</v>
      </c>
      <c r="Q37" s="143"/>
      <c r="R37" s="143"/>
      <c r="S37" s="158">
        <v>0.66666666666666663</v>
      </c>
      <c r="T37" s="143"/>
      <c r="U37" s="158">
        <v>0.66666666666666663</v>
      </c>
      <c r="V37" s="143"/>
      <c r="W37" s="158">
        <v>0.66666666666666663</v>
      </c>
      <c r="X37" s="143"/>
      <c r="Y37" s="143"/>
      <c r="Z37" s="158">
        <v>0.66666666666666663</v>
      </c>
      <c r="AA37" s="143"/>
      <c r="AB37" s="158">
        <v>0.66666666666666663</v>
      </c>
      <c r="AC37" s="143"/>
      <c r="AD37" s="158">
        <v>0.66666666666666663</v>
      </c>
      <c r="AE37" s="143"/>
      <c r="AF37" s="143"/>
      <c r="AG37" s="158">
        <v>0.66666666666666663</v>
      </c>
      <c r="AH37" s="143"/>
      <c r="AI37" s="158">
        <v>0.66666666666666663</v>
      </c>
      <c r="AJ37" s="143"/>
      <c r="AK37" s="158">
        <v>0.66666666666666663</v>
      </c>
      <c r="AL37" s="143"/>
      <c r="AM37" s="143"/>
      <c r="AN37" s="158">
        <v>0.66666666666666663</v>
      </c>
      <c r="AO37" s="143"/>
      <c r="AP37" s="158">
        <v>0.66666666666666663</v>
      </c>
      <c r="AQ37" s="143"/>
      <c r="AR37" s="158">
        <v>0.66666666666666663</v>
      </c>
      <c r="AS37" s="143"/>
      <c r="AT37" s="143"/>
      <c r="AU37" s="171">
        <f t="shared" si="1"/>
        <v>4</v>
      </c>
      <c r="AV37" s="130">
        <f t="shared" si="4"/>
        <v>4</v>
      </c>
      <c r="AW37" s="131">
        <f t="shared" si="2"/>
        <v>240</v>
      </c>
      <c r="AX37" s="131"/>
      <c r="AY37" s="131"/>
      <c r="AZ37" s="131"/>
      <c r="BA37" s="131"/>
      <c r="BB37" s="131"/>
      <c r="BC37" s="132"/>
      <c r="BD37" s="132"/>
      <c r="BE37" s="131"/>
      <c r="BF37" s="142"/>
      <c r="BG37" s="142">
        <v>240</v>
      </c>
      <c r="BH37" s="131"/>
      <c r="BI37" s="119" t="s">
        <v>251</v>
      </c>
      <c r="BJ37" s="133">
        <f t="shared" si="3"/>
        <v>0</v>
      </c>
      <c r="BK37" s="134">
        <f t="shared" si="5"/>
        <v>0</v>
      </c>
      <c r="BL37" s="131"/>
      <c r="BM37" s="131"/>
      <c r="BN37" s="142"/>
      <c r="BO37" s="131"/>
      <c r="BP37" s="131"/>
      <c r="BQ37" s="131"/>
      <c r="BR37" s="143"/>
      <c r="BS37" s="142"/>
      <c r="BT37" s="131"/>
      <c r="BU37" s="131"/>
    </row>
    <row r="38" spans="1:73" s="146" customFormat="1" ht="25.5">
      <c r="A38" s="143"/>
      <c r="B38" s="119" t="s">
        <v>330</v>
      </c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8"/>
      <c r="AL38" s="158"/>
      <c r="AM38" s="158"/>
      <c r="AN38" s="158"/>
      <c r="AO38" s="158"/>
      <c r="AP38" s="158"/>
      <c r="AQ38" s="158"/>
      <c r="AR38" s="158"/>
      <c r="AS38" s="158"/>
      <c r="AT38" s="158"/>
      <c r="AU38" s="171">
        <f t="shared" si="1"/>
        <v>8.6</v>
      </c>
      <c r="AV38" s="130">
        <f t="shared" si="4"/>
        <v>8.1</v>
      </c>
      <c r="AW38" s="131">
        <f>7.6*60+BF38</f>
        <v>486</v>
      </c>
      <c r="AX38" s="131"/>
      <c r="AY38" s="131"/>
      <c r="AZ38" s="131"/>
      <c r="BA38" s="131"/>
      <c r="BB38" s="131"/>
      <c r="BC38" s="132"/>
      <c r="BD38" s="132"/>
      <c r="BE38" s="131"/>
      <c r="BF38" s="142">
        <v>30</v>
      </c>
      <c r="BG38" s="142"/>
      <c r="BH38" s="131"/>
      <c r="BI38" s="119" t="s">
        <v>326</v>
      </c>
      <c r="BJ38" s="133">
        <f t="shared" si="3"/>
        <v>0.5</v>
      </c>
      <c r="BK38" s="134">
        <f t="shared" si="5"/>
        <v>30</v>
      </c>
      <c r="BL38" s="131"/>
      <c r="BM38" s="131"/>
      <c r="BN38" s="142"/>
      <c r="BO38" s="131"/>
      <c r="BP38" s="131"/>
      <c r="BQ38" s="131"/>
      <c r="BR38" s="142">
        <v>30</v>
      </c>
      <c r="BS38" s="142"/>
      <c r="BT38" s="131"/>
      <c r="BU38" s="131"/>
    </row>
    <row r="39" spans="1:73" ht="25.5">
      <c r="A39" s="154"/>
      <c r="B39" s="126" t="s">
        <v>249</v>
      </c>
      <c r="C39" s="159">
        <f t="shared" ref="C39:AT39" si="8">COUNTA(C2:C37)</f>
        <v>13</v>
      </c>
      <c r="D39" s="159">
        <f t="shared" si="8"/>
        <v>14</v>
      </c>
      <c r="E39" s="159">
        <f t="shared" si="8"/>
        <v>13</v>
      </c>
      <c r="F39" s="159">
        <f t="shared" si="8"/>
        <v>14</v>
      </c>
      <c r="G39" s="159">
        <f t="shared" si="8"/>
        <v>13</v>
      </c>
      <c r="H39" s="159">
        <f t="shared" si="8"/>
        <v>15</v>
      </c>
      <c r="I39" s="159">
        <f t="shared" si="8"/>
        <v>13</v>
      </c>
      <c r="J39" s="159">
        <f t="shared" si="8"/>
        <v>13</v>
      </c>
      <c r="K39" s="159">
        <f t="shared" si="8"/>
        <v>14</v>
      </c>
      <c r="L39" s="159">
        <f t="shared" si="8"/>
        <v>13</v>
      </c>
      <c r="M39" s="159">
        <f t="shared" si="8"/>
        <v>14</v>
      </c>
      <c r="N39" s="159">
        <f t="shared" si="8"/>
        <v>13</v>
      </c>
      <c r="O39" s="159">
        <f t="shared" si="8"/>
        <v>15</v>
      </c>
      <c r="P39" s="159">
        <f t="shared" si="8"/>
        <v>16</v>
      </c>
      <c r="Q39" s="159">
        <f t="shared" si="8"/>
        <v>14</v>
      </c>
      <c r="R39" s="159">
        <f t="shared" si="8"/>
        <v>15</v>
      </c>
      <c r="S39" s="159">
        <f t="shared" si="8"/>
        <v>15</v>
      </c>
      <c r="T39" s="159">
        <f t="shared" si="8"/>
        <v>16</v>
      </c>
      <c r="U39" s="159">
        <f t="shared" si="8"/>
        <v>15</v>
      </c>
      <c r="V39" s="159">
        <f t="shared" si="8"/>
        <v>15</v>
      </c>
      <c r="W39" s="159">
        <f t="shared" si="8"/>
        <v>16</v>
      </c>
      <c r="X39" s="159">
        <f t="shared" si="8"/>
        <v>14</v>
      </c>
      <c r="Y39" s="159">
        <f t="shared" si="8"/>
        <v>15</v>
      </c>
      <c r="Z39" s="159">
        <f t="shared" si="8"/>
        <v>15</v>
      </c>
      <c r="AA39" s="159">
        <f t="shared" si="8"/>
        <v>16</v>
      </c>
      <c r="AB39" s="159">
        <f t="shared" si="8"/>
        <v>15</v>
      </c>
      <c r="AC39" s="159">
        <f t="shared" si="8"/>
        <v>15</v>
      </c>
      <c r="AD39" s="159">
        <f t="shared" si="8"/>
        <v>16</v>
      </c>
      <c r="AE39" s="159">
        <f t="shared" si="8"/>
        <v>14</v>
      </c>
      <c r="AF39" s="159">
        <f t="shared" si="8"/>
        <v>15</v>
      </c>
      <c r="AG39" s="159">
        <f t="shared" si="8"/>
        <v>15</v>
      </c>
      <c r="AH39" s="159">
        <f t="shared" si="8"/>
        <v>16</v>
      </c>
      <c r="AI39" s="159">
        <f t="shared" si="8"/>
        <v>15</v>
      </c>
      <c r="AJ39" s="159">
        <f t="shared" si="8"/>
        <v>15</v>
      </c>
      <c r="AK39" s="159">
        <f t="shared" si="8"/>
        <v>16</v>
      </c>
      <c r="AL39" s="159">
        <f t="shared" si="8"/>
        <v>14</v>
      </c>
      <c r="AM39" s="159">
        <f t="shared" si="8"/>
        <v>15</v>
      </c>
      <c r="AN39" s="159">
        <f t="shared" si="8"/>
        <v>15</v>
      </c>
      <c r="AO39" s="159">
        <f t="shared" si="8"/>
        <v>16</v>
      </c>
      <c r="AP39" s="159">
        <f t="shared" si="8"/>
        <v>15</v>
      </c>
      <c r="AQ39" s="159">
        <f t="shared" si="8"/>
        <v>15</v>
      </c>
      <c r="AR39" s="159">
        <f t="shared" si="8"/>
        <v>16</v>
      </c>
      <c r="AS39" s="159">
        <f t="shared" si="8"/>
        <v>14</v>
      </c>
      <c r="AT39" s="159">
        <f t="shared" si="8"/>
        <v>15</v>
      </c>
      <c r="AU39" s="172">
        <f>SUM(AU2:AU38)</f>
        <v>311.76666666666671</v>
      </c>
      <c r="AV39" s="160">
        <f>SUM(AW39:BH39)</f>
        <v>20566</v>
      </c>
      <c r="AW39" s="168">
        <f>SUM(AW2:AW38)</f>
        <v>10511</v>
      </c>
      <c r="AX39" s="161">
        <f>SUM(AX2:AX38)</f>
        <v>1080</v>
      </c>
      <c r="AY39" s="161">
        <f t="shared" ref="AY39:BE39" si="9">SUM(AY2:AY37)</f>
        <v>450</v>
      </c>
      <c r="AZ39" s="161">
        <f t="shared" si="9"/>
        <v>475</v>
      </c>
      <c r="BA39" s="161">
        <f t="shared" si="9"/>
        <v>815</v>
      </c>
      <c r="BB39" s="161">
        <f t="shared" si="9"/>
        <v>365</v>
      </c>
      <c r="BC39" s="161">
        <f t="shared" si="9"/>
        <v>785</v>
      </c>
      <c r="BD39" s="161">
        <f t="shared" si="9"/>
        <v>1255</v>
      </c>
      <c r="BE39" s="161">
        <f t="shared" si="9"/>
        <v>585</v>
      </c>
      <c r="BF39" s="161">
        <f>SUM(BF2:BF38)</f>
        <v>605</v>
      </c>
      <c r="BG39" s="161">
        <f>SUM(BG2:BG37)</f>
        <v>1170</v>
      </c>
      <c r="BH39" s="161">
        <f>SUM(BH2:BH37)</f>
        <v>2470</v>
      </c>
      <c r="BI39" s="126" t="s">
        <v>249</v>
      </c>
      <c r="BK39" s="162">
        <f>SUM(BL39:BU39)</f>
        <v>7620</v>
      </c>
      <c r="BL39" s="161">
        <f t="shared" ref="BL39:BQ39" si="10">SUM(BL2:BL37)</f>
        <v>410</v>
      </c>
      <c r="BM39" s="161">
        <f t="shared" si="10"/>
        <v>520</v>
      </c>
      <c r="BN39" s="161">
        <f t="shared" si="10"/>
        <v>885</v>
      </c>
      <c r="BO39" s="161">
        <f t="shared" si="10"/>
        <v>340</v>
      </c>
      <c r="BP39" s="161">
        <f t="shared" si="10"/>
        <v>1575</v>
      </c>
      <c r="BQ39" s="161">
        <f t="shared" si="10"/>
        <v>435</v>
      </c>
      <c r="BR39" s="161">
        <f>SUM(BR2:BR38)</f>
        <v>915</v>
      </c>
      <c r="BS39" s="161">
        <f>SUM(BS2:BS37)</f>
        <v>1720</v>
      </c>
      <c r="BT39" s="161">
        <f>SUM(BT2:BT37)</f>
        <v>400</v>
      </c>
      <c r="BU39" s="161">
        <f>SUM(BU2:BU37)</f>
        <v>420</v>
      </c>
    </row>
    <row r="40" spans="1:73" ht="25.5">
      <c r="A40" s="154"/>
      <c r="B40" s="126" t="s">
        <v>248</v>
      </c>
      <c r="AU40" s="173" t="s">
        <v>335</v>
      </c>
      <c r="AV40" s="160">
        <f>SUM(AV2:AV38)</f>
        <v>176.85</v>
      </c>
      <c r="AW40" s="163">
        <f>AW39/60</f>
        <v>175.18333333333334</v>
      </c>
      <c r="AX40" s="163">
        <f t="shared" ref="AX40:BH40" si="11">AX39/60</f>
        <v>18</v>
      </c>
      <c r="AY40" s="163">
        <f t="shared" si="11"/>
        <v>7.5</v>
      </c>
      <c r="AZ40" s="163">
        <f t="shared" si="11"/>
        <v>7.916666666666667</v>
      </c>
      <c r="BA40" s="163">
        <f t="shared" si="11"/>
        <v>13.583333333333334</v>
      </c>
      <c r="BB40" s="163">
        <f t="shared" si="11"/>
        <v>6.083333333333333</v>
      </c>
      <c r="BC40" s="163">
        <f t="shared" si="11"/>
        <v>13.083333333333334</v>
      </c>
      <c r="BD40" s="163">
        <f t="shared" si="11"/>
        <v>20.916666666666668</v>
      </c>
      <c r="BE40" s="163">
        <f t="shared" si="11"/>
        <v>9.75</v>
      </c>
      <c r="BF40" s="163">
        <f t="shared" si="11"/>
        <v>10.083333333333334</v>
      </c>
      <c r="BG40" s="163">
        <f t="shared" si="11"/>
        <v>19.5</v>
      </c>
      <c r="BH40" s="163">
        <f t="shared" si="11"/>
        <v>41.166666666666664</v>
      </c>
      <c r="BI40" s="126" t="s">
        <v>248</v>
      </c>
      <c r="BK40" s="162">
        <f>SUM(BL40:BU40)</f>
        <v>127</v>
      </c>
      <c r="BL40" s="163">
        <f t="shared" ref="BL40:BU40" si="12">BL39/60</f>
        <v>6.833333333333333</v>
      </c>
      <c r="BM40" s="163">
        <f t="shared" si="12"/>
        <v>8.6666666666666661</v>
      </c>
      <c r="BN40" s="163">
        <f t="shared" si="12"/>
        <v>14.75</v>
      </c>
      <c r="BO40" s="163">
        <f t="shared" si="12"/>
        <v>5.666666666666667</v>
      </c>
      <c r="BP40" s="163">
        <f t="shared" si="12"/>
        <v>26.25</v>
      </c>
      <c r="BQ40" s="163">
        <f t="shared" si="12"/>
        <v>7.25</v>
      </c>
      <c r="BR40" s="163">
        <f t="shared" si="12"/>
        <v>15.25</v>
      </c>
      <c r="BS40" s="163">
        <f t="shared" si="12"/>
        <v>28.666666666666668</v>
      </c>
      <c r="BT40" s="163">
        <f t="shared" si="12"/>
        <v>6.666666666666667</v>
      </c>
      <c r="BU40" s="163">
        <f t="shared" si="12"/>
        <v>7</v>
      </c>
    </row>
    <row r="41" spans="1:73" ht="25.5">
      <c r="A41" s="154"/>
      <c r="B41" s="169" t="s">
        <v>247</v>
      </c>
      <c r="AU41" s="173" t="s">
        <v>334</v>
      </c>
      <c r="AV41" s="174">
        <f>AV40/7.6</f>
        <v>23.269736842105264</v>
      </c>
      <c r="AW41" s="175">
        <f t="shared" ref="AW41:BH41" si="13">AW40/7.5</f>
        <v>23.357777777777777</v>
      </c>
      <c r="AX41" s="175">
        <f t="shared" si="13"/>
        <v>2.4</v>
      </c>
      <c r="AY41" s="175">
        <f t="shared" si="13"/>
        <v>1</v>
      </c>
      <c r="AZ41" s="175">
        <f t="shared" si="13"/>
        <v>1.0555555555555556</v>
      </c>
      <c r="BA41" s="175">
        <f t="shared" si="13"/>
        <v>1.8111111111111111</v>
      </c>
      <c r="BB41" s="175">
        <f t="shared" si="13"/>
        <v>0.81111111111111112</v>
      </c>
      <c r="BC41" s="176">
        <f t="shared" si="13"/>
        <v>1.7444444444444445</v>
      </c>
      <c r="BD41" s="176">
        <f t="shared" si="13"/>
        <v>2.7888888888888892</v>
      </c>
      <c r="BE41" s="175">
        <f t="shared" si="13"/>
        <v>1.3</v>
      </c>
      <c r="BF41" s="175">
        <f t="shared" si="13"/>
        <v>1.3444444444444446</v>
      </c>
      <c r="BG41" s="176">
        <f t="shared" si="13"/>
        <v>2.6</v>
      </c>
      <c r="BH41" s="176">
        <f t="shared" si="13"/>
        <v>5.4888888888888889</v>
      </c>
      <c r="BI41" s="177" t="s">
        <v>247</v>
      </c>
      <c r="BK41" s="162">
        <f>SUM(BL41:BU41)</f>
        <v>16.933333333333334</v>
      </c>
      <c r="BL41" s="175">
        <f t="shared" ref="BL41:BU41" si="14">BL40/7.5</f>
        <v>0.91111111111111109</v>
      </c>
      <c r="BM41" s="175">
        <f t="shared" si="14"/>
        <v>1.1555555555555554</v>
      </c>
      <c r="BN41" s="175">
        <f t="shared" si="14"/>
        <v>1.9666666666666666</v>
      </c>
      <c r="BO41" s="175">
        <f t="shared" si="14"/>
        <v>0.75555555555555565</v>
      </c>
      <c r="BP41" s="175">
        <f t="shared" si="14"/>
        <v>3.5</v>
      </c>
      <c r="BQ41" s="175">
        <f t="shared" si="14"/>
        <v>0.96666666666666667</v>
      </c>
      <c r="BR41" s="175">
        <f t="shared" si="14"/>
        <v>2.0333333333333332</v>
      </c>
      <c r="BS41" s="175">
        <f t="shared" si="14"/>
        <v>3.8222222222222224</v>
      </c>
      <c r="BT41" s="175">
        <f t="shared" si="14"/>
        <v>0.88888888888888895</v>
      </c>
      <c r="BU41" s="175">
        <f t="shared" si="14"/>
        <v>0.93333333333333335</v>
      </c>
    </row>
    <row r="42" spans="1:73" ht="25.5">
      <c r="A42" s="154" t="s">
        <v>327</v>
      </c>
      <c r="B42" s="169" t="s">
        <v>247</v>
      </c>
      <c r="AU42" s="178">
        <f>AU39/7.6</f>
        <v>41.021929824561411</v>
      </c>
      <c r="AV42" s="179">
        <f>AV41+BK41</f>
        <v>40.203070175438597</v>
      </c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49"/>
      <c r="BJ42" s="154"/>
      <c r="BK42" s="154"/>
      <c r="BL42" s="163"/>
      <c r="BM42" s="163"/>
      <c r="BN42" s="163"/>
      <c r="BO42" s="163"/>
      <c r="BP42" s="163"/>
      <c r="BQ42" s="163"/>
      <c r="BR42" s="163"/>
      <c r="BS42" s="163"/>
      <c r="BT42" s="163"/>
      <c r="BU42" s="163"/>
    </row>
    <row r="43" spans="1:73">
      <c r="B43" s="127"/>
      <c r="AW43" s="164"/>
      <c r="AX43" s="164"/>
      <c r="AY43" s="164"/>
      <c r="AZ43" s="164"/>
      <c r="BA43" s="164"/>
      <c r="BB43" s="164"/>
      <c r="BC43" s="164"/>
      <c r="BD43" s="164"/>
      <c r="BE43" s="164"/>
      <c r="BF43" s="164"/>
      <c r="BG43" s="164"/>
      <c r="BH43" s="164"/>
      <c r="BI43" s="127"/>
      <c r="BL43" s="164"/>
      <c r="BM43" s="164"/>
      <c r="BN43" s="164"/>
      <c r="BO43" s="164"/>
      <c r="BP43" s="164"/>
      <c r="BQ43" s="164"/>
      <c r="BR43" s="164"/>
      <c r="BS43" s="164"/>
      <c r="BT43" s="164"/>
      <c r="BU43" s="164"/>
    </row>
    <row r="44" spans="1:73">
      <c r="AW44" s="164"/>
      <c r="AX44" s="164"/>
      <c r="AY44" s="164"/>
      <c r="AZ44" s="164"/>
      <c r="BA44" s="164"/>
      <c r="BB44" s="164"/>
      <c r="BC44" s="164"/>
      <c r="BD44" s="164"/>
      <c r="BE44" s="164"/>
      <c r="BF44" s="164"/>
      <c r="BG44" s="164"/>
      <c r="BH44" s="164"/>
      <c r="BL44" s="164"/>
      <c r="BM44" s="164">
        <f>(3*7.5+7.6)*60</f>
        <v>1806</v>
      </c>
      <c r="BN44" s="164">
        <f>BM44/37</f>
        <v>48.810810810810814</v>
      </c>
      <c r="BO44" s="164"/>
      <c r="BP44" s="164"/>
      <c r="BQ44" s="164"/>
      <c r="BR44" s="164"/>
      <c r="BS44" s="164"/>
      <c r="BT44" s="164"/>
      <c r="BU44" s="164"/>
    </row>
  </sheetData>
  <mergeCells count="1">
    <mergeCell ref="A1:B1"/>
  </mergeCells>
  <phoneticPr fontId="6" type="noConversion"/>
  <conditionalFormatting sqref="C39:AU39 AV39:AV41 BL39:BU39 AW39:BH39">
    <cfRule type="cellIs" dxfId="1" priority="2" operator="greaterThan">
      <formula>14</formula>
    </cfRule>
  </conditionalFormatting>
  <conditionalFormatting sqref="C39:AU39 AV39:AV41 BL39:BU39 AW39:BH39">
    <cfRule type="cellIs" dxfId="0" priority="1" operator="greaterThan">
      <formula>15</formula>
    </cfRule>
  </conditionalFormatting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53EB-024F-4642-BD8E-C44C290E14F8}">
  <sheetPr codeName="Sheet19"/>
  <dimension ref="A1:H35"/>
  <sheetViews>
    <sheetView workbookViewId="0">
      <selection activeCell="L15" sqref="L15"/>
    </sheetView>
  </sheetViews>
  <sheetFormatPr defaultColWidth="9.140625" defaultRowHeight="15.75"/>
  <cols>
    <col min="1" max="1" width="14.28515625" style="16" customWidth="1"/>
    <col min="2" max="2" width="19.140625" style="16" customWidth="1"/>
    <col min="3" max="8" width="21.7109375" style="13" customWidth="1"/>
    <col min="9" max="16384" width="9.140625" style="13"/>
  </cols>
  <sheetData>
    <row r="1" spans="1:8">
      <c r="A1" s="15"/>
      <c r="E1" s="14"/>
      <c r="F1" s="14"/>
      <c r="G1" s="14"/>
      <c r="H1" s="14"/>
    </row>
    <row r="2" spans="1:8">
      <c r="A2" s="17"/>
      <c r="B2" s="18" t="s">
        <v>58</v>
      </c>
      <c r="C2" s="18" t="s">
        <v>59</v>
      </c>
      <c r="D2" s="18" t="s">
        <v>61</v>
      </c>
      <c r="E2" s="18" t="s">
        <v>62</v>
      </c>
      <c r="F2" s="18" t="s">
        <v>63</v>
      </c>
      <c r="G2" s="18" t="s">
        <v>64</v>
      </c>
      <c r="H2" s="18" t="s">
        <v>65</v>
      </c>
    </row>
    <row r="3" spans="1:8">
      <c r="A3" s="19" t="s">
        <v>94</v>
      </c>
      <c r="B3" s="15"/>
      <c r="C3" s="14"/>
      <c r="D3" s="14"/>
      <c r="E3" s="14"/>
      <c r="F3" s="14"/>
      <c r="G3" s="14"/>
      <c r="H3" s="14"/>
    </row>
    <row r="4" spans="1:8">
      <c r="A4" s="19" t="s">
        <v>95</v>
      </c>
      <c r="B4" s="15"/>
      <c r="C4" s="14"/>
      <c r="D4" s="14"/>
      <c r="E4" s="14"/>
      <c r="F4" s="14"/>
      <c r="G4" s="14"/>
      <c r="H4" s="14"/>
    </row>
    <row r="5" spans="1:8">
      <c r="A5" s="19" t="s">
        <v>96</v>
      </c>
      <c r="B5" s="15"/>
      <c r="C5" s="14"/>
      <c r="D5" s="14"/>
      <c r="E5" s="14"/>
      <c r="F5" s="14"/>
      <c r="G5" s="14"/>
      <c r="H5" s="14"/>
    </row>
    <row r="6" spans="1:8">
      <c r="A6" s="19" t="s">
        <v>97</v>
      </c>
      <c r="B6" s="15"/>
      <c r="C6" s="14"/>
      <c r="D6" s="14"/>
      <c r="E6" s="14"/>
      <c r="F6" s="14"/>
      <c r="G6" s="14"/>
      <c r="H6" s="14"/>
    </row>
    <row r="7" spans="1:8">
      <c r="A7" s="19" t="s">
        <v>98</v>
      </c>
      <c r="B7" s="20" t="s">
        <v>275</v>
      </c>
      <c r="C7" s="20" t="s">
        <v>275</v>
      </c>
      <c r="D7" s="20" t="s">
        <v>275</v>
      </c>
      <c r="E7" s="20" t="s">
        <v>275</v>
      </c>
      <c r="F7" s="20" t="s">
        <v>275</v>
      </c>
      <c r="G7" s="20" t="s">
        <v>275</v>
      </c>
      <c r="H7" s="20" t="s">
        <v>275</v>
      </c>
    </row>
    <row r="8" spans="1:8">
      <c r="A8" s="19" t="s">
        <v>99</v>
      </c>
      <c r="B8" s="20" t="s">
        <v>275</v>
      </c>
      <c r="C8" s="22" t="s">
        <v>276</v>
      </c>
      <c r="D8" s="20" t="s">
        <v>275</v>
      </c>
      <c r="E8" s="22"/>
      <c r="F8" s="20" t="s">
        <v>275</v>
      </c>
      <c r="G8" s="20" t="s">
        <v>275</v>
      </c>
      <c r="H8" s="20" t="s">
        <v>275</v>
      </c>
    </row>
    <row r="9" spans="1:8">
      <c r="A9" s="19" t="s">
        <v>101</v>
      </c>
      <c r="B9" s="14"/>
      <c r="C9" s="14"/>
      <c r="D9" s="11" t="s">
        <v>273</v>
      </c>
      <c r="E9" s="14"/>
      <c r="F9" s="11" t="s">
        <v>273</v>
      </c>
      <c r="G9" s="11" t="s">
        <v>273</v>
      </c>
      <c r="H9" s="14"/>
    </row>
    <row r="10" spans="1:8">
      <c r="A10" s="19" t="s">
        <v>102</v>
      </c>
      <c r="B10" s="20" t="s">
        <v>275</v>
      </c>
      <c r="C10" s="20" t="s">
        <v>275</v>
      </c>
      <c r="D10" s="20" t="s">
        <v>275</v>
      </c>
      <c r="E10" s="20" t="s">
        <v>275</v>
      </c>
      <c r="F10" s="20" t="s">
        <v>275</v>
      </c>
      <c r="G10" s="20" t="s">
        <v>275</v>
      </c>
      <c r="H10" s="20" t="s">
        <v>275</v>
      </c>
    </row>
    <row r="11" spans="1:8">
      <c r="A11" s="19" t="s">
        <v>103</v>
      </c>
      <c r="B11" s="20" t="s">
        <v>275</v>
      </c>
      <c r="C11" s="20" t="s">
        <v>275</v>
      </c>
      <c r="D11" s="20" t="s">
        <v>275</v>
      </c>
      <c r="E11" s="20" t="s">
        <v>275</v>
      </c>
      <c r="F11" s="20" t="s">
        <v>275</v>
      </c>
      <c r="G11" s="20" t="s">
        <v>275</v>
      </c>
      <c r="H11" s="20" t="s">
        <v>275</v>
      </c>
    </row>
    <row r="12" spans="1:8">
      <c r="A12" s="19" t="s">
        <v>104</v>
      </c>
      <c r="B12" s="11" t="s">
        <v>273</v>
      </c>
      <c r="C12" s="11" t="s">
        <v>273</v>
      </c>
      <c r="D12" s="11" t="s">
        <v>273</v>
      </c>
      <c r="E12" s="11" t="s">
        <v>273</v>
      </c>
      <c r="F12" s="11" t="s">
        <v>273</v>
      </c>
      <c r="G12" s="11" t="s">
        <v>273</v>
      </c>
      <c r="H12" s="11" t="s">
        <v>273</v>
      </c>
    </row>
    <row r="13" spans="1:8">
      <c r="A13" s="19" t="s">
        <v>105</v>
      </c>
      <c r="B13" s="11" t="s">
        <v>273</v>
      </c>
      <c r="C13" s="11" t="s">
        <v>273</v>
      </c>
      <c r="D13" s="11" t="s">
        <v>273</v>
      </c>
      <c r="E13" s="11" t="s">
        <v>273</v>
      </c>
      <c r="F13" s="11" t="s">
        <v>273</v>
      </c>
      <c r="G13" s="11" t="s">
        <v>273</v>
      </c>
      <c r="H13" s="11" t="s">
        <v>273</v>
      </c>
    </row>
    <row r="14" spans="1:8">
      <c r="A14" s="19" t="s">
        <v>252</v>
      </c>
      <c r="B14" s="20" t="s">
        <v>275</v>
      </c>
      <c r="C14" s="20" t="s">
        <v>275</v>
      </c>
      <c r="D14" s="20" t="s">
        <v>275</v>
      </c>
      <c r="E14" s="20" t="s">
        <v>275</v>
      </c>
      <c r="F14" s="20" t="s">
        <v>275</v>
      </c>
      <c r="G14" s="20" t="s">
        <v>275</v>
      </c>
      <c r="H14" s="20" t="s">
        <v>275</v>
      </c>
    </row>
    <row r="15" spans="1:8">
      <c r="A15" s="19" t="s">
        <v>106</v>
      </c>
      <c r="B15" s="11" t="s">
        <v>273</v>
      </c>
      <c r="C15" s="11" t="s">
        <v>273</v>
      </c>
      <c r="D15" s="11" t="s">
        <v>273</v>
      </c>
      <c r="E15" s="11" t="s">
        <v>273</v>
      </c>
      <c r="F15" s="11" t="s">
        <v>273</v>
      </c>
      <c r="G15" s="11" t="s">
        <v>273</v>
      </c>
      <c r="H15" s="11" t="s">
        <v>273</v>
      </c>
    </row>
    <row r="16" spans="1:8">
      <c r="A16" s="19" t="s">
        <v>107</v>
      </c>
      <c r="B16" s="14"/>
      <c r="C16" s="14"/>
      <c r="D16" s="14"/>
      <c r="E16" s="14"/>
      <c r="F16" s="14"/>
      <c r="G16" s="14"/>
      <c r="H16" s="14"/>
    </row>
    <row r="17" spans="1:8">
      <c r="A17" s="19" t="s">
        <v>108</v>
      </c>
      <c r="B17" s="11" t="s">
        <v>273</v>
      </c>
      <c r="C17" s="11" t="s">
        <v>273</v>
      </c>
      <c r="D17" s="11" t="s">
        <v>273</v>
      </c>
      <c r="E17" s="11" t="s">
        <v>273</v>
      </c>
      <c r="F17" s="11" t="s">
        <v>273</v>
      </c>
      <c r="G17" s="11" t="s">
        <v>273</v>
      </c>
      <c r="H17" s="11" t="s">
        <v>273</v>
      </c>
    </row>
    <row r="18" spans="1:8">
      <c r="A18" s="19" t="s">
        <v>110</v>
      </c>
      <c r="B18" s="20" t="s">
        <v>275</v>
      </c>
      <c r="C18" s="20" t="s">
        <v>275</v>
      </c>
      <c r="D18" s="20" t="s">
        <v>275</v>
      </c>
      <c r="E18" s="20" t="s">
        <v>275</v>
      </c>
      <c r="F18" s="20" t="s">
        <v>275</v>
      </c>
      <c r="G18" s="20" t="s">
        <v>275</v>
      </c>
      <c r="H18" s="20" t="s">
        <v>275</v>
      </c>
    </row>
    <row r="19" spans="1:8">
      <c r="A19" s="19" t="s">
        <v>112</v>
      </c>
      <c r="B19" s="22"/>
      <c r="C19" s="20" t="s">
        <v>275</v>
      </c>
      <c r="D19" s="22"/>
      <c r="E19" s="20" t="s">
        <v>275</v>
      </c>
      <c r="F19" s="22"/>
      <c r="G19" s="22"/>
      <c r="H19" s="20" t="s">
        <v>275</v>
      </c>
    </row>
    <row r="20" spans="1:8">
      <c r="A20" s="19" t="s">
        <v>113</v>
      </c>
      <c r="B20" s="14"/>
      <c r="C20" s="14"/>
      <c r="D20" s="14"/>
      <c r="E20" s="14"/>
      <c r="F20" s="14"/>
      <c r="G20" s="14"/>
      <c r="H20" s="14"/>
    </row>
    <row r="21" spans="1:8">
      <c r="A21" s="19" t="s">
        <v>114</v>
      </c>
      <c r="B21" s="11" t="s">
        <v>273</v>
      </c>
      <c r="C21" s="11" t="s">
        <v>273</v>
      </c>
      <c r="D21" s="11" t="s">
        <v>273</v>
      </c>
      <c r="E21" s="11" t="s">
        <v>273</v>
      </c>
      <c r="F21" s="11" t="s">
        <v>273</v>
      </c>
      <c r="G21" s="11" t="s">
        <v>273</v>
      </c>
      <c r="H21" s="11" t="s">
        <v>273</v>
      </c>
    </row>
    <row r="22" spans="1:8">
      <c r="A22" s="19" t="s">
        <v>116</v>
      </c>
      <c r="B22" s="20" t="s">
        <v>275</v>
      </c>
      <c r="C22" s="20" t="s">
        <v>275</v>
      </c>
      <c r="D22" s="20" t="s">
        <v>275</v>
      </c>
      <c r="E22" s="20" t="s">
        <v>275</v>
      </c>
      <c r="F22" s="20" t="s">
        <v>275</v>
      </c>
      <c r="G22" s="20" t="s">
        <v>275</v>
      </c>
      <c r="H22" s="20" t="s">
        <v>275</v>
      </c>
    </row>
    <row r="23" spans="1:8">
      <c r="A23" s="19" t="s">
        <v>115</v>
      </c>
      <c r="B23" s="20" t="s">
        <v>275</v>
      </c>
      <c r="C23" s="20" t="s">
        <v>275</v>
      </c>
      <c r="D23" s="20" t="s">
        <v>275</v>
      </c>
      <c r="E23" s="20" t="s">
        <v>275</v>
      </c>
      <c r="F23" s="20" t="s">
        <v>275</v>
      </c>
      <c r="G23" s="20" t="s">
        <v>275</v>
      </c>
      <c r="H23" s="20" t="s">
        <v>275</v>
      </c>
    </row>
    <row r="24" spans="1:8">
      <c r="A24" s="19" t="s">
        <v>119</v>
      </c>
      <c r="B24" s="11" t="s">
        <v>273</v>
      </c>
      <c r="C24" s="11" t="s">
        <v>273</v>
      </c>
      <c r="D24" s="11" t="s">
        <v>273</v>
      </c>
      <c r="E24" s="11" t="s">
        <v>273</v>
      </c>
      <c r="F24" s="11" t="s">
        <v>273</v>
      </c>
      <c r="G24" s="11" t="s">
        <v>273</v>
      </c>
      <c r="H24" s="11" t="s">
        <v>273</v>
      </c>
    </row>
    <row r="25" spans="1:8">
      <c r="A25" s="19" t="s">
        <v>120</v>
      </c>
      <c r="B25" s="11" t="s">
        <v>273</v>
      </c>
      <c r="C25" s="14"/>
      <c r="D25" s="11" t="s">
        <v>273</v>
      </c>
      <c r="E25" s="14"/>
      <c r="F25" s="11" t="s">
        <v>273</v>
      </c>
      <c r="G25" s="14"/>
      <c r="H25" s="11" t="s">
        <v>273</v>
      </c>
    </row>
    <row r="26" spans="1:8">
      <c r="A26" s="19" t="s">
        <v>121</v>
      </c>
      <c r="B26" s="11" t="s">
        <v>273</v>
      </c>
      <c r="C26" s="11" t="s">
        <v>273</v>
      </c>
      <c r="D26" s="11" t="s">
        <v>273</v>
      </c>
      <c r="E26" s="11" t="s">
        <v>273</v>
      </c>
      <c r="F26" s="11" t="s">
        <v>273</v>
      </c>
      <c r="G26" s="11" t="s">
        <v>273</v>
      </c>
      <c r="H26" s="11" t="s">
        <v>273</v>
      </c>
    </row>
    <row r="27" spans="1:8">
      <c r="A27" s="19" t="s">
        <v>122</v>
      </c>
      <c r="B27" s="22"/>
      <c r="C27" s="11" t="s">
        <v>273</v>
      </c>
      <c r="D27" s="22"/>
      <c r="E27" s="22"/>
      <c r="F27" s="22"/>
      <c r="G27" s="11" t="s">
        <v>273</v>
      </c>
      <c r="H27" s="22"/>
    </row>
    <row r="28" spans="1:8">
      <c r="A28" s="19" t="s">
        <v>123</v>
      </c>
      <c r="B28" s="14" t="s">
        <v>274</v>
      </c>
      <c r="C28" s="22"/>
      <c r="D28" s="14" t="s">
        <v>274</v>
      </c>
      <c r="E28" s="14" t="s">
        <v>274</v>
      </c>
      <c r="F28" s="14" t="s">
        <v>274</v>
      </c>
      <c r="G28" s="22"/>
      <c r="H28" s="14" t="s">
        <v>274</v>
      </c>
    </row>
    <row r="29" spans="1:8">
      <c r="A29" s="19" t="s">
        <v>209</v>
      </c>
      <c r="B29" s="14"/>
      <c r="C29" s="14"/>
      <c r="D29" s="14"/>
      <c r="E29" s="14"/>
      <c r="F29" s="14"/>
      <c r="G29" s="14"/>
      <c r="H29" s="14"/>
    </row>
    <row r="30" spans="1:8">
      <c r="A30" s="19" t="s">
        <v>250</v>
      </c>
      <c r="B30" s="11" t="s">
        <v>273</v>
      </c>
      <c r="C30" s="11" t="s">
        <v>273</v>
      </c>
      <c r="D30" s="11" t="s">
        <v>273</v>
      </c>
      <c r="E30" s="11" t="s">
        <v>273</v>
      </c>
      <c r="F30" s="11" t="s">
        <v>273</v>
      </c>
      <c r="G30" s="11" t="s">
        <v>273</v>
      </c>
      <c r="H30" s="11" t="s">
        <v>273</v>
      </c>
    </row>
    <row r="31" spans="1:8">
      <c r="A31" s="15"/>
      <c r="B31" s="14"/>
      <c r="C31" s="14"/>
      <c r="D31" s="14"/>
      <c r="E31" s="14"/>
      <c r="F31" s="14"/>
      <c r="G31" s="14"/>
      <c r="H31" s="14"/>
    </row>
    <row r="32" spans="1:8" ht="18.75" customHeight="1">
      <c r="A32" s="26"/>
      <c r="B32" s="24">
        <f t="shared" ref="B32:H32" si="0">COUNTIFS(B3:B30,"EY Fruit")</f>
        <v>9</v>
      </c>
      <c r="C32" s="24">
        <f t="shared" si="0"/>
        <v>9</v>
      </c>
      <c r="D32" s="24">
        <f t="shared" si="0"/>
        <v>10</v>
      </c>
      <c r="E32" s="24">
        <f t="shared" si="0"/>
        <v>8</v>
      </c>
      <c r="F32" s="24">
        <f t="shared" si="0"/>
        <v>10</v>
      </c>
      <c r="G32" s="24">
        <f t="shared" si="0"/>
        <v>10</v>
      </c>
      <c r="H32" s="24">
        <f t="shared" si="0"/>
        <v>9</v>
      </c>
    </row>
    <row r="33" spans="1:8" ht="18.75" customHeight="1">
      <c r="A33" s="23"/>
      <c r="B33" s="25">
        <f t="shared" ref="B33:H33" si="1">COUNTIFS(B3:B30,"EY Sandwich/Fruit") +COUNTIFS(B3:B30,"EY Sandwich")</f>
        <v>9</v>
      </c>
      <c r="C33" s="25">
        <f t="shared" si="1"/>
        <v>8</v>
      </c>
      <c r="D33" s="25">
        <f t="shared" si="1"/>
        <v>9</v>
      </c>
      <c r="E33" s="25">
        <f t="shared" si="1"/>
        <v>9</v>
      </c>
      <c r="F33" s="25">
        <f t="shared" si="1"/>
        <v>9</v>
      </c>
      <c r="G33" s="25">
        <f t="shared" si="1"/>
        <v>8</v>
      </c>
      <c r="H33" s="25">
        <f t="shared" si="1"/>
        <v>10</v>
      </c>
    </row>
    <row r="34" spans="1:8">
      <c r="A34" s="21" t="s">
        <v>273</v>
      </c>
      <c r="B34" s="12">
        <f t="shared" ref="B34:D34" si="2">B32+B33</f>
        <v>18</v>
      </c>
      <c r="C34" s="12">
        <f t="shared" si="2"/>
        <v>17</v>
      </c>
      <c r="D34" s="12">
        <f t="shared" si="2"/>
        <v>19</v>
      </c>
      <c r="E34" s="12">
        <f>E32+E33</f>
        <v>17</v>
      </c>
      <c r="F34" s="12">
        <f t="shared" ref="F34:H34" si="3">F32+F33</f>
        <v>19</v>
      </c>
      <c r="G34" s="12">
        <f t="shared" si="3"/>
        <v>18</v>
      </c>
      <c r="H34" s="12">
        <f t="shared" si="3"/>
        <v>19</v>
      </c>
    </row>
    <row r="35" spans="1:8">
      <c r="A35" s="21" t="s">
        <v>274</v>
      </c>
      <c r="B35" s="12">
        <f>B33</f>
        <v>9</v>
      </c>
      <c r="C35" s="12">
        <f t="shared" ref="C35:H35" si="4">C33</f>
        <v>8</v>
      </c>
      <c r="D35" s="12">
        <f t="shared" si="4"/>
        <v>9</v>
      </c>
      <c r="E35" s="12">
        <f t="shared" si="4"/>
        <v>9</v>
      </c>
      <c r="F35" s="12">
        <f t="shared" si="4"/>
        <v>9</v>
      </c>
      <c r="G35" s="12">
        <f t="shared" si="4"/>
        <v>8</v>
      </c>
      <c r="H35" s="12">
        <f t="shared" si="4"/>
        <v>10</v>
      </c>
    </row>
  </sheetData>
  <phoneticPr fontId="6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FC3C75-8301-4307-8CD7-CCF291C29A8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976fac2-3147-4095-89f0-ec332fb3dd02}" enabled="1" method="Standard" siteId="{c0e017e8-740f-4b42-aae5-0b63598c7942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roster</vt:lpstr>
      <vt:lpstr>Monday</vt:lpstr>
      <vt:lpstr>Tuesday</vt:lpstr>
      <vt:lpstr>Wednesday</vt:lpstr>
      <vt:lpstr>Thursday</vt:lpstr>
      <vt:lpstr>Friday</vt:lpstr>
      <vt:lpstr>Saturday</vt:lpstr>
      <vt:lpstr>Sunday</vt:lpstr>
      <vt:lpstr>BCR</vt:lpstr>
      <vt:lpstr>Schedule</vt:lpstr>
      <vt:lpstr>FT</vt:lpstr>
      <vt:lpstr>CASUAL</vt:lpstr>
      <vt:lpstr>eM&amp;Ph</vt:lpstr>
      <vt:lpstr>GG STANDARD RST</vt:lpstr>
      <vt:lpstr>Sheet2</vt:lpstr>
      <vt:lpstr>Sheet3</vt:lpstr>
      <vt:lpstr>Flight hours</vt:lpstr>
      <vt:lpstr>JAN 2025</vt:lpstr>
      <vt:lpstr>flight EY</vt:lpstr>
      <vt:lpstr>Friday!Print_Area</vt:lpstr>
      <vt:lpstr>Monday!Print_Area</vt:lpstr>
      <vt:lpstr>Saturday!Print_Area</vt:lpstr>
      <vt:lpstr>Sunday!Print_Area</vt:lpstr>
      <vt:lpstr>Thursday!Print_Area</vt:lpstr>
      <vt:lpstr>Tuesday!Print_Area</vt:lpstr>
      <vt:lpstr>Wednesday!Print_Area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Tu, Richard</dc:creator>
  <cp:lastModifiedBy>Tu, Richard</cp:lastModifiedBy>
  <cp:lastPrinted>2026-01-08T03:32:44Z</cp:lastPrinted>
  <dcterms:created xsi:type="dcterms:W3CDTF">2022-11-29T04:04:11Z</dcterms:created>
  <dcterms:modified xsi:type="dcterms:W3CDTF">2026-03-31T03:04:29Z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976fac2-3147-4095-89f0-ec332fb3dd02_Enabled">
    <vt:lpwstr>true</vt:lpwstr>
  </property>
  <property fmtid="{D5CDD505-2E9C-101B-9397-08002B2CF9AE}" pid="3" name="MSIP_Label_4976fac2-3147-4095-89f0-ec332fb3dd02_SetDate">
    <vt:lpwstr>2024-05-21T22:13:21Z</vt:lpwstr>
  </property>
  <property fmtid="{D5CDD505-2E9C-101B-9397-08002B2CF9AE}" pid="4" name="MSIP_Label_4976fac2-3147-4095-89f0-ec332fb3dd02_Method">
    <vt:lpwstr>Standard</vt:lpwstr>
  </property>
  <property fmtid="{D5CDD505-2E9C-101B-9397-08002B2CF9AE}" pid="5" name="MSIP_Label_4976fac2-3147-4095-89f0-ec332fb3dd02_Name">
    <vt:lpwstr>4976fac2-3147-4095-89f0-ec332fb3dd02</vt:lpwstr>
  </property>
  <property fmtid="{D5CDD505-2E9C-101B-9397-08002B2CF9AE}" pid="6" name="MSIP_Label_4976fac2-3147-4095-89f0-ec332fb3dd02_SiteId">
    <vt:lpwstr>c0e017e8-740f-4b42-aae5-0b63598c7942</vt:lpwstr>
  </property>
  <property fmtid="{D5CDD505-2E9C-101B-9397-08002B2CF9AE}" pid="7" name="MSIP_Label_4976fac2-3147-4095-89f0-ec332fb3dd02_ActionId">
    <vt:lpwstr>399aaf1b-75fc-48af-beff-bee776243018</vt:lpwstr>
  </property>
  <property fmtid="{D5CDD505-2E9C-101B-9397-08002B2CF9AE}" pid="8" name="MSIP_Label_4976fac2-3147-4095-89f0-ec332fb3dd02_ContentBits">
    <vt:lpwstr>0</vt:lpwstr>
  </property>
</Properties>
</file>