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戴尔5580\Desktop\Roster_File\"/>
    </mc:Choice>
  </mc:AlternateContent>
  <xr:revisionPtr revIDLastSave="0" documentId="13_ncr:1_{9DC1F06A-0DEE-44D9-AE16-838484E6CD29}" xr6:coauthVersionLast="47" xr6:coauthVersionMax="47" xr10:uidLastSave="{00000000-0000-0000-0000-000000000000}"/>
  <bookViews>
    <workbookView xWindow="28680" yWindow="-120" windowWidth="29040" windowHeight="15840" activeTab="3" xr2:uid="{7659F6B5-F486-46DE-90A3-9F8813D0471F}"/>
  </bookViews>
  <sheets>
    <sheet name="PP" sheetId="27" r:id="rId1"/>
    <sheet name="roster" sheetId="1" r:id="rId2"/>
    <sheet name="Monday" sheetId="2" r:id="rId3"/>
    <sheet name="Tuesday" sheetId="3" r:id="rId4"/>
    <sheet name="Wednesday" sheetId="4" r:id="rId5"/>
    <sheet name="Thursday" sheetId="5" r:id="rId6"/>
    <sheet name="Friday" sheetId="6" r:id="rId7"/>
    <sheet name="Saturday" sheetId="7" r:id="rId8"/>
    <sheet name="Sunday" sheetId="8" r:id="rId9"/>
    <sheet name="BCR" sheetId="9" r:id="rId10"/>
    <sheet name="Schedule" sheetId="21" r:id="rId11"/>
    <sheet name="TIKTOK" sheetId="26" r:id="rId12"/>
    <sheet name="FT" sheetId="24" r:id="rId13"/>
    <sheet name="CASUAL" sheetId="23" r:id="rId14"/>
    <sheet name="eM&amp;Ph" sheetId="12" r:id="rId15"/>
    <sheet name="GG STANDARD RST" sheetId="14" r:id="rId16"/>
    <sheet name="Sheet2" sheetId="22" r:id="rId17"/>
    <sheet name="Sheet3" sheetId="25" r:id="rId18"/>
    <sheet name="Flight hours" sheetId="15" r:id="rId19"/>
    <sheet name="JAN 2025" sheetId="20" r:id="rId20"/>
    <sheet name="flight EY" sheetId="19" r:id="rId21"/>
  </sheets>
  <functionGroups builtInGroupCount="19"/>
  <externalReferences>
    <externalReference r:id="rId22"/>
  </externalReferences>
  <definedNames>
    <definedName name="_xlnm._FilterDatabase" localSheetId="9" hidden="1">BCR!$A$2:$I$66</definedName>
    <definedName name="_xlnm.Print_Area" localSheetId="6">Friday!$A$1:$O$34</definedName>
    <definedName name="_xlnm.Print_Area" localSheetId="2">Monday!$A$1:$O$54</definedName>
    <definedName name="_xlnm.Print_Area" localSheetId="7">Saturday!$A$1:$O$31</definedName>
    <definedName name="_xlnm.Print_Area" localSheetId="8">Sunday!$A$1:$O$33</definedName>
    <definedName name="_xlnm.Print_Area" localSheetId="5">Thursday!$A$1:$O$33</definedName>
    <definedName name="_xlnm.Print_Area" localSheetId="3">Tuesday!$A$1:$O$39</definedName>
    <definedName name="_xlnm.Print_Area" localSheetId="4">Wednesday!$A$1:$O$31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4" i="2" l="1"/>
  <c r="J54" i="2"/>
  <c r="J55" i="8"/>
  <c r="C1" i="9"/>
  <c r="D1" i="9" s="1"/>
  <c r="E1" i="9" s="1"/>
  <c r="F1" i="9" s="1"/>
  <c r="G1" i="9" s="1"/>
  <c r="H1" i="9" s="1"/>
  <c r="I1" i="9" s="1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52" i="9"/>
  <c r="J53" i="9"/>
  <c r="J54" i="9"/>
  <c r="J55" i="9"/>
  <c r="J56" i="9"/>
  <c r="J57" i="9"/>
  <c r="J58" i="9"/>
  <c r="J59" i="9"/>
  <c r="J60" i="9"/>
  <c r="J61" i="9"/>
  <c r="J62" i="9"/>
  <c r="J63" i="9"/>
  <c r="J66" i="9"/>
  <c r="J67" i="9"/>
  <c r="J68" i="9"/>
  <c r="C1" i="21"/>
  <c r="C51" i="21" s="1"/>
  <c r="C63" i="21" s="1"/>
  <c r="I1" i="21"/>
  <c r="H1" i="21"/>
  <c r="G1" i="21"/>
  <c r="F1" i="21"/>
  <c r="E1" i="21"/>
  <c r="D1" i="21"/>
  <c r="C50" i="9" l="1"/>
  <c r="C64" i="9" s="1"/>
  <c r="D51" i="21"/>
  <c r="D50" i="9" l="1"/>
  <c r="D64" i="9" s="1"/>
  <c r="D63" i="21"/>
  <c r="E51" i="21"/>
  <c r="C1" i="23"/>
  <c r="C62" i="23" s="1"/>
  <c r="E50" i="9" l="1"/>
  <c r="F50" i="9" s="1"/>
  <c r="E63" i="21"/>
  <c r="F51" i="21"/>
  <c r="C76" i="23"/>
  <c r="D62" i="23"/>
  <c r="D1" i="23"/>
  <c r="E1" i="23" s="1"/>
  <c r="F1" i="23" s="1"/>
  <c r="G1" i="23" s="1"/>
  <c r="H1" i="23" s="1"/>
  <c r="I1" i="23" s="1"/>
  <c r="E64" i="9" l="1"/>
  <c r="F64" i="9"/>
  <c r="G50" i="9"/>
  <c r="F63" i="21"/>
  <c r="G51" i="21"/>
  <c r="E62" i="23"/>
  <c r="D76" i="23"/>
  <c r="H50" i="9" l="1"/>
  <c r="G64" i="9"/>
  <c r="H51" i="21"/>
  <c r="G63" i="21"/>
  <c r="E76" i="23"/>
  <c r="F62" i="23"/>
  <c r="H64" i="9" l="1"/>
  <c r="I50" i="9"/>
  <c r="I64" i="9" s="1"/>
  <c r="H63" i="21"/>
  <c r="I51" i="21"/>
  <c r="I63" i="21" s="1"/>
  <c r="F76" i="23"/>
  <c r="G62" i="23"/>
  <c r="H62" i="23" l="1"/>
  <c r="G76" i="23"/>
  <c r="I62" i="23" l="1"/>
  <c r="I76" i="23" s="1"/>
  <c r="H76" i="23"/>
  <c r="AY39" i="20" l="1"/>
  <c r="K1" i="2"/>
  <c r="J51" i="1" l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1" i="24" l="1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1" i="24" l="1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1" i="24" l="1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1" i="24" l="1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55" i="2" l="1"/>
  <c r="O55" i="2"/>
  <c r="E55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AW29" i="20" l="1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55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54" i="5"/>
  <c r="O55" i="6"/>
  <c r="O55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55" i="7"/>
  <c r="J54" i="5"/>
  <c r="J55" i="7"/>
  <c r="J55" i="6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<sst xmlns="http://schemas.openxmlformats.org/spreadsheetml/2006/main" count="6729" uniqueCount="829">
  <si>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</si>
  <si>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</si>
  <si>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</si>
  <si>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</si>
  <si>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</si>
  <si>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</si>
  <si>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</si>
  <si>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</si>
  <si>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</si>
  <si>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</si>
  <si>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</si>
  <si>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</si>
  <si>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</si>
  <si>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</si>
  <si>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</si>
  <si>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</si>
  <si>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</si>
  <si>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</si>
  <si>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</si>
  <si>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</si>
  <si>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</si>
  <si>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</si>
  <si>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</si>
  <si>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</si>
  <si>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</si>
  <si>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</si>
  <si>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</si>
  <si>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</si>
  <si>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</si>
  <si>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</si>
  <si>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</si>
  <si>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</si>
  <si>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</si>
  <si>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</si>
  <si>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</si>
  <si>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</si>
  <si>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</si>
  <si>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</si>
  <si>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</si>
  <si>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</si>
  <si>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</si>
  <si>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</si>
  <si>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</si>
  <si>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</si>
  <si>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</si>
  <si>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</si>
  <si>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</si>
  <si>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</si>
  <si>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</si>
  <si>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</si>
  <si>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</si>
  <si>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</si>
  <si>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</si>
  <si>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</si>
  <si>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</si>
  <si>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</si>
  <si>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</si>
  <si>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</si>
  <si>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</si>
  <si>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</si>
  <si>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</si>
  <si>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</si>
  <si>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</si>
  <si>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</si>
  <si>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</si>
  <si>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</si>
  <si>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</si>
  <si>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</si>
  <si>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</si>
  <si>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</si>
  <si>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</si>
  <si>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</si>
  <si>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</si>
  <si>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</si>
  <si>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</si>
  <si>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</si>
  <si>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</si>
  <si>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</si>
  <si>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</si>
  <si>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</si>
  <si>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</si>
  <si>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</si>
  <si>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</si>
  <si>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</si>
  <si>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</si>
  <si>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</si>
  <si>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</si>
  <si>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</si>
  <si>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</si>
  <si>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</si>
  <si>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</si>
  <si>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</si>
  <si>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</si>
  <si>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</si>
  <si>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</si>
  <si>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</si>
  <si>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</si>
  <si>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</si>
  <si>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</si>
  <si>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</si>
  <si>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</si>
  <si>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</si>
  <si>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</si>
  <si>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</si>
  <si>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</si>
  <si>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</si>
  <si>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</si>
  <si>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</si>
  <si>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</si>
  <si>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</si>
  <si>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</si>
  <si>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</si>
  <si>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</si>
  <si>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</si>
  <si>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</si>
  <si>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</si>
  <si>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</si>
  <si>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</si>
  <si>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</si>
  <si>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</si>
  <si>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</si>
  <si>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</si>
  <si>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</si>
  <si>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</si>
  <si>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</si>
  <si>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</si>
  <si>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</si>
  <si>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</si>
  <si>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</si>
  <si>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</si>
  <si>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</si>
  <si>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</si>
  <si>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</si>
  <si>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</si>
  <si>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</si>
  <si>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</si>
  <si>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</si>
  <si>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</si>
  <si>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</si>
  <si>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</si>
  <si>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</si>
  <si>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</si>
  <si>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</si>
  <si>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</si>
  <si>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</si>
  <si>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</si>
  <si>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</si>
  <si>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</si>
  <si>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</si>
  <si>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</si>
  <si>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</si>
  <si>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</si>
  <si>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</si>
  <si>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</si>
  <si>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</si>
  <si>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</si>
  <si>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</si>
  <si>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</si>
  <si>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</si>
  <si>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</si>
  <si>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</si>
  <si>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</si>
  <si>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</si>
  <si>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</si>
  <si>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</si>
  <si>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</si>
  <si>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</si>
  <si>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</si>
  <si>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</si>
  <si>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</si>
  <si>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</si>
  <si>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</si>
  <si>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</si>
  <si>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</si>
  <si>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</si>
  <si>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</si>
  <si>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</si>
  <si>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</si>
  <si>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</si>
  <si>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</si>
  <si>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</si>
  <si>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</si>
  <si>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</si>
  <si>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</si>
  <si>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</si>
  <si>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</si>
  <si>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</si>
  <si>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</si>
  <si>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</si>
  <si>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</si>
  <si>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</si>
  <si>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</si>
  <si>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</si>
  <si>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</si>
  <si>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</si>
  <si>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</si>
  <si>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</si>
  <si>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</si>
  <si>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</si>
  <si>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</si>
  <si>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</si>
  <si>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</si>
  <si>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</si>
  <si>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</si>
  <si>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</si>
  <si>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</si>
  <si>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</si>
  <si>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</si>
  <si>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</si>
  <si>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</si>
  <si>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</si>
  <si>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</si>
  <si>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</si>
  <si>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</si>
  <si>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</si>
  <si>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</si>
  <si>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</si>
  <si>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</si>
  <si>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</si>
  <si>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</si>
  <si>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</si>
  <si>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</si>
  <si>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</si>
  <si>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</si>
  <si>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</si>
  <si>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</si>
  <si>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</si>
  <si>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</si>
  <si>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</si>
  <si>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</si>
  <si>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</si>
  <si>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</si>
  <si>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</si>
  <si>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</si>
  <si>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</si>
  <si>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</si>
  <si>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</si>
  <si>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</si>
  <si>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</si>
  <si>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</si>
  <si>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</si>
  <si>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</si>
  <si>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</si>
  <si>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</si>
  <si>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</si>
  <si>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</si>
  <si>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</si>
  <si>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</si>
  <si>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</si>
  <si>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</si>
  <si>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</si>
  <si>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</si>
  <si>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</si>
  <si>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</si>
  <si>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</si>
  <si>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</si>
  <si>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</si>
  <si>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</si>
  <si>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</si>
  <si>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</si>
  <si>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</si>
  <si>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</si>
  <si>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</si>
  <si>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</si>
  <si>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</si>
  <si>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</si>
  <si>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</si>
  <si>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</si>
  <si>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</si>
  <si>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</si>
  <si>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</si>
  <si>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</si>
  <si>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</si>
  <si>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</si>
  <si>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</si>
  <si>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</si>
  <si>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</si>
  <si>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</si>
  <si>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</si>
  <si>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</si>
  <si>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</si>
  <si>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</si>
  <si>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</si>
  <si>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</si>
  <si>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</si>
  <si>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</si>
  <si>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</si>
  <si>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</si>
  <si>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</si>
  <si>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</si>
  <si>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</si>
  <si>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</si>
  <si>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</si>
  <si>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</si>
  <si>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</si>
  <si>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</si>
  <si>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</si>
  <si>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</si>
  <si>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</si>
  <si>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</si>
  <si>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</si>
  <si>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</si>
  <si>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</si>
  <si>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</si>
  <si>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</si>
  <si>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</si>
  <si>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</si>
  <si>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</si>
  <si>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</si>
  <si>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</si>
  <si>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</si>
  <si>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</si>
  <si>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</si>
  <si>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</si>
  <si>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</si>
  <si>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</si>
  <si>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</si>
  <si>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</si>
  <si>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</si>
  <si>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</si>
  <si>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</si>
  <si>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</si>
  <si>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</si>
  <si>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</si>
  <si>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</si>
  <si>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</si>
  <si>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</si>
  <si>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</si>
  <si>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</si>
  <si>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</si>
  <si>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</si>
  <si>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</si>
  <si>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</si>
  <si>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</si>
  <si>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</si>
  <si>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</si>
  <si>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Tiktok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</si>
  <si>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</si>
  <si>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</si>
  <si>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</si>
  <si>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</si>
  <si>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</si>
  <si>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</si>
  <si>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</si>
  <si>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</si>
  <si>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</si>
  <si>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</si>
  <si>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</si>
  <si>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</si>
  <si>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</si>
  <si>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</si>
  <si>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</si>
  <si>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</si>
  <si>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</si>
  <si>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</si>
  <si>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</si>
  <si>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</si>
  <si>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</si>
  <si>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</si>
  <si>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</si>
  <si>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</si>
  <si>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</si>
  <si>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</si>
  <si>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</si>
  <si>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</si>
  <si>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</si>
  <si>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</si>
  <si>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</si>
  <si>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</si>
  <si>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</si>
  <si>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</si>
  <si>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</si>
  <si>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</si>
  <si>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</si>
  <si>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</si>
  <si>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</si>
  <si>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</si>
  <si>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</si>
  <si>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</si>
  <si>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</si>
  <si>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</si>
  <si>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</si>
  <si>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</si>
  <si>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</si>
  <si>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</si>
  <si>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</si>
  <si>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</si>
  <si>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</si>
  <si>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</si>
  <si>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</si>
  <si>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</si>
  <si>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</si>
  <si>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</si>
  <si>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</si>
  <si>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</si>
  <si>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</si>
  <si>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</si>
  <si>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</si>
  <si>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</si>
  <si>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</si>
  <si>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</si>
  <si>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</si>
  <si>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</si>
  <si>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</si>
  <si>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</si>
  <si>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</si>
  <si>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</si>
  <si>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</si>
  <si>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</si>
  <si>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</si>
  <si>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</si>
  <si>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</si>
  <si>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</si>
  <si>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</si>
  <si>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</si>
  <si>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</si>
  <si>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</si>
  <si>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</si>
  <si>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</si>
  <si>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</si>
  <si>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</si>
  <si>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</si>
  <si>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</si>
  <si>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</si>
  <si>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</si>
  <si>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</si>
  <si>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</si>
  <si>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</si>
  <si>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</si>
  <si>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</si>
  <si>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</si>
  <si>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</si>
  <si>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</si>
  <si>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</si>
  <si>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</si>
  <si>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</si>
  <si>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</si>
  <si>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</si>
  <si>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</si>
  <si>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</si>
  <si>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</si>
  <si>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</si>
  <si>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</si>
  <si>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</si>
  <si>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</si>
  <si>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</si>
  <si>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</si>
  <si>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</si>
  <si>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</si>
  <si>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</si>
  <si>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</si>
  <si>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</si>
  <si>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</si>
  <si>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</si>
  <si>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</si>
  <si>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</si>
  <si>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</si>
  <si>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</si>
  <si>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</si>
  <si>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</si>
  <si>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</si>
  <si>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</si>
  <si>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</si>
  <si>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</si>
  <si>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</si>
  <si>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</si>
  <si>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</si>
  <si>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</si>
  <si>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</si>
  <si>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</si>
  <si>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</si>
  <si>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</si>
  <si>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</si>
  <si>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</si>
  <si>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</si>
  <si>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</si>
  <si>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</si>
  <si>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</si>
  <si>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</si>
  <si>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</si>
  <si>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</si>
  <si>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</si>
  <si>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</si>
  <si>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</si>
  <si>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</si>
  <si>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</si>
  <si>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</si>
  <si>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</si>
  <si>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</si>
  <si>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</si>
  <si>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</si>
  <si>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</si>
  <si>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</si>
  <si>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</si>
  <si>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</si>
  <si>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</si>
  <si>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</si>
  <si>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</si>
  <si>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</si>
  <si>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</si>
  <si>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</si>
  <si>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</si>
  <si>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</si>
  <si>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</si>
  <si>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</si>
  <si>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</si>
  <si>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</si>
  <si>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</si>
  <si>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</si>
  <si>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</si>
  <si>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</si>
  <si>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</si>
  <si>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</si>
  <si>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</si>
  <si>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</si>
  <si>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</si>
  <si>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</si>
  <si>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</si>
  <si>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</si>
  <si>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</si>
  <si>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</si>
  <si>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</si>
  <si>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</si>
  <si>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</si>
  <si>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</si>
  <si>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</si>
  <si>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</si>
  <si>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</si>
  <si>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</si>
  <si>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</si>
  <si>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</si>
  <si>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</si>
  <si>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</si>
  <si>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</si>
  <si>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</si>
  <si>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</si>
  <si>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</si>
  <si>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</si>
  <si>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</si>
  <si>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</si>
  <si>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</si>
  <si>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</si>
  <si>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</si>
  <si>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</si>
  <si>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</si>
  <si>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</si>
  <si>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</si>
  <si>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</si>
  <si>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</si>
  <si>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</si>
  <si>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</si>
  <si>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</si>
  <si>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</si>
  <si>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</si>
  <si>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CHOW ,Po-Tat</t>
  </si>
  <si>
    <t>YEUNGLAMKO, Rosemary</t>
  </si>
  <si>
    <t>ISLAM, Kazi</t>
  </si>
  <si>
    <t>BORIC, Dragica</t>
  </si>
  <si>
    <t xml:space="preserve">JAP, Bethania </t>
  </si>
  <si>
    <t>Jiang,Sharon(bi xia)</t>
  </si>
  <si>
    <t>Bong ,Herlina</t>
  </si>
  <si>
    <t>Guo, Jinxing (James)</t>
  </si>
  <si>
    <t>Wang,Zhi (George)</t>
  </si>
  <si>
    <t>Tsui,Tim</t>
  </si>
  <si>
    <t>SAMI,Victor</t>
  </si>
  <si>
    <t>ROBINSON, Art</t>
  </si>
  <si>
    <t xml:space="preserve">SO,Wayne </t>
  </si>
  <si>
    <t>FLYNN, Naranchaia</t>
  </si>
  <si>
    <t>JAUREGUI ,Luis</t>
  </si>
  <si>
    <t>Wu,Jiong (Peter)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</si>
  <si>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</si>
  <si>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</si>
  <si>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</si>
  <si>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</si>
  <si>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</si>
  <si>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</si>
  <si>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</si>
  <si>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</si>
  <si>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</si>
  <si>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</si>
  <si>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</si>
  <si>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</si>
  <si>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</si>
  <si>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</si>
  <si>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</si>
  <si>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</si>
  <si>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</si>
  <si>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</si>
  <si>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</si>
  <si>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</si>
  <si>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</si>
  <si>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</si>
  <si>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</si>
  <si>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</si>
  <si>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</si>
  <si>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</si>
  <si>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</si>
  <si>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</si>
  <si>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</si>
  <si>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</si>
  <si>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</si>
  <si>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</si>
  <si>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</si>
  <si>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</si>
  <si>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</si>
  <si>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</si>
  <si>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</si>
  <si>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</si>
  <si>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</si>
  <si>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</si>
  <si>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</si>
  <si>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</si>
  <si>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</si>
  <si>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</si>
  <si>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</si>
  <si>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</si>
  <si>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</si>
  <si>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</si>
  <si>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</si>
  <si>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</si>
  <si>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</si>
  <si>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</si>
  <si>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</si>
  <si>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</si>
  <si>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</si>
  <si>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</si>
  <si>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</si>
  <si>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</si>
  <si>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Shift Leader</t>
    <phoneticPr fontId="6" type="noConversion"/>
  </si>
  <si>
    <t>Susan laurensia</t>
  </si>
  <si>
    <t>Darren Jeff Ruedas Pedrosa</t>
  </si>
  <si>
    <t>Jiwan Tamang Lama</t>
  </si>
  <si>
    <t>Kateeja Badaloo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</si>
  <si>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</si>
  <si>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</si>
  <si>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</si>
  <si>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</si>
  <si>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</si>
  <si>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</si>
  <si>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Chien Susanne</t>
  </si>
  <si>
    <t>Heyran Cheon( Amy)</t>
  </si>
  <si>
    <t>Susan laurensia ( WP)</t>
  </si>
  <si>
    <t xml:space="preserve">Chien Susanne </t>
  </si>
  <si>
    <t>Noviana ( WP)</t>
  </si>
  <si>
    <t>Yu peien (peggy) (WP)</t>
  </si>
  <si>
    <t>14:30-22:00</t>
  </si>
  <si>
    <t>14:30-21:30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</si>
  <si>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</si>
  <si>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</si>
  <si>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</si>
  <si>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</si>
  <si>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</si>
  <si>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</si>
  <si>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</si>
  <si>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</si>
  <si>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</si>
  <si>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</si>
  <si>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</si>
  <si>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</si>
  <si>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</si>
  <si>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</si>
  <si>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08:00-16:00</t>
  </si>
  <si>
    <t>08:30-16:00</t>
  </si>
  <si>
    <t>Livia Karnadi Juan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</si>
  <si>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</si>
  <si>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</si>
  <si>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</si>
  <si>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</si>
  <si>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</si>
  <si>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</si>
  <si>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</si>
  <si>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08:30-16:30</t>
  </si>
  <si>
    <t>Jenskin Clarinsa</t>
  </si>
  <si>
    <t>Gate Solution TIKTOK SITE</t>
  </si>
  <si>
    <t xml:space="preserve">180 george Street </t>
  </si>
  <si>
    <t>☑</t>
  </si>
  <si>
    <t>wash/kitchen</t>
  </si>
  <si>
    <t>wash</t>
  </si>
  <si>
    <t>wash/kitchen/Pantry</t>
  </si>
  <si>
    <t>wash/kitchen/Pantry training</t>
  </si>
  <si>
    <t>Kitchen</t>
  </si>
  <si>
    <t>12:30-20:36</t>
  </si>
  <si>
    <t xml:space="preserve">Prep UA3 AA HA </t>
  </si>
  <si>
    <t>06:00-17:00</t>
  </si>
  <si>
    <t>Yongqi(Kathy) Ye</t>
  </si>
  <si>
    <t>ON LV 13.7-30.7</t>
  </si>
  <si>
    <t>last week july start 5 days</t>
  </si>
  <si>
    <t>End of Dec</t>
  </si>
  <si>
    <t>bdg visa till std visa M.T studay</t>
  </si>
  <si>
    <t>Le Nguyet Linh Wee Annie</t>
  </si>
  <si>
    <t>Fang-Chi Lin(Isla)</t>
  </si>
  <si>
    <t>NA</t>
  </si>
  <si>
    <t>1.8.26</t>
  </si>
  <si>
    <t>Mon/Wed school</t>
  </si>
  <si>
    <t>Tania Hertika</t>
  </si>
  <si>
    <t>07:30-14:00</t>
  </si>
  <si>
    <t>Angela Zhang</t>
  </si>
  <si>
    <t>OSPA UTAMA</t>
  </si>
  <si>
    <t>Apple Borja©</t>
  </si>
  <si>
    <t>Marianne Shaheen©</t>
  </si>
  <si>
    <t>YuanFang Bi©</t>
  </si>
  <si>
    <t>E000128157</t>
  </si>
  <si>
    <t>Asian Buffet  Level 14</t>
  </si>
  <si>
    <t>E000125535</t>
  </si>
  <si>
    <t>Challenger staff for the cleaning services on Friday.</t>
  </si>
  <si>
    <t>E000129764</t>
  </si>
  <si>
    <t>E000133418</t>
  </si>
  <si>
    <t>Kalouche Ziad</t>
  </si>
  <si>
    <t>E000121198</t>
  </si>
  <si>
    <t>9:30-15:00</t>
  </si>
  <si>
    <t>AUBCR8023885</t>
  </si>
  <si>
    <t>12:00-16:30</t>
  </si>
  <si>
    <t>AUBCR8023839</t>
  </si>
  <si>
    <t>Global  Buffet - Level 20</t>
  </si>
  <si>
    <t>E000131584</t>
  </si>
  <si>
    <t>AUBCR8023971</t>
  </si>
  <si>
    <t>Paulina Valle</t>
  </si>
  <si>
    <t>AUBCR8023591</t>
  </si>
  <si>
    <t>AUPRO120834863</t>
  </si>
  <si>
    <t>9:30-17:00</t>
  </si>
  <si>
    <t>E000125968</t>
  </si>
  <si>
    <t>AUBCR8023017</t>
  </si>
  <si>
    <t>AUBCR8023841</t>
  </si>
  <si>
    <t>King Auttakorn Kirakirat</t>
  </si>
  <si>
    <t>AUBCR8023018</t>
  </si>
  <si>
    <t>9:30-16:30</t>
  </si>
  <si>
    <t>from 1 Sep full time work</t>
  </si>
  <si>
    <t>Andi haeril Razak</t>
  </si>
  <si>
    <t>Kongphak Phitputtrangkul</t>
  </si>
  <si>
    <t>Evis guo</t>
  </si>
  <si>
    <t>Yuseul Kim</t>
  </si>
  <si>
    <t xml:space="preserve"> DL OZ LA VN2  LA CX </t>
  </si>
  <si>
    <t xml:space="preserve">Prep UA3 AA </t>
  </si>
  <si>
    <t>AC HX MF KE   AI JL CA</t>
  </si>
  <si>
    <t xml:space="preserve">BA FC+BC / JL FC </t>
  </si>
  <si>
    <t xml:space="preserve">JL DL VN Ai CA </t>
  </si>
  <si>
    <t xml:space="preserve">MF AC  KE LA CX </t>
  </si>
  <si>
    <t>JL DL AI  VN2 CA HX</t>
  </si>
  <si>
    <t xml:space="preserve">MF AC  KE LA CX  OZ </t>
  </si>
  <si>
    <t>JL-FC BA- FC BC</t>
  </si>
  <si>
    <t>KE  AC VN AI  JL MF</t>
  </si>
  <si>
    <t xml:space="preserve">CA DL LA OZ CX </t>
  </si>
  <si>
    <t>JL FC BA BC-FC</t>
  </si>
  <si>
    <t>JL-FC BC-FC-BC</t>
  </si>
  <si>
    <t xml:space="preserve"> DL AI  AC HX LA HX</t>
  </si>
  <si>
    <t>VN2  OZ KE  CX JL MF</t>
  </si>
  <si>
    <t>JL-FC BA-FC BC</t>
  </si>
  <si>
    <t>AC DL AI  JL HX  MF</t>
  </si>
  <si>
    <t xml:space="preserve"> AC  MF JL LA CX HX</t>
  </si>
  <si>
    <t>DL AI  KE  VN2  CA OZ</t>
  </si>
  <si>
    <t>YUK LEUNG LEUNG ©</t>
  </si>
  <si>
    <t>KAIVAN ANTHONY KASSIRI©</t>
  </si>
  <si>
    <t>Jan Dizon©</t>
  </si>
  <si>
    <t>LE,Dao ©</t>
  </si>
  <si>
    <t>Guo, Jinxing (James)©</t>
  </si>
  <si>
    <t>NGAI, Wai Sing ©</t>
  </si>
  <si>
    <t>Tsui,Tim©</t>
  </si>
  <si>
    <t>PODBARAC, Dragisa©</t>
  </si>
  <si>
    <t>Sherchan,Top ©</t>
  </si>
  <si>
    <t>Huang,YanKun (REX)©</t>
  </si>
  <si>
    <t>Wongwaipanich, Orathai ©</t>
  </si>
  <si>
    <t>07:00-10:00</t>
  </si>
  <si>
    <t>15:00-19:00</t>
  </si>
  <si>
    <t>JL:FC  BC: FC+ BC</t>
  </si>
  <si>
    <t>07:00-14:01</t>
  </si>
  <si>
    <t>CRA/EY prep</t>
  </si>
  <si>
    <t>CRA/protein cut</t>
  </si>
  <si>
    <t>CRA/Sandwich prep</t>
  </si>
  <si>
    <t>production plan</t>
  </si>
  <si>
    <t>from FEDEX order</t>
  </si>
  <si>
    <t>garlic bread</t>
  </si>
  <si>
    <t>Booklet</t>
  </si>
  <si>
    <t>Diract</t>
  </si>
  <si>
    <t>ICRM GNH</t>
  </si>
  <si>
    <t>booklet</t>
  </si>
  <si>
    <t>A3 plan</t>
  </si>
  <si>
    <t>manual/SACS</t>
  </si>
  <si>
    <t>copy/SACS</t>
  </si>
  <si>
    <t>Touch point/Manual</t>
  </si>
  <si>
    <t>Touch point</t>
  </si>
  <si>
    <t>SACS/dairy cut</t>
  </si>
  <si>
    <t>SACS</t>
  </si>
  <si>
    <t>Issues</t>
  </si>
  <si>
    <t>Culinary Knitting</t>
  </si>
  <si>
    <t>from CRA/MPS</t>
  </si>
  <si>
    <t>MDC summery sheet</t>
  </si>
  <si>
    <t>booklet/SCAS</t>
  </si>
  <si>
    <t>Prep AA HA SB</t>
  </si>
  <si>
    <t>HA sandwich</t>
  </si>
  <si>
    <t>SACS/Summery</t>
  </si>
  <si>
    <t>SACS REPORT</t>
  </si>
  <si>
    <t>Villaruel Clint M</t>
  </si>
  <si>
    <t>Adhikari, Subas</t>
  </si>
  <si>
    <t>Magdalena M Tampubolon</t>
  </si>
  <si>
    <t>Roger barry Morse</t>
  </si>
  <si>
    <t>Youmi Jang</t>
  </si>
  <si>
    <t xml:space="preserve">Asensi Liezel Jane </t>
  </si>
  <si>
    <t>Payal Parnita Devi</t>
  </si>
  <si>
    <t>Rosendo Manlapaz</t>
  </si>
  <si>
    <t>14:30-22:06</t>
  </si>
  <si>
    <t>Wong,Lee Siam (Work cover)</t>
  </si>
  <si>
    <t>Paul, Rajib (Work Cover)</t>
  </si>
  <si>
    <t>PANDITA, SAROJ (Work Cover)</t>
  </si>
  <si>
    <t>Darren Jeff Ruedas Pedrosa (# TT)</t>
  </si>
  <si>
    <t>Si-Ying Chen (Sylvia)</t>
  </si>
  <si>
    <t>14:30-22:30</t>
  </si>
  <si>
    <t>to28 Oct FT</t>
  </si>
  <si>
    <t>07:00-15:06</t>
  </si>
  <si>
    <t>TIKTOK/Livia</t>
  </si>
  <si>
    <t>TIKTOK/Prep</t>
  </si>
  <si>
    <t>CRA/EY</t>
  </si>
  <si>
    <t>CRA/SW</t>
  </si>
  <si>
    <t>CRA/Protein</t>
  </si>
  <si>
    <t>Asensi Liezel Jane</t>
  </si>
  <si>
    <r>
      <t xml:space="preserve">Wilson Seotanito </t>
    </r>
    <r>
      <rPr>
        <b/>
        <sz val="14"/>
        <rFont val="Gategroup Effra "/>
      </rPr>
      <t>#TT</t>
    </r>
  </si>
  <si>
    <t>Saurab Singh Kunwar</t>
  </si>
  <si>
    <t>Melani Alvarez</t>
  </si>
  <si>
    <t>tiktok bella</t>
  </si>
  <si>
    <t>06:30-14:30</t>
  </si>
  <si>
    <r>
      <t xml:space="preserve">CX CA AI  VN KE2 </t>
    </r>
    <r>
      <rPr>
        <sz val="14"/>
        <color rgb="FFFF0000"/>
        <rFont val="Gategroup Effra"/>
        <family val="2"/>
      </rPr>
      <t>LA</t>
    </r>
    <r>
      <rPr>
        <sz val="14"/>
        <rFont val="Gategroup Effra"/>
        <family val="2"/>
      </rPr>
      <t xml:space="preserve"> JL </t>
    </r>
  </si>
  <si>
    <t>JL-FC, BA-BC,FC-UA FC</t>
  </si>
  <si>
    <t>TT/Wash 1</t>
  </si>
  <si>
    <t>TT/Wash 2</t>
  </si>
  <si>
    <t>Lettuces Check/TT</t>
  </si>
  <si>
    <t>AS sandwich</t>
    <phoneticPr fontId="40" type="noConversion"/>
  </si>
  <si>
    <t>END</t>
    <phoneticPr fontId="6" type="noConversion"/>
  </si>
  <si>
    <t>AS SW</t>
    <phoneticPr fontId="40" type="noConversion"/>
  </si>
  <si>
    <t>END</t>
    <phoneticPr fontId="40" type="noConversion"/>
  </si>
  <si>
    <t>AS sandwich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</si>
</sst>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h:mm;@"/>
    <numFmt numFmtId="177" formatCode="[$-F800]dddd\,\ mmmm\ dd\,\ yyyy"/>
    <numFmt numFmtId="178" formatCode="0.0"/>
    <numFmt numFmtId="179" formatCode="[$-409]d\-mmm\-yy;@"/>
    <numFmt numFmtId="180" formatCode="[$-C09]dd\-mmm\-yy;@"/>
    <numFmt numFmtId="181" formatCode="d/mm/yy;@"/>
    <numFmt numFmtId="182" formatCode="hh:mm_)"/>
  </numFmts>
  <fonts count="164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rgb="FF006100"/>
      <name val="等线"/>
      <family val="2"/>
      <scheme val="minor"/>
    </font>
    <font>
      <sz val="11"/>
      <color rgb="FF9C5700"/>
      <name val="等线"/>
      <family val="2"/>
      <scheme val="minor"/>
    </font>
    <font>
      <b/>
      <sz val="11"/>
      <color rgb="FFFA7D00"/>
      <name val="等线"/>
      <family val="2"/>
      <scheme val="minor"/>
    </font>
    <font>
      <sz val="11"/>
      <color theme="0"/>
      <name val="等线"/>
      <family val="2"/>
      <scheme val="minor"/>
    </font>
    <font>
      <sz val="8"/>
      <name val="等线"/>
      <family val="2"/>
      <scheme val="minor"/>
    </font>
    <font>
      <sz val="11"/>
      <color rgb="FF3F3F76"/>
      <name val="等线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等线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等线"/>
      <family val="2"/>
      <scheme val="minor"/>
    </font>
    <font>
      <sz val="12"/>
      <color rgb="FF00B050"/>
      <name val="等线"/>
      <family val="2"/>
      <scheme val="minor"/>
    </font>
    <font>
      <b/>
      <sz val="12"/>
      <color rgb="FFFA7D00"/>
      <name val="等线"/>
      <family val="2"/>
      <scheme val="minor"/>
    </font>
    <font>
      <sz val="12"/>
      <color theme="1"/>
      <name val="等线"/>
      <family val="2"/>
      <scheme val="minor"/>
    </font>
    <font>
      <sz val="12"/>
      <color theme="0"/>
      <name val="等线"/>
      <family val="2"/>
      <scheme val="minor"/>
    </font>
    <font>
      <sz val="12"/>
      <color theme="5" tint="-0.249977111117893"/>
      <name val="等线"/>
      <family val="2"/>
      <scheme val="minor"/>
    </font>
    <font>
      <b/>
      <sz val="12"/>
      <color theme="0"/>
      <name val="等线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4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等线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等线"/>
      <family val="2"/>
      <scheme val="minor"/>
    </font>
    <font>
      <sz val="14"/>
      <color rgb="FFC00000"/>
      <name val="Gategroup Effra"/>
      <family val="2"/>
    </font>
    <font>
      <sz val="9"/>
      <name val="等线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等线"/>
      <family val="2"/>
      <scheme val="minor"/>
    </font>
    <font>
      <sz val="16"/>
      <name val="Utsaah"/>
      <family val="2"/>
    </font>
    <font>
      <sz val="16"/>
      <name val="等线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等线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等线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等线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等线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等线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sz val="16"/>
      <color theme="0"/>
      <name val="Gategroup Effra Light"/>
      <family val="2"/>
    </font>
    <font>
      <sz val="16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  <family val="3"/>
      <charset val="134"/>
    </font>
    <font>
      <sz val="14"/>
      <color theme="2" tint="-0.249977111117893"/>
      <name val="Gategroup Effra Light"/>
      <family val="2"/>
    </font>
    <font>
      <sz val="12"/>
      <color theme="1"/>
      <name val="Gategroup Effra"/>
      <family val="2"/>
    </font>
    <font>
      <sz val="12"/>
      <color rgb="FF000000"/>
      <name val="Gategroup Effra"/>
      <family val="2"/>
    </font>
    <font>
      <b/>
      <sz val="12"/>
      <color rgb="FFFFFFFF"/>
      <name val="Gategroup Effra"/>
      <family val="2"/>
    </font>
    <font>
      <sz val="12"/>
      <color rgb="FFFFFFFF"/>
      <name val="Gategroup Effra"/>
      <family val="2"/>
    </font>
    <font>
      <b/>
      <sz val="24"/>
      <color theme="1"/>
      <name val="Gategroup Effra"/>
      <family val="2"/>
    </font>
    <font>
      <b/>
      <sz val="20"/>
      <color theme="1"/>
      <name val="Gategroup Effra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sz val="14"/>
      <color rgb="FF3F3F3F"/>
      <name val="Gategroup Effra"/>
      <family val="2"/>
    </font>
    <font>
      <sz val="22"/>
      <color theme="1"/>
      <name val="Gategroup Effra"/>
      <family val="2"/>
    </font>
    <font>
      <sz val="16"/>
      <name val="Gategroup Effra"/>
      <family val="2"/>
    </font>
    <font>
      <sz val="16"/>
      <color rgb="FF0070C0"/>
      <name val="Gategroup Effra"/>
      <family val="2"/>
    </font>
    <font>
      <sz val="16"/>
      <color theme="5" tint="-0.249977111117893"/>
      <name val="Gategroup Effra"/>
      <family val="2"/>
    </font>
    <font>
      <sz val="16"/>
      <color rgb="FFFF0000"/>
      <name val="Gategroup Effra"/>
      <family val="2"/>
    </font>
    <font>
      <sz val="16"/>
      <color rgb="FFC00000"/>
      <name val="Gategroup Effra"/>
      <family val="2"/>
    </font>
    <font>
      <b/>
      <sz val="14"/>
      <name val="Gategroup Effra "/>
    </font>
    <font>
      <sz val="14"/>
      <color rgb="FFC00000"/>
      <name val="Gategroup Effra "/>
    </font>
    <font>
      <sz val="16"/>
      <color rgb="FF000000"/>
      <name val="Gategroup Effra "/>
    </font>
    <font>
      <sz val="16"/>
      <color rgb="FFFF0000"/>
      <name val="Gategroup Effra "/>
    </font>
    <font>
      <sz val="16"/>
      <color theme="5" tint="-0.249977111117893"/>
      <name val="Gategroup Effra "/>
    </font>
    <font>
      <b/>
      <sz val="22"/>
      <color theme="1"/>
      <name val="Gategroup Effra"/>
      <family val="2"/>
    </font>
    <font>
      <sz val="18"/>
      <color theme="0"/>
      <name val="Gategroup Effra"/>
      <family val="2"/>
    </font>
    <font>
      <sz val="18"/>
      <color theme="1"/>
      <name val="Gategroup Effra"/>
      <family val="2"/>
    </font>
    <font>
      <b/>
      <sz val="22"/>
      <name val="Gategroup Effra"/>
      <family val="2"/>
    </font>
    <font>
      <sz val="14"/>
      <color theme="2"/>
      <name val="Gategroup Effra"/>
      <family val="2"/>
    </font>
    <font>
      <sz val="16"/>
      <color theme="2"/>
      <name val="Gategroup Effra"/>
      <family val="2"/>
    </font>
    <font>
      <sz val="14"/>
      <color rgb="FF0070C0"/>
      <name val="Gategroup Effra "/>
    </font>
    <font>
      <sz val="12"/>
      <name val="Gategroup Effra"/>
      <family val="2"/>
    </font>
    <font>
      <b/>
      <sz val="14"/>
      <color rgb="FF000000"/>
      <name val="Gategroup Effra"/>
      <family val="2"/>
    </font>
    <font>
      <b/>
      <sz val="14"/>
      <color rgb="FFFF0000"/>
      <name val="Gategroup Effra"/>
    </font>
    <font>
      <b/>
      <sz val="16"/>
      <color rgb="FFFF0000"/>
      <name val="Gategroup Effra"/>
    </font>
    <font>
      <b/>
      <sz val="14"/>
      <color rgb="FFFF0000"/>
      <name val="Gategroup Effra "/>
    </font>
    <font>
      <b/>
      <sz val="14"/>
      <color rgb="FF000000"/>
      <name val="Gategroup Effra "/>
    </font>
    <font>
      <b/>
      <sz val="14"/>
      <color theme="1"/>
      <name val="Gategroup Effra "/>
    </font>
  </fonts>
  <fills count="7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104861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BE2D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7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1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6" fillId="4" borderId="30" applyNumberFormat="0" applyAlignment="0" applyProtection="0"/>
    <xf numFmtId="0" fontId="61" fillId="0" borderId="0"/>
  </cellStyleXfs>
  <cellXfs count="1293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6" fillId="9" borderId="3" xfId="0" applyFont="1" applyFill="1" applyBorder="1" applyAlignment="1">
      <alignment horizontal="left" vertical="center" wrapText="1"/>
    </xf>
    <xf numFmtId="0" fontId="24" fillId="7" borderId="17" xfId="2" applyFont="1" applyFill="1" applyBorder="1" applyAlignment="1">
      <alignment horizontal="center" vertical="center"/>
    </xf>
    <xf numFmtId="0" fontId="24" fillId="7" borderId="15" xfId="2" applyFont="1" applyFill="1" applyBorder="1" applyAlignment="1">
      <alignment horizontal="left" vertical="center"/>
    </xf>
    <xf numFmtId="14" fontId="24" fillId="6" borderId="17" xfId="2" applyNumberFormat="1" applyFont="1" applyBorder="1" applyAlignment="1">
      <alignment horizontal="center" vertical="center"/>
    </xf>
    <xf numFmtId="14" fontId="24" fillId="6" borderId="19" xfId="2" applyNumberFormat="1" applyFont="1" applyBorder="1" applyAlignment="1">
      <alignment horizontal="center" vertical="center"/>
    </xf>
    <xf numFmtId="14" fontId="24" fillId="6" borderId="15" xfId="2" applyNumberFormat="1" applyFont="1" applyBorder="1" applyAlignment="1">
      <alignment horizontal="center" vertical="center"/>
    </xf>
    <xf numFmtId="0" fontId="24" fillId="7" borderId="18" xfId="2" applyFont="1" applyFill="1" applyBorder="1" applyAlignment="1">
      <alignment horizontal="center" vertical="center"/>
    </xf>
    <xf numFmtId="0" fontId="24" fillId="7" borderId="16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1" xfId="3" applyFont="1" applyFill="1" applyBorder="1" applyAlignment="1">
      <alignment horizontal="center"/>
    </xf>
    <xf numFmtId="0" fontId="30" fillId="0" borderId="0" xfId="0" applyFont="1"/>
    <xf numFmtId="0" fontId="29" fillId="21" borderId="4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29" fillId="14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/>
    </xf>
    <xf numFmtId="0" fontId="29" fillId="14" borderId="4" xfId="0" applyFont="1" applyFill="1" applyBorder="1" applyAlignment="1">
      <alignment horizontal="center" vertical="center"/>
    </xf>
    <xf numFmtId="0" fontId="29" fillId="0" borderId="0" xfId="0" applyFont="1"/>
    <xf numFmtId="0" fontId="30" fillId="0" borderId="0" xfId="0" applyFont="1" applyAlignment="1">
      <alignment horizontal="center" vertical="center"/>
    </xf>
    <xf numFmtId="0" fontId="31" fillId="21" borderId="3" xfId="0" applyFont="1" applyFill="1" applyBorder="1" applyAlignment="1">
      <alignment horizontal="center" vertical="center" wrapText="1"/>
    </xf>
    <xf numFmtId="16" fontId="15" fillId="7" borderId="20" xfId="9" applyNumberFormat="1" applyFont="1" applyFill="1" applyBorder="1" applyAlignment="1">
      <alignment horizontal="center" vertical="center"/>
    </xf>
    <xf numFmtId="16" fontId="15" fillId="7" borderId="20" xfId="12" applyNumberFormat="1" applyFont="1" applyFill="1" applyBorder="1" applyAlignment="1">
      <alignment horizontal="center" vertical="center"/>
    </xf>
    <xf numFmtId="16" fontId="15" fillId="7" borderId="20" xfId="13" applyNumberFormat="1" applyFont="1" applyFill="1" applyBorder="1" applyAlignment="1">
      <alignment horizontal="center" vertical="center"/>
    </xf>
    <xf numFmtId="16" fontId="13" fillId="7" borderId="20" xfId="9" applyNumberFormat="1" applyFont="1" applyFill="1" applyBorder="1" applyAlignment="1">
      <alignment horizontal="center" vertical="center"/>
    </xf>
    <xf numFmtId="16" fontId="15" fillId="29" borderId="20" xfId="9" applyNumberFormat="1" applyFont="1" applyFill="1" applyBorder="1" applyAlignment="1">
      <alignment horizontal="center" vertical="center" wrapText="1"/>
    </xf>
    <xf numFmtId="16" fontId="15" fillId="7" borderId="20" xfId="11" applyNumberFormat="1" applyFont="1" applyFill="1" applyBorder="1" applyAlignment="1">
      <alignment horizontal="center" vertical="center"/>
    </xf>
    <xf numFmtId="16" fontId="15" fillId="7" borderId="20" xfId="11" applyNumberFormat="1" applyFont="1" applyFill="1" applyBorder="1" applyAlignment="1">
      <alignment horizontal="center" vertical="center" wrapText="1"/>
    </xf>
    <xf numFmtId="16" fontId="15" fillId="29" borderId="20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3" fillId="0" borderId="0" xfId="0" applyFont="1"/>
    <xf numFmtId="0" fontId="34" fillId="16" borderId="3" xfId="0" applyFont="1" applyFill="1" applyBorder="1" applyAlignment="1">
      <alignment horizontal="center"/>
    </xf>
    <xf numFmtId="20" fontId="35" fillId="9" borderId="4" xfId="9" applyNumberFormat="1" applyFont="1" applyFill="1" applyBorder="1" applyAlignment="1">
      <alignment horizontal="center"/>
    </xf>
    <xf numFmtId="178" fontId="14" fillId="31" borderId="4" xfId="9" applyNumberFormat="1" applyFont="1" applyFill="1" applyBorder="1" applyAlignment="1">
      <alignment horizontal="center"/>
    </xf>
    <xf numFmtId="178" fontId="35" fillId="9" borderId="4" xfId="9" applyNumberFormat="1" applyFont="1" applyFill="1" applyBorder="1" applyAlignment="1">
      <alignment horizontal="center"/>
    </xf>
    <xf numFmtId="178" fontId="33" fillId="33" borderId="4" xfId="15" applyNumberFormat="1" applyFont="1" applyBorder="1" applyAlignment="1">
      <alignment horizontal="center"/>
    </xf>
    <xf numFmtId="0" fontId="34" fillId="9" borderId="0" xfId="0" applyFont="1" applyFill="1" applyAlignment="1">
      <alignment horizontal="center"/>
    </xf>
    <xf numFmtId="0" fontId="34" fillId="9" borderId="3" xfId="0" applyFont="1" applyFill="1" applyBorder="1" applyAlignment="1">
      <alignment horizontal="center"/>
    </xf>
    <xf numFmtId="20" fontId="35" fillId="9" borderId="3" xfId="9" applyNumberFormat="1" applyFont="1" applyFill="1" applyBorder="1" applyAlignment="1">
      <alignment horizontal="center"/>
    </xf>
    <xf numFmtId="0" fontId="34" fillId="36" borderId="3" xfId="0" applyFont="1" applyFill="1" applyBorder="1" applyAlignment="1">
      <alignment horizontal="center"/>
    </xf>
    <xf numFmtId="20" fontId="35" fillId="36" borderId="3" xfId="9" applyNumberFormat="1" applyFont="1" applyFill="1" applyBorder="1" applyAlignment="1">
      <alignment horizontal="center"/>
    </xf>
    <xf numFmtId="178" fontId="35" fillId="36" borderId="4" xfId="9" applyNumberFormat="1" applyFont="1" applyFill="1" applyBorder="1" applyAlignment="1">
      <alignment horizontal="center"/>
    </xf>
    <xf numFmtId="178" fontId="35" fillId="36" borderId="3" xfId="9" applyNumberFormat="1" applyFont="1" applyFill="1" applyBorder="1" applyAlignment="1">
      <alignment horizontal="center"/>
    </xf>
    <xf numFmtId="178" fontId="33" fillId="36" borderId="4" xfId="15" applyNumberFormat="1" applyFont="1" applyFill="1" applyBorder="1" applyAlignment="1">
      <alignment horizontal="center"/>
    </xf>
    <xf numFmtId="0" fontId="34" fillId="36" borderId="0" xfId="0" applyFont="1" applyFill="1" applyAlignment="1">
      <alignment horizontal="center"/>
    </xf>
    <xf numFmtId="178" fontId="35" fillId="9" borderId="3" xfId="9" applyNumberFormat="1" applyFont="1" applyFill="1" applyBorder="1" applyAlignment="1">
      <alignment horizontal="center"/>
    </xf>
    <xf numFmtId="0" fontId="36" fillId="9" borderId="3" xfId="0" applyFont="1" applyFill="1" applyBorder="1" applyAlignment="1">
      <alignment horizontal="center"/>
    </xf>
    <xf numFmtId="0" fontId="34" fillId="18" borderId="3" xfId="0" applyFont="1" applyFill="1" applyBorder="1" applyAlignment="1">
      <alignment horizontal="center"/>
    </xf>
    <xf numFmtId="20" fontId="35" fillId="14" borderId="3" xfId="9" applyNumberFormat="1" applyFont="1" applyFill="1" applyBorder="1" applyAlignment="1">
      <alignment horizontal="center"/>
    </xf>
    <xf numFmtId="178" fontId="35" fillId="14" borderId="4" xfId="9" applyNumberFormat="1" applyFont="1" applyFill="1" applyBorder="1" applyAlignment="1">
      <alignment horizontal="center"/>
    </xf>
    <xf numFmtId="0" fontId="36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4" fillId="0" borderId="3" xfId="0" applyFont="1" applyBorder="1" applyAlignment="1">
      <alignment horizontal="center"/>
    </xf>
    <xf numFmtId="0" fontId="35" fillId="24" borderId="3" xfId="9" applyFont="1" applyFill="1" applyBorder="1" applyAlignment="1">
      <alignment horizontal="center"/>
    </xf>
    <xf numFmtId="178" fontId="35" fillId="24" borderId="4" xfId="9" applyNumberFormat="1" applyFont="1" applyFill="1" applyBorder="1" applyAlignment="1">
      <alignment horizontal="center"/>
    </xf>
    <xf numFmtId="0" fontId="34" fillId="0" borderId="0" xfId="0" applyFont="1" applyAlignment="1">
      <alignment horizontal="center"/>
    </xf>
    <xf numFmtId="0" fontId="37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5" fillId="9" borderId="3" xfId="9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20" fontId="35" fillId="16" borderId="3" xfId="9" applyNumberFormat="1" applyFont="1" applyFill="1" applyBorder="1" applyAlignment="1">
      <alignment horizontal="center"/>
    </xf>
    <xf numFmtId="0" fontId="36" fillId="0" borderId="0" xfId="0" applyFont="1" applyAlignment="1">
      <alignment horizontal="center"/>
    </xf>
    <xf numFmtId="0" fontId="35" fillId="14" borderId="3" xfId="9" applyFont="1" applyFill="1" applyBorder="1" applyAlignment="1">
      <alignment horizontal="center"/>
    </xf>
    <xf numFmtId="0" fontId="34" fillId="10" borderId="3" xfId="0" applyFont="1" applyFill="1" applyBorder="1" applyAlignment="1">
      <alignment horizontal="center"/>
    </xf>
    <xf numFmtId="20" fontId="36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78" fontId="13" fillId="23" borderId="3" xfId="0" applyNumberFormat="1" applyFont="1" applyFill="1" applyBorder="1" applyAlignment="1">
      <alignment horizontal="center"/>
    </xf>
    <xf numFmtId="178" fontId="15" fillId="23" borderId="3" xfId="0" applyNumberFormat="1" applyFont="1" applyFill="1" applyBorder="1" applyAlignment="1">
      <alignment horizontal="center"/>
    </xf>
    <xf numFmtId="178" fontId="36" fillId="0" borderId="3" xfId="0" applyNumberFormat="1" applyFont="1" applyBorder="1" applyAlignment="1">
      <alignment horizontal="center"/>
    </xf>
    <xf numFmtId="178" fontId="38" fillId="34" borderId="3" xfId="16" applyNumberFormat="1" applyFont="1" applyBorder="1" applyAlignment="1">
      <alignment horizontal="center"/>
    </xf>
    <xf numFmtId="178" fontId="36" fillId="0" borderId="0" xfId="0" applyNumberFormat="1" applyFont="1" applyAlignment="1">
      <alignment horizontal="center"/>
    </xf>
    <xf numFmtId="0" fontId="31" fillId="21" borderId="4" xfId="0" applyFont="1" applyFill="1" applyBorder="1" applyAlignment="1">
      <alignment horizontal="center" vertical="center" wrapText="1"/>
    </xf>
    <xf numFmtId="16" fontId="24" fillId="29" borderId="20" xfId="9" applyNumberFormat="1" applyFont="1" applyFill="1" applyBorder="1" applyAlignment="1">
      <alignment horizontal="center" vertical="center" wrapText="1"/>
    </xf>
    <xf numFmtId="16" fontId="24" fillId="7" borderId="20" xfId="11" applyNumberFormat="1" applyFont="1" applyFill="1" applyBorder="1" applyAlignment="1">
      <alignment horizontal="center" vertical="center" wrapText="1"/>
    </xf>
    <xf numFmtId="0" fontId="45" fillId="16" borderId="3" xfId="0" applyFont="1" applyFill="1" applyBorder="1" applyAlignment="1">
      <alignment horizontal="center"/>
    </xf>
    <xf numFmtId="0" fontId="45" fillId="9" borderId="3" xfId="0" applyFont="1" applyFill="1" applyBorder="1" applyAlignment="1">
      <alignment horizontal="center"/>
    </xf>
    <xf numFmtId="0" fontId="45" fillId="36" borderId="3" xfId="0" applyFont="1" applyFill="1" applyBorder="1" applyAlignment="1">
      <alignment horizontal="center"/>
    </xf>
    <xf numFmtId="0" fontId="45" fillId="18" borderId="3" xfId="0" applyFont="1" applyFill="1" applyBorder="1" applyAlignment="1">
      <alignment horizontal="center"/>
    </xf>
    <xf numFmtId="0" fontId="42" fillId="25" borderId="3" xfId="0" applyFont="1" applyFill="1" applyBorder="1" applyAlignment="1">
      <alignment horizontal="center"/>
    </xf>
    <xf numFmtId="0" fontId="43" fillId="16" borderId="3" xfId="9" applyFont="1" applyFill="1" applyBorder="1" applyAlignment="1">
      <alignment horizontal="center"/>
    </xf>
    <xf numFmtId="0" fontId="45" fillId="10" borderId="3" xfId="0" applyFont="1" applyFill="1" applyBorder="1" applyAlignment="1">
      <alignment horizontal="center"/>
    </xf>
    <xf numFmtId="0" fontId="42" fillId="23" borderId="3" xfId="0" applyFont="1" applyFill="1" applyBorder="1" applyAlignment="1">
      <alignment horizontal="center"/>
    </xf>
    <xf numFmtId="0" fontId="46" fillId="0" borderId="0" xfId="0" applyFont="1"/>
    <xf numFmtId="0" fontId="45" fillId="0" borderId="0" xfId="0" applyFont="1" applyAlignment="1">
      <alignment horizontal="center"/>
    </xf>
    <xf numFmtId="20" fontId="47" fillId="9" borderId="4" xfId="9" applyNumberFormat="1" applyFont="1" applyFill="1" applyBorder="1" applyAlignment="1">
      <alignment horizontal="center"/>
    </xf>
    <xf numFmtId="178" fontId="43" fillId="31" borderId="4" xfId="9" applyNumberFormat="1" applyFont="1" applyFill="1" applyBorder="1" applyAlignment="1">
      <alignment horizontal="center"/>
    </xf>
    <xf numFmtId="178" fontId="47" fillId="9" borderId="4" xfId="9" applyNumberFormat="1" applyFont="1" applyFill="1" applyBorder="1" applyAlignment="1">
      <alignment horizontal="center"/>
    </xf>
    <xf numFmtId="178" fontId="46" fillId="33" borderId="4" xfId="15" applyNumberFormat="1" applyFont="1" applyBorder="1" applyAlignment="1">
      <alignment horizontal="center"/>
    </xf>
    <xf numFmtId="178" fontId="48" fillId="22" borderId="1" xfId="9" applyNumberFormat="1" applyFont="1" applyAlignment="1">
      <alignment horizontal="center" vertical="top"/>
    </xf>
    <xf numFmtId="178" fontId="45" fillId="9" borderId="0" xfId="0" applyNumberFormat="1" applyFont="1" applyFill="1" applyAlignment="1">
      <alignment horizontal="center"/>
    </xf>
    <xf numFmtId="0" fontId="45" fillId="9" borderId="0" xfId="0" applyFont="1" applyFill="1" applyAlignment="1">
      <alignment horizontal="center"/>
    </xf>
    <xf numFmtId="20" fontId="47" fillId="9" borderId="3" xfId="9" applyNumberFormat="1" applyFont="1" applyFill="1" applyBorder="1" applyAlignment="1">
      <alignment horizontal="center"/>
    </xf>
    <xf numFmtId="20" fontId="47" fillId="36" borderId="3" xfId="9" applyNumberFormat="1" applyFont="1" applyFill="1" applyBorder="1" applyAlignment="1">
      <alignment horizontal="center"/>
    </xf>
    <xf numFmtId="178" fontId="47" fillId="36" borderId="3" xfId="9" applyNumberFormat="1" applyFont="1" applyFill="1" applyBorder="1" applyAlignment="1">
      <alignment horizontal="center"/>
    </xf>
    <xf numFmtId="178" fontId="47" fillId="36" borderId="4" xfId="9" applyNumberFormat="1" applyFont="1" applyFill="1" applyBorder="1" applyAlignment="1">
      <alignment horizontal="center"/>
    </xf>
    <xf numFmtId="178" fontId="46" fillId="36" borderId="4" xfId="15" applyNumberFormat="1" applyFont="1" applyFill="1" applyBorder="1" applyAlignment="1">
      <alignment horizontal="center"/>
    </xf>
    <xf numFmtId="0" fontId="45" fillId="36" borderId="0" xfId="0" applyFont="1" applyFill="1" applyAlignment="1">
      <alignment horizontal="center"/>
    </xf>
    <xf numFmtId="178" fontId="47" fillId="9" borderId="3" xfId="9" applyNumberFormat="1" applyFont="1" applyFill="1" applyBorder="1" applyAlignment="1">
      <alignment horizontal="center"/>
    </xf>
    <xf numFmtId="0" fontId="49" fillId="9" borderId="3" xfId="0" applyFont="1" applyFill="1" applyBorder="1" applyAlignment="1">
      <alignment horizontal="center"/>
    </xf>
    <xf numFmtId="20" fontId="47" fillId="14" borderId="3" xfId="9" applyNumberFormat="1" applyFont="1" applyFill="1" applyBorder="1" applyAlignment="1">
      <alignment horizontal="center"/>
    </xf>
    <xf numFmtId="178" fontId="47" fillId="14" borderId="4" xfId="9" applyNumberFormat="1" applyFont="1" applyFill="1" applyBorder="1" applyAlignment="1">
      <alignment horizontal="center"/>
    </xf>
    <xf numFmtId="0" fontId="49" fillId="9" borderId="0" xfId="0" applyFont="1" applyFill="1" applyAlignment="1">
      <alignment horizontal="center"/>
    </xf>
    <xf numFmtId="178" fontId="46" fillId="9" borderId="3" xfId="15" applyNumberFormat="1" applyFont="1" applyFill="1" applyBorder="1" applyAlignment="1">
      <alignment horizontal="center"/>
    </xf>
    <xf numFmtId="178" fontId="46" fillId="9" borderId="4" xfId="15" applyNumberFormat="1" applyFont="1" applyFill="1" applyBorder="1" applyAlignment="1">
      <alignment horizontal="center"/>
    </xf>
    <xf numFmtId="0" fontId="45" fillId="0" borderId="3" xfId="0" applyFont="1" applyBorder="1" applyAlignment="1">
      <alignment horizontal="center"/>
    </xf>
    <xf numFmtId="0" fontId="47" fillId="24" borderId="3" xfId="9" applyFont="1" applyFill="1" applyBorder="1" applyAlignment="1">
      <alignment horizontal="center"/>
    </xf>
    <xf numFmtId="178" fontId="47" fillId="24" borderId="4" xfId="9" applyNumberFormat="1" applyFont="1" applyFill="1" applyBorder="1" applyAlignment="1">
      <alignment horizontal="center"/>
    </xf>
    <xf numFmtId="0" fontId="50" fillId="9" borderId="3" xfId="9" applyFont="1" applyFill="1" applyBorder="1" applyAlignment="1">
      <alignment horizontal="center"/>
    </xf>
    <xf numFmtId="0" fontId="47" fillId="9" borderId="3" xfId="9" applyFont="1" applyFill="1" applyBorder="1" applyAlignment="1">
      <alignment horizontal="center"/>
    </xf>
    <xf numFmtId="0" fontId="49" fillId="0" borderId="3" xfId="0" applyFont="1" applyBorder="1" applyAlignment="1">
      <alignment horizontal="center"/>
    </xf>
    <xf numFmtId="20" fontId="47" fillId="16" borderId="3" xfId="9" applyNumberFormat="1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47" fillId="14" borderId="3" xfId="9" applyFont="1" applyFill="1" applyBorder="1" applyAlignment="1">
      <alignment horizontal="center"/>
    </xf>
    <xf numFmtId="20" fontId="49" fillId="9" borderId="3" xfId="0" applyNumberFormat="1" applyFont="1" applyFill="1" applyBorder="1" applyAlignment="1">
      <alignment horizontal="center"/>
    </xf>
    <xf numFmtId="0" fontId="41" fillId="23" borderId="3" xfId="0" applyFont="1" applyFill="1" applyBorder="1" applyAlignment="1">
      <alignment horizontal="center"/>
    </xf>
    <xf numFmtId="178" fontId="42" fillId="23" borderId="3" xfId="0" applyNumberFormat="1" applyFont="1" applyFill="1" applyBorder="1" applyAlignment="1">
      <alignment horizontal="center"/>
    </xf>
    <xf numFmtId="178" fontId="41" fillId="23" borderId="3" xfId="0" applyNumberFormat="1" applyFont="1" applyFill="1" applyBorder="1" applyAlignment="1">
      <alignment horizontal="center"/>
    </xf>
    <xf numFmtId="178" fontId="49" fillId="18" borderId="0" xfId="0" applyNumberFormat="1" applyFont="1" applyFill="1" applyAlignment="1">
      <alignment horizontal="center"/>
    </xf>
    <xf numFmtId="178" fontId="49" fillId="0" borderId="3" xfId="0" applyNumberFormat="1" applyFont="1" applyBorder="1" applyAlignment="1">
      <alignment horizontal="center"/>
    </xf>
    <xf numFmtId="178" fontId="49" fillId="0" borderId="0" xfId="0" applyNumberFormat="1" applyFont="1" applyAlignment="1">
      <alignment horizontal="center"/>
    </xf>
    <xf numFmtId="0" fontId="52" fillId="9" borderId="3" xfId="0" applyFont="1" applyFill="1" applyBorder="1" applyAlignment="1">
      <alignment horizontal="center"/>
    </xf>
    <xf numFmtId="0" fontId="45" fillId="9" borderId="3" xfId="0" applyFont="1" applyFill="1" applyBorder="1" applyAlignment="1">
      <alignment vertical="center"/>
    </xf>
    <xf numFmtId="0" fontId="45" fillId="9" borderId="3" xfId="0" applyFont="1" applyFill="1" applyBorder="1" applyAlignment="1">
      <alignment horizontal="left" vertical="center"/>
    </xf>
    <xf numFmtId="178" fontId="53" fillId="23" borderId="3" xfId="0" applyNumberFormat="1" applyFont="1" applyFill="1" applyBorder="1" applyAlignment="1">
      <alignment horizontal="center"/>
    </xf>
    <xf numFmtId="0" fontId="42" fillId="23" borderId="3" xfId="0" applyFont="1" applyFill="1" applyBorder="1" applyAlignment="1">
      <alignment horizontal="left" vertical="center"/>
    </xf>
    <xf numFmtId="14" fontId="0" fillId="0" borderId="0" xfId="0" applyNumberFormat="1"/>
    <xf numFmtId="178" fontId="35" fillId="18" borderId="4" xfId="9" applyNumberFormat="1" applyFont="1" applyFill="1" applyBorder="1" applyAlignment="1">
      <alignment horizontal="center"/>
    </xf>
    <xf numFmtId="178" fontId="15" fillId="23" borderId="3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178" fontId="42" fillId="23" borderId="7" xfId="0" applyNumberFormat="1" applyFont="1" applyFill="1" applyBorder="1" applyAlignment="1">
      <alignment horizontal="center"/>
    </xf>
    <xf numFmtId="178" fontId="49" fillId="0" borderId="7" xfId="0" applyNumberFormat="1" applyFont="1" applyBorder="1" applyAlignment="1">
      <alignment horizontal="center"/>
    </xf>
    <xf numFmtId="178" fontId="51" fillId="34" borderId="7" xfId="16" applyNumberFormat="1" applyFont="1" applyBorder="1" applyAlignment="1">
      <alignment horizontal="center"/>
    </xf>
    <xf numFmtId="0" fontId="42" fillId="23" borderId="7" xfId="0" applyFont="1" applyFill="1" applyBorder="1" applyAlignment="1">
      <alignment horizontal="left" vertical="center"/>
    </xf>
    <xf numFmtId="0" fontId="34" fillId="0" borderId="3" xfId="0" applyFont="1" applyBorder="1" applyAlignment="1">
      <alignment horizontal="center" vertical="center"/>
    </xf>
    <xf numFmtId="178" fontId="45" fillId="0" borderId="3" xfId="0" applyNumberFormat="1" applyFont="1" applyBorder="1" applyAlignment="1">
      <alignment horizontal="center"/>
    </xf>
    <xf numFmtId="0" fontId="57" fillId="9" borderId="3" xfId="0" applyFont="1" applyFill="1" applyBorder="1" applyAlignment="1">
      <alignment horizontal="center" vertical="center"/>
    </xf>
    <xf numFmtId="0" fontId="57" fillId="9" borderId="3" xfId="0" applyFont="1" applyFill="1" applyBorder="1" applyAlignment="1">
      <alignment horizontal="center"/>
    </xf>
    <xf numFmtId="0" fontId="58" fillId="0" borderId="0" xfId="0" applyFont="1"/>
    <xf numFmtId="0" fontId="1" fillId="0" borderId="0" xfId="3"/>
    <xf numFmtId="0" fontId="59" fillId="0" borderId="0" xfId="3" applyFont="1"/>
    <xf numFmtId="0" fontId="59" fillId="0" borderId="0" xfId="0" applyFont="1"/>
    <xf numFmtId="0" fontId="60" fillId="0" borderId="0" xfId="0" applyFont="1"/>
    <xf numFmtId="0" fontId="62" fillId="9" borderId="0" xfId="20" applyFont="1" applyFill="1" applyAlignment="1">
      <alignment vertical="center"/>
    </xf>
    <xf numFmtId="0" fontId="63" fillId="9" borderId="0" xfId="20" applyFont="1" applyFill="1" applyAlignment="1">
      <alignment vertical="center"/>
    </xf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14" fontId="66" fillId="9" borderId="0" xfId="20" applyNumberFormat="1" applyFont="1" applyFill="1" applyAlignment="1">
      <alignment vertical="center"/>
    </xf>
    <xf numFmtId="0" fontId="67" fillId="0" borderId="0" xfId="3" applyFont="1"/>
    <xf numFmtId="0" fontId="61" fillId="0" borderId="0" xfId="20"/>
    <xf numFmtId="0" fontId="68" fillId="0" borderId="0" xfId="20" applyFont="1"/>
    <xf numFmtId="181" fontId="68" fillId="0" borderId="31" xfId="20" applyNumberFormat="1" applyFont="1" applyBorder="1"/>
    <xf numFmtId="0" fontId="68" fillId="0" borderId="31" xfId="20" applyFont="1" applyBorder="1"/>
    <xf numFmtId="0" fontId="64" fillId="9" borderId="32" xfId="20" applyFont="1" applyFill="1" applyBorder="1" applyAlignment="1">
      <alignment horizontal="center"/>
    </xf>
    <xf numFmtId="0" fontId="63" fillId="9" borderId="32" xfId="20" applyFont="1" applyFill="1" applyBorder="1" applyAlignment="1">
      <alignment horizontal="center"/>
    </xf>
    <xf numFmtId="0" fontId="65" fillId="9" borderId="32" xfId="20" applyFont="1" applyFill="1" applyBorder="1" applyAlignment="1">
      <alignment horizontal="center"/>
    </xf>
    <xf numFmtId="0" fontId="69" fillId="9" borderId="0" xfId="20" applyFont="1" applyFill="1"/>
    <xf numFmtId="0" fontId="63" fillId="9" borderId="0" xfId="20" applyFont="1" applyFill="1" applyAlignment="1">
      <alignment horizontal="center"/>
    </xf>
    <xf numFmtId="0" fontId="64" fillId="9" borderId="0" xfId="20" applyFont="1" applyFill="1" applyAlignment="1">
      <alignment horizontal="center"/>
    </xf>
    <xf numFmtId="0" fontId="65" fillId="9" borderId="0" xfId="20" applyFont="1" applyFill="1" applyAlignment="1">
      <alignment horizontal="center"/>
    </xf>
    <xf numFmtId="0" fontId="64" fillId="9" borderId="0" xfId="20" applyFont="1" applyFill="1" applyAlignment="1">
      <alignment horizontal="left" vertical="center" indent="1"/>
    </xf>
    <xf numFmtId="0" fontId="71" fillId="39" borderId="34" xfId="20" applyFont="1" applyFill="1" applyBorder="1" applyAlignment="1">
      <alignment horizontal="center" vertical="center"/>
    </xf>
    <xf numFmtId="0" fontId="74" fillId="0" borderId="40" xfId="20" applyFont="1" applyBorder="1" applyAlignment="1">
      <alignment horizontal="center" vertical="center"/>
    </xf>
    <xf numFmtId="178" fontId="75" fillId="47" borderId="37" xfId="20" applyNumberFormat="1" applyFont="1" applyFill="1" applyBorder="1" applyAlignment="1" applyProtection="1">
      <alignment horizontal="right" vertical="center" indent="1"/>
      <protection locked="0"/>
    </xf>
    <xf numFmtId="0" fontId="61" fillId="9" borderId="0" xfId="20" applyFill="1"/>
    <xf numFmtId="0" fontId="78" fillId="41" borderId="0" xfId="20" applyFont="1" applyFill="1" applyAlignment="1" applyProtection="1">
      <alignment horizontal="left" vertical="center"/>
      <protection locked="0"/>
    </xf>
    <xf numFmtId="0" fontId="72" fillId="41" borderId="0" xfId="20" applyFont="1" applyFill="1" applyAlignment="1" applyProtection="1">
      <alignment horizontal="left" vertical="center"/>
      <protection locked="0"/>
    </xf>
    <xf numFmtId="2" fontId="72" fillId="39" borderId="0" xfId="20" applyNumberFormat="1" applyFont="1" applyFill="1" applyAlignment="1" applyProtection="1">
      <alignment horizontal="center" vertical="center"/>
      <protection locked="0"/>
    </xf>
    <xf numFmtId="0" fontId="80" fillId="0" borderId="0" xfId="20" applyFont="1" applyAlignment="1">
      <alignment horizontal="center"/>
    </xf>
    <xf numFmtId="0" fontId="81" fillId="0" borderId="0" xfId="20" applyFont="1" applyAlignment="1">
      <alignment horizontal="center" vertical="center"/>
    </xf>
    <xf numFmtId="178" fontId="73" fillId="51" borderId="37" xfId="20" applyNumberFormat="1" applyFont="1" applyFill="1" applyBorder="1" applyAlignment="1">
      <alignment horizontal="center" vertical="center"/>
    </xf>
    <xf numFmtId="0" fontId="79" fillId="9" borderId="0" xfId="20" applyFont="1" applyFill="1" applyAlignment="1">
      <alignment horizontal="center" vertical="center"/>
    </xf>
    <xf numFmtId="3" fontId="72" fillId="39" borderId="0" xfId="20" applyNumberFormat="1" applyFont="1" applyFill="1" applyAlignment="1" applyProtection="1">
      <alignment horizontal="center" vertical="center"/>
      <protection locked="0"/>
    </xf>
    <xf numFmtId="0" fontId="82" fillId="0" borderId="0" xfId="20" applyFont="1" applyAlignment="1">
      <alignment horizontal="center" vertical="center"/>
    </xf>
    <xf numFmtId="0" fontId="74" fillId="9" borderId="0" xfId="20" applyFont="1" applyFill="1" applyAlignment="1">
      <alignment horizontal="center" vertical="center"/>
    </xf>
    <xf numFmtId="3" fontId="75" fillId="41" borderId="0" xfId="20" applyNumberFormat="1" applyFont="1" applyFill="1" applyAlignment="1" applyProtection="1">
      <alignment horizontal="center" vertical="center"/>
      <protection locked="0"/>
    </xf>
    <xf numFmtId="3" fontId="61" fillId="9" borderId="0" xfId="20" applyNumberFormat="1" applyFill="1" applyAlignment="1">
      <alignment horizontal="center" vertical="center"/>
    </xf>
    <xf numFmtId="178" fontId="75" fillId="9" borderId="0" xfId="20" applyNumberFormat="1" applyFont="1" applyFill="1" applyAlignment="1" applyProtection="1">
      <alignment horizontal="right" vertical="center" indent="1"/>
      <protection locked="0"/>
    </xf>
    <xf numFmtId="3" fontId="72" fillId="54" borderId="0" xfId="20" applyNumberFormat="1" applyFont="1" applyFill="1" applyAlignment="1" applyProtection="1">
      <alignment horizontal="center" vertical="center"/>
      <protection locked="0"/>
    </xf>
    <xf numFmtId="178" fontId="72" fillId="56" borderId="37" xfId="20" applyNumberFormat="1" applyFont="1" applyFill="1" applyBorder="1" applyAlignment="1" applyProtection="1">
      <alignment horizontal="right" vertical="center" indent="1"/>
      <protection locked="0"/>
    </xf>
    <xf numFmtId="0" fontId="88" fillId="8" borderId="37" xfId="20" applyFont="1" applyFill="1" applyBorder="1" applyAlignment="1">
      <alignment horizontal="center" vertical="center"/>
    </xf>
    <xf numFmtId="180" fontId="87" fillId="42" borderId="38" xfId="0" applyNumberFormat="1" applyFont="1" applyFill="1" applyBorder="1" applyAlignment="1">
      <alignment horizontal="center" vertical="center"/>
    </xf>
    <xf numFmtId="180" fontId="87" fillId="42" borderId="39" xfId="0" applyNumberFormat="1" applyFont="1" applyFill="1" applyBorder="1" applyAlignment="1">
      <alignment horizontal="center" vertical="center"/>
    </xf>
    <xf numFmtId="16" fontId="71" fillId="43" borderId="38" xfId="0" applyNumberFormat="1" applyFont="1" applyFill="1" applyBorder="1" applyAlignment="1">
      <alignment horizontal="center" vertical="center"/>
    </xf>
    <xf numFmtId="0" fontId="89" fillId="0" borderId="40" xfId="20" applyFont="1" applyBorder="1" applyAlignment="1">
      <alignment horizontal="center" vertical="center"/>
    </xf>
    <xf numFmtId="2" fontId="87" fillId="45" borderId="33" xfId="20" applyNumberFormat="1" applyFont="1" applyFill="1" applyBorder="1" applyAlignment="1" applyProtection="1">
      <alignment horizontal="center" vertical="center"/>
      <protection locked="0"/>
    </xf>
    <xf numFmtId="0" fontId="83" fillId="9" borderId="41" xfId="0" applyFont="1" applyFill="1" applyBorder="1" applyAlignment="1">
      <alignment horizontal="center" vertical="center"/>
    </xf>
    <xf numFmtId="0" fontId="83" fillId="9" borderId="42" xfId="0" applyFont="1" applyFill="1" applyBorder="1" applyAlignment="1">
      <alignment horizontal="center" vertical="center"/>
    </xf>
    <xf numFmtId="0" fontId="83" fillId="9" borderId="43" xfId="0" applyFont="1" applyFill="1" applyBorder="1" applyAlignment="1">
      <alignment horizontal="center" vertical="center"/>
    </xf>
    <xf numFmtId="0" fontId="86" fillId="0" borderId="41" xfId="0" applyFont="1" applyBorder="1" applyAlignment="1">
      <alignment horizontal="center" vertical="center"/>
    </xf>
    <xf numFmtId="0" fontId="83" fillId="9" borderId="3" xfId="0" applyFont="1" applyFill="1" applyBorder="1" applyAlignment="1">
      <alignment horizontal="center" vertical="center"/>
    </xf>
    <xf numFmtId="0" fontId="86" fillId="0" borderId="3" xfId="0" applyFont="1" applyBorder="1" applyAlignment="1">
      <alignment horizontal="center" vertical="center"/>
    </xf>
    <xf numFmtId="2" fontId="87" fillId="45" borderId="0" xfId="20" applyNumberFormat="1" applyFont="1" applyFill="1" applyAlignment="1" applyProtection="1">
      <alignment horizontal="center" vertical="center"/>
      <protection locked="0"/>
    </xf>
    <xf numFmtId="2" fontId="87" fillId="39" borderId="0" xfId="20" applyNumberFormat="1" applyFont="1" applyFill="1" applyAlignment="1" applyProtection="1">
      <alignment horizontal="center" vertical="center"/>
      <protection locked="0"/>
    </xf>
    <xf numFmtId="0" fontId="88" fillId="8" borderId="47" xfId="20" applyFont="1" applyFill="1" applyBorder="1" applyAlignment="1">
      <alignment horizontal="center" vertical="center"/>
    </xf>
    <xf numFmtId="0" fontId="68" fillId="9" borderId="0" xfId="20" applyFont="1" applyFill="1" applyAlignment="1">
      <alignment horizontal="center" vertical="center"/>
    </xf>
    <xf numFmtId="0" fontId="83" fillId="9" borderId="0" xfId="20" applyFont="1" applyFill="1" applyAlignment="1">
      <alignment horizontal="center" vertical="center"/>
    </xf>
    <xf numFmtId="0" fontId="83" fillId="9" borderId="32" xfId="20" applyFont="1" applyFill="1" applyBorder="1" applyAlignment="1">
      <alignment horizontal="center" vertical="center"/>
    </xf>
    <xf numFmtId="0" fontId="68" fillId="9" borderId="32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1" fillId="0" borderId="0" xfId="20" applyAlignment="1">
      <alignment horizontal="center" vertical="center"/>
    </xf>
    <xf numFmtId="0" fontId="84" fillId="9" borderId="0" xfId="20" applyFont="1" applyFill="1" applyAlignment="1">
      <alignment horizontal="center" vertical="center"/>
    </xf>
    <xf numFmtId="0" fontId="85" fillId="0" borderId="0" xfId="3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7" fillId="41" borderId="33" xfId="20" applyFont="1" applyFill="1" applyBorder="1" applyAlignment="1" applyProtection="1">
      <alignment horizontal="center" vertical="center"/>
      <protection locked="0"/>
    </xf>
    <xf numFmtId="182" fontId="68" fillId="44" borderId="40" xfId="3" applyNumberFormat="1" applyFont="1" applyFill="1" applyBorder="1" applyAlignment="1">
      <alignment horizontal="center" vertical="center"/>
    </xf>
    <xf numFmtId="182" fontId="68" fillId="44" borderId="34" xfId="3" applyNumberFormat="1" applyFont="1" applyFill="1" applyBorder="1" applyAlignment="1">
      <alignment horizontal="center" vertical="center"/>
    </xf>
    <xf numFmtId="178" fontId="90" fillId="0" borderId="37" xfId="20" applyNumberFormat="1" applyFont="1" applyBorder="1" applyAlignment="1" applyProtection="1">
      <alignment horizontal="center" vertical="center"/>
      <protection locked="0"/>
    </xf>
    <xf numFmtId="0" fontId="87" fillId="41" borderId="44" xfId="20" applyFont="1" applyFill="1" applyBorder="1" applyAlignment="1" applyProtection="1">
      <alignment horizontal="center" vertical="center"/>
      <protection locked="0"/>
    </xf>
    <xf numFmtId="178" fontId="71" fillId="47" borderId="37" xfId="20" applyNumberFormat="1" applyFont="1" applyFill="1" applyBorder="1" applyAlignment="1" applyProtection="1">
      <alignment horizontal="center" vertical="center"/>
      <protection locked="0"/>
    </xf>
    <xf numFmtId="0" fontId="68" fillId="0" borderId="0" xfId="20" applyFont="1" applyAlignment="1">
      <alignment horizontal="center" vertical="center"/>
    </xf>
    <xf numFmtId="0" fontId="68" fillId="0" borderId="31" xfId="20" applyFont="1" applyBorder="1" applyAlignment="1">
      <alignment horizontal="center" vertical="center"/>
    </xf>
    <xf numFmtId="0" fontId="86" fillId="9" borderId="0" xfId="20" applyFont="1" applyFill="1" applyAlignment="1">
      <alignment horizontal="center" vertical="center"/>
    </xf>
    <xf numFmtId="178" fontId="71" fillId="47" borderId="47" xfId="20" applyNumberFormat="1" applyFont="1" applyFill="1" applyBorder="1" applyAlignment="1" applyProtection="1">
      <alignment horizontal="center" vertical="center"/>
      <protection locked="0"/>
    </xf>
    <xf numFmtId="182" fontId="68" fillId="0" borderId="40" xfId="3" applyNumberFormat="1" applyFont="1" applyBorder="1" applyAlignment="1">
      <alignment horizontal="center" vertical="center"/>
    </xf>
    <xf numFmtId="182" fontId="68" fillId="0" borderId="34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1" fillId="0" borderId="40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2" fillId="45" borderId="33" xfId="20" applyNumberFormat="1" applyFont="1" applyFill="1" applyBorder="1" applyAlignment="1" applyProtection="1">
      <alignment horizontal="center" vertical="center"/>
      <protection locked="0"/>
    </xf>
    <xf numFmtId="182" fontId="25" fillId="44" borderId="40" xfId="3" applyNumberFormat="1" applyFont="1" applyFill="1" applyBorder="1" applyAlignment="1">
      <alignment horizontal="center" vertical="center"/>
    </xf>
    <xf numFmtId="182" fontId="25" fillId="44" borderId="34" xfId="3" applyNumberFormat="1" applyFont="1" applyFill="1" applyBorder="1" applyAlignment="1">
      <alignment horizontal="center" vertical="center"/>
    </xf>
    <xf numFmtId="178" fontId="93" fillId="0" borderId="37" xfId="20" applyNumberFormat="1" applyFont="1" applyBorder="1" applyAlignment="1" applyProtection="1">
      <alignment horizontal="center" vertical="center"/>
      <protection locked="0"/>
    </xf>
    <xf numFmtId="0" fontId="94" fillId="9" borderId="41" xfId="0" applyFont="1" applyFill="1" applyBorder="1" applyAlignment="1">
      <alignment horizontal="center" vertical="center"/>
    </xf>
    <xf numFmtId="0" fontId="94" fillId="9" borderId="42" xfId="0" applyFont="1" applyFill="1" applyBorder="1" applyAlignment="1">
      <alignment horizontal="center" vertical="center"/>
    </xf>
    <xf numFmtId="0" fontId="94" fillId="9" borderId="43" xfId="0" applyFont="1" applyFill="1" applyBorder="1" applyAlignment="1">
      <alignment horizontal="center" vertical="center"/>
    </xf>
    <xf numFmtId="0" fontId="95" fillId="0" borderId="41" xfId="0" applyFont="1" applyBorder="1" applyAlignment="1">
      <alignment horizontal="center" vertical="center"/>
    </xf>
    <xf numFmtId="0" fontId="94" fillId="9" borderId="3" xfId="0" applyFont="1" applyFill="1" applyBorder="1" applyAlignment="1">
      <alignment horizontal="center" vertical="center"/>
    </xf>
    <xf numFmtId="0" fontId="95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4" fillId="9" borderId="0" xfId="20" applyFont="1" applyFill="1" applyAlignment="1">
      <alignment horizontal="center" vertical="center"/>
    </xf>
    <xf numFmtId="0" fontId="92" fillId="41" borderId="44" xfId="20" applyFont="1" applyFill="1" applyBorder="1" applyAlignment="1" applyProtection="1">
      <alignment horizontal="center" vertical="center"/>
      <protection locked="0"/>
    </xf>
    <xf numFmtId="178" fontId="91" fillId="47" borderId="37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6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1" fillId="39" borderId="34" xfId="20" applyFont="1" applyFill="1" applyBorder="1" applyAlignment="1">
      <alignment horizontal="center" vertical="center"/>
    </xf>
    <xf numFmtId="0" fontId="92" fillId="41" borderId="33" xfId="20" applyFont="1" applyFill="1" applyBorder="1" applyAlignment="1" applyProtection="1">
      <alignment horizontal="center" vertical="center"/>
      <protection locked="0"/>
    </xf>
    <xf numFmtId="0" fontId="98" fillId="8" borderId="37" xfId="20" applyFont="1" applyFill="1" applyBorder="1" applyAlignment="1">
      <alignment horizontal="center" vertical="center"/>
    </xf>
    <xf numFmtId="180" fontId="92" fillId="42" borderId="38" xfId="0" applyNumberFormat="1" applyFont="1" applyFill="1" applyBorder="1" applyAlignment="1">
      <alignment horizontal="center" vertical="center"/>
    </xf>
    <xf numFmtId="180" fontId="92" fillId="42" borderId="39" xfId="0" applyNumberFormat="1" applyFont="1" applyFill="1" applyBorder="1" applyAlignment="1">
      <alignment horizontal="center" vertical="center"/>
    </xf>
    <xf numFmtId="16" fontId="91" fillId="43" borderId="38" xfId="0" applyNumberFormat="1" applyFont="1" applyFill="1" applyBorder="1" applyAlignment="1">
      <alignment horizontal="center" vertical="center"/>
    </xf>
    <xf numFmtId="182" fontId="25" fillId="48" borderId="40" xfId="3" applyNumberFormat="1" applyFont="1" applyFill="1" applyBorder="1" applyAlignment="1">
      <alignment horizontal="center" vertical="center"/>
    </xf>
    <xf numFmtId="182" fontId="25" fillId="48" borderId="34" xfId="3" applyNumberFormat="1" applyFont="1" applyFill="1" applyBorder="1" applyAlignment="1">
      <alignment horizontal="center" vertical="center"/>
    </xf>
    <xf numFmtId="0" fontId="25" fillId="0" borderId="31" xfId="20" applyFont="1" applyBorder="1" applyAlignment="1">
      <alignment horizontal="center" vertical="center"/>
    </xf>
    <xf numFmtId="0" fontId="94" fillId="9" borderId="32" xfId="20" applyFont="1" applyFill="1" applyBorder="1" applyAlignment="1">
      <alignment horizontal="center" vertical="center"/>
    </xf>
    <xf numFmtId="0" fontId="25" fillId="9" borderId="32" xfId="20" applyFont="1" applyFill="1" applyBorder="1" applyAlignment="1">
      <alignment horizontal="center" vertical="center"/>
    </xf>
    <xf numFmtId="0" fontId="91" fillId="9" borderId="40" xfId="20" applyFont="1" applyFill="1" applyBorder="1" applyAlignment="1">
      <alignment horizontal="center" vertical="center"/>
    </xf>
    <xf numFmtId="0" fontId="94" fillId="0" borderId="42" xfId="0" applyFont="1" applyBorder="1" applyAlignment="1">
      <alignment horizontal="center" vertical="center"/>
    </xf>
    <xf numFmtId="0" fontId="94" fillId="0" borderId="43" xfId="0" applyFont="1" applyBorder="1" applyAlignment="1">
      <alignment horizontal="center" vertical="center"/>
    </xf>
    <xf numFmtId="182" fontId="25" fillId="49" borderId="40" xfId="3" applyNumberFormat="1" applyFont="1" applyFill="1" applyBorder="1" applyAlignment="1">
      <alignment horizontal="center" vertical="center"/>
    </xf>
    <xf numFmtId="182" fontId="25" fillId="49" borderId="34" xfId="3" applyNumberFormat="1" applyFont="1" applyFill="1" applyBorder="1" applyAlignment="1">
      <alignment horizontal="center" vertical="center"/>
    </xf>
    <xf numFmtId="2" fontId="92" fillId="39" borderId="0" xfId="20" applyNumberFormat="1" applyFont="1" applyFill="1" applyAlignment="1" applyProtection="1">
      <alignment horizontal="center" vertical="center"/>
      <protection locked="0"/>
    </xf>
    <xf numFmtId="178" fontId="91" fillId="47" borderId="47" xfId="20" applyNumberFormat="1" applyFont="1" applyFill="1" applyBorder="1" applyAlignment="1" applyProtection="1">
      <alignment horizontal="center" vertical="center"/>
      <protection locked="0"/>
    </xf>
    <xf numFmtId="0" fontId="98" fillId="8" borderId="47" xfId="20" applyFont="1" applyFill="1" applyBorder="1" applyAlignment="1">
      <alignment horizontal="center" vertical="center"/>
    </xf>
    <xf numFmtId="20" fontId="23" fillId="0" borderId="10" xfId="3" applyNumberFormat="1" applyFont="1" applyBorder="1" applyAlignment="1">
      <alignment horizontal="center" vertical="center"/>
    </xf>
    <xf numFmtId="182" fontId="25" fillId="44" borderId="33" xfId="3" applyNumberFormat="1" applyFont="1" applyFill="1" applyBorder="1" applyAlignment="1">
      <alignment horizontal="center" vertical="center"/>
    </xf>
    <xf numFmtId="0" fontId="94" fillId="9" borderId="6" xfId="3" applyFont="1" applyFill="1" applyBorder="1" applyAlignment="1">
      <alignment horizontal="center"/>
    </xf>
    <xf numFmtId="0" fontId="94" fillId="0" borderId="3" xfId="0" applyFont="1" applyBorder="1" applyAlignment="1">
      <alignment horizontal="center" vertical="center"/>
    </xf>
    <xf numFmtId="182" fontId="25" fillId="44" borderId="50" xfId="3" applyNumberFormat="1" applyFont="1" applyFill="1" applyBorder="1" applyAlignment="1">
      <alignment horizontal="center" vertical="center"/>
    </xf>
    <xf numFmtId="182" fontId="25" fillId="44" borderId="0" xfId="3" applyNumberFormat="1" applyFont="1" applyFill="1" applyAlignment="1">
      <alignment horizontal="center" vertical="center"/>
    </xf>
    <xf numFmtId="182" fontId="25" fillId="44" borderId="6" xfId="3" applyNumberFormat="1" applyFont="1" applyFill="1" applyBorder="1" applyAlignment="1">
      <alignment horizontal="center" vertical="center"/>
    </xf>
    <xf numFmtId="182" fontId="25" fillId="44" borderId="10" xfId="3" applyNumberFormat="1" applyFont="1" applyFill="1" applyBorder="1" applyAlignment="1">
      <alignment horizontal="center" vertical="center"/>
    </xf>
    <xf numFmtId="16" fontId="91" fillId="43" borderId="7" xfId="0" applyNumberFormat="1" applyFont="1" applyFill="1" applyBorder="1" applyAlignment="1">
      <alignment horizontal="center" vertical="center"/>
    </xf>
    <xf numFmtId="0" fontId="91" fillId="0" borderId="3" xfId="20" applyFont="1" applyBorder="1" applyAlignment="1">
      <alignment horizontal="center" vertical="center"/>
    </xf>
    <xf numFmtId="182" fontId="68" fillId="44" borderId="33" xfId="3" applyNumberFormat="1" applyFont="1" applyFill="1" applyBorder="1" applyAlignment="1">
      <alignment horizontal="center" vertical="center"/>
    </xf>
    <xf numFmtId="0" fontId="89" fillId="0" borderId="50" xfId="20" applyFont="1" applyBorder="1" applyAlignment="1">
      <alignment horizontal="center" vertical="center"/>
    </xf>
    <xf numFmtId="0" fontId="89" fillId="0" borderId="3" xfId="20" applyFont="1" applyBorder="1" applyAlignment="1">
      <alignment horizontal="center" vertical="center"/>
    </xf>
    <xf numFmtId="0" fontId="94" fillId="18" borderId="41" xfId="0" applyFont="1" applyFill="1" applyBorder="1" applyAlignment="1">
      <alignment horizontal="center" vertical="center"/>
    </xf>
    <xf numFmtId="0" fontId="83" fillId="18" borderId="3" xfId="0" applyFont="1" applyFill="1" applyBorder="1" applyAlignment="1">
      <alignment horizontal="center" vertical="center"/>
    </xf>
    <xf numFmtId="0" fontId="91" fillId="9" borderId="3" xfId="20" applyFont="1" applyFill="1" applyBorder="1" applyAlignment="1">
      <alignment horizontal="center" vertical="center"/>
    </xf>
    <xf numFmtId="16" fontId="71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78" fontId="91" fillId="41" borderId="0" xfId="20" applyNumberFormat="1" applyFont="1" applyFill="1" applyAlignment="1" applyProtection="1">
      <alignment horizontal="center" vertical="center"/>
      <protection locked="0"/>
    </xf>
    <xf numFmtId="178" fontId="91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2" fillId="41" borderId="0" xfId="20" applyFont="1" applyFill="1" applyAlignment="1" applyProtection="1">
      <alignment horizontal="center" vertical="center"/>
      <protection locked="0"/>
    </xf>
    <xf numFmtId="0" fontId="87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78" fontId="71" fillId="41" borderId="0" xfId="20" applyNumberFormat="1" applyFont="1" applyFill="1" applyAlignment="1" applyProtection="1">
      <alignment horizontal="center" vertical="center"/>
      <protection locked="0"/>
    </xf>
    <xf numFmtId="178" fontId="71" fillId="9" borderId="0" xfId="20" applyNumberFormat="1" applyFont="1" applyFill="1" applyAlignment="1" applyProtection="1">
      <alignment horizontal="center" vertical="center"/>
      <protection locked="0"/>
    </xf>
    <xf numFmtId="0" fontId="85" fillId="9" borderId="0" xfId="3" applyFont="1" applyFill="1" applyAlignment="1">
      <alignment horizontal="center" vertical="center"/>
    </xf>
    <xf numFmtId="0" fontId="85" fillId="9" borderId="0" xfId="0" applyFont="1" applyFill="1" applyAlignment="1">
      <alignment horizontal="center" vertical="center"/>
    </xf>
    <xf numFmtId="0" fontId="100" fillId="9" borderId="0" xfId="20" applyFont="1" applyFill="1" applyAlignment="1">
      <alignment horizontal="center" vertical="center"/>
    </xf>
    <xf numFmtId="182" fontId="63" fillId="44" borderId="40" xfId="3" applyNumberFormat="1" applyFont="1" applyFill="1" applyBorder="1" applyAlignment="1">
      <alignment horizontal="center" vertical="center"/>
    </xf>
    <xf numFmtId="182" fontId="63" fillId="44" borderId="34" xfId="3" applyNumberFormat="1" applyFont="1" applyFill="1" applyBorder="1" applyAlignment="1">
      <alignment horizontal="center" vertical="center"/>
    </xf>
    <xf numFmtId="182" fontId="63" fillId="44" borderId="50" xfId="3" applyNumberFormat="1" applyFont="1" applyFill="1" applyBorder="1" applyAlignment="1">
      <alignment horizontal="center" vertical="center"/>
    </xf>
    <xf numFmtId="182" fontId="63" fillId="44" borderId="54" xfId="3" applyNumberFormat="1" applyFont="1" applyFill="1" applyBorder="1" applyAlignment="1">
      <alignment horizontal="center" vertical="center"/>
    </xf>
    <xf numFmtId="182" fontId="63" fillId="44" borderId="6" xfId="3" applyNumberFormat="1" applyFont="1" applyFill="1" applyBorder="1" applyAlignment="1">
      <alignment horizontal="center" vertical="center"/>
    </xf>
    <xf numFmtId="182" fontId="63" fillId="44" borderId="9" xfId="3" applyNumberFormat="1" applyFont="1" applyFill="1" applyBorder="1" applyAlignment="1">
      <alignment horizontal="center" vertical="center"/>
    </xf>
    <xf numFmtId="2" fontId="87" fillId="45" borderId="9" xfId="20" applyNumberFormat="1" applyFont="1" applyFill="1" applyBorder="1" applyAlignment="1" applyProtection="1">
      <alignment horizontal="center" vertical="center"/>
      <protection locked="0"/>
    </xf>
    <xf numFmtId="2" fontId="87" fillId="45" borderId="10" xfId="20" applyNumberFormat="1" applyFont="1" applyFill="1" applyBorder="1" applyAlignment="1" applyProtection="1">
      <alignment horizontal="center" vertical="center"/>
      <protection locked="0"/>
    </xf>
    <xf numFmtId="178" fontId="68" fillId="0" borderId="31" xfId="20" applyNumberFormat="1" applyFont="1" applyBorder="1"/>
    <xf numFmtId="178" fontId="68" fillId="0" borderId="31" xfId="20" applyNumberFormat="1" applyFont="1" applyBorder="1" applyAlignment="1">
      <alignment horizontal="center" vertical="center"/>
    </xf>
    <xf numFmtId="182" fontId="25" fillId="44" borderId="54" xfId="3" applyNumberFormat="1" applyFont="1" applyFill="1" applyBorder="1" applyAlignment="1">
      <alignment horizontal="center" vertical="center"/>
    </xf>
    <xf numFmtId="178" fontId="25" fillId="0" borderId="0" xfId="20" applyNumberFormat="1" applyFont="1" applyAlignment="1">
      <alignment horizontal="center" vertical="center"/>
    </xf>
    <xf numFmtId="178" fontId="23" fillId="0" borderId="0" xfId="3" applyNumberFormat="1" applyFont="1" applyAlignment="1">
      <alignment horizontal="center" vertical="center"/>
    </xf>
    <xf numFmtId="178" fontId="68" fillId="9" borderId="0" xfId="20" applyNumberFormat="1" applyFont="1" applyFill="1" applyAlignment="1">
      <alignment horizontal="center" vertical="center"/>
    </xf>
    <xf numFmtId="0" fontId="55" fillId="18" borderId="0" xfId="0" applyFont="1" applyFill="1" applyAlignment="1">
      <alignment horizontal="center" vertical="center"/>
    </xf>
    <xf numFmtId="176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1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 vertical="center" wrapText="1"/>
    </xf>
    <xf numFmtId="0" fontId="24" fillId="6" borderId="55" xfId="2" applyFont="1" applyBorder="1" applyAlignment="1">
      <alignment horizontal="center" vertical="center"/>
    </xf>
    <xf numFmtId="0" fontId="24" fillId="6" borderId="24" xfId="2" applyFont="1" applyBorder="1" applyAlignment="1">
      <alignment horizontal="center" vertical="center"/>
    </xf>
    <xf numFmtId="0" fontId="24" fillId="6" borderId="56" xfId="2" applyFont="1" applyBorder="1" applyAlignment="1">
      <alignment horizontal="center" vertical="center"/>
    </xf>
    <xf numFmtId="178" fontId="35" fillId="58" borderId="4" xfId="9" applyNumberFormat="1" applyFont="1" applyFill="1" applyBorder="1" applyAlignment="1">
      <alignment horizontal="center"/>
    </xf>
    <xf numFmtId="178" fontId="33" fillId="58" borderId="4" xfId="15" applyNumberFormat="1" applyFont="1" applyFill="1" applyBorder="1" applyAlignment="1">
      <alignment horizontal="center"/>
    </xf>
    <xf numFmtId="16" fontId="24" fillId="7" borderId="20" xfId="9" applyNumberFormat="1" applyFont="1" applyFill="1" applyBorder="1" applyAlignment="1">
      <alignment horizontal="center" vertical="center" wrapText="1"/>
    </xf>
    <xf numFmtId="16" fontId="24" fillId="29" borderId="20" xfId="9" applyNumberFormat="1" applyFont="1" applyFill="1" applyBorder="1" applyAlignment="1">
      <alignment horizontal="center" wrapText="1"/>
    </xf>
    <xf numFmtId="16" fontId="24" fillId="7" borderId="20" xfId="12" applyNumberFormat="1" applyFont="1" applyFill="1" applyBorder="1" applyAlignment="1">
      <alignment horizontal="center" vertical="center" wrapText="1"/>
    </xf>
    <xf numFmtId="16" fontId="24" fillId="7" borderId="20" xfId="13" applyNumberFormat="1" applyFont="1" applyFill="1" applyBorder="1" applyAlignment="1">
      <alignment horizontal="center" vertical="center" wrapText="1"/>
    </xf>
    <xf numFmtId="16" fontId="92" fillId="7" borderId="20" xfId="9" applyNumberFormat="1" applyFont="1" applyFill="1" applyBorder="1" applyAlignment="1">
      <alignment horizontal="center" vertical="center" wrapText="1"/>
    </xf>
    <xf numFmtId="16" fontId="92" fillId="9" borderId="20" xfId="9" applyNumberFormat="1" applyFont="1" applyFill="1" applyBorder="1" applyAlignment="1">
      <alignment horizontal="center" vertical="center" wrapText="1"/>
    </xf>
    <xf numFmtId="0" fontId="94" fillId="0" borderId="0" xfId="0" applyFont="1" applyAlignment="1">
      <alignment horizontal="center" vertical="center" wrapText="1"/>
    </xf>
    <xf numFmtId="0" fontId="92" fillId="34" borderId="0" xfId="16" applyFont="1" applyAlignment="1">
      <alignment horizontal="center" vertical="center" wrapText="1"/>
    </xf>
    <xf numFmtId="0" fontId="24" fillId="7" borderId="55" xfId="2" applyFont="1" applyFill="1" applyBorder="1" applyAlignment="1">
      <alignment horizontal="center" vertical="center"/>
    </xf>
    <xf numFmtId="0" fontId="24" fillId="7" borderId="57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4" fillId="0" borderId="0" xfId="0" applyFont="1" applyAlignment="1">
      <alignment vertical="center"/>
    </xf>
    <xf numFmtId="177" fontId="104" fillId="0" borderId="0" xfId="0" applyNumberFormat="1" applyFont="1" applyAlignment="1">
      <alignment vertical="center"/>
    </xf>
    <xf numFmtId="0" fontId="105" fillId="9" borderId="3" xfId="0" applyFont="1" applyFill="1" applyBorder="1" applyAlignment="1">
      <alignment horizontal="center" vertical="center"/>
    </xf>
    <xf numFmtId="0" fontId="105" fillId="9" borderId="3" xfId="0" applyFont="1" applyFill="1" applyBorder="1" applyAlignment="1">
      <alignment horizontal="center" vertical="center" wrapText="1"/>
    </xf>
    <xf numFmtId="0" fontId="107" fillId="0" borderId="0" xfId="0" applyFont="1" applyAlignment="1">
      <alignment vertical="center"/>
    </xf>
    <xf numFmtId="0" fontId="109" fillId="0" borderId="0" xfId="0" applyFont="1" applyAlignment="1">
      <alignment vertical="center"/>
    </xf>
    <xf numFmtId="0" fontId="109" fillId="0" borderId="3" xfId="0" applyFont="1" applyBorder="1" applyAlignment="1">
      <alignment vertical="center"/>
    </xf>
    <xf numFmtId="0" fontId="108" fillId="0" borderId="0" xfId="0" applyFont="1" applyAlignment="1">
      <alignment vertical="center"/>
    </xf>
    <xf numFmtId="0" fontId="109" fillId="9" borderId="0" xfId="0" applyFont="1" applyFill="1" applyAlignment="1">
      <alignment vertical="center"/>
    </xf>
    <xf numFmtId="0" fontId="108" fillId="0" borderId="0" xfId="0" applyFont="1" applyAlignment="1">
      <alignment horizontal="center" vertical="center"/>
    </xf>
    <xf numFmtId="177" fontId="104" fillId="0" borderId="9" xfId="0" applyNumberFormat="1" applyFont="1" applyBorder="1" applyAlignment="1">
      <alignment vertical="center"/>
    </xf>
    <xf numFmtId="0" fontId="105" fillId="9" borderId="5" xfId="0" applyFont="1" applyFill="1" applyBorder="1" applyAlignment="1">
      <alignment horizontal="center" vertical="center"/>
    </xf>
    <xf numFmtId="0" fontId="105" fillId="9" borderId="8" xfId="0" applyFont="1" applyFill="1" applyBorder="1" applyAlignment="1">
      <alignment horizontal="center" vertical="center" wrapText="1"/>
    </xf>
    <xf numFmtId="0" fontId="110" fillId="9" borderId="3" xfId="0" applyFont="1" applyFill="1" applyBorder="1" applyAlignment="1">
      <alignment vertical="center"/>
    </xf>
    <xf numFmtId="0" fontId="112" fillId="0" borderId="0" xfId="0" applyFont="1" applyAlignment="1">
      <alignment vertical="center"/>
    </xf>
    <xf numFmtId="0" fontId="112" fillId="9" borderId="0" xfId="0" applyFont="1" applyFill="1" applyAlignment="1">
      <alignment vertical="center"/>
    </xf>
    <xf numFmtId="0" fontId="110" fillId="9" borderId="0" xfId="0" applyFont="1" applyFill="1" applyAlignment="1">
      <alignment vertical="center"/>
    </xf>
    <xf numFmtId="0" fontId="110" fillId="0" borderId="0" xfId="0" applyFont="1" applyAlignment="1">
      <alignment vertical="center"/>
    </xf>
    <xf numFmtId="0" fontId="112" fillId="0" borderId="0" xfId="0" applyFont="1" applyAlignment="1">
      <alignment horizontal="center" vertical="center"/>
    </xf>
    <xf numFmtId="0" fontId="113" fillId="20" borderId="20" xfId="0" applyFont="1" applyFill="1" applyBorder="1"/>
    <xf numFmtId="180" fontId="113" fillId="20" borderId="20" xfId="8" applyNumberFormat="1" applyFont="1" applyFill="1" applyBorder="1" applyAlignment="1">
      <alignment horizontal="center" vertical="center"/>
    </xf>
    <xf numFmtId="0" fontId="110" fillId="0" borderId="0" xfId="0" applyFont="1"/>
    <xf numFmtId="0" fontId="113" fillId="20" borderId="20" xfId="0" applyFont="1" applyFill="1" applyBorder="1" applyAlignment="1">
      <alignment horizontal="center"/>
    </xf>
    <xf numFmtId="0" fontId="113" fillId="20" borderId="24" xfId="8" applyFont="1" applyFill="1" applyBorder="1" applyAlignment="1">
      <alignment horizontal="center" vertical="center"/>
    </xf>
    <xf numFmtId="0" fontId="113" fillId="20" borderId="20" xfId="8" applyFont="1" applyFill="1" applyBorder="1" applyAlignment="1">
      <alignment horizontal="center" vertical="center"/>
    </xf>
    <xf numFmtId="0" fontId="112" fillId="0" borderId="0" xfId="0" applyFont="1"/>
    <xf numFmtId="0" fontId="110" fillId="0" borderId="3" xfId="0" applyFont="1" applyBorder="1"/>
    <xf numFmtId="0" fontId="110" fillId="0" borderId="0" xfId="0" applyFont="1" applyAlignment="1">
      <alignment horizontal="center"/>
    </xf>
    <xf numFmtId="0" fontId="111" fillId="0" borderId="0" xfId="0" applyFont="1"/>
    <xf numFmtId="0" fontId="110" fillId="0" borderId="0" xfId="0" applyFont="1" applyAlignment="1">
      <alignment horizontal="center" vertical="center"/>
    </xf>
    <xf numFmtId="0" fontId="114" fillId="19" borderId="26" xfId="0" applyFont="1" applyFill="1" applyBorder="1" applyAlignment="1">
      <alignment horizontal="center" vertical="center" wrapText="1"/>
    </xf>
    <xf numFmtId="0" fontId="114" fillId="19" borderId="27" xfId="0" applyFont="1" applyFill="1" applyBorder="1" applyAlignment="1">
      <alignment horizontal="center" vertical="center" wrapText="1"/>
    </xf>
    <xf numFmtId="0" fontId="114" fillId="18" borderId="27" xfId="0" applyFont="1" applyFill="1" applyBorder="1" applyAlignment="1">
      <alignment vertical="center" wrapText="1"/>
    </xf>
    <xf numFmtId="0" fontId="114" fillId="19" borderId="28" xfId="0" applyFont="1" applyFill="1" applyBorder="1" applyAlignment="1">
      <alignment horizontal="center" vertical="center" wrapText="1"/>
    </xf>
    <xf numFmtId="0" fontId="114" fillId="19" borderId="29" xfId="0" applyFont="1" applyFill="1" applyBorder="1" applyAlignment="1">
      <alignment horizontal="center" vertical="center" wrapText="1"/>
    </xf>
    <xf numFmtId="0" fontId="114" fillId="19" borderId="29" xfId="0" applyFont="1" applyFill="1" applyBorder="1" applyAlignment="1">
      <alignment vertical="center" wrapText="1"/>
    </xf>
    <xf numFmtId="0" fontId="114" fillId="18" borderId="29" xfId="0" applyFont="1" applyFill="1" applyBorder="1" applyAlignment="1">
      <alignment vertical="center" wrapText="1"/>
    </xf>
    <xf numFmtId="0" fontId="115" fillId="0" borderId="3" xfId="0" applyFont="1" applyBorder="1" applyAlignment="1">
      <alignment horizontal="center" vertical="center" wrapText="1"/>
    </xf>
    <xf numFmtId="0" fontId="110" fillId="0" borderId="3" xfId="0" applyFont="1" applyBorder="1" applyAlignment="1">
      <alignment horizontal="center" vertical="center"/>
    </xf>
    <xf numFmtId="0" fontId="116" fillId="19" borderId="27" xfId="10" applyFont="1" applyFill="1" applyBorder="1" applyAlignment="1">
      <alignment horizontal="center" vertical="center" wrapText="1"/>
    </xf>
    <xf numFmtId="0" fontId="116" fillId="19" borderId="29" xfId="10" applyFont="1" applyFill="1" applyBorder="1" applyAlignment="1">
      <alignment horizontal="center" vertical="center" wrapText="1"/>
    </xf>
    <xf numFmtId="0" fontId="117" fillId="0" borderId="3" xfId="0" applyFont="1" applyBorder="1"/>
    <xf numFmtId="0" fontId="117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76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39" fillId="9" borderId="3" xfId="1" applyFont="1" applyFill="1" applyBorder="1" applyAlignment="1">
      <alignment horizontal="center"/>
    </xf>
    <xf numFmtId="0" fontId="55" fillId="9" borderId="3" xfId="1" applyFont="1" applyFill="1" applyBorder="1" applyAlignment="1">
      <alignment horizontal="center"/>
    </xf>
    <xf numFmtId="176" fontId="55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39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76" fontId="27" fillId="9" borderId="3" xfId="1" applyNumberFormat="1" applyFont="1" applyFill="1" applyBorder="1" applyAlignment="1">
      <alignment horizontal="center" vertical="center"/>
    </xf>
    <xf numFmtId="176" fontId="39" fillId="9" borderId="3" xfId="1" applyNumberFormat="1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29" fillId="9" borderId="3" xfId="0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9" fillId="30" borderId="3" xfId="14" applyNumberFormat="1" applyFont="1" applyBorder="1" applyAlignment="1">
      <alignment horizontal="center" wrapText="1"/>
    </xf>
    <xf numFmtId="0" fontId="29" fillId="0" borderId="3" xfId="0" applyFont="1" applyBorder="1" applyAlignment="1">
      <alignment horizontal="center" vertical="center"/>
    </xf>
    <xf numFmtId="0" fontId="29" fillId="9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vertical="center" wrapText="1"/>
    </xf>
    <xf numFmtId="176" fontId="30" fillId="9" borderId="1" xfId="1" applyNumberFormat="1" applyFont="1" applyFill="1" applyAlignment="1">
      <alignment horizontal="center" vertical="center"/>
    </xf>
    <xf numFmtId="0" fontId="29" fillId="0" borderId="3" xfId="0" applyFont="1" applyBorder="1"/>
    <xf numFmtId="0" fontId="29" fillId="9" borderId="7" xfId="0" applyFont="1" applyFill="1" applyBorder="1" applyAlignment="1">
      <alignment horizontal="center" vertical="center" wrapText="1"/>
    </xf>
    <xf numFmtId="0" fontId="29" fillId="9" borderId="3" xfId="0" applyFont="1" applyFill="1" applyBorder="1"/>
    <xf numFmtId="0" fontId="29" fillId="9" borderId="3" xfId="7" applyFont="1" applyFill="1" applyBorder="1" applyAlignment="1">
      <alignment horizontal="left" vertical="center" wrapText="1"/>
    </xf>
    <xf numFmtId="0" fontId="29" fillId="9" borderId="3" xfId="7" applyFont="1" applyFill="1" applyBorder="1"/>
    <xf numFmtId="0" fontId="29" fillId="9" borderId="3" xfId="0" applyFont="1" applyFill="1" applyBorder="1" applyAlignment="1">
      <alignment horizontal="left" vertical="center" wrapText="1"/>
    </xf>
    <xf numFmtId="0" fontId="29" fillId="9" borderId="6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left" vertical="center" wrapText="1"/>
    </xf>
    <xf numFmtId="0" fontId="118" fillId="19" borderId="3" xfId="0" applyFont="1" applyFill="1" applyBorder="1" applyAlignment="1">
      <alignment horizontal="center" vertical="center" wrapText="1"/>
    </xf>
    <xf numFmtId="0" fontId="29" fillId="9" borderId="4" xfId="0" applyFont="1" applyFill="1" applyBorder="1"/>
    <xf numFmtId="0" fontId="32" fillId="0" borderId="4" xfId="0" applyFont="1" applyBorder="1"/>
    <xf numFmtId="0" fontId="29" fillId="21" borderId="4" xfId="0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horizontal="center"/>
    </xf>
    <xf numFmtId="0" fontId="31" fillId="21" borderId="3" xfId="0" applyFont="1" applyFill="1" applyBorder="1" applyAlignment="1">
      <alignment horizontal="center" vertical="center"/>
    </xf>
    <xf numFmtId="20" fontId="29" fillId="9" borderId="3" xfId="0" applyNumberFormat="1" applyFont="1" applyFill="1" applyBorder="1" applyAlignment="1">
      <alignment horizontal="center" vertical="center" wrapText="1"/>
    </xf>
    <xf numFmtId="0" fontId="119" fillId="21" borderId="4" xfId="0" applyFont="1" applyFill="1" applyBorder="1" applyAlignment="1">
      <alignment horizontal="center" vertical="center"/>
    </xf>
    <xf numFmtId="0" fontId="120" fillId="9" borderId="4" xfId="0" applyFont="1" applyFill="1" applyBorder="1"/>
    <xf numFmtId="20" fontId="29" fillId="9" borderId="4" xfId="0" applyNumberFormat="1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wrapText="1"/>
    </xf>
    <xf numFmtId="0" fontId="29" fillId="12" borderId="3" xfId="0" applyFont="1" applyFill="1" applyBorder="1"/>
    <xf numFmtId="0" fontId="29" fillId="12" borderId="3" xfId="0" applyFont="1" applyFill="1" applyBorder="1" applyAlignment="1">
      <alignment horizontal="center" vertical="center"/>
    </xf>
    <xf numFmtId="0" fontId="29" fillId="12" borderId="3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/>
    </xf>
    <xf numFmtId="0" fontId="29" fillId="0" borderId="3" xfId="0" applyFont="1" applyBorder="1" applyAlignment="1">
      <alignment vertical="center"/>
    </xf>
    <xf numFmtId="0" fontId="119" fillId="21" borderId="3" xfId="0" applyFont="1" applyFill="1" applyBorder="1" applyAlignment="1">
      <alignment horizontal="center" vertical="center"/>
    </xf>
    <xf numFmtId="0" fontId="120" fillId="9" borderId="3" xfId="0" applyFont="1" applyFill="1" applyBorder="1" applyAlignment="1">
      <alignment vertical="center"/>
    </xf>
    <xf numFmtId="20" fontId="121" fillId="9" borderId="3" xfId="0" applyNumberFormat="1" applyFont="1" applyFill="1" applyBorder="1" applyAlignment="1">
      <alignment horizontal="center" wrapText="1"/>
    </xf>
    <xf numFmtId="0" fontId="29" fillId="19" borderId="3" xfId="0" applyFont="1" applyFill="1" applyBorder="1" applyAlignment="1">
      <alignment horizontal="center" vertical="center" wrapText="1"/>
    </xf>
    <xf numFmtId="20" fontId="29" fillId="9" borderId="3" xfId="0" applyNumberFormat="1" applyFont="1" applyFill="1" applyBorder="1" applyAlignment="1">
      <alignment horizontal="center" wrapText="1"/>
    </xf>
    <xf numFmtId="0" fontId="122" fillId="9" borderId="4" xfId="0" applyFont="1" applyFill="1" applyBorder="1"/>
    <xf numFmtId="0" fontId="29" fillId="9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29" fillId="9" borderId="3" xfId="0" applyFont="1" applyFill="1" applyBorder="1" applyAlignment="1">
      <alignment horizontal="left"/>
    </xf>
    <xf numFmtId="0" fontId="30" fillId="9" borderId="3" xfId="0" applyFont="1" applyFill="1" applyBorder="1"/>
    <xf numFmtId="0" fontId="29" fillId="9" borderId="4" xfId="0" applyFont="1" applyFill="1" applyBorder="1" applyAlignment="1">
      <alignment horizontal="left"/>
    </xf>
    <xf numFmtId="0" fontId="30" fillId="9" borderId="3" xfId="0" applyFont="1" applyFill="1" applyBorder="1" applyAlignment="1">
      <alignment horizontal="center" wrapText="1"/>
    </xf>
    <xf numFmtId="0" fontId="29" fillId="0" borderId="4" xfId="0" applyFont="1" applyBorder="1"/>
    <xf numFmtId="0" fontId="30" fillId="0" borderId="3" xfId="0" applyFont="1" applyBorder="1"/>
    <xf numFmtId="0" fontId="123" fillId="0" borderId="0" xfId="0" applyFont="1"/>
    <xf numFmtId="0" fontId="124" fillId="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vertical="center"/>
    </xf>
    <xf numFmtId="176" fontId="29" fillId="9" borderId="3" xfId="1" applyNumberFormat="1" applyFont="1" applyFill="1" applyBorder="1" applyAlignment="1">
      <alignment vertical="center"/>
    </xf>
    <xf numFmtId="0" fontId="29" fillId="9" borderId="4" xfId="0" applyFont="1" applyFill="1" applyBorder="1" applyAlignment="1">
      <alignment vertical="center"/>
    </xf>
    <xf numFmtId="0" fontId="126" fillId="0" borderId="0" xfId="0" applyFont="1" applyAlignment="1">
      <alignment vertical="center"/>
    </xf>
    <xf numFmtId="0" fontId="31" fillId="21" borderId="4" xfId="0" applyFont="1" applyFill="1" applyBorder="1" applyAlignment="1">
      <alignment horizontal="center" vertical="center"/>
    </xf>
    <xf numFmtId="0" fontId="125" fillId="13" borderId="4" xfId="0" applyFont="1" applyFill="1" applyBorder="1" applyAlignment="1">
      <alignment horizontal="center" vertical="center" wrapText="1"/>
    </xf>
    <xf numFmtId="0" fontId="125" fillId="13" borderId="4" xfId="0" applyFont="1" applyFill="1" applyBorder="1" applyAlignment="1">
      <alignment vertical="center" wrapText="1"/>
    </xf>
    <xf numFmtId="179" fontId="125" fillId="13" borderId="4" xfId="0" applyNumberFormat="1" applyFont="1" applyFill="1" applyBorder="1" applyAlignment="1">
      <alignment horizontal="center" wrapText="1"/>
    </xf>
    <xf numFmtId="0" fontId="125" fillId="13" borderId="3" xfId="0" applyFont="1" applyFill="1" applyBorder="1" applyAlignment="1">
      <alignment horizontal="center" wrapText="1"/>
    </xf>
    <xf numFmtId="0" fontId="125" fillId="13" borderId="4" xfId="0" applyFont="1" applyFill="1" applyBorder="1" applyAlignment="1">
      <alignment horizontal="center" vertical="center"/>
    </xf>
    <xf numFmtId="0" fontId="125" fillId="13" borderId="4" xfId="0" applyFont="1" applyFill="1" applyBorder="1" applyAlignment="1">
      <alignment horizontal="left"/>
    </xf>
    <xf numFmtId="0" fontId="126" fillId="19" borderId="7" xfId="0" applyFont="1" applyFill="1" applyBorder="1" applyAlignment="1">
      <alignment vertical="center" wrapText="1"/>
    </xf>
    <xf numFmtId="0" fontId="30" fillId="0" borderId="4" xfId="0" applyFont="1" applyBorder="1" applyAlignment="1">
      <alignment horizontal="center"/>
    </xf>
    <xf numFmtId="0" fontId="30" fillId="9" borderId="4" xfId="0" applyFont="1" applyFill="1" applyBorder="1" applyAlignment="1">
      <alignment horizontal="center" wrapText="1"/>
    </xf>
    <xf numFmtId="0" fontId="32" fillId="21" borderId="3" xfId="0" applyFont="1" applyFill="1" applyBorder="1" applyAlignment="1">
      <alignment horizontal="center" vertical="center" wrapText="1"/>
    </xf>
    <xf numFmtId="0" fontId="32" fillId="21" borderId="4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59" borderId="3" xfId="0" applyFont="1" applyFill="1" applyBorder="1" applyAlignment="1">
      <alignment horizontal="center" wrapText="1"/>
    </xf>
    <xf numFmtId="0" fontId="129" fillId="14" borderId="4" xfId="0" applyFont="1" applyFill="1" applyBorder="1" applyAlignment="1">
      <alignment horizontal="center" vertical="center"/>
    </xf>
    <xf numFmtId="0" fontId="129" fillId="9" borderId="4" xfId="0" applyFont="1" applyFill="1" applyBorder="1" applyAlignment="1">
      <alignment horizontal="left"/>
    </xf>
    <xf numFmtId="0" fontId="29" fillId="60" borderId="3" xfId="0" applyFont="1" applyFill="1" applyBorder="1" applyAlignment="1">
      <alignment horizontal="center" wrapText="1"/>
    </xf>
    <xf numFmtId="176" fontId="30" fillId="9" borderId="58" xfId="1" applyNumberFormat="1" applyFont="1" applyFill="1" applyBorder="1" applyAlignment="1">
      <alignment horizontal="center" vertical="center"/>
    </xf>
    <xf numFmtId="0" fontId="126" fillId="21" borderId="7" xfId="0" applyFont="1" applyFill="1" applyBorder="1" applyAlignment="1">
      <alignment vertical="center" wrapText="1"/>
    </xf>
    <xf numFmtId="0" fontId="130" fillId="9" borderId="0" xfId="0" applyFont="1" applyFill="1" applyAlignment="1">
      <alignment horizontal="center" vertical="center"/>
    </xf>
    <xf numFmtId="0" fontId="130" fillId="9" borderId="0" xfId="0" applyFont="1" applyFill="1" applyAlignment="1">
      <alignment horizontal="center"/>
    </xf>
    <xf numFmtId="0" fontId="130" fillId="0" borderId="0" xfId="0" applyFont="1"/>
    <xf numFmtId="0" fontId="130" fillId="9" borderId="3" xfId="0" applyFont="1" applyFill="1" applyBorder="1" applyAlignment="1">
      <alignment horizontal="center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0" fontId="23" fillId="0" borderId="3" xfId="0" applyFont="1" applyBorder="1"/>
    <xf numFmtId="0" fontId="131" fillId="19" borderId="62" xfId="0" applyFont="1" applyFill="1" applyBorder="1" applyAlignment="1">
      <alignment horizontal="center" vertical="center"/>
    </xf>
    <xf numFmtId="0" fontId="132" fillId="61" borderId="62" xfId="0" applyFont="1" applyFill="1" applyBorder="1" applyAlignment="1">
      <alignment horizontal="center" vertical="center"/>
    </xf>
    <xf numFmtId="0" fontId="131" fillId="0" borderId="62" xfId="0" applyFont="1" applyBorder="1" applyAlignment="1">
      <alignment horizontal="center" vertical="center"/>
    </xf>
    <xf numFmtId="0" fontId="131" fillId="19" borderId="63" xfId="0" applyFont="1" applyFill="1" applyBorder="1" applyAlignment="1">
      <alignment horizontal="center" vertical="center"/>
    </xf>
    <xf numFmtId="0" fontId="131" fillId="19" borderId="65" xfId="0" applyFont="1" applyFill="1" applyBorder="1" applyAlignment="1">
      <alignment horizontal="center" vertical="center"/>
    </xf>
    <xf numFmtId="0" fontId="131" fillId="19" borderId="60" xfId="0" applyFont="1" applyFill="1" applyBorder="1" applyAlignment="1">
      <alignment horizontal="center" vertical="center"/>
    </xf>
    <xf numFmtId="0" fontId="131" fillId="61" borderId="59" xfId="0" applyFont="1" applyFill="1" applyBorder="1" applyAlignment="1">
      <alignment horizontal="center" vertical="center"/>
    </xf>
    <xf numFmtId="0" fontId="133" fillId="61" borderId="60" xfId="0" applyFont="1" applyFill="1" applyBorder="1" applyAlignment="1">
      <alignment horizontal="center" vertical="center"/>
    </xf>
    <xf numFmtId="0" fontId="131" fillId="61" borderId="60" xfId="0" applyFont="1" applyFill="1" applyBorder="1" applyAlignment="1">
      <alignment horizontal="center" vertical="center"/>
    </xf>
    <xf numFmtId="0" fontId="132" fillId="61" borderId="60" xfId="0" applyFont="1" applyFill="1" applyBorder="1" applyAlignment="1">
      <alignment horizontal="center" vertical="center"/>
    </xf>
    <xf numFmtId="0" fontId="133" fillId="62" borderId="61" xfId="0" applyFont="1" applyFill="1" applyBorder="1" applyAlignment="1">
      <alignment horizontal="center" vertical="center"/>
    </xf>
    <xf numFmtId="0" fontId="133" fillId="62" borderId="62" xfId="0" applyFont="1" applyFill="1" applyBorder="1" applyAlignment="1">
      <alignment horizontal="center" vertical="center"/>
    </xf>
    <xf numFmtId="14" fontId="132" fillId="62" borderId="62" xfId="0" applyNumberFormat="1" applyFont="1" applyFill="1" applyBorder="1" applyAlignment="1">
      <alignment horizontal="center" vertical="center"/>
    </xf>
    <xf numFmtId="0" fontId="131" fillId="63" borderId="61" xfId="0" applyFont="1" applyFill="1" applyBorder="1" applyAlignment="1">
      <alignment horizontal="right" vertical="center"/>
    </xf>
    <xf numFmtId="0" fontId="131" fillId="63" borderId="62" xfId="0" applyFont="1" applyFill="1" applyBorder="1" applyAlignment="1">
      <alignment horizontal="right" vertical="center"/>
    </xf>
    <xf numFmtId="0" fontId="131" fillId="63" borderId="62" xfId="0" applyFont="1" applyFill="1" applyBorder="1" applyAlignment="1">
      <alignment horizontal="center" vertical="center"/>
    </xf>
    <xf numFmtId="0" fontId="132" fillId="61" borderId="61" xfId="0" applyFont="1" applyFill="1" applyBorder="1" applyAlignment="1">
      <alignment horizontal="center" vertical="center"/>
    </xf>
    <xf numFmtId="0" fontId="131" fillId="64" borderId="61" xfId="0" applyFont="1" applyFill="1" applyBorder="1" applyAlignment="1">
      <alignment horizontal="right" vertical="center"/>
    </xf>
    <xf numFmtId="0" fontId="131" fillId="64" borderId="62" xfId="0" applyFont="1" applyFill="1" applyBorder="1" applyAlignment="1">
      <alignment horizontal="right" vertical="center"/>
    </xf>
    <xf numFmtId="0" fontId="131" fillId="64" borderId="62" xfId="0" applyFont="1" applyFill="1" applyBorder="1" applyAlignment="1">
      <alignment horizontal="center" vertical="center"/>
    </xf>
    <xf numFmtId="0" fontId="131" fillId="65" borderId="62" xfId="0" applyFont="1" applyFill="1" applyBorder="1" applyAlignment="1">
      <alignment horizontal="center" vertical="center"/>
    </xf>
    <xf numFmtId="0" fontId="131" fillId="65" borderId="61" xfId="0" applyFont="1" applyFill="1" applyBorder="1" applyAlignment="1">
      <alignment horizontal="right" vertical="center"/>
    </xf>
    <xf numFmtId="0" fontId="131" fillId="65" borderId="62" xfId="0" applyFont="1" applyFill="1" applyBorder="1" applyAlignment="1">
      <alignment horizontal="right" vertical="center"/>
    </xf>
    <xf numFmtId="0" fontId="131" fillId="66" borderId="61" xfId="0" applyFont="1" applyFill="1" applyBorder="1" applyAlignment="1">
      <alignment horizontal="right" vertical="center"/>
    </xf>
    <xf numFmtId="0" fontId="131" fillId="66" borderId="62" xfId="0" applyFont="1" applyFill="1" applyBorder="1" applyAlignment="1">
      <alignment horizontal="right" vertical="center"/>
    </xf>
    <xf numFmtId="0" fontId="131" fillId="66" borderId="62" xfId="0" applyFont="1" applyFill="1" applyBorder="1" applyAlignment="1">
      <alignment horizontal="center" vertical="center"/>
    </xf>
    <xf numFmtId="0" fontId="131" fillId="19" borderId="61" xfId="0" applyFont="1" applyFill="1" applyBorder="1" applyAlignment="1">
      <alignment horizontal="right" vertical="center"/>
    </xf>
    <xf numFmtId="0" fontId="131" fillId="19" borderId="62" xfId="0" applyFont="1" applyFill="1" applyBorder="1" applyAlignment="1">
      <alignment horizontal="right" vertical="center"/>
    </xf>
    <xf numFmtId="0" fontId="131" fillId="67" borderId="61" xfId="0" applyFont="1" applyFill="1" applyBorder="1" applyAlignment="1">
      <alignment horizontal="right" vertical="center"/>
    </xf>
    <xf numFmtId="0" fontId="131" fillId="67" borderId="62" xfId="0" applyFont="1" applyFill="1" applyBorder="1" applyAlignment="1">
      <alignment horizontal="right" vertical="center"/>
    </xf>
    <xf numFmtId="0" fontId="131" fillId="67" borderId="63" xfId="0" applyFont="1" applyFill="1" applyBorder="1" applyAlignment="1">
      <alignment horizontal="center" vertical="center"/>
    </xf>
    <xf numFmtId="0" fontId="131" fillId="67" borderId="62" xfId="0" applyFont="1" applyFill="1" applyBorder="1" applyAlignment="1">
      <alignment horizontal="center" vertical="center"/>
    </xf>
    <xf numFmtId="0" fontId="130" fillId="0" borderId="62" xfId="0" applyFont="1" applyBorder="1" applyAlignment="1">
      <alignment horizontal="center" vertical="center"/>
    </xf>
    <xf numFmtId="0" fontId="131" fillId="67" borderId="64" xfId="0" applyFont="1" applyFill="1" applyBorder="1" applyAlignment="1">
      <alignment horizontal="right" vertical="center"/>
    </xf>
    <xf numFmtId="0" fontId="131" fillId="67" borderId="63" xfId="0" applyFont="1" applyFill="1" applyBorder="1" applyAlignment="1">
      <alignment horizontal="right" vertical="center"/>
    </xf>
    <xf numFmtId="0" fontId="131" fillId="67" borderId="65" xfId="0" applyFont="1" applyFill="1" applyBorder="1" applyAlignment="1">
      <alignment horizontal="center" vertical="center"/>
    </xf>
    <xf numFmtId="0" fontId="131" fillId="67" borderId="59" xfId="0" applyFont="1" applyFill="1" applyBorder="1" applyAlignment="1">
      <alignment horizontal="right" vertical="center"/>
    </xf>
    <xf numFmtId="0" fontId="131" fillId="67" borderId="60" xfId="0" applyFont="1" applyFill="1" applyBorder="1" applyAlignment="1">
      <alignment horizontal="right" vertical="center"/>
    </xf>
    <xf numFmtId="0" fontId="131" fillId="18" borderId="60" xfId="0" applyFont="1" applyFill="1" applyBorder="1" applyAlignment="1">
      <alignment horizontal="center" vertical="center"/>
    </xf>
    <xf numFmtId="0" fontId="131" fillId="67" borderId="60" xfId="0" applyFont="1" applyFill="1" applyBorder="1" applyAlignment="1">
      <alignment horizontal="center" vertical="center"/>
    </xf>
    <xf numFmtId="0" fontId="131" fillId="9" borderId="61" xfId="0" applyFont="1" applyFill="1" applyBorder="1" applyAlignment="1">
      <alignment horizontal="right" vertical="center"/>
    </xf>
    <xf numFmtId="0" fontId="131" fillId="9" borderId="62" xfId="0" applyFont="1" applyFill="1" applyBorder="1" applyAlignment="1">
      <alignment horizontal="right" vertical="center"/>
    </xf>
    <xf numFmtId="0" fontId="131" fillId="18" borderId="61" xfId="0" applyFont="1" applyFill="1" applyBorder="1" applyAlignment="1">
      <alignment horizontal="right" vertical="center"/>
    </xf>
    <xf numFmtId="0" fontId="131" fillId="18" borderId="62" xfId="0" applyFont="1" applyFill="1" applyBorder="1" applyAlignment="1">
      <alignment horizontal="right" vertical="center"/>
    </xf>
    <xf numFmtId="0" fontId="131" fillId="9" borderId="62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36" fillId="9" borderId="3" xfId="0" applyFont="1" applyFill="1" applyBorder="1" applyAlignment="1">
      <alignment horizontal="center" vertical="center" wrapText="1"/>
    </xf>
    <xf numFmtId="0" fontId="137" fillId="0" borderId="0" xfId="0" applyFont="1" applyAlignment="1">
      <alignment vertical="center"/>
    </xf>
    <xf numFmtId="0" fontId="25" fillId="19" borderId="3" xfId="3" applyFont="1" applyFill="1" applyBorder="1" applyAlignment="1">
      <alignment vertical="center"/>
    </xf>
    <xf numFmtId="0" fontId="23" fillId="9" borderId="1" xfId="1" applyFont="1" applyFill="1" applyAlignment="1"/>
    <xf numFmtId="176" fontId="24" fillId="6" borderId="6" xfId="2" applyNumberFormat="1" applyFont="1" applyBorder="1" applyAlignment="1">
      <alignment vertical="center" wrapText="1"/>
    </xf>
    <xf numFmtId="176" fontId="24" fillId="9" borderId="3" xfId="2" applyNumberFormat="1" applyFont="1" applyFill="1" applyBorder="1" applyAlignment="1">
      <alignment vertical="center" wrapText="1"/>
    </xf>
    <xf numFmtId="0" fontId="25" fillId="19" borderId="3" xfId="0" applyFont="1" applyFill="1" applyBorder="1" applyAlignment="1">
      <alignment vertical="center"/>
    </xf>
    <xf numFmtId="0" fontId="25" fillId="0" borderId="3" xfId="0" applyFont="1" applyBorder="1"/>
    <xf numFmtId="0" fontId="25" fillId="9" borderId="3" xfId="0" applyFont="1" applyFill="1" applyBorder="1" applyAlignment="1">
      <alignment wrapText="1"/>
    </xf>
    <xf numFmtId="0" fontId="25" fillId="0" borderId="3" xfId="3" applyFont="1" applyBorder="1" applyAlignment="1">
      <alignment vertical="center"/>
    </xf>
    <xf numFmtId="0" fontId="25" fillId="9" borderId="3" xfId="1" applyFont="1" applyFill="1" applyBorder="1" applyAlignment="1">
      <alignment vertical="center" wrapText="1"/>
    </xf>
    <xf numFmtId="176" fontId="24" fillId="6" borderId="3" xfId="2" applyNumberFormat="1" applyFont="1" applyBorder="1" applyAlignment="1">
      <alignment vertical="center" wrapText="1"/>
    </xf>
    <xf numFmtId="0" fontId="23" fillId="0" borderId="0" xfId="0" applyFont="1" applyAlignment="1">
      <alignment vertical="center"/>
    </xf>
    <xf numFmtId="0" fontId="25" fillId="0" borderId="3" xfId="0" applyFont="1" applyBorder="1" applyAlignment="1">
      <alignment vertical="center"/>
    </xf>
    <xf numFmtId="0" fontId="25" fillId="9" borderId="3" xfId="0" applyFont="1" applyFill="1" applyBorder="1" applyAlignment="1">
      <alignment vertical="center"/>
    </xf>
    <xf numFmtId="0" fontId="23" fillId="0" borderId="6" xfId="0" applyFont="1" applyBorder="1" applyAlignment="1">
      <alignment vertical="center"/>
    </xf>
    <xf numFmtId="0" fontId="23" fillId="9" borderId="3" xfId="0" applyFont="1" applyFill="1" applyBorder="1" applyAlignment="1">
      <alignment vertical="center"/>
    </xf>
    <xf numFmtId="0" fontId="23" fillId="9" borderId="3" xfId="3" applyFont="1" applyFill="1" applyBorder="1" applyAlignment="1">
      <alignment vertical="center" wrapText="1"/>
    </xf>
    <xf numFmtId="0" fontId="25" fillId="19" borderId="3" xfId="0" applyFont="1" applyFill="1" applyBorder="1" applyAlignment="1">
      <alignment vertical="center" wrapText="1"/>
    </xf>
    <xf numFmtId="0" fontId="25" fillId="0" borderId="3" xfId="0" applyFont="1" applyBorder="1" applyAlignment="1">
      <alignment vertical="center" wrapText="1"/>
    </xf>
    <xf numFmtId="176" fontId="25" fillId="9" borderId="3" xfId="5" applyNumberFormat="1" applyFont="1" applyFill="1" applyBorder="1" applyAlignment="1">
      <alignment vertical="center" wrapText="1"/>
    </xf>
    <xf numFmtId="0" fontId="25" fillId="9" borderId="3" xfId="0" applyFont="1" applyFill="1" applyBorder="1" applyAlignment="1">
      <alignment vertical="center" wrapText="1"/>
    </xf>
    <xf numFmtId="0" fontId="23" fillId="9" borderId="6" xfId="3" applyFont="1" applyFill="1" applyBorder="1" applyAlignment="1">
      <alignment vertical="center" wrapText="1"/>
    </xf>
    <xf numFmtId="0" fontId="25" fillId="19" borderId="3" xfId="0" applyFont="1" applyFill="1" applyBorder="1" applyAlignment="1">
      <alignment horizontal="center" vertical="center"/>
    </xf>
    <xf numFmtId="0" fontId="23" fillId="0" borderId="3" xfId="0" applyFont="1" applyBorder="1" applyAlignment="1">
      <alignment vertical="center"/>
    </xf>
    <xf numFmtId="0" fontId="25" fillId="0" borderId="3" xfId="3" applyFont="1" applyBorder="1" applyAlignment="1">
      <alignment vertical="center" wrapText="1"/>
    </xf>
    <xf numFmtId="0" fontId="23" fillId="9" borderId="3" xfId="0" applyFont="1" applyFill="1" applyBorder="1" applyAlignment="1">
      <alignment wrapText="1"/>
    </xf>
    <xf numFmtId="0" fontId="25" fillId="15" borderId="3" xfId="0" applyFont="1" applyFill="1" applyBorder="1" applyAlignment="1">
      <alignment vertical="center" wrapText="1"/>
    </xf>
    <xf numFmtId="0" fontId="25" fillId="9" borderId="3" xfId="14" applyFont="1" applyFill="1" applyBorder="1" applyAlignment="1">
      <alignment wrapText="1"/>
    </xf>
    <xf numFmtId="0" fontId="25" fillId="16" borderId="3" xfId="0" applyFont="1" applyFill="1" applyBorder="1" applyAlignment="1">
      <alignment vertical="center" wrapText="1"/>
    </xf>
    <xf numFmtId="0" fontId="25" fillId="16" borderId="3" xfId="0" applyFont="1" applyFill="1" applyBorder="1" applyAlignment="1">
      <alignment vertical="center"/>
    </xf>
    <xf numFmtId="0" fontId="24" fillId="25" borderId="3" xfId="0" applyFont="1" applyFill="1" applyBorder="1" applyAlignment="1">
      <alignment vertical="center"/>
    </xf>
    <xf numFmtId="176" fontId="138" fillId="4" borderId="3" xfId="19" applyNumberFormat="1" applyFont="1" applyBorder="1" applyAlignment="1">
      <alignment vertical="center" wrapText="1"/>
    </xf>
    <xf numFmtId="0" fontId="25" fillId="9" borderId="3" xfId="1" applyFont="1" applyFill="1" applyBorder="1" applyAlignment="1">
      <alignment vertical="center"/>
    </xf>
    <xf numFmtId="0" fontId="28" fillId="0" borderId="3" xfId="0" applyFont="1" applyBorder="1" applyAlignment="1">
      <alignment vertical="center" wrapText="1"/>
    </xf>
    <xf numFmtId="0" fontId="23" fillId="9" borderId="3" xfId="0" applyFont="1" applyFill="1" applyBorder="1" applyAlignment="1">
      <alignment vertical="center" wrapText="1"/>
    </xf>
    <xf numFmtId="0" fontId="23" fillId="9" borderId="6" xfId="0" applyFont="1" applyFill="1" applyBorder="1" applyAlignment="1">
      <alignment vertical="center"/>
    </xf>
    <xf numFmtId="0" fontId="25" fillId="0" borderId="0" xfId="0" applyFont="1" applyAlignment="1">
      <alignment vertical="center"/>
    </xf>
    <xf numFmtId="0" fontId="25" fillId="19" borderId="3" xfId="0" applyFont="1" applyFill="1" applyBorder="1" applyAlignment="1">
      <alignment horizontal="right" vertical="center" wrapText="1"/>
    </xf>
    <xf numFmtId="0" fontId="24" fillId="9" borderId="3" xfId="2" applyFont="1" applyFill="1" applyBorder="1" applyAlignment="1">
      <alignment vertical="center"/>
    </xf>
    <xf numFmtId="0" fontId="25" fillId="37" borderId="3" xfId="0" applyFont="1" applyFill="1" applyBorder="1" applyAlignment="1">
      <alignment vertical="center"/>
    </xf>
    <xf numFmtId="0" fontId="25" fillId="37" borderId="3" xfId="1" applyFont="1" applyFill="1" applyBorder="1" applyAlignment="1">
      <alignment vertical="center" wrapText="1"/>
    </xf>
    <xf numFmtId="0" fontId="24" fillId="19" borderId="25" xfId="2" applyFont="1" applyFill="1" applyBorder="1" applyAlignment="1">
      <alignment vertical="center"/>
    </xf>
    <xf numFmtId="0" fontId="24" fillId="0" borderId="25" xfId="2" applyFont="1" applyFill="1" applyBorder="1" applyAlignment="1">
      <alignment vertical="center"/>
    </xf>
    <xf numFmtId="0" fontId="24" fillId="9" borderId="25" xfId="2" applyFont="1" applyFill="1" applyBorder="1" applyAlignment="1">
      <alignment vertical="center"/>
    </xf>
    <xf numFmtId="0" fontId="25" fillId="19" borderId="25" xfId="0" applyFont="1" applyFill="1" applyBorder="1" applyAlignment="1">
      <alignment vertical="center" wrapText="1"/>
    </xf>
    <xf numFmtId="0" fontId="25" fillId="0" borderId="25" xfId="0" applyFont="1" applyBorder="1" applyAlignment="1">
      <alignment vertical="center" wrapText="1"/>
    </xf>
    <xf numFmtId="0" fontId="23" fillId="0" borderId="25" xfId="0" applyFont="1" applyBorder="1" applyAlignment="1">
      <alignment vertical="center"/>
    </xf>
    <xf numFmtId="0" fontId="25" fillId="19" borderId="25" xfId="0" applyFont="1" applyFill="1" applyBorder="1" applyAlignment="1">
      <alignment vertical="center"/>
    </xf>
    <xf numFmtId="0" fontId="25" fillId="0" borderId="25" xfId="0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25" fillId="9" borderId="4" xfId="0" applyFont="1" applyFill="1" applyBorder="1" applyAlignment="1">
      <alignment vertical="center"/>
    </xf>
    <xf numFmtId="0" fontId="23" fillId="17" borderId="5" xfId="0" applyFont="1" applyFill="1" applyBorder="1" applyAlignment="1">
      <alignment vertical="center"/>
    </xf>
    <xf numFmtId="0" fontId="25" fillId="37" borderId="4" xfId="1" applyFont="1" applyFill="1" applyBorder="1" applyAlignment="1">
      <alignment vertical="center" wrapText="1"/>
    </xf>
    <xf numFmtId="0" fontId="23" fillId="37" borderId="4" xfId="1" applyFont="1" applyFill="1" applyBorder="1" applyAlignment="1">
      <alignment vertical="center" wrapText="1"/>
    </xf>
    <xf numFmtId="176" fontId="25" fillId="9" borderId="3" xfId="5" applyNumberFormat="1" applyFont="1" applyFill="1" applyBorder="1" applyAlignment="1">
      <alignment vertical="center"/>
    </xf>
    <xf numFmtId="0" fontId="25" fillId="37" borderId="4" xfId="0" applyFont="1" applyFill="1" applyBorder="1" applyAlignment="1">
      <alignment vertical="center"/>
    </xf>
    <xf numFmtId="0" fontId="23" fillId="8" borderId="4" xfId="0" applyFont="1" applyFill="1" applyBorder="1" applyAlignment="1">
      <alignment vertical="center"/>
    </xf>
    <xf numFmtId="0" fontId="25" fillId="17" borderId="3" xfId="0" applyFont="1" applyFill="1" applyBorder="1" applyAlignment="1">
      <alignment vertical="center"/>
    </xf>
    <xf numFmtId="0" fontId="23" fillId="17" borderId="6" xfId="0" applyFont="1" applyFill="1" applyBorder="1" applyAlignment="1">
      <alignment vertical="center"/>
    </xf>
    <xf numFmtId="0" fontId="23" fillId="8" borderId="3" xfId="0" applyFont="1" applyFill="1" applyBorder="1" applyAlignment="1">
      <alignment vertical="center"/>
    </xf>
    <xf numFmtId="0" fontId="25" fillId="37" borderId="10" xfId="3" applyFont="1" applyFill="1" applyBorder="1" applyAlignment="1">
      <alignment vertical="center"/>
    </xf>
    <xf numFmtId="176" fontId="25" fillId="8" borderId="6" xfId="5" applyNumberFormat="1" applyFont="1" applyFill="1" applyBorder="1" applyAlignment="1">
      <alignment vertical="center"/>
    </xf>
    <xf numFmtId="0" fontId="25" fillId="37" borderId="3" xfId="0" applyFont="1" applyFill="1" applyBorder="1" applyAlignment="1">
      <alignment wrapText="1"/>
    </xf>
    <xf numFmtId="0" fontId="25" fillId="9" borderId="3" xfId="3" applyFont="1" applyFill="1" applyBorder="1" applyAlignment="1">
      <alignment vertical="center"/>
    </xf>
    <xf numFmtId="176" fontId="25" fillId="8" borderId="3" xfId="5" applyNumberFormat="1" applyFont="1" applyFill="1" applyBorder="1" applyAlignment="1">
      <alignment vertical="center"/>
    </xf>
    <xf numFmtId="0" fontId="25" fillId="8" borderId="6" xfId="3" applyFont="1" applyFill="1" applyBorder="1" applyAlignment="1">
      <alignment vertical="center"/>
    </xf>
    <xf numFmtId="2" fontId="25" fillId="8" borderId="3" xfId="0" applyNumberFormat="1" applyFont="1" applyFill="1" applyBorder="1" applyAlignment="1">
      <alignment vertical="center"/>
    </xf>
    <xf numFmtId="2" fontId="25" fillId="9" borderId="3" xfId="0" applyNumberFormat="1" applyFont="1" applyFill="1" applyBorder="1" applyAlignment="1">
      <alignment vertical="center"/>
    </xf>
    <xf numFmtId="2" fontId="23" fillId="17" borderId="6" xfId="0" applyNumberFormat="1" applyFont="1" applyFill="1" applyBorder="1" applyAlignment="1">
      <alignment vertical="center"/>
    </xf>
    <xf numFmtId="2" fontId="23" fillId="9" borderId="3" xfId="0" applyNumberFormat="1" applyFont="1" applyFill="1" applyBorder="1" applyAlignment="1">
      <alignment vertical="center"/>
    </xf>
    <xf numFmtId="0" fontId="25" fillId="8" borderId="10" xfId="0" applyFont="1" applyFill="1" applyBorder="1" applyAlignment="1">
      <alignment vertical="center"/>
    </xf>
    <xf numFmtId="176" fontId="25" fillId="37" borderId="3" xfId="5" applyNumberFormat="1" applyFont="1" applyFill="1" applyBorder="1" applyAlignment="1">
      <alignment vertical="center"/>
    </xf>
    <xf numFmtId="0" fontId="25" fillId="37" borderId="3" xfId="3" applyFont="1" applyFill="1" applyBorder="1" applyAlignment="1">
      <alignment vertical="center"/>
    </xf>
    <xf numFmtId="0" fontId="25" fillId="8" borderId="10" xfId="3" applyFont="1" applyFill="1" applyBorder="1" applyAlignment="1">
      <alignment vertical="center"/>
    </xf>
    <xf numFmtId="0" fontId="23" fillId="8" borderId="6" xfId="0" applyFont="1" applyFill="1" applyBorder="1" applyAlignment="1">
      <alignment vertical="center"/>
    </xf>
    <xf numFmtId="0" fontId="25" fillId="8" borderId="3" xfId="0" applyFont="1" applyFill="1" applyBorder="1" applyAlignment="1">
      <alignment vertical="center"/>
    </xf>
    <xf numFmtId="0" fontId="25" fillId="9" borderId="3" xfId="7" applyFont="1" applyFill="1" applyBorder="1" applyAlignment="1">
      <alignment vertical="center"/>
    </xf>
    <xf numFmtId="1" fontId="23" fillId="17" borderId="6" xfId="0" applyNumberFormat="1" applyFont="1" applyFill="1" applyBorder="1" applyAlignment="1">
      <alignment vertical="center"/>
    </xf>
    <xf numFmtId="1" fontId="23" fillId="9" borderId="3" xfId="0" applyNumberFormat="1" applyFont="1" applyFill="1" applyBorder="1" applyAlignment="1">
      <alignment vertical="center"/>
    </xf>
    <xf numFmtId="0" fontId="25" fillId="9" borderId="0" xfId="0" applyFont="1" applyFill="1" applyAlignment="1">
      <alignment vertical="center"/>
    </xf>
    <xf numFmtId="0" fontId="55" fillId="18" borderId="0" xfId="0" applyFont="1" applyFill="1" applyAlignment="1">
      <alignment vertical="center"/>
    </xf>
    <xf numFmtId="0" fontId="25" fillId="0" borderId="0" xfId="0" applyFont="1" applyAlignment="1">
      <alignment horizontal="center" vertical="center"/>
    </xf>
    <xf numFmtId="0" fontId="139" fillId="0" borderId="0" xfId="0" applyFont="1" applyAlignment="1">
      <alignment vertical="center"/>
    </xf>
    <xf numFmtId="177" fontId="139" fillId="0" borderId="0" xfId="0" applyNumberFormat="1" applyFont="1" applyAlignment="1">
      <alignment vertical="center"/>
    </xf>
    <xf numFmtId="0" fontId="136" fillId="9" borderId="0" xfId="0" applyFont="1" applyFill="1" applyAlignment="1">
      <alignment horizontal="center" vertical="center"/>
    </xf>
    <xf numFmtId="0" fontId="140" fillId="9" borderId="6" xfId="3" applyFont="1" applyFill="1" applyBorder="1" applyAlignment="1">
      <alignment vertical="center"/>
    </xf>
    <xf numFmtId="0" fontId="140" fillId="19" borderId="3" xfId="0" applyFont="1" applyFill="1" applyBorder="1" applyAlignment="1">
      <alignment vertical="center" wrapText="1"/>
    </xf>
    <xf numFmtId="0" fontId="140" fillId="0" borderId="3" xfId="0" applyFont="1" applyBorder="1" applyAlignment="1">
      <alignment vertical="center" wrapText="1"/>
    </xf>
    <xf numFmtId="0" fontId="140" fillId="9" borderId="3" xfId="0" applyFont="1" applyFill="1" applyBorder="1" applyAlignment="1">
      <alignment wrapText="1"/>
    </xf>
    <xf numFmtId="176" fontId="136" fillId="6" borderId="6" xfId="2" applyNumberFormat="1" applyFont="1" applyBorder="1" applyAlignment="1">
      <alignment vertical="center" wrapText="1"/>
    </xf>
    <xf numFmtId="0" fontId="140" fillId="9" borderId="3" xfId="0" applyFont="1" applyFill="1" applyBorder="1" applyAlignment="1">
      <alignment vertical="center"/>
    </xf>
    <xf numFmtId="0" fontId="140" fillId="19" borderId="3" xfId="3" applyFont="1" applyFill="1" applyBorder="1" applyAlignment="1">
      <alignment vertical="center"/>
    </xf>
    <xf numFmtId="0" fontId="140" fillId="0" borderId="3" xfId="3" applyFont="1" applyBorder="1" applyAlignment="1">
      <alignment vertical="center"/>
    </xf>
    <xf numFmtId="0" fontId="140" fillId="9" borderId="3" xfId="1" applyFont="1" applyFill="1" applyBorder="1" applyAlignment="1">
      <alignment vertical="center"/>
    </xf>
    <xf numFmtId="176" fontId="140" fillId="9" borderId="3" xfId="1" applyNumberFormat="1" applyFont="1" applyFill="1" applyBorder="1" applyAlignment="1">
      <alignment vertical="center"/>
    </xf>
    <xf numFmtId="176" fontId="136" fillId="6" borderId="3" xfId="2" applyNumberFormat="1" applyFont="1" applyBorder="1" applyAlignment="1">
      <alignment vertical="center" wrapText="1"/>
    </xf>
    <xf numFmtId="0" fontId="140" fillId="19" borderId="3" xfId="0" applyFont="1" applyFill="1" applyBorder="1" applyAlignment="1">
      <alignment vertical="center"/>
    </xf>
    <xf numFmtId="0" fontId="140" fillId="0" borderId="3" xfId="0" applyFont="1" applyBorder="1" applyAlignment="1">
      <alignment vertical="center"/>
    </xf>
    <xf numFmtId="0" fontId="137" fillId="0" borderId="6" xfId="0" applyFont="1" applyBorder="1" applyAlignment="1">
      <alignment vertical="center"/>
    </xf>
    <xf numFmtId="0" fontId="137" fillId="9" borderId="3" xfId="3" applyFont="1" applyFill="1" applyBorder="1" applyAlignment="1">
      <alignment vertical="center" wrapText="1"/>
    </xf>
    <xf numFmtId="176" fontId="140" fillId="9" borderId="3" xfId="5" applyNumberFormat="1" applyFont="1" applyFill="1" applyBorder="1" applyAlignment="1">
      <alignment vertical="center"/>
    </xf>
    <xf numFmtId="176" fontId="140" fillId="9" borderId="3" xfId="5" applyNumberFormat="1" applyFont="1" applyFill="1" applyBorder="1" applyAlignment="1">
      <alignment vertical="center" wrapText="1"/>
    </xf>
    <xf numFmtId="0" fontId="137" fillId="9" borderId="3" xfId="3" applyFont="1" applyFill="1" applyBorder="1" applyAlignment="1">
      <alignment vertical="center"/>
    </xf>
    <xf numFmtId="0" fontId="137" fillId="0" borderId="3" xfId="0" applyFont="1" applyBorder="1" applyAlignment="1">
      <alignment vertical="center"/>
    </xf>
    <xf numFmtId="0" fontId="137" fillId="9" borderId="3" xfId="0" applyFont="1" applyFill="1" applyBorder="1" applyAlignment="1">
      <alignment vertical="center"/>
    </xf>
    <xf numFmtId="0" fontId="140" fillId="9" borderId="3" xfId="0" applyFont="1" applyFill="1" applyBorder="1" applyAlignment="1">
      <alignment vertical="center" wrapText="1"/>
    </xf>
    <xf numFmtId="0" fontId="140" fillId="15" borderId="3" xfId="0" applyFont="1" applyFill="1" applyBorder="1" applyAlignment="1">
      <alignment vertical="center" wrapText="1"/>
    </xf>
    <xf numFmtId="0" fontId="140" fillId="0" borderId="0" xfId="0" applyFont="1" applyAlignment="1">
      <alignment vertical="center"/>
    </xf>
    <xf numFmtId="0" fontId="140" fillId="16" borderId="3" xfId="0" applyFont="1" applyFill="1" applyBorder="1" applyAlignment="1">
      <alignment vertical="center" wrapText="1"/>
    </xf>
    <xf numFmtId="0" fontId="140" fillId="0" borderId="3" xfId="4" applyFont="1" applyFill="1" applyBorder="1" applyAlignment="1">
      <alignment vertical="center"/>
    </xf>
    <xf numFmtId="0" fontId="136" fillId="25" borderId="3" xfId="0" applyFont="1" applyFill="1" applyBorder="1" applyAlignment="1">
      <alignment vertical="center"/>
    </xf>
    <xf numFmtId="0" fontId="136" fillId="9" borderId="3" xfId="0" applyFont="1" applyFill="1" applyBorder="1" applyAlignment="1">
      <alignment vertical="center"/>
    </xf>
    <xf numFmtId="0" fontId="137" fillId="9" borderId="6" xfId="0" applyFont="1" applyFill="1" applyBorder="1" applyAlignment="1">
      <alignment vertical="center"/>
    </xf>
    <xf numFmtId="0" fontId="142" fillId="0" borderId="3" xfId="0" applyFont="1" applyBorder="1" applyAlignment="1">
      <alignment vertical="center" wrapText="1"/>
    </xf>
    <xf numFmtId="0" fontId="140" fillId="9" borderId="6" xfId="0" applyFont="1" applyFill="1" applyBorder="1" applyAlignment="1">
      <alignment vertical="center"/>
    </xf>
    <xf numFmtId="0" fontId="137" fillId="19" borderId="3" xfId="0" applyFont="1" applyFill="1" applyBorder="1" applyAlignment="1">
      <alignment vertical="center"/>
    </xf>
    <xf numFmtId="0" fontId="137" fillId="19" borderId="3" xfId="3" applyFont="1" applyFill="1" applyBorder="1"/>
    <xf numFmtId="0" fontId="137" fillId="0" borderId="3" xfId="0" applyFont="1" applyBorder="1"/>
    <xf numFmtId="0" fontId="137" fillId="9" borderId="0" xfId="0" applyFont="1" applyFill="1" applyAlignment="1">
      <alignment vertical="center"/>
    </xf>
    <xf numFmtId="0" fontId="137" fillId="0" borderId="3" xfId="18" applyFont="1" applyFill="1" applyBorder="1" applyAlignment="1">
      <alignment vertical="center"/>
    </xf>
    <xf numFmtId="0" fontId="140" fillId="9" borderId="3" xfId="3" applyFont="1" applyFill="1" applyBorder="1" applyAlignment="1">
      <alignment vertical="center"/>
    </xf>
    <xf numFmtId="0" fontId="144" fillId="0" borderId="3" xfId="0" applyFont="1" applyBorder="1" applyAlignment="1">
      <alignment vertical="center"/>
    </xf>
    <xf numFmtId="0" fontId="140" fillId="19" borderId="25" xfId="0" applyFont="1" applyFill="1" applyBorder="1" applyAlignment="1">
      <alignment vertical="center" wrapText="1"/>
    </xf>
    <xf numFmtId="0" fontId="140" fillId="0" borderId="25" xfId="0" applyFont="1" applyBorder="1" applyAlignment="1">
      <alignment vertical="center" wrapText="1"/>
    </xf>
    <xf numFmtId="0" fontId="140" fillId="9" borderId="25" xfId="1" applyFont="1" applyFill="1" applyBorder="1" applyAlignment="1">
      <alignment vertical="center"/>
    </xf>
    <xf numFmtId="0" fontId="140" fillId="19" borderId="25" xfId="0" applyFont="1" applyFill="1" applyBorder="1" applyAlignment="1">
      <alignment vertical="center"/>
    </xf>
    <xf numFmtId="0" fontId="140" fillId="0" borderId="25" xfId="0" applyFont="1" applyBorder="1" applyAlignment="1">
      <alignment vertical="center"/>
    </xf>
    <xf numFmtId="0" fontId="140" fillId="0" borderId="4" xfId="0" applyFont="1" applyBorder="1" applyAlignment="1">
      <alignment vertical="center"/>
    </xf>
    <xf numFmtId="0" fontId="25" fillId="37" borderId="4" xfId="3" applyFont="1" applyFill="1" applyBorder="1" applyAlignment="1">
      <alignment vertical="center"/>
    </xf>
    <xf numFmtId="0" fontId="140" fillId="17" borderId="3" xfId="0" applyFont="1" applyFill="1" applyBorder="1" applyAlignment="1">
      <alignment vertical="center"/>
    </xf>
    <xf numFmtId="0" fontId="137" fillId="17" borderId="3" xfId="0" applyFont="1" applyFill="1" applyBorder="1" applyAlignment="1">
      <alignment vertical="center"/>
    </xf>
    <xf numFmtId="0" fontId="25" fillId="11" borderId="3" xfId="3" applyFont="1" applyFill="1" applyBorder="1" applyAlignment="1">
      <alignment vertical="center"/>
    </xf>
    <xf numFmtId="0" fontId="25" fillId="11" borderId="3" xfId="0" applyFont="1" applyFill="1" applyBorder="1" applyAlignment="1">
      <alignment vertical="center"/>
    </xf>
    <xf numFmtId="0" fontId="140" fillId="37" borderId="3" xfId="3" applyFont="1" applyFill="1" applyBorder="1" applyAlignment="1">
      <alignment vertical="center"/>
    </xf>
    <xf numFmtId="2" fontId="140" fillId="17" borderId="3" xfId="0" applyNumberFormat="1" applyFont="1" applyFill="1" applyBorder="1" applyAlignment="1">
      <alignment vertical="center"/>
    </xf>
    <xf numFmtId="2" fontId="137" fillId="17" borderId="3" xfId="0" applyNumberFormat="1" applyFont="1" applyFill="1" applyBorder="1" applyAlignment="1">
      <alignment vertical="center"/>
    </xf>
    <xf numFmtId="0" fontId="23" fillId="11" borderId="3" xfId="0" applyFont="1" applyFill="1" applyBorder="1" applyAlignment="1">
      <alignment vertical="center"/>
    </xf>
    <xf numFmtId="0" fontId="140" fillId="5" borderId="3" xfId="7" applyFont="1" applyBorder="1" applyAlignment="1">
      <alignment vertical="center"/>
    </xf>
    <xf numFmtId="1" fontId="137" fillId="17" borderId="3" xfId="0" applyNumberFormat="1" applyFont="1" applyFill="1" applyBorder="1" applyAlignment="1">
      <alignment vertical="center"/>
    </xf>
    <xf numFmtId="176" fontId="25" fillId="11" borderId="3" xfId="5" applyNumberFormat="1" applyFont="1" applyFill="1" applyBorder="1" applyAlignment="1">
      <alignment vertical="center"/>
    </xf>
    <xf numFmtId="2" fontId="25" fillId="0" borderId="3" xfId="0" applyNumberFormat="1" applyFont="1" applyBorder="1" applyAlignment="1">
      <alignment vertical="center"/>
    </xf>
    <xf numFmtId="0" fontId="112" fillId="9" borderId="3" xfId="3" applyFont="1" applyFill="1" applyBorder="1" applyAlignment="1">
      <alignment vertical="center"/>
    </xf>
    <xf numFmtId="0" fontId="112" fillId="19" borderId="3" xfId="3" applyFont="1" applyFill="1" applyBorder="1" applyAlignment="1">
      <alignment vertical="center"/>
    </xf>
    <xf numFmtId="0" fontId="112" fillId="0" borderId="3" xfId="3" applyFont="1" applyBorder="1" applyAlignment="1">
      <alignment vertical="center"/>
    </xf>
    <xf numFmtId="0" fontId="112" fillId="9" borderId="3" xfId="1" applyFont="1" applyFill="1" applyBorder="1" applyAlignment="1">
      <alignment vertical="center"/>
    </xf>
    <xf numFmtId="176" fontId="113" fillId="6" borderId="6" xfId="2" applyNumberFormat="1" applyFont="1" applyBorder="1" applyAlignment="1">
      <alignment vertical="center" wrapText="1"/>
    </xf>
    <xf numFmtId="176" fontId="113" fillId="9" borderId="3" xfId="2" applyNumberFormat="1" applyFont="1" applyFill="1" applyBorder="1" applyAlignment="1">
      <alignment vertical="center" wrapText="1"/>
    </xf>
    <xf numFmtId="176" fontId="112" fillId="9" borderId="3" xfId="1" applyNumberFormat="1" applyFont="1" applyFill="1" applyBorder="1" applyAlignment="1">
      <alignment vertical="center"/>
    </xf>
    <xf numFmtId="176" fontId="113" fillId="6" borderId="3" xfId="2" applyNumberFormat="1" applyFont="1" applyBorder="1" applyAlignment="1">
      <alignment vertical="center" wrapText="1"/>
    </xf>
    <xf numFmtId="0" fontId="112" fillId="19" borderId="3" xfId="0" applyFont="1" applyFill="1" applyBorder="1" applyAlignment="1">
      <alignment vertical="center"/>
    </xf>
    <xf numFmtId="0" fontId="112" fillId="0" borderId="3" xfId="0" applyFont="1" applyBorder="1" applyAlignment="1">
      <alignment vertical="center"/>
    </xf>
    <xf numFmtId="0" fontId="110" fillId="0" borderId="6" xfId="0" applyFont="1" applyBorder="1" applyAlignment="1">
      <alignment vertical="center"/>
    </xf>
    <xf numFmtId="0" fontId="112" fillId="19" borderId="3" xfId="0" applyFont="1" applyFill="1" applyBorder="1" applyAlignment="1">
      <alignment vertical="center" wrapText="1"/>
    </xf>
    <xf numFmtId="0" fontId="112" fillId="0" borderId="3" xfId="0" applyFont="1" applyBorder="1"/>
    <xf numFmtId="0" fontId="110" fillId="9" borderId="3" xfId="3" applyFont="1" applyFill="1" applyBorder="1" applyAlignment="1">
      <alignment vertical="center" wrapText="1"/>
    </xf>
    <xf numFmtId="0" fontId="112" fillId="0" borderId="3" xfId="0" applyFont="1" applyBorder="1" applyAlignment="1">
      <alignment vertical="center" wrapText="1"/>
    </xf>
    <xf numFmtId="176" fontId="112" fillId="9" borderId="3" xfId="5" applyNumberFormat="1" applyFont="1" applyFill="1" applyBorder="1" applyAlignment="1">
      <alignment vertical="center" wrapText="1"/>
    </xf>
    <xf numFmtId="0" fontId="112" fillId="9" borderId="3" xfId="0" applyFont="1" applyFill="1" applyBorder="1" applyAlignment="1">
      <alignment vertical="center" wrapText="1"/>
    </xf>
    <xf numFmtId="0" fontId="112" fillId="9" borderId="3" xfId="0" applyFont="1" applyFill="1" applyBorder="1"/>
    <xf numFmtId="0" fontId="110" fillId="0" borderId="3" xfId="0" applyFont="1" applyBorder="1" applyAlignment="1">
      <alignment vertical="center"/>
    </xf>
    <xf numFmtId="0" fontId="110" fillId="9" borderId="4" xfId="0" applyFont="1" applyFill="1" applyBorder="1" applyAlignment="1">
      <alignment vertical="center"/>
    </xf>
    <xf numFmtId="0" fontId="112" fillId="9" borderId="3" xfId="0" applyFont="1" applyFill="1" applyBorder="1" applyAlignment="1">
      <alignment vertical="center"/>
    </xf>
    <xf numFmtId="0" fontId="112" fillId="15" borderId="3" xfId="0" applyFont="1" applyFill="1" applyBorder="1" applyAlignment="1">
      <alignment vertical="center" wrapText="1"/>
    </xf>
    <xf numFmtId="0" fontId="114" fillId="9" borderId="3" xfId="0" applyFont="1" applyFill="1" applyBorder="1" applyAlignment="1">
      <alignment vertical="center" wrapText="1"/>
    </xf>
    <xf numFmtId="0" fontId="112" fillId="0" borderId="4" xfId="0" applyFont="1" applyBorder="1"/>
    <xf numFmtId="0" fontId="112" fillId="9" borderId="3" xfId="0" applyFont="1" applyFill="1" applyBorder="1" applyAlignment="1">
      <alignment wrapText="1"/>
    </xf>
    <xf numFmtId="0" fontId="112" fillId="0" borderId="3" xfId="7" applyFont="1" applyFill="1" applyBorder="1" applyAlignment="1">
      <alignment vertical="center" wrapText="1"/>
    </xf>
    <xf numFmtId="0" fontId="112" fillId="16" borderId="3" xfId="0" applyFont="1" applyFill="1" applyBorder="1" applyAlignment="1">
      <alignment vertical="center" wrapText="1"/>
    </xf>
    <xf numFmtId="0" fontId="112" fillId="16" borderId="3" xfId="0" applyFont="1" applyFill="1" applyBorder="1" applyAlignment="1">
      <alignment vertical="center"/>
    </xf>
    <xf numFmtId="0" fontId="112" fillId="0" borderId="3" xfId="4" applyFont="1" applyFill="1" applyBorder="1" applyAlignment="1">
      <alignment vertical="center"/>
    </xf>
    <xf numFmtId="0" fontId="145" fillId="0" borderId="3" xfId="0" applyFont="1" applyBorder="1" applyAlignment="1">
      <alignment vertical="center" wrapText="1"/>
    </xf>
    <xf numFmtId="0" fontId="113" fillId="25" borderId="3" xfId="0" applyFont="1" applyFill="1" applyBorder="1" applyAlignment="1">
      <alignment vertical="center"/>
    </xf>
    <xf numFmtId="0" fontId="113" fillId="9" borderId="3" xfId="0" applyFont="1" applyFill="1" applyBorder="1" applyAlignment="1">
      <alignment vertical="center"/>
    </xf>
    <xf numFmtId="0" fontId="111" fillId="0" borderId="3" xfId="0" applyFont="1" applyBorder="1" applyAlignment="1">
      <alignment vertical="center"/>
    </xf>
    <xf numFmtId="176" fontId="112" fillId="9" borderId="3" xfId="5" applyNumberFormat="1" applyFont="1" applyFill="1" applyBorder="1" applyAlignment="1">
      <alignment vertical="center"/>
    </xf>
    <xf numFmtId="0" fontId="112" fillId="19" borderId="4" xfId="0" applyFont="1" applyFill="1" applyBorder="1" applyAlignment="1">
      <alignment vertical="center" wrapText="1"/>
    </xf>
    <xf numFmtId="0" fontId="112" fillId="0" borderId="7" xfId="0" applyFont="1" applyBorder="1" applyAlignment="1">
      <alignment vertical="center"/>
    </xf>
    <xf numFmtId="0" fontId="145" fillId="19" borderId="25" xfId="0" applyFont="1" applyFill="1" applyBorder="1" applyAlignment="1">
      <alignment vertical="center" wrapText="1"/>
    </xf>
    <xf numFmtId="0" fontId="112" fillId="0" borderId="25" xfId="0" applyFont="1" applyBorder="1" applyAlignment="1">
      <alignment vertical="center" wrapText="1"/>
    </xf>
    <xf numFmtId="0" fontId="112" fillId="9" borderId="25" xfId="1" applyFont="1" applyFill="1" applyBorder="1" applyAlignment="1">
      <alignment vertical="center"/>
    </xf>
    <xf numFmtId="0" fontId="113" fillId="9" borderId="25" xfId="2" applyFont="1" applyFill="1" applyBorder="1" applyAlignment="1">
      <alignment vertical="center"/>
    </xf>
    <xf numFmtId="0" fontId="112" fillId="19" borderId="25" xfId="0" applyFont="1" applyFill="1" applyBorder="1" applyAlignment="1">
      <alignment vertical="center"/>
    </xf>
    <xf numFmtId="0" fontId="110" fillId="0" borderId="25" xfId="0" applyFont="1" applyBorder="1" applyAlignment="1">
      <alignment vertical="center"/>
    </xf>
    <xf numFmtId="0" fontId="112" fillId="19" borderId="25" xfId="0" applyFont="1" applyFill="1" applyBorder="1" applyAlignment="1">
      <alignment vertical="center" wrapText="1"/>
    </xf>
    <xf numFmtId="0" fontId="112" fillId="17" borderId="3" xfId="0" applyFont="1" applyFill="1" applyBorder="1" applyAlignment="1">
      <alignment vertical="center"/>
    </xf>
    <xf numFmtId="0" fontId="110" fillId="17" borderId="3" xfId="0" applyFont="1" applyFill="1" applyBorder="1" applyAlignment="1">
      <alignment vertical="center"/>
    </xf>
    <xf numFmtId="0" fontId="112" fillId="37" borderId="3" xfId="3" applyFont="1" applyFill="1" applyBorder="1" applyAlignment="1">
      <alignment vertical="center"/>
    </xf>
    <xf numFmtId="0" fontId="112" fillId="37" borderId="3" xfId="1" applyFont="1" applyFill="1" applyBorder="1" applyAlignment="1">
      <alignment vertical="center"/>
    </xf>
    <xf numFmtId="0" fontId="110" fillId="8" borderId="3" xfId="0" applyFont="1" applyFill="1" applyBorder="1" applyAlignment="1">
      <alignment vertical="center"/>
    </xf>
    <xf numFmtId="0" fontId="112" fillId="37" borderId="3" xfId="0" applyFont="1" applyFill="1" applyBorder="1" applyAlignment="1">
      <alignment vertical="center"/>
    </xf>
    <xf numFmtId="176" fontId="112" fillId="8" borderId="3" xfId="5" applyNumberFormat="1" applyFont="1" applyFill="1" applyBorder="1" applyAlignment="1">
      <alignment vertical="center"/>
    </xf>
    <xf numFmtId="0" fontId="112" fillId="8" borderId="3" xfId="3" applyFont="1" applyFill="1" applyBorder="1" applyAlignment="1">
      <alignment vertical="center"/>
    </xf>
    <xf numFmtId="176" fontId="112" fillId="37" borderId="3" xfId="6" applyNumberFormat="1" applyFont="1" applyFill="1" applyBorder="1" applyAlignment="1">
      <alignment vertical="center"/>
    </xf>
    <xf numFmtId="176" fontId="112" fillId="37" borderId="3" xfId="1" applyNumberFormat="1" applyFont="1" applyFill="1" applyBorder="1" applyAlignment="1">
      <alignment vertical="center"/>
    </xf>
    <xf numFmtId="0" fontId="112" fillId="8" borderId="3" xfId="0" applyFont="1" applyFill="1" applyBorder="1" applyAlignment="1">
      <alignment vertical="center"/>
    </xf>
    <xf numFmtId="2" fontId="112" fillId="8" borderId="3" xfId="0" applyNumberFormat="1" applyFont="1" applyFill="1" applyBorder="1" applyAlignment="1">
      <alignment vertical="center"/>
    </xf>
    <xf numFmtId="2" fontId="112" fillId="17" borderId="3" xfId="0" applyNumberFormat="1" applyFont="1" applyFill="1" applyBorder="1" applyAlignment="1">
      <alignment vertical="center"/>
    </xf>
    <xf numFmtId="2" fontId="110" fillId="17" borderId="3" xfId="0" applyNumberFormat="1" applyFont="1" applyFill="1" applyBorder="1" applyAlignment="1">
      <alignment vertical="center"/>
    </xf>
    <xf numFmtId="2" fontId="110" fillId="9" borderId="3" xfId="0" applyNumberFormat="1" applyFont="1" applyFill="1" applyBorder="1" applyAlignment="1">
      <alignment vertical="center"/>
    </xf>
    <xf numFmtId="176" fontId="112" fillId="37" borderId="3" xfId="5" applyNumberFormat="1" applyFont="1" applyFill="1" applyBorder="1" applyAlignment="1">
      <alignment vertical="center"/>
    </xf>
    <xf numFmtId="0" fontId="112" fillId="5" borderId="3" xfId="7" applyFont="1" applyBorder="1" applyAlignment="1">
      <alignment vertical="center"/>
    </xf>
    <xf numFmtId="1" fontId="110" fillId="17" borderId="3" xfId="0" applyNumberFormat="1" applyFont="1" applyFill="1" applyBorder="1" applyAlignment="1">
      <alignment vertical="center"/>
    </xf>
    <xf numFmtId="1" fontId="110" fillId="9" borderId="3" xfId="0" applyNumberFormat="1" applyFont="1" applyFill="1" applyBorder="1" applyAlignment="1">
      <alignment vertical="center"/>
    </xf>
    <xf numFmtId="2" fontId="112" fillId="0" borderId="3" xfId="0" applyNumberFormat="1" applyFont="1" applyBorder="1" applyAlignment="1">
      <alignment vertical="center"/>
    </xf>
    <xf numFmtId="2" fontId="112" fillId="9" borderId="3" xfId="0" applyNumberFormat="1" applyFont="1" applyFill="1" applyBorder="1" applyAlignment="1">
      <alignment vertical="center"/>
    </xf>
    <xf numFmtId="0" fontId="111" fillId="18" borderId="0" xfId="0" applyFont="1" applyFill="1" applyAlignment="1">
      <alignment vertical="center"/>
    </xf>
    <xf numFmtId="0" fontId="108" fillId="9" borderId="3" xfId="3" applyFont="1" applyFill="1" applyBorder="1" applyAlignment="1">
      <alignment vertical="center"/>
    </xf>
    <xf numFmtId="0" fontId="108" fillId="19" borderId="3" xfId="3" applyFont="1" applyFill="1" applyBorder="1" applyAlignment="1">
      <alignment vertical="center"/>
    </xf>
    <xf numFmtId="0" fontId="108" fillId="0" borderId="3" xfId="3" applyFont="1" applyBorder="1" applyAlignment="1">
      <alignment vertical="center"/>
    </xf>
    <xf numFmtId="0" fontId="108" fillId="9" borderId="3" xfId="1" applyFont="1" applyFill="1" applyBorder="1" applyAlignment="1">
      <alignment vertical="center"/>
    </xf>
    <xf numFmtId="176" fontId="106" fillId="6" borderId="6" xfId="2" applyNumberFormat="1" applyFont="1" applyBorder="1" applyAlignment="1">
      <alignment vertical="center" wrapText="1"/>
    </xf>
    <xf numFmtId="176" fontId="106" fillId="9" borderId="3" xfId="2" applyNumberFormat="1" applyFont="1" applyFill="1" applyBorder="1" applyAlignment="1">
      <alignment vertical="center" wrapText="1"/>
    </xf>
    <xf numFmtId="176" fontId="108" fillId="9" borderId="3" xfId="1" applyNumberFormat="1" applyFont="1" applyFill="1" applyBorder="1" applyAlignment="1">
      <alignment vertical="center"/>
    </xf>
    <xf numFmtId="176" fontId="106" fillId="6" borderId="3" xfId="2" applyNumberFormat="1" applyFont="1" applyBorder="1" applyAlignment="1">
      <alignment vertical="center" wrapText="1"/>
    </xf>
    <xf numFmtId="0" fontId="108" fillId="19" borderId="3" xfId="0" applyFont="1" applyFill="1" applyBorder="1" applyAlignment="1">
      <alignment vertical="center"/>
    </xf>
    <xf numFmtId="0" fontId="108" fillId="0" borderId="3" xfId="0" applyFont="1" applyBorder="1" applyAlignment="1">
      <alignment vertical="center"/>
    </xf>
    <xf numFmtId="0" fontId="109" fillId="0" borderId="6" xfId="0" applyFont="1" applyBorder="1" applyAlignment="1">
      <alignment vertical="center"/>
    </xf>
    <xf numFmtId="0" fontId="108" fillId="9" borderId="3" xfId="0" applyFont="1" applyFill="1" applyBorder="1" applyAlignment="1">
      <alignment vertical="center"/>
    </xf>
    <xf numFmtId="0" fontId="109" fillId="9" borderId="3" xfId="3" applyFont="1" applyFill="1" applyBorder="1" applyAlignment="1">
      <alignment vertical="center" wrapText="1"/>
    </xf>
    <xf numFmtId="0" fontId="109" fillId="9" borderId="4" xfId="3" applyFont="1" applyFill="1" applyBorder="1" applyAlignment="1">
      <alignment vertical="center" wrapText="1"/>
    </xf>
    <xf numFmtId="0" fontId="108" fillId="0" borderId="5" xfId="0" applyFont="1" applyBorder="1" applyAlignment="1">
      <alignment vertical="center" wrapText="1"/>
    </xf>
    <xf numFmtId="176" fontId="108" fillId="9" borderId="3" xfId="5" applyNumberFormat="1" applyFont="1" applyFill="1" applyBorder="1" applyAlignment="1">
      <alignment vertical="center" wrapText="1"/>
    </xf>
    <xf numFmtId="0" fontId="108" fillId="0" borderId="3" xfId="0" applyFont="1" applyBorder="1" applyAlignment="1">
      <alignment vertical="center" wrapText="1"/>
    </xf>
    <xf numFmtId="0" fontId="108" fillId="9" borderId="4" xfId="0" applyFont="1" applyFill="1" applyBorder="1" applyAlignment="1">
      <alignment vertical="center" wrapText="1"/>
    </xf>
    <xf numFmtId="0" fontId="108" fillId="9" borderId="3" xfId="0" applyFont="1" applyFill="1" applyBorder="1" applyAlignment="1">
      <alignment vertical="center" wrapText="1"/>
    </xf>
    <xf numFmtId="0" fontId="108" fillId="9" borderId="3" xfId="0" applyFont="1" applyFill="1" applyBorder="1" applyAlignment="1">
      <alignment wrapText="1"/>
    </xf>
    <xf numFmtId="0" fontId="109" fillId="9" borderId="3" xfId="0" applyFont="1" applyFill="1" applyBorder="1" applyAlignment="1">
      <alignment vertical="center"/>
    </xf>
    <xf numFmtId="0" fontId="108" fillId="19" borderId="3" xfId="0" applyFont="1" applyFill="1" applyBorder="1" applyAlignment="1">
      <alignment vertical="center" wrapText="1"/>
    </xf>
    <xf numFmtId="0" fontId="108" fillId="0" borderId="3" xfId="7" applyFont="1" applyFill="1" applyBorder="1" applyAlignment="1">
      <alignment vertical="center" wrapText="1"/>
    </xf>
    <xf numFmtId="0" fontId="108" fillId="15" borderId="3" xfId="0" applyFont="1" applyFill="1" applyBorder="1" applyAlignment="1">
      <alignment vertical="center" wrapText="1"/>
    </xf>
    <xf numFmtId="0" fontId="147" fillId="9" borderId="4" xfId="0" applyFont="1" applyFill="1" applyBorder="1" applyAlignment="1">
      <alignment vertical="center" wrapText="1"/>
    </xf>
    <xf numFmtId="0" fontId="108" fillId="16" borderId="3" xfId="0" applyFont="1" applyFill="1" applyBorder="1" applyAlignment="1">
      <alignment vertical="center" wrapText="1"/>
    </xf>
    <xf numFmtId="0" fontId="108" fillId="9" borderId="4" xfId="1" applyFont="1" applyFill="1" applyBorder="1" applyAlignment="1">
      <alignment vertical="center"/>
    </xf>
    <xf numFmtId="0" fontId="108" fillId="0" borderId="6" xfId="0" applyFont="1" applyBorder="1"/>
    <xf numFmtId="0" fontId="108" fillId="16" borderId="3" xfId="0" applyFont="1" applyFill="1" applyBorder="1" applyAlignment="1">
      <alignment vertical="center"/>
    </xf>
    <xf numFmtId="0" fontId="106" fillId="25" borderId="3" xfId="0" applyFont="1" applyFill="1" applyBorder="1" applyAlignment="1">
      <alignment vertical="center"/>
    </xf>
    <xf numFmtId="0" fontId="108" fillId="0" borderId="3" xfId="4" applyFont="1" applyFill="1" applyBorder="1" applyAlignment="1">
      <alignment vertical="center"/>
    </xf>
    <xf numFmtId="0" fontId="148" fillId="0" borderId="3" xfId="0" applyFont="1" applyBorder="1" applyAlignment="1">
      <alignment vertical="center"/>
    </xf>
    <xf numFmtId="0" fontId="149" fillId="0" borderId="3" xfId="0" applyFont="1" applyBorder="1" applyAlignment="1">
      <alignment vertical="center" wrapText="1"/>
    </xf>
    <xf numFmtId="0" fontId="109" fillId="9" borderId="3" xfId="3" applyFont="1" applyFill="1" applyBorder="1" applyAlignment="1">
      <alignment vertical="center"/>
    </xf>
    <xf numFmtId="0" fontId="148" fillId="19" borderId="3" xfId="0" applyFont="1" applyFill="1" applyBorder="1" applyAlignment="1">
      <alignment vertical="center"/>
    </xf>
    <xf numFmtId="0" fontId="108" fillId="9" borderId="6" xfId="0" applyFont="1" applyFill="1" applyBorder="1" applyAlignment="1">
      <alignment vertical="center"/>
    </xf>
    <xf numFmtId="0" fontId="109" fillId="9" borderId="6" xfId="0" applyFont="1" applyFill="1" applyBorder="1" applyAlignment="1">
      <alignment vertical="center"/>
    </xf>
    <xf numFmtId="0" fontId="108" fillId="9" borderId="3" xfId="14" applyFont="1" applyFill="1" applyBorder="1" applyAlignment="1">
      <alignment wrapText="1"/>
    </xf>
    <xf numFmtId="176" fontId="108" fillId="9" borderId="3" xfId="5" applyNumberFormat="1" applyFont="1" applyFill="1" applyBorder="1" applyAlignment="1">
      <alignment vertical="center"/>
    </xf>
    <xf numFmtId="176" fontId="112" fillId="9" borderId="25" xfId="1" applyNumberFormat="1" applyFont="1" applyFill="1" applyBorder="1" applyAlignment="1">
      <alignment vertical="center"/>
    </xf>
    <xf numFmtId="176" fontId="110" fillId="9" borderId="3" xfId="1" applyNumberFormat="1" applyFont="1" applyFill="1" applyBorder="1" applyAlignment="1">
      <alignment vertical="center"/>
    </xf>
    <xf numFmtId="0" fontId="112" fillId="21" borderId="3" xfId="3" applyFont="1" applyFill="1" applyBorder="1" applyAlignment="1">
      <alignment vertical="center"/>
    </xf>
    <xf numFmtId="0" fontId="150" fillId="0" borderId="0" xfId="0" applyFont="1" applyAlignment="1">
      <alignment vertical="center"/>
    </xf>
    <xf numFmtId="177" fontId="150" fillId="0" borderId="9" xfId="0" applyNumberFormat="1" applyFont="1" applyBorder="1" applyAlignment="1">
      <alignment vertical="center"/>
    </xf>
    <xf numFmtId="0" fontId="151" fillId="9" borderId="5" xfId="0" applyFont="1" applyFill="1" applyBorder="1" applyAlignment="1">
      <alignment horizontal="center" vertical="center"/>
    </xf>
    <xf numFmtId="0" fontId="151" fillId="9" borderId="8" xfId="0" applyFont="1" applyFill="1" applyBorder="1" applyAlignment="1">
      <alignment horizontal="center" vertical="center" wrapText="1"/>
    </xf>
    <xf numFmtId="0" fontId="152" fillId="0" borderId="0" xfId="0" applyFont="1" applyAlignment="1">
      <alignment vertical="center"/>
    </xf>
    <xf numFmtId="0" fontId="140" fillId="9" borderId="3" xfId="3" applyFont="1" applyFill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24" fillId="9" borderId="3" xfId="0" applyFont="1" applyFill="1" applyBorder="1" applyAlignment="1">
      <alignment vertical="center"/>
    </xf>
    <xf numFmtId="0" fontId="137" fillId="9" borderId="3" xfId="0" applyFont="1" applyFill="1" applyBorder="1" applyAlignment="1">
      <alignment horizontal="center" vertical="center"/>
    </xf>
    <xf numFmtId="176" fontId="140" fillId="9" borderId="3" xfId="5" applyNumberFormat="1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137" fillId="0" borderId="4" xfId="0" applyFont="1" applyBorder="1" applyAlignment="1">
      <alignment vertical="center"/>
    </xf>
    <xf numFmtId="0" fontId="140" fillId="17" borderId="4" xfId="0" applyFont="1" applyFill="1" applyBorder="1" applyAlignment="1">
      <alignment horizontal="center" vertical="center"/>
    </xf>
    <xf numFmtId="0" fontId="137" fillId="17" borderId="4" xfId="0" applyFont="1" applyFill="1" applyBorder="1" applyAlignment="1">
      <alignment horizontal="center" vertical="center"/>
    </xf>
    <xf numFmtId="176" fontId="140" fillId="8" borderId="4" xfId="5" applyNumberFormat="1" applyFont="1" applyFill="1" applyBorder="1" applyAlignment="1">
      <alignment horizontal="center" vertical="center"/>
    </xf>
    <xf numFmtId="0" fontId="140" fillId="37" borderId="4" xfId="1" applyFont="1" applyFill="1" applyBorder="1" applyAlignment="1">
      <alignment horizontal="center" vertical="center"/>
    </xf>
    <xf numFmtId="0" fontId="137" fillId="8" borderId="4" xfId="0" applyFont="1" applyFill="1" applyBorder="1" applyAlignment="1">
      <alignment vertical="center"/>
    </xf>
    <xf numFmtId="0" fontId="140" fillId="17" borderId="3" xfId="0" applyFont="1" applyFill="1" applyBorder="1" applyAlignment="1">
      <alignment horizontal="center" vertical="center"/>
    </xf>
    <xf numFmtId="0" fontId="137" fillId="17" borderId="3" xfId="0" applyFont="1" applyFill="1" applyBorder="1" applyAlignment="1">
      <alignment horizontal="center" vertical="center"/>
    </xf>
    <xf numFmtId="0" fontId="140" fillId="37" borderId="3" xfId="1" applyFont="1" applyFill="1" applyBorder="1" applyAlignment="1">
      <alignment horizontal="center" vertical="center"/>
    </xf>
    <xf numFmtId="176" fontId="140" fillId="8" borderId="3" xfId="5" applyNumberFormat="1" applyFont="1" applyFill="1" applyBorder="1" applyAlignment="1">
      <alignment horizontal="center" vertical="center"/>
    </xf>
    <xf numFmtId="0" fontId="140" fillId="37" borderId="3" xfId="3" applyFont="1" applyFill="1" applyBorder="1" applyAlignment="1">
      <alignment horizontal="center" vertical="center"/>
    </xf>
    <xf numFmtId="0" fontId="137" fillId="8" borderId="3" xfId="0" applyFont="1" applyFill="1" applyBorder="1" applyAlignment="1">
      <alignment vertical="center"/>
    </xf>
    <xf numFmtId="0" fontId="140" fillId="8" borderId="3" xfId="3" applyFont="1" applyFill="1" applyBorder="1" applyAlignment="1">
      <alignment horizontal="center" vertical="center"/>
    </xf>
    <xf numFmtId="176" fontId="140" fillId="37" borderId="3" xfId="5" applyNumberFormat="1" applyFont="1" applyFill="1" applyBorder="1" applyAlignment="1">
      <alignment horizontal="center" vertical="center"/>
    </xf>
    <xf numFmtId="0" fontId="140" fillId="21" borderId="3" xfId="0" applyFont="1" applyFill="1" applyBorder="1" applyAlignment="1">
      <alignment vertical="center"/>
    </xf>
    <xf numFmtId="0" fontId="140" fillId="37" borderId="3" xfId="0" applyFont="1" applyFill="1" applyBorder="1" applyAlignment="1">
      <alignment vertical="center"/>
    </xf>
    <xf numFmtId="0" fontId="140" fillId="8" borderId="3" xfId="0" applyFont="1" applyFill="1" applyBorder="1" applyAlignment="1">
      <alignment vertical="center"/>
    </xf>
    <xf numFmtId="176" fontId="140" fillId="37" borderId="3" xfId="1" applyNumberFormat="1" applyFont="1" applyFill="1" applyBorder="1" applyAlignment="1">
      <alignment horizontal="center" vertical="center"/>
    </xf>
    <xf numFmtId="2" fontId="140" fillId="8" borderId="3" xfId="0" applyNumberFormat="1" applyFont="1" applyFill="1" applyBorder="1" applyAlignment="1">
      <alignment horizontal="left" vertical="center"/>
    </xf>
    <xf numFmtId="2" fontId="140" fillId="17" borderId="3" xfId="0" applyNumberFormat="1" applyFont="1" applyFill="1" applyBorder="1" applyAlignment="1">
      <alignment horizontal="center" vertical="center"/>
    </xf>
    <xf numFmtId="2" fontId="137" fillId="17" borderId="3" xfId="0" applyNumberFormat="1" applyFont="1" applyFill="1" applyBorder="1" applyAlignment="1">
      <alignment horizontal="center" vertical="center"/>
    </xf>
    <xf numFmtId="2" fontId="137" fillId="9" borderId="3" xfId="0" applyNumberFormat="1" applyFont="1" applyFill="1" applyBorder="1" applyAlignment="1">
      <alignment horizontal="center" vertical="center"/>
    </xf>
    <xf numFmtId="0" fontId="140" fillId="8" borderId="3" xfId="0" applyFont="1" applyFill="1" applyBorder="1" applyAlignment="1">
      <alignment horizontal="left" vertical="center"/>
    </xf>
    <xf numFmtId="0" fontId="140" fillId="5" borderId="3" xfId="7" applyFont="1" applyBorder="1" applyAlignment="1">
      <alignment horizontal="center" vertical="center"/>
    </xf>
    <xf numFmtId="1" fontId="137" fillId="17" borderId="3" xfId="0" applyNumberFormat="1" applyFont="1" applyFill="1" applyBorder="1" applyAlignment="1">
      <alignment horizontal="center" vertical="center"/>
    </xf>
    <xf numFmtId="1" fontId="137" fillId="9" borderId="3" xfId="0" applyNumberFormat="1" applyFont="1" applyFill="1" applyBorder="1" applyAlignment="1">
      <alignment horizontal="center" vertical="center"/>
    </xf>
    <xf numFmtId="2" fontId="140" fillId="0" borderId="3" xfId="0" applyNumberFormat="1" applyFont="1" applyBorder="1" applyAlignment="1">
      <alignment horizontal="left" vertical="center"/>
    </xf>
    <xf numFmtId="2" fontId="140" fillId="9" borderId="3" xfId="0" applyNumberFormat="1" applyFont="1" applyFill="1" applyBorder="1" applyAlignment="1">
      <alignment horizontal="left" vertical="center"/>
    </xf>
    <xf numFmtId="0" fontId="140" fillId="0" borderId="3" xfId="0" applyFont="1" applyBorder="1" applyAlignment="1">
      <alignment horizontal="left" vertical="center"/>
    </xf>
    <xf numFmtId="0" fontId="143" fillId="18" borderId="0" xfId="0" applyFont="1" applyFill="1" applyAlignment="1">
      <alignment vertical="center"/>
    </xf>
    <xf numFmtId="177" fontId="134" fillId="9" borderId="9" xfId="0" applyNumberFormat="1" applyFont="1" applyFill="1" applyBorder="1" applyAlignment="1">
      <alignment horizontal="center" vertical="center"/>
    </xf>
    <xf numFmtId="0" fontId="134" fillId="0" borderId="0" xfId="0" applyFont="1" applyAlignment="1">
      <alignment vertical="center"/>
    </xf>
    <xf numFmtId="0" fontId="25" fillId="0" borderId="3" xfId="3" applyFont="1" applyBorder="1" applyAlignment="1">
      <alignment horizontal="right" vertical="center"/>
    </xf>
    <xf numFmtId="0" fontId="25" fillId="0" borderId="4" xfId="0" applyFont="1" applyBorder="1" applyAlignment="1">
      <alignment horizontal="right" vertical="center"/>
    </xf>
    <xf numFmtId="0" fontId="25" fillId="0" borderId="3" xfId="0" applyFont="1" applyBorder="1" applyAlignment="1">
      <alignment horizontal="right" vertical="center"/>
    </xf>
    <xf numFmtId="0" fontId="23" fillId="19" borderId="3" xfId="0" applyFont="1" applyFill="1" applyBorder="1" applyAlignment="1">
      <alignment vertical="center"/>
    </xf>
    <xf numFmtId="0" fontId="23" fillId="9" borderId="4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3" xfId="0" applyFont="1" applyFill="1" applyBorder="1" applyAlignment="1">
      <alignment horizontal="center" vertical="center"/>
    </xf>
    <xf numFmtId="0" fontId="25" fillId="19" borderId="25" xfId="0" applyFont="1" applyFill="1" applyBorder="1" applyAlignment="1">
      <alignment horizontal="right" vertical="center"/>
    </xf>
    <xf numFmtId="0" fontId="25" fillId="0" borderId="25" xfId="0" applyFont="1" applyBorder="1" applyAlignment="1">
      <alignment horizontal="right" vertical="center"/>
    </xf>
    <xf numFmtId="0" fontId="25" fillId="9" borderId="25" xfId="1" applyFont="1" applyFill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19" borderId="25" xfId="3" applyFont="1" applyFill="1" applyBorder="1" applyAlignment="1">
      <alignment horizontal="center"/>
    </xf>
    <xf numFmtId="0" fontId="25" fillId="0" borderId="25" xfId="0" applyFont="1" applyBorder="1" applyAlignment="1">
      <alignment horizontal="left" vertical="center" wrapText="1"/>
    </xf>
    <xf numFmtId="0" fontId="25" fillId="37" borderId="3" xfId="3" applyFont="1" applyFill="1" applyBorder="1" applyAlignment="1">
      <alignment horizontal="center" vertical="center"/>
    </xf>
    <xf numFmtId="0" fontId="25" fillId="37" borderId="3" xfId="1" applyFont="1" applyFill="1" applyBorder="1" applyAlignment="1">
      <alignment horizontal="center" vertical="center"/>
    </xf>
    <xf numFmtId="0" fontId="23" fillId="11" borderId="4" xfId="0" applyFont="1" applyFill="1" applyBorder="1" applyAlignment="1">
      <alignment vertical="center"/>
    </xf>
    <xf numFmtId="0" fontId="25" fillId="17" borderId="3" xfId="0" applyFont="1" applyFill="1" applyBorder="1" applyAlignment="1">
      <alignment horizontal="center" vertical="center"/>
    </xf>
    <xf numFmtId="0" fontId="23" fillId="17" borderId="3" xfId="0" applyFont="1" applyFill="1" applyBorder="1" applyAlignment="1">
      <alignment horizontal="center" vertical="center"/>
    </xf>
    <xf numFmtId="0" fontId="25" fillId="37" borderId="3" xfId="0" applyFont="1" applyFill="1" applyBorder="1" applyAlignment="1">
      <alignment horizontal="center" vertical="center"/>
    </xf>
    <xf numFmtId="2" fontId="25" fillId="9" borderId="3" xfId="0" applyNumberFormat="1" applyFont="1" applyFill="1" applyBorder="1" applyAlignment="1">
      <alignment horizontal="center" vertical="center"/>
    </xf>
    <xf numFmtId="2" fontId="23" fillId="9" borderId="3" xfId="0" applyNumberFormat="1" applyFont="1" applyFill="1" applyBorder="1" applyAlignment="1">
      <alignment horizontal="center" vertical="center"/>
    </xf>
    <xf numFmtId="2" fontId="25" fillId="11" borderId="3" xfId="0" applyNumberFormat="1" applyFont="1" applyFill="1" applyBorder="1" applyAlignment="1">
      <alignment horizontal="left" vertical="center"/>
    </xf>
    <xf numFmtId="0" fontId="25" fillId="11" borderId="3" xfId="0" applyFont="1" applyFill="1" applyBorder="1" applyAlignment="1">
      <alignment horizontal="center" vertical="center"/>
    </xf>
    <xf numFmtId="0" fontId="25" fillId="37" borderId="3" xfId="0" applyFont="1" applyFill="1" applyBorder="1" applyAlignment="1">
      <alignment horizontal="center" wrapText="1"/>
    </xf>
    <xf numFmtId="2" fontId="25" fillId="17" borderId="3" xfId="0" applyNumberFormat="1" applyFont="1" applyFill="1" applyBorder="1" applyAlignment="1">
      <alignment horizontal="center" vertical="center"/>
    </xf>
    <xf numFmtId="0" fontId="25" fillId="11" borderId="3" xfId="3" applyFont="1" applyFill="1" applyBorder="1" applyAlignment="1">
      <alignment horizontal="center" vertical="center" wrapText="1"/>
    </xf>
    <xf numFmtId="0" fontId="25" fillId="0" borderId="3" xfId="3" applyFont="1" applyBorder="1" applyAlignment="1">
      <alignment horizontal="right" vertical="center" wrapText="1"/>
    </xf>
    <xf numFmtId="176" fontId="25" fillId="37" borderId="3" xfId="5" applyNumberFormat="1" applyFont="1" applyFill="1" applyBorder="1" applyAlignment="1">
      <alignment horizontal="center" vertical="center"/>
    </xf>
    <xf numFmtId="176" fontId="25" fillId="11" borderId="3" xfId="5" applyNumberFormat="1" applyFont="1" applyFill="1" applyBorder="1" applyAlignment="1">
      <alignment horizontal="center" vertical="center"/>
    </xf>
    <xf numFmtId="0" fontId="25" fillId="11" borderId="3" xfId="0" applyFont="1" applyFill="1" applyBorder="1" applyAlignment="1">
      <alignment horizontal="left" vertical="center"/>
    </xf>
    <xf numFmtId="0" fontId="25" fillId="5" borderId="3" xfId="7" applyFont="1" applyBorder="1" applyAlignment="1">
      <alignment horizontal="center" vertical="center"/>
    </xf>
    <xf numFmtId="1" fontId="23" fillId="17" borderId="3" xfId="0" applyNumberFormat="1" applyFont="1" applyFill="1" applyBorder="1" applyAlignment="1">
      <alignment horizontal="center" vertical="center"/>
    </xf>
    <xf numFmtId="1" fontId="25" fillId="5" borderId="3" xfId="7" applyNumberFormat="1" applyFont="1" applyBorder="1" applyAlignment="1">
      <alignment horizontal="center" vertical="center"/>
    </xf>
    <xf numFmtId="1" fontId="25" fillId="17" borderId="3" xfId="0" applyNumberFormat="1" applyFont="1" applyFill="1" applyBorder="1" applyAlignment="1">
      <alignment horizontal="center" vertical="center"/>
    </xf>
    <xf numFmtId="1" fontId="23" fillId="9" borderId="3" xfId="0" applyNumberFormat="1" applyFont="1" applyFill="1" applyBorder="1" applyAlignment="1">
      <alignment horizontal="center" vertical="center"/>
    </xf>
    <xf numFmtId="2" fontId="25" fillId="0" borderId="3" xfId="0" applyNumberFormat="1" applyFont="1" applyBorder="1" applyAlignment="1">
      <alignment horizontal="left" vertical="center"/>
    </xf>
    <xf numFmtId="176" fontId="25" fillId="9" borderId="3" xfId="5" applyNumberFormat="1" applyFont="1" applyFill="1" applyBorder="1" applyAlignment="1">
      <alignment horizontal="center" vertical="center"/>
    </xf>
    <xf numFmtId="0" fontId="25" fillId="0" borderId="3" xfId="0" applyFont="1" applyBorder="1" applyAlignment="1">
      <alignment horizontal="left" vertical="center"/>
    </xf>
    <xf numFmtId="14" fontId="153" fillId="0" borderId="9" xfId="0" applyNumberFormat="1" applyFont="1" applyBorder="1" applyAlignment="1">
      <alignment vertical="center"/>
    </xf>
    <xf numFmtId="176" fontId="25" fillId="9" borderId="3" xfId="1" applyNumberFormat="1" applyFont="1" applyFill="1" applyBorder="1" applyAlignment="1">
      <alignment vertical="center"/>
    </xf>
    <xf numFmtId="0" fontId="26" fillId="9" borderId="3" xfId="0" applyFont="1" applyFill="1" applyBorder="1" applyAlignment="1">
      <alignment vertical="center" wrapText="1"/>
    </xf>
    <xf numFmtId="0" fontId="25" fillId="0" borderId="4" xfId="7" applyFont="1" applyFill="1" applyBorder="1" applyAlignment="1"/>
    <xf numFmtId="0" fontId="25" fillId="9" borderId="4" xfId="0" applyFont="1" applyFill="1" applyBorder="1" applyAlignment="1">
      <alignment vertical="center" wrapText="1"/>
    </xf>
    <xf numFmtId="0" fontId="23" fillId="9" borderId="4" xfId="3" applyFont="1" applyFill="1" applyBorder="1" applyAlignment="1">
      <alignment vertical="center" wrapText="1"/>
    </xf>
    <xf numFmtId="0" fontId="154" fillId="9" borderId="4" xfId="0" applyFont="1" applyFill="1" applyBorder="1" applyAlignment="1">
      <alignment vertical="center"/>
    </xf>
    <xf numFmtId="0" fontId="154" fillId="9" borderId="3" xfId="0" applyFont="1" applyFill="1" applyBorder="1" applyAlignment="1">
      <alignment vertical="center"/>
    </xf>
    <xf numFmtId="0" fontId="23" fillId="0" borderId="7" xfId="0" applyFont="1" applyBorder="1" applyAlignment="1">
      <alignment vertical="center"/>
    </xf>
    <xf numFmtId="0" fontId="25" fillId="9" borderId="25" xfId="0" applyFont="1" applyFill="1" applyBorder="1" applyAlignment="1">
      <alignment wrapText="1"/>
    </xf>
    <xf numFmtId="0" fontId="23" fillId="9" borderId="0" xfId="0" applyFont="1" applyFill="1" applyAlignment="1">
      <alignment vertical="center"/>
    </xf>
    <xf numFmtId="176" fontId="25" fillId="9" borderId="25" xfId="1" applyNumberFormat="1" applyFont="1" applyFill="1" applyBorder="1" applyAlignment="1">
      <alignment vertical="center"/>
    </xf>
    <xf numFmtId="0" fontId="25" fillId="19" borderId="25" xfId="3" applyFont="1" applyFill="1" applyBorder="1" applyAlignment="1">
      <alignment vertical="center"/>
    </xf>
    <xf numFmtId="0" fontId="25" fillId="17" borderId="4" xfId="0" applyFont="1" applyFill="1" applyBorder="1" applyAlignment="1">
      <alignment vertical="center"/>
    </xf>
    <xf numFmtId="0" fontId="23" fillId="17" borderId="4" xfId="0" applyFont="1" applyFill="1" applyBorder="1" applyAlignment="1">
      <alignment vertical="center"/>
    </xf>
    <xf numFmtId="0" fontId="25" fillId="37" borderId="4" xfId="1" applyFont="1" applyFill="1" applyBorder="1" applyAlignment="1">
      <alignment vertical="center"/>
    </xf>
    <xf numFmtId="176" fontId="25" fillId="11" borderId="4" xfId="5" applyNumberFormat="1" applyFont="1" applyFill="1" applyBorder="1" applyAlignment="1">
      <alignment vertical="center"/>
    </xf>
    <xf numFmtId="0" fontId="23" fillId="17" borderId="3" xfId="0" applyFont="1" applyFill="1" applyBorder="1" applyAlignment="1">
      <alignment vertical="center"/>
    </xf>
    <xf numFmtId="176" fontId="25" fillId="37" borderId="3" xfId="1" applyNumberFormat="1" applyFont="1" applyFill="1" applyBorder="1" applyAlignment="1">
      <alignment vertical="center"/>
    </xf>
    <xf numFmtId="0" fontId="25" fillId="37" borderId="3" xfId="1" applyFont="1" applyFill="1" applyBorder="1" applyAlignment="1">
      <alignment vertical="center"/>
    </xf>
    <xf numFmtId="0" fontId="24" fillId="9" borderId="7" xfId="2" applyFont="1" applyFill="1" applyBorder="1" applyAlignment="1">
      <alignment vertical="center"/>
    </xf>
    <xf numFmtId="0" fontId="25" fillId="11" borderId="7" xfId="0" applyFont="1" applyFill="1" applyBorder="1" applyAlignment="1">
      <alignment vertical="center"/>
    </xf>
    <xf numFmtId="0" fontId="25" fillId="9" borderId="25" xfId="0" applyFont="1" applyFill="1" applyBorder="1" applyAlignment="1">
      <alignment vertical="center"/>
    </xf>
    <xf numFmtId="0" fontId="25" fillId="11" borderId="25" xfId="0" applyFont="1" applyFill="1" applyBorder="1" applyAlignment="1">
      <alignment vertical="center"/>
    </xf>
    <xf numFmtId="2" fontId="25" fillId="11" borderId="3" xfId="0" applyNumberFormat="1" applyFont="1" applyFill="1" applyBorder="1" applyAlignment="1">
      <alignment vertical="center"/>
    </xf>
    <xf numFmtId="2" fontId="25" fillId="17" borderId="3" xfId="0" applyNumberFormat="1" applyFont="1" applyFill="1" applyBorder="1" applyAlignment="1">
      <alignment vertical="center"/>
    </xf>
    <xf numFmtId="0" fontId="25" fillId="5" borderId="3" xfId="7" applyFont="1" applyBorder="1" applyAlignment="1">
      <alignment vertical="center"/>
    </xf>
    <xf numFmtId="1" fontId="23" fillId="17" borderId="3" xfId="0" applyNumberFormat="1" applyFont="1" applyFill="1" applyBorder="1" applyAlignment="1">
      <alignment vertical="center"/>
    </xf>
    <xf numFmtId="1" fontId="25" fillId="5" borderId="3" xfId="7" applyNumberFormat="1" applyFont="1" applyBorder="1" applyAlignment="1">
      <alignment vertical="center"/>
    </xf>
    <xf numFmtId="1" fontId="25" fillId="17" borderId="3" xfId="0" applyNumberFormat="1" applyFont="1" applyFill="1" applyBorder="1" applyAlignment="1">
      <alignment vertical="center"/>
    </xf>
    <xf numFmtId="0" fontId="140" fillId="0" borderId="0" xfId="0" applyFont="1" applyAlignment="1">
      <alignment horizontal="center" vertical="center"/>
    </xf>
    <xf numFmtId="0" fontId="155" fillId="0" borderId="0" xfId="0" applyFont="1" applyAlignment="1">
      <alignment horizontal="left" vertical="center"/>
    </xf>
    <xf numFmtId="0" fontId="155" fillId="9" borderId="0" xfId="0" applyFont="1" applyFill="1" applyAlignment="1">
      <alignment horizontal="left" vertical="center"/>
    </xf>
    <xf numFmtId="0" fontId="145" fillId="18" borderId="3" xfId="0" applyFont="1" applyFill="1" applyBorder="1" applyAlignment="1">
      <alignment horizontal="center" vertical="center" wrapText="1"/>
    </xf>
    <xf numFmtId="0" fontId="112" fillId="9" borderId="4" xfId="0" applyFont="1" applyFill="1" applyBorder="1" applyAlignment="1">
      <alignment vertical="center" wrapText="1"/>
    </xf>
    <xf numFmtId="176" fontId="110" fillId="9" borderId="58" xfId="1" applyNumberFormat="1" applyFont="1" applyFill="1" applyBorder="1" applyAlignment="1">
      <alignment horizontal="center" vertical="center"/>
    </xf>
    <xf numFmtId="176" fontId="110" fillId="9" borderId="1" xfId="1" applyNumberFormat="1" applyFont="1" applyFill="1" applyAlignment="1">
      <alignment horizontal="center" vertical="center"/>
    </xf>
    <xf numFmtId="0" fontId="112" fillId="0" borderId="4" xfId="0" applyFont="1" applyBorder="1" applyAlignment="1">
      <alignment horizontal="center" vertical="center" wrapText="1"/>
    </xf>
    <xf numFmtId="16" fontId="112" fillId="0" borderId="0" xfId="0" applyNumberFormat="1" applyFont="1"/>
    <xf numFmtId="0" fontId="112" fillId="21" borderId="4" xfId="0" applyFont="1" applyFill="1" applyBorder="1" applyAlignment="1">
      <alignment horizontal="center" vertical="center" wrapText="1"/>
    </xf>
    <xf numFmtId="0" fontId="112" fillId="9" borderId="4" xfId="0" applyFont="1" applyFill="1" applyBorder="1"/>
    <xf numFmtId="0" fontId="112" fillId="21" borderId="3" xfId="0" applyFont="1" applyFill="1" applyBorder="1" applyAlignment="1">
      <alignment horizontal="center" vertical="center" wrapText="1"/>
    </xf>
    <xf numFmtId="0" fontId="145" fillId="21" borderId="3" xfId="0" applyFont="1" applyFill="1" applyBorder="1" applyAlignment="1">
      <alignment horizontal="center" vertical="center" wrapText="1"/>
    </xf>
    <xf numFmtId="0" fontId="114" fillId="21" borderId="4" xfId="0" applyFont="1" applyFill="1" applyBorder="1" applyAlignment="1">
      <alignment horizontal="center" vertical="center" wrapText="1"/>
    </xf>
    <xf numFmtId="0" fontId="112" fillId="9" borderId="4" xfId="0" applyFont="1" applyFill="1" applyBorder="1" applyAlignment="1">
      <alignment horizontal="left" vertical="center" wrapText="1"/>
    </xf>
    <xf numFmtId="0" fontId="114" fillId="21" borderId="3" xfId="0" applyFont="1" applyFill="1" applyBorder="1" applyAlignment="1">
      <alignment horizontal="center" vertical="center" wrapText="1"/>
    </xf>
    <xf numFmtId="0" fontId="112" fillId="9" borderId="3" xfId="0" applyFont="1" applyFill="1" applyBorder="1" applyAlignment="1">
      <alignment horizontal="left" vertical="center" wrapText="1"/>
    </xf>
    <xf numFmtId="16" fontId="112" fillId="0" borderId="0" xfId="0" applyNumberFormat="1" applyFont="1" applyAlignment="1">
      <alignment horizontal="left"/>
    </xf>
    <xf numFmtId="0" fontId="112" fillId="0" borderId="0" xfId="0" applyFont="1" applyAlignment="1">
      <alignment horizontal="left"/>
    </xf>
    <xf numFmtId="0" fontId="145" fillId="21" borderId="4" xfId="0" applyFont="1" applyFill="1" applyBorder="1" applyAlignment="1">
      <alignment horizontal="center" vertical="center" wrapText="1"/>
    </xf>
    <xf numFmtId="0" fontId="112" fillId="9" borderId="3" xfId="7" applyFont="1" applyFill="1" applyBorder="1"/>
    <xf numFmtId="0" fontId="112" fillId="21" borderId="4" xfId="0" applyFont="1" applyFill="1" applyBorder="1" applyAlignment="1">
      <alignment horizontal="center" vertical="center"/>
    </xf>
    <xf numFmtId="0" fontId="114" fillId="21" borderId="4" xfId="0" applyFont="1" applyFill="1" applyBorder="1" applyAlignment="1">
      <alignment horizontal="center" vertical="center"/>
    </xf>
    <xf numFmtId="16" fontId="112" fillId="18" borderId="0" xfId="0" applyNumberFormat="1" applyFont="1" applyFill="1"/>
    <xf numFmtId="0" fontId="112" fillId="14" borderId="3" xfId="0" applyFont="1" applyFill="1" applyBorder="1" applyAlignment="1">
      <alignment horizontal="center" vertical="center" wrapText="1"/>
    </xf>
    <xf numFmtId="0" fontId="112" fillId="14" borderId="4" xfId="0" applyFont="1" applyFill="1" applyBorder="1" applyAlignment="1">
      <alignment horizontal="center" vertical="center"/>
    </xf>
    <xf numFmtId="0" fontId="156" fillId="9" borderId="3" xfId="0" applyFont="1" applyFill="1" applyBorder="1"/>
    <xf numFmtId="0" fontId="112" fillId="14" borderId="3" xfId="0" applyFont="1" applyFill="1" applyBorder="1" applyAlignment="1">
      <alignment horizontal="center" vertical="center"/>
    </xf>
    <xf numFmtId="0" fontId="112" fillId="21" borderId="7" xfId="0" applyFont="1" applyFill="1" applyBorder="1" applyAlignment="1">
      <alignment horizontal="center" vertical="center" wrapText="1"/>
    </xf>
    <xf numFmtId="0" fontId="106" fillId="13" borderId="3" xfId="0" applyFont="1" applyFill="1" applyBorder="1" applyAlignment="1">
      <alignment horizontal="center" vertical="center" wrapText="1"/>
    </xf>
    <xf numFmtId="0" fontId="106" fillId="13" borderId="3" xfId="0" applyFont="1" applyFill="1" applyBorder="1" applyAlignment="1">
      <alignment vertical="center" wrapText="1"/>
    </xf>
    <xf numFmtId="0" fontId="106" fillId="13" borderId="4" xfId="0" applyFont="1" applyFill="1" applyBorder="1" applyAlignment="1">
      <alignment horizontal="center" vertical="center" wrapText="1"/>
    </xf>
    <xf numFmtId="0" fontId="106" fillId="13" borderId="4" xfId="0" applyFont="1" applyFill="1" applyBorder="1" applyAlignment="1">
      <alignment vertical="center" wrapText="1"/>
    </xf>
    <xf numFmtId="0" fontId="112" fillId="9" borderId="3" xfId="0" applyFont="1" applyFill="1" applyBorder="1" applyAlignment="1">
      <alignment horizontal="left"/>
    </xf>
    <xf numFmtId="0" fontId="106" fillId="13" borderId="4" xfId="0" applyFont="1" applyFill="1" applyBorder="1" applyAlignment="1">
      <alignment horizontal="center" vertical="center"/>
    </xf>
    <xf numFmtId="0" fontId="106" fillId="13" borderId="4" xfId="0" applyFont="1" applyFill="1" applyBorder="1" applyAlignment="1">
      <alignment horizontal="left"/>
    </xf>
    <xf numFmtId="0" fontId="109" fillId="0" borderId="0" xfId="0" applyFont="1"/>
    <xf numFmtId="0" fontId="112" fillId="9" borderId="4" xfId="0" applyFont="1" applyFill="1" applyBorder="1" applyAlignment="1">
      <alignment horizontal="left"/>
    </xf>
    <xf numFmtId="16" fontId="110" fillId="0" borderId="0" xfId="0" applyNumberFormat="1" applyFont="1"/>
    <xf numFmtId="0" fontId="112" fillId="0" borderId="3" xfId="0" applyFont="1" applyBorder="1" applyAlignment="1">
      <alignment horizontal="center" vertical="center" wrapText="1"/>
    </xf>
    <xf numFmtId="0" fontId="130" fillId="0" borderId="0" xfId="0" applyFont="1" applyAlignment="1">
      <alignment vertical="center"/>
    </xf>
    <xf numFmtId="0" fontId="25" fillId="9" borderId="3" xfId="0" applyFont="1" applyFill="1" applyBorder="1" applyAlignment="1">
      <alignment horizontal="right"/>
    </xf>
    <xf numFmtId="0" fontId="25" fillId="9" borderId="3" xfId="0" applyFont="1" applyFill="1" applyBorder="1" applyAlignment="1">
      <alignment horizontal="right" vertical="center" wrapText="1"/>
    </xf>
    <xf numFmtId="179" fontId="106" fillId="13" borderId="3" xfId="0" applyNumberFormat="1" applyFont="1" applyFill="1" applyBorder="1" applyAlignment="1">
      <alignment horizontal="center" vertical="center" wrapText="1"/>
    </xf>
    <xf numFmtId="0" fontId="110" fillId="9" borderId="3" xfId="0" applyFont="1" applyFill="1" applyBorder="1" applyAlignment="1">
      <alignment horizontal="center" vertical="center"/>
    </xf>
    <xf numFmtId="179" fontId="106" fillId="13" borderId="4" xfId="0" applyNumberFormat="1" applyFont="1" applyFill="1" applyBorder="1" applyAlignment="1">
      <alignment horizontal="center" vertical="center" wrapText="1"/>
    </xf>
    <xf numFmtId="0" fontId="110" fillId="9" borderId="3" xfId="0" applyFont="1" applyFill="1" applyBorder="1" applyAlignment="1">
      <alignment horizontal="center" vertical="center" wrapText="1"/>
    </xf>
    <xf numFmtId="0" fontId="110" fillId="9" borderId="7" xfId="0" applyFont="1" applyFill="1" applyBorder="1" applyAlignment="1">
      <alignment horizontal="center" vertical="center" wrapText="1"/>
    </xf>
    <xf numFmtId="0" fontId="110" fillId="59" borderId="3" xfId="0" applyFont="1" applyFill="1" applyBorder="1" applyAlignment="1">
      <alignment horizontal="center" vertical="center" wrapText="1"/>
    </xf>
    <xf numFmtId="0" fontId="110" fillId="9" borderId="4" xfId="0" applyFont="1" applyFill="1" applyBorder="1" applyAlignment="1">
      <alignment horizontal="center" vertical="center"/>
    </xf>
    <xf numFmtId="0" fontId="110" fillId="59" borderId="3" xfId="14" applyNumberFormat="1" applyFont="1" applyFill="1" applyBorder="1" applyAlignment="1">
      <alignment horizontal="center" vertical="center" wrapText="1"/>
    </xf>
    <xf numFmtId="0" fontId="110" fillId="9" borderId="0" xfId="0" applyFont="1" applyFill="1" applyAlignment="1">
      <alignment horizontal="center" vertical="center"/>
    </xf>
    <xf numFmtId="0" fontId="110" fillId="9" borderId="3" xfId="14" applyNumberFormat="1" applyFont="1" applyFill="1" applyBorder="1" applyAlignment="1">
      <alignment horizontal="center" vertical="center" wrapText="1"/>
    </xf>
    <xf numFmtId="0" fontId="110" fillId="9" borderId="6" xfId="0" applyFont="1" applyFill="1" applyBorder="1" applyAlignment="1">
      <alignment horizontal="center" vertical="center" wrapText="1"/>
    </xf>
    <xf numFmtId="0" fontId="110" fillId="9" borderId="7" xfId="0" applyFont="1" applyFill="1" applyBorder="1" applyAlignment="1">
      <alignment horizontal="center" vertical="center"/>
    </xf>
    <xf numFmtId="20" fontId="110" fillId="9" borderId="3" xfId="0" applyNumberFormat="1" applyFont="1" applyFill="1" applyBorder="1" applyAlignment="1">
      <alignment horizontal="center" vertical="center" wrapText="1"/>
    </xf>
    <xf numFmtId="0" fontId="110" fillId="12" borderId="3" xfId="0" applyFont="1" applyFill="1" applyBorder="1" applyAlignment="1">
      <alignment horizontal="center" vertical="center" wrapText="1"/>
    </xf>
    <xf numFmtId="0" fontId="110" fillId="12" borderId="7" xfId="0" applyFont="1" applyFill="1" applyBorder="1" applyAlignment="1">
      <alignment horizontal="center" vertical="center" wrapText="1"/>
    </xf>
    <xf numFmtId="20" fontId="110" fillId="15" borderId="3" xfId="0" applyNumberFormat="1" applyFont="1" applyFill="1" applyBorder="1" applyAlignment="1">
      <alignment horizontal="center" vertical="center" wrapText="1"/>
    </xf>
    <xf numFmtId="0" fontId="110" fillId="15" borderId="3" xfId="0" applyFont="1" applyFill="1" applyBorder="1" applyAlignment="1">
      <alignment horizontal="center" vertical="center" wrapText="1"/>
    </xf>
    <xf numFmtId="0" fontId="110" fillId="0" borderId="4" xfId="0" applyFont="1" applyBorder="1" applyAlignment="1">
      <alignment horizontal="center" vertical="center"/>
    </xf>
    <xf numFmtId="0" fontId="110" fillId="12" borderId="3" xfId="0" applyFont="1" applyFill="1" applyBorder="1" applyAlignment="1">
      <alignment horizontal="center" vertical="center"/>
    </xf>
    <xf numFmtId="0" fontId="110" fillId="11" borderId="3" xfId="0" applyFont="1" applyFill="1" applyBorder="1" applyAlignment="1">
      <alignment horizontal="center" vertical="center" wrapText="1"/>
    </xf>
    <xf numFmtId="0" fontId="25" fillId="37" borderId="3" xfId="3" applyFont="1" applyFill="1" applyBorder="1" applyAlignment="1">
      <alignment vertical="center" wrapText="1"/>
    </xf>
    <xf numFmtId="0" fontId="25" fillId="19" borderId="3" xfId="0" applyFont="1" applyFill="1" applyBorder="1" applyAlignment="1">
      <alignment horizontal="right" vertical="center"/>
    </xf>
    <xf numFmtId="0" fontId="113" fillId="20" borderId="20" xfId="0" applyFont="1" applyFill="1" applyBorder="1" applyAlignment="1">
      <alignment horizontal="center" vertical="center"/>
    </xf>
    <xf numFmtId="0" fontId="113" fillId="0" borderId="0" xfId="0" applyFont="1"/>
    <xf numFmtId="0" fontId="28" fillId="9" borderId="3" xfId="0" applyFont="1" applyFill="1" applyBorder="1" applyAlignment="1">
      <alignment vertical="center"/>
    </xf>
    <xf numFmtId="0" fontId="24" fillId="6" borderId="3" xfId="2" applyFont="1" applyBorder="1" applyAlignment="1">
      <alignment vertical="center"/>
    </xf>
    <xf numFmtId="0" fontId="140" fillId="19" borderId="3" xfId="0" applyFont="1" applyFill="1" applyBorder="1" applyAlignment="1">
      <alignment horizontal="right" vertical="center"/>
    </xf>
    <xf numFmtId="0" fontId="136" fillId="6" borderId="3" xfId="2" applyFont="1" applyBorder="1" applyAlignment="1">
      <alignment vertical="center"/>
    </xf>
    <xf numFmtId="0" fontId="30" fillId="9" borderId="3" xfId="0" applyFont="1" applyFill="1" applyBorder="1" applyAlignment="1">
      <alignment horizontal="left" vertical="center"/>
    </xf>
    <xf numFmtId="0" fontId="136" fillId="13" borderId="10" xfId="0" applyFont="1" applyFill="1" applyBorder="1" applyAlignment="1">
      <alignment horizontal="center" vertical="center" wrapText="1"/>
    </xf>
    <xf numFmtId="0" fontId="25" fillId="19" borderId="3" xfId="3" applyFont="1" applyFill="1" applyBorder="1" applyAlignment="1">
      <alignment horizontal="right" vertical="center" wrapText="1"/>
    </xf>
    <xf numFmtId="0" fontId="29" fillId="19" borderId="3" xfId="0" applyFont="1" applyFill="1" applyBorder="1" applyAlignment="1">
      <alignment horizontal="center" vertical="center"/>
    </xf>
    <xf numFmtId="0" fontId="112" fillId="19" borderId="4" xfId="0" applyFont="1" applyFill="1" applyBorder="1"/>
    <xf numFmtId="0" fontId="24" fillId="37" borderId="25" xfId="2" applyFont="1" applyFill="1" applyBorder="1" applyAlignment="1">
      <alignment vertical="center"/>
    </xf>
    <xf numFmtId="0" fontId="25" fillId="37" borderId="4" xfId="0" applyFont="1" applyFill="1" applyBorder="1" applyAlignment="1">
      <alignment vertical="center" wrapText="1"/>
    </xf>
    <xf numFmtId="0" fontId="23" fillId="37" borderId="3" xfId="0" applyFont="1" applyFill="1" applyBorder="1" applyAlignment="1">
      <alignment vertical="center"/>
    </xf>
    <xf numFmtId="0" fontId="140" fillId="19" borderId="4" xfId="0" applyFont="1" applyFill="1" applyBorder="1" applyAlignment="1">
      <alignment vertical="center" wrapText="1"/>
    </xf>
    <xf numFmtId="0" fontId="137" fillId="13" borderId="0" xfId="0" applyFont="1" applyFill="1" applyAlignment="1">
      <alignment vertical="center"/>
    </xf>
    <xf numFmtId="0" fontId="136" fillId="13" borderId="5" xfId="0" applyFont="1" applyFill="1" applyBorder="1" applyAlignment="1">
      <alignment vertical="center" wrapText="1"/>
    </xf>
    <xf numFmtId="0" fontId="136" fillId="13" borderId="8" xfId="0" applyFont="1" applyFill="1" applyBorder="1" applyAlignment="1">
      <alignment vertical="center" wrapText="1"/>
    </xf>
    <xf numFmtId="0" fontId="157" fillId="19" borderId="3" xfId="0" applyFont="1" applyFill="1" applyBorder="1" applyAlignment="1">
      <alignment vertical="center" wrapText="1"/>
    </xf>
    <xf numFmtId="0" fontId="25" fillId="19" borderId="3" xfId="0" applyFont="1" applyFill="1" applyBorder="1" applyAlignment="1">
      <alignment horizontal="left" vertical="center"/>
    </xf>
    <xf numFmtId="0" fontId="112" fillId="19" borderId="5" xfId="0" applyFont="1" applyFill="1" applyBorder="1"/>
    <xf numFmtId="0" fontId="25" fillId="19" borderId="5" xfId="0" applyFont="1" applyFill="1" applyBorder="1" applyAlignment="1">
      <alignment vertical="center"/>
    </xf>
    <xf numFmtId="0" fontId="25" fillId="19" borderId="5" xfId="0" applyFont="1" applyFill="1" applyBorder="1" applyAlignment="1">
      <alignment vertical="center" wrapText="1"/>
    </xf>
    <xf numFmtId="177" fontId="134" fillId="0" borderId="6" xfId="0" applyNumberFormat="1" applyFont="1" applyBorder="1" applyAlignment="1">
      <alignment vertical="center"/>
    </xf>
    <xf numFmtId="177" fontId="134" fillId="0" borderId="9" xfId="0" applyNumberFormat="1" applyFont="1" applyBorder="1" applyAlignment="1">
      <alignment vertical="center"/>
    </xf>
    <xf numFmtId="177" fontId="134" fillId="0" borderId="10" xfId="0" applyNumberFormat="1" applyFont="1" applyBorder="1" applyAlignment="1">
      <alignment vertical="center"/>
    </xf>
    <xf numFmtId="0" fontId="110" fillId="12" borderId="4" xfId="0" applyFont="1" applyFill="1" applyBorder="1" applyAlignment="1">
      <alignment horizontal="center" vertical="center" wrapText="1"/>
    </xf>
    <xf numFmtId="0" fontId="112" fillId="0" borderId="3" xfId="0" applyFont="1" applyBorder="1" applyAlignment="1">
      <alignment horizontal="center" vertical="center"/>
    </xf>
    <xf numFmtId="0" fontId="145" fillId="9" borderId="3" xfId="0" applyFont="1" applyFill="1" applyBorder="1" applyAlignment="1">
      <alignment vertical="center" wrapText="1"/>
    </xf>
    <xf numFmtId="0" fontId="145" fillId="9" borderId="4" xfId="0" applyFont="1" applyFill="1" applyBorder="1" applyAlignment="1">
      <alignment vertical="center" wrapText="1"/>
    </xf>
    <xf numFmtId="0" fontId="145" fillId="9" borderId="3" xfId="0" applyFont="1" applyFill="1" applyBorder="1" applyAlignment="1">
      <alignment vertical="center"/>
    </xf>
    <xf numFmtId="0" fontId="110" fillId="18" borderId="3" xfId="0" applyFont="1" applyFill="1" applyBorder="1"/>
    <xf numFmtId="0" fontId="158" fillId="9" borderId="3" xfId="0" applyFont="1" applyFill="1" applyBorder="1" applyAlignment="1">
      <alignment horizontal="left" vertical="center" wrapText="1"/>
    </xf>
    <xf numFmtId="0" fontId="145" fillId="9" borderId="3" xfId="7" applyFont="1" applyFill="1" applyBorder="1" applyAlignment="1">
      <alignment horizontal="left" vertical="center" wrapText="1"/>
    </xf>
    <xf numFmtId="0" fontId="113" fillId="13" borderId="3" xfId="0" applyFont="1" applyFill="1" applyBorder="1" applyAlignment="1">
      <alignment horizontal="center" vertical="center" wrapText="1"/>
    </xf>
    <xf numFmtId="0" fontId="113" fillId="13" borderId="3" xfId="0" applyFont="1" applyFill="1" applyBorder="1" applyAlignment="1">
      <alignment vertical="center" wrapText="1"/>
    </xf>
    <xf numFmtId="179" fontId="113" fillId="13" borderId="3" xfId="0" applyNumberFormat="1" applyFont="1" applyFill="1" applyBorder="1" applyAlignment="1">
      <alignment horizontal="center" vertical="center" wrapText="1"/>
    </xf>
    <xf numFmtId="179" fontId="113" fillId="13" borderId="3" xfId="0" applyNumberFormat="1" applyFont="1" applyFill="1" applyBorder="1" applyAlignment="1">
      <alignment horizontal="center" wrapText="1"/>
    </xf>
    <xf numFmtId="0" fontId="113" fillId="13" borderId="4" xfId="0" applyFont="1" applyFill="1" applyBorder="1" applyAlignment="1">
      <alignment horizontal="center" vertical="center" wrapText="1"/>
    </xf>
    <xf numFmtId="0" fontId="113" fillId="13" borderId="4" xfId="0" applyFont="1" applyFill="1" applyBorder="1" applyAlignment="1">
      <alignment vertical="center" wrapText="1"/>
    </xf>
    <xf numFmtId="0" fontId="113" fillId="13" borderId="3" xfId="0" applyFont="1" applyFill="1" applyBorder="1" applyAlignment="1">
      <alignment horizontal="center" wrapText="1"/>
    </xf>
    <xf numFmtId="0" fontId="113" fillId="13" borderId="4" xfId="0" applyFont="1" applyFill="1" applyBorder="1" applyAlignment="1">
      <alignment horizontal="center" vertical="center"/>
    </xf>
    <xf numFmtId="0" fontId="113" fillId="13" borderId="4" xfId="0" applyFont="1" applyFill="1" applyBorder="1" applyAlignment="1">
      <alignment horizontal="left"/>
    </xf>
    <xf numFmtId="179" fontId="113" fillId="13" borderId="4" xfId="0" applyNumberFormat="1" applyFont="1" applyFill="1" applyBorder="1" applyAlignment="1">
      <alignment horizontal="center" vertical="center" wrapText="1"/>
    </xf>
    <xf numFmtId="179" fontId="113" fillId="13" borderId="4" xfId="0" applyNumberFormat="1" applyFont="1" applyFill="1" applyBorder="1" applyAlignment="1">
      <alignment horizontal="center" wrapText="1"/>
    </xf>
    <xf numFmtId="0" fontId="110" fillId="9" borderId="3" xfId="0" applyFont="1" applyFill="1" applyBorder="1" applyAlignment="1">
      <alignment horizontal="center"/>
    </xf>
    <xf numFmtId="0" fontId="112" fillId="9" borderId="3" xfId="0" applyFont="1" applyFill="1" applyBorder="1" applyAlignment="1">
      <alignment horizontal="center" wrapText="1"/>
    </xf>
    <xf numFmtId="0" fontId="112" fillId="18" borderId="3" xfId="0" applyFont="1" applyFill="1" applyBorder="1" applyAlignment="1">
      <alignment horizontal="center" vertical="center" wrapText="1"/>
    </xf>
    <xf numFmtId="0" fontId="114" fillId="0" borderId="0" xfId="0" applyFont="1"/>
    <xf numFmtId="0" fontId="23" fillId="12" borderId="7" xfId="0" applyFont="1" applyFill="1" applyBorder="1" applyAlignment="1">
      <alignment horizontal="center" vertical="center" wrapText="1"/>
    </xf>
    <xf numFmtId="0" fontId="23" fillId="9" borderId="3" xfId="0" applyFont="1" applyFill="1" applyBorder="1" applyAlignment="1">
      <alignment horizontal="left" vertical="center" wrapText="1"/>
    </xf>
    <xf numFmtId="0" fontId="23" fillId="0" borderId="3" xfId="0" applyFont="1" applyBorder="1" applyAlignment="1">
      <alignment horizontal="left" vertical="center"/>
    </xf>
    <xf numFmtId="0" fontId="110" fillId="9" borderId="3" xfId="0" applyFont="1" applyFill="1" applyBorder="1" applyAlignment="1">
      <alignment horizontal="left" vertical="center" wrapText="1"/>
    </xf>
    <xf numFmtId="0" fontId="114" fillId="0" borderId="3" xfId="0" applyFont="1" applyBorder="1"/>
    <xf numFmtId="176" fontId="23" fillId="9" borderId="7" xfId="1" applyNumberFormat="1" applyFont="1" applyFill="1" applyBorder="1" applyAlignment="1">
      <alignment horizontal="center" vertical="center"/>
    </xf>
    <xf numFmtId="0" fontId="25" fillId="68" borderId="3" xfId="0" applyFont="1" applyFill="1" applyBorder="1" applyAlignment="1">
      <alignment vertical="center" wrapText="1"/>
    </xf>
    <xf numFmtId="0" fontId="113" fillId="6" borderId="3" xfId="2" applyFont="1" applyBorder="1" applyAlignment="1">
      <alignment vertical="center"/>
    </xf>
    <xf numFmtId="0" fontId="158" fillId="69" borderId="3" xfId="0" applyFont="1" applyFill="1" applyBorder="1" applyAlignment="1">
      <alignment horizontal="left" vertical="center" wrapText="1"/>
    </xf>
    <xf numFmtId="0" fontId="25" fillId="9" borderId="4" xfId="0" applyFont="1" applyFill="1" applyBorder="1"/>
    <xf numFmtId="0" fontId="98" fillId="9" borderId="0" xfId="0" applyFont="1" applyFill="1"/>
    <xf numFmtId="0" fontId="94" fillId="9" borderId="3" xfId="0" applyFont="1" applyFill="1" applyBorder="1" applyAlignment="1">
      <alignment horizontal="left"/>
    </xf>
    <xf numFmtId="0" fontId="55" fillId="8" borderId="3" xfId="3" applyFont="1" applyFill="1" applyBorder="1" applyAlignment="1">
      <alignment horizontal="center"/>
    </xf>
    <xf numFmtId="0" fontId="114" fillId="0" borderId="3" xfId="0" applyFont="1" applyBorder="1" applyAlignment="1">
      <alignment horizontal="left" vertical="center"/>
    </xf>
    <xf numFmtId="0" fontId="23" fillId="12" borderId="3" xfId="0" applyFont="1" applyFill="1" applyBorder="1" applyAlignment="1">
      <alignment horizontal="center" vertical="center" wrapText="1"/>
    </xf>
    <xf numFmtId="0" fontId="23" fillId="9" borderId="3" xfId="0" applyFont="1" applyFill="1" applyBorder="1" applyAlignment="1">
      <alignment horizontal="center" vertical="center" wrapText="1"/>
    </xf>
    <xf numFmtId="0" fontId="25" fillId="0" borderId="6" xfId="3" applyFont="1" applyBorder="1"/>
    <xf numFmtId="0" fontId="110" fillId="9" borderId="3" xfId="0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/>
    </xf>
    <xf numFmtId="0" fontId="30" fillId="9" borderId="3" xfId="0" applyFont="1" applyFill="1" applyBorder="1" applyAlignment="1">
      <alignment vertical="center"/>
    </xf>
    <xf numFmtId="0" fontId="140" fillId="37" borderId="3" xfId="0" applyFont="1" applyFill="1" applyBorder="1" applyAlignment="1">
      <alignment horizontal="right" vertical="center"/>
    </xf>
    <xf numFmtId="0" fontId="140" fillId="37" borderId="3" xfId="3" applyFont="1" applyFill="1" applyBorder="1" applyAlignment="1">
      <alignment horizontal="right" vertical="center"/>
    </xf>
    <xf numFmtId="176" fontId="140" fillId="9" borderId="4" xfId="1" applyNumberFormat="1" applyFont="1" applyFill="1" applyBorder="1" applyAlignment="1">
      <alignment vertical="center"/>
    </xf>
    <xf numFmtId="0" fontId="112" fillId="37" borderId="3" xfId="0" applyFont="1" applyFill="1" applyBorder="1" applyAlignment="1">
      <alignment vertical="center" wrapText="1"/>
    </xf>
    <xf numFmtId="0" fontId="112" fillId="0" borderId="4" xfId="0" applyFont="1" applyBorder="1" applyAlignment="1">
      <alignment vertical="center" wrapText="1"/>
    </xf>
    <xf numFmtId="0" fontId="23" fillId="31" borderId="3" xfId="0" applyFont="1" applyFill="1" applyBorder="1" applyAlignment="1">
      <alignment vertical="center"/>
    </xf>
    <xf numFmtId="0" fontId="25" fillId="0" borderId="10" xfId="0" applyFont="1" applyBorder="1" applyAlignment="1">
      <alignment vertical="center" wrapText="1"/>
    </xf>
    <xf numFmtId="0" fontId="110" fillId="9" borderId="4" xfId="0" applyFont="1" applyFill="1" applyBorder="1" applyAlignment="1">
      <alignment horizontal="left" vertical="center"/>
    </xf>
    <xf numFmtId="0" fontId="108" fillId="37" borderId="3" xfId="0" applyFont="1" applyFill="1" applyBorder="1" applyAlignment="1">
      <alignment vertical="center"/>
    </xf>
    <xf numFmtId="0" fontId="108" fillId="9" borderId="6" xfId="0" applyFont="1" applyFill="1" applyBorder="1" applyAlignment="1">
      <alignment vertical="center" wrapText="1"/>
    </xf>
    <xf numFmtId="0" fontId="108" fillId="0" borderId="6" xfId="0" applyFont="1" applyBorder="1" applyAlignment="1">
      <alignment vertical="center"/>
    </xf>
    <xf numFmtId="0" fontId="109" fillId="0" borderId="6" xfId="3" applyFont="1" applyBorder="1" applyAlignment="1">
      <alignment vertical="center"/>
    </xf>
    <xf numFmtId="0" fontId="109" fillId="0" borderId="6" xfId="18" applyFont="1" applyFill="1" applyBorder="1" applyAlignment="1">
      <alignment vertical="center"/>
    </xf>
    <xf numFmtId="0" fontId="108" fillId="0" borderId="6" xfId="7" applyFont="1" applyFill="1" applyBorder="1" applyAlignment="1">
      <alignment vertical="center" wrapText="1"/>
    </xf>
    <xf numFmtId="0" fontId="106" fillId="6" borderId="3" xfId="2" applyFont="1" applyBorder="1" applyAlignment="1">
      <alignment vertical="center"/>
    </xf>
    <xf numFmtId="0" fontId="140" fillId="32" borderId="3" xfId="1" applyFont="1" applyFill="1" applyBorder="1" applyAlignment="1">
      <alignment vertical="center"/>
    </xf>
    <xf numFmtId="176" fontId="136" fillId="9" borderId="3" xfId="2" applyNumberFormat="1" applyFont="1" applyFill="1" applyBorder="1" applyAlignment="1">
      <alignment vertical="center" wrapText="1"/>
    </xf>
    <xf numFmtId="0" fontId="140" fillId="0" borderId="3" xfId="0" applyFont="1" applyBorder="1"/>
    <xf numFmtId="0" fontId="140" fillId="9" borderId="4" xfId="0" applyFont="1" applyFill="1" applyBorder="1" applyAlignment="1">
      <alignment vertical="center" wrapText="1"/>
    </xf>
    <xf numFmtId="49" fontId="140" fillId="19" borderId="3" xfId="0" applyNumberFormat="1" applyFont="1" applyFill="1" applyBorder="1" applyAlignment="1">
      <alignment vertical="center" wrapText="1"/>
    </xf>
    <xf numFmtId="0" fontId="140" fillId="0" borderId="4" xfId="0" applyFont="1" applyBorder="1" applyAlignment="1">
      <alignment vertical="center" wrapText="1"/>
    </xf>
    <xf numFmtId="0" fontId="137" fillId="9" borderId="4" xfId="0" applyFont="1" applyFill="1" applyBorder="1" applyAlignment="1">
      <alignment vertical="center"/>
    </xf>
    <xf numFmtId="0" fontId="140" fillId="9" borderId="4" xfId="0" applyFont="1" applyFill="1" applyBorder="1" applyAlignment="1">
      <alignment vertical="center"/>
    </xf>
    <xf numFmtId="0" fontId="140" fillId="19" borderId="3" xfId="1" applyFont="1" applyFill="1" applyBorder="1" applyAlignment="1">
      <alignment vertical="center"/>
    </xf>
    <xf numFmtId="176" fontId="140" fillId="19" borderId="3" xfId="1" applyNumberFormat="1" applyFont="1" applyFill="1" applyBorder="1" applyAlignment="1">
      <alignment vertical="center"/>
    </xf>
    <xf numFmtId="0" fontId="24" fillId="6" borderId="9" xfId="2" applyFont="1" applyBorder="1" applyAlignment="1">
      <alignment vertical="center"/>
    </xf>
    <xf numFmtId="0" fontId="23" fillId="0" borderId="10" xfId="0" applyFont="1" applyBorder="1" applyAlignment="1">
      <alignment vertical="center"/>
    </xf>
    <xf numFmtId="0" fontId="25" fillId="0" borderId="10" xfId="0" applyFont="1" applyBorder="1" applyAlignment="1">
      <alignment vertical="center"/>
    </xf>
    <xf numFmtId="0" fontId="25" fillId="9" borderId="6" xfId="3" applyFont="1" applyFill="1" applyBorder="1" applyAlignment="1">
      <alignment vertical="center"/>
    </xf>
    <xf numFmtId="0" fontId="23" fillId="9" borderId="3" xfId="3" applyFont="1" applyFill="1" applyBorder="1" applyAlignment="1">
      <alignment vertical="center"/>
    </xf>
    <xf numFmtId="0" fontId="25" fillId="0" borderId="4" xfId="0" applyFont="1" applyBorder="1"/>
    <xf numFmtId="0" fontId="23" fillId="68" borderId="3" xfId="3" applyFont="1" applyFill="1" applyBorder="1" applyAlignment="1">
      <alignment vertical="center" wrapText="1"/>
    </xf>
    <xf numFmtId="0" fontId="25" fillId="19" borderId="6" xfId="0" applyFont="1" applyFill="1" applyBorder="1" applyAlignment="1">
      <alignment vertical="center"/>
    </xf>
    <xf numFmtId="0" fontId="23" fillId="70" borderId="3" xfId="3" applyFont="1" applyFill="1" applyBorder="1" applyAlignment="1">
      <alignment horizontal="center"/>
    </xf>
    <xf numFmtId="0" fontId="146" fillId="9" borderId="4" xfId="0" applyFont="1" applyFill="1" applyBorder="1" applyAlignment="1">
      <alignment horizontal="center" vertical="center"/>
    </xf>
    <xf numFmtId="0" fontId="25" fillId="19" borderId="4" xfId="0" applyFont="1" applyFill="1" applyBorder="1" applyAlignment="1">
      <alignment vertical="center" wrapText="1"/>
    </xf>
    <xf numFmtId="0" fontId="25" fillId="19" borderId="0" xfId="0" applyFont="1" applyFill="1" applyAlignment="1">
      <alignment vertical="center"/>
    </xf>
    <xf numFmtId="0" fontId="55" fillId="19" borderId="4" xfId="0" applyFont="1" applyFill="1" applyBorder="1" applyAlignment="1">
      <alignment vertical="center"/>
    </xf>
    <xf numFmtId="0" fontId="25" fillId="19" borderId="4" xfId="3" applyFont="1" applyFill="1" applyBorder="1" applyAlignment="1">
      <alignment vertical="center"/>
    </xf>
    <xf numFmtId="0" fontId="23" fillId="19" borderId="0" xfId="0" applyFont="1" applyFill="1" applyAlignment="1">
      <alignment vertical="center"/>
    </xf>
    <xf numFmtId="0" fontId="114" fillId="19" borderId="3" xfId="0" applyFont="1" applyFill="1" applyBorder="1" applyAlignment="1">
      <alignment horizontal="center" vertical="center" wrapText="1"/>
    </xf>
    <xf numFmtId="0" fontId="25" fillId="19" borderId="4" xfId="0" applyFont="1" applyFill="1" applyBorder="1" applyAlignment="1">
      <alignment vertical="center"/>
    </xf>
    <xf numFmtId="0" fontId="25" fillId="19" borderId="4" xfId="0" applyFont="1" applyFill="1" applyBorder="1"/>
    <xf numFmtId="0" fontId="25" fillId="19" borderId="3" xfId="0" applyFont="1" applyFill="1" applyBorder="1"/>
    <xf numFmtId="0" fontId="112" fillId="19" borderId="3" xfId="0" applyFont="1" applyFill="1" applyBorder="1"/>
    <xf numFmtId="0" fontId="112" fillId="19" borderId="3" xfId="0" applyFont="1" applyFill="1" applyBorder="1" applyAlignment="1">
      <alignment horizontal="center" vertical="center"/>
    </xf>
    <xf numFmtId="0" fontId="25" fillId="19" borderId="3" xfId="3" applyFont="1" applyFill="1" applyBorder="1" applyAlignment="1">
      <alignment vertical="center" wrapText="1"/>
    </xf>
    <xf numFmtId="0" fontId="25" fillId="19" borderId="16" xfId="0" applyFont="1" applyFill="1" applyBorder="1" applyAlignment="1">
      <alignment vertical="center" wrapText="1"/>
    </xf>
    <xf numFmtId="0" fontId="25" fillId="19" borderId="10" xfId="3" applyFont="1" applyFill="1" applyBorder="1" applyAlignment="1">
      <alignment vertical="center"/>
    </xf>
    <xf numFmtId="0" fontId="25" fillId="19" borderId="16" xfId="0" applyFont="1" applyFill="1" applyBorder="1" applyAlignment="1">
      <alignment vertical="center"/>
    </xf>
    <xf numFmtId="0" fontId="23" fillId="19" borderId="3" xfId="18" applyFont="1" applyFill="1" applyBorder="1" applyAlignment="1">
      <alignment vertical="center"/>
    </xf>
    <xf numFmtId="0" fontId="29" fillId="19" borderId="3" xfId="0" applyFont="1" applyFill="1" applyBorder="1"/>
    <xf numFmtId="0" fontId="140" fillId="19" borderId="3" xfId="4" applyFont="1" applyFill="1" applyBorder="1" applyAlignment="1">
      <alignment vertical="center"/>
    </xf>
    <xf numFmtId="0" fontId="137" fillId="19" borderId="0" xfId="0" applyFont="1" applyFill="1" applyAlignment="1">
      <alignment vertical="center"/>
    </xf>
    <xf numFmtId="0" fontId="140" fillId="19" borderId="3" xfId="3" applyFont="1" applyFill="1" applyBorder="1" applyAlignment="1">
      <alignment horizontal="right" vertical="center"/>
    </xf>
    <xf numFmtId="0" fontId="140" fillId="19" borderId="3" xfId="3" applyFont="1" applyFill="1" applyBorder="1"/>
    <xf numFmtId="0" fontId="112" fillId="19" borderId="4" xfId="0" applyFont="1" applyFill="1" applyBorder="1" applyAlignment="1">
      <alignment horizontal="center" vertical="center"/>
    </xf>
    <xf numFmtId="0" fontId="140" fillId="19" borderId="7" xfId="0" applyFont="1" applyFill="1" applyBorder="1" applyAlignment="1">
      <alignment vertical="center"/>
    </xf>
    <xf numFmtId="0" fontId="112" fillId="19" borderId="4" xfId="0" applyFont="1" applyFill="1" applyBorder="1" applyAlignment="1">
      <alignment horizontal="right" vertical="center" wrapText="1"/>
    </xf>
    <xf numFmtId="0" fontId="140" fillId="19" borderId="3" xfId="0" applyFont="1" applyFill="1" applyBorder="1"/>
    <xf numFmtId="0" fontId="141" fillId="19" borderId="3" xfId="0" applyFont="1" applyFill="1" applyBorder="1" applyAlignment="1">
      <alignment vertical="center" wrapText="1"/>
    </xf>
    <xf numFmtId="0" fontId="140" fillId="19" borderId="6" xfId="3" applyFont="1" applyFill="1" applyBorder="1"/>
    <xf numFmtId="0" fontId="140" fillId="19" borderId="0" xfId="0" applyFont="1" applyFill="1" applyAlignment="1">
      <alignment vertical="center"/>
    </xf>
    <xf numFmtId="0" fontId="140" fillId="19" borderId="4" xfId="0" applyFont="1" applyFill="1" applyBorder="1"/>
    <xf numFmtId="0" fontId="140" fillId="19" borderId="7" xfId="0" applyFont="1" applyFill="1" applyBorder="1" applyAlignment="1">
      <alignment vertical="center" wrapText="1"/>
    </xf>
    <xf numFmtId="176" fontId="140" fillId="37" borderId="3" xfId="1" applyNumberFormat="1" applyFont="1" applyFill="1" applyBorder="1" applyAlignment="1">
      <alignment vertical="center"/>
    </xf>
    <xf numFmtId="0" fontId="140" fillId="9" borderId="4" xfId="1" applyFont="1" applyFill="1" applyBorder="1" applyAlignment="1">
      <alignment vertical="center"/>
    </xf>
    <xf numFmtId="0" fontId="24" fillId="9" borderId="4" xfId="2" applyFont="1" applyFill="1" applyBorder="1" applyAlignment="1">
      <alignment vertical="center"/>
    </xf>
    <xf numFmtId="0" fontId="24" fillId="19" borderId="4" xfId="2" applyFont="1" applyFill="1" applyBorder="1" applyAlignment="1">
      <alignment vertical="center"/>
    </xf>
    <xf numFmtId="0" fontId="137" fillId="9" borderId="25" xfId="0" applyFont="1" applyFill="1" applyBorder="1" applyAlignment="1">
      <alignment vertical="center"/>
    </xf>
    <xf numFmtId="0" fontId="114" fillId="19" borderId="6" xfId="0" applyFont="1" applyFill="1" applyBorder="1" applyAlignment="1">
      <alignment vertical="center" wrapText="1"/>
    </xf>
    <xf numFmtId="0" fontId="112" fillId="19" borderId="3" xfId="0" applyFont="1" applyFill="1" applyBorder="1" applyAlignment="1">
      <alignment horizontal="right" vertical="center"/>
    </xf>
    <xf numFmtId="0" fontId="112" fillId="19" borderId="3" xfId="4" applyFont="1" applyFill="1" applyBorder="1" applyAlignment="1">
      <alignment vertical="center"/>
    </xf>
    <xf numFmtId="0" fontId="110" fillId="19" borderId="3" xfId="0" applyFont="1" applyFill="1" applyBorder="1" applyAlignment="1">
      <alignment vertical="center"/>
    </xf>
    <xf numFmtId="0" fontId="112" fillId="19" borderId="7" xfId="0" applyFont="1" applyFill="1" applyBorder="1" applyAlignment="1">
      <alignment vertical="center"/>
    </xf>
    <xf numFmtId="0" fontId="110" fillId="19" borderId="0" xfId="0" applyFont="1" applyFill="1" applyAlignment="1">
      <alignment vertical="center"/>
    </xf>
    <xf numFmtId="0" fontId="112" fillId="19" borderId="4" xfId="0" applyFont="1" applyFill="1" applyBorder="1" applyAlignment="1">
      <alignment horizontal="right" vertical="center"/>
    </xf>
    <xf numFmtId="0" fontId="112" fillId="19" borderId="3" xfId="0" applyFont="1" applyFill="1" applyBorder="1" applyAlignment="1">
      <alignment horizontal="right" vertical="center" wrapText="1"/>
    </xf>
    <xf numFmtId="0" fontId="113" fillId="19" borderId="25" xfId="2" applyFont="1" applyFill="1" applyBorder="1" applyAlignment="1">
      <alignment vertical="center"/>
    </xf>
    <xf numFmtId="0" fontId="114" fillId="19" borderId="4" xfId="0" applyFont="1" applyFill="1" applyBorder="1" applyAlignment="1">
      <alignment horizontal="center" vertical="center" wrapText="1"/>
    </xf>
    <xf numFmtId="0" fontId="114" fillId="19" borderId="4" xfId="0" applyFont="1" applyFill="1" applyBorder="1" applyAlignment="1">
      <alignment horizontal="right" vertical="center"/>
    </xf>
    <xf numFmtId="0" fontId="110" fillId="19" borderId="3" xfId="18" applyFont="1" applyFill="1" applyBorder="1" applyAlignment="1">
      <alignment vertical="center"/>
    </xf>
    <xf numFmtId="0" fontId="112" fillId="19" borderId="3" xfId="7" applyFont="1" applyFill="1" applyBorder="1" applyAlignment="1">
      <alignment vertical="center" wrapText="1"/>
    </xf>
    <xf numFmtId="0" fontId="114" fillId="19" borderId="3" xfId="0" applyFont="1" applyFill="1" applyBorder="1"/>
    <xf numFmtId="0" fontId="112" fillId="19" borderId="3" xfId="0" applyFont="1" applyFill="1" applyBorder="1" applyAlignment="1">
      <alignment horizontal="left" vertical="center" wrapText="1"/>
    </xf>
    <xf numFmtId="0" fontId="145" fillId="19" borderId="3" xfId="0" applyFont="1" applyFill="1" applyBorder="1"/>
    <xf numFmtId="0" fontId="110" fillId="0" borderId="4" xfId="0" applyFont="1" applyBorder="1" applyAlignment="1">
      <alignment vertical="center"/>
    </xf>
    <xf numFmtId="0" fontId="112" fillId="9" borderId="4" xfId="1" applyFont="1" applyFill="1" applyBorder="1" applyAlignment="1">
      <alignment vertical="center"/>
    </xf>
    <xf numFmtId="0" fontId="113" fillId="9" borderId="4" xfId="2" applyFont="1" applyFill="1" applyBorder="1" applyAlignment="1">
      <alignment vertical="center"/>
    </xf>
    <xf numFmtId="0" fontId="113" fillId="19" borderId="4" xfId="2" applyFont="1" applyFill="1" applyBorder="1" applyAlignment="1">
      <alignment vertical="center"/>
    </xf>
    <xf numFmtId="176" fontId="112" fillId="9" borderId="4" xfId="1" applyNumberFormat="1" applyFont="1" applyFill="1" applyBorder="1" applyAlignment="1">
      <alignment vertical="center"/>
    </xf>
    <xf numFmtId="176" fontId="112" fillId="9" borderId="4" xfId="5" applyNumberFormat="1" applyFont="1" applyFill="1" applyBorder="1" applyAlignment="1">
      <alignment vertical="center"/>
    </xf>
    <xf numFmtId="0" fontId="112" fillId="19" borderId="4" xfId="0" applyFont="1" applyFill="1" applyBorder="1" applyAlignment="1">
      <alignment vertical="center"/>
    </xf>
    <xf numFmtId="0" fontId="110" fillId="9" borderId="25" xfId="0" applyFont="1" applyFill="1" applyBorder="1" applyAlignment="1">
      <alignment vertical="center"/>
    </xf>
    <xf numFmtId="176" fontId="112" fillId="9" borderId="25" xfId="5" applyNumberFormat="1" applyFont="1" applyFill="1" applyBorder="1" applyAlignment="1">
      <alignment vertical="center"/>
    </xf>
    <xf numFmtId="0" fontId="109" fillId="19" borderId="3" xfId="0" applyFont="1" applyFill="1" applyBorder="1" applyAlignment="1">
      <alignment vertical="center"/>
    </xf>
    <xf numFmtId="0" fontId="108" fillId="19" borderId="4" xfId="0" applyFont="1" applyFill="1" applyBorder="1" applyAlignment="1">
      <alignment vertical="center" wrapText="1"/>
    </xf>
    <xf numFmtId="0" fontId="108" fillId="19" borderId="3" xfId="4" applyFont="1" applyFill="1" applyBorder="1" applyAlignment="1">
      <alignment vertical="center"/>
    </xf>
    <xf numFmtId="0" fontId="108" fillId="19" borderId="3" xfId="3" applyFont="1" applyFill="1" applyBorder="1"/>
    <xf numFmtId="0" fontId="23" fillId="19" borderId="3" xfId="3" applyFont="1" applyFill="1" applyBorder="1" applyAlignment="1">
      <alignment horizontal="center"/>
    </xf>
    <xf numFmtId="0" fontId="108" fillId="19" borderId="5" xfId="0" applyFont="1" applyFill="1" applyBorder="1" applyAlignment="1">
      <alignment vertical="center" wrapText="1"/>
    </xf>
    <xf numFmtId="0" fontId="108" fillId="19" borderId="3" xfId="7" applyFont="1" applyFill="1" applyBorder="1" applyAlignment="1">
      <alignment vertical="center" wrapText="1"/>
    </xf>
    <xf numFmtId="0" fontId="108" fillId="19" borderId="3" xfId="0" applyFont="1" applyFill="1" applyBorder="1"/>
    <xf numFmtId="0" fontId="26" fillId="19" borderId="3" xfId="0" applyFont="1" applyFill="1" applyBorder="1" applyAlignment="1">
      <alignment horizontal="left" vertical="center" wrapText="1"/>
    </xf>
    <xf numFmtId="0" fontId="108" fillId="19" borderId="6" xfId="0" applyFont="1" applyFill="1" applyBorder="1" applyAlignment="1">
      <alignment vertical="center" wrapText="1"/>
    </xf>
    <xf numFmtId="0" fontId="140" fillId="19" borderId="4" xfId="0" applyFont="1" applyFill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3" fillId="0" borderId="4" xfId="0" applyFont="1" applyBorder="1" applyAlignment="1">
      <alignment vertical="center"/>
    </xf>
    <xf numFmtId="0" fontId="25" fillId="0" borderId="68" xfId="0" applyFont="1" applyBorder="1" applyAlignment="1">
      <alignment vertical="center"/>
    </xf>
    <xf numFmtId="0" fontId="140" fillId="9" borderId="25" xfId="0" applyFont="1" applyFill="1" applyBorder="1" applyAlignment="1">
      <alignment vertical="center"/>
    </xf>
    <xf numFmtId="0" fontId="140" fillId="19" borderId="3" xfId="3" applyFont="1" applyFill="1" applyBorder="1" applyAlignment="1">
      <alignment vertical="center" wrapText="1"/>
    </xf>
    <xf numFmtId="0" fontId="112" fillId="19" borderId="3" xfId="0" applyFont="1" applyFill="1" applyBorder="1" applyAlignment="1">
      <alignment horizontal="center" vertical="center" wrapText="1"/>
    </xf>
    <xf numFmtId="0" fontId="23" fillId="19" borderId="3" xfId="3" applyFont="1" applyFill="1" applyBorder="1" applyAlignment="1">
      <alignment vertical="center" wrapText="1"/>
    </xf>
    <xf numFmtId="0" fontId="140" fillId="19" borderId="4" xfId="3" applyFont="1" applyFill="1" applyBorder="1" applyAlignment="1">
      <alignment horizontal="center" vertical="center"/>
    </xf>
    <xf numFmtId="0" fontId="140" fillId="19" borderId="3" xfId="3" applyFont="1" applyFill="1" applyBorder="1" applyAlignment="1">
      <alignment horizontal="center" vertical="center"/>
    </xf>
    <xf numFmtId="0" fontId="140" fillId="19" borderId="3" xfId="7" applyFont="1" applyFill="1" applyBorder="1" applyAlignment="1">
      <alignment vertical="center" wrapText="1"/>
    </xf>
    <xf numFmtId="0" fontId="140" fillId="19" borderId="4" xfId="3" applyFont="1" applyFill="1" applyBorder="1" applyAlignment="1">
      <alignment horizontal="right" vertical="center"/>
    </xf>
    <xf numFmtId="0" fontId="145" fillId="19" borderId="3" xfId="0" applyFont="1" applyFill="1" applyBorder="1" applyAlignment="1">
      <alignment vertical="center" wrapText="1"/>
    </xf>
    <xf numFmtId="0" fontId="25" fillId="19" borderId="3" xfId="4" applyFont="1" applyFill="1" applyBorder="1" applyAlignment="1">
      <alignment vertical="center" wrapText="1"/>
    </xf>
    <xf numFmtId="0" fontId="23" fillId="37" borderId="5" xfId="1" applyFont="1" applyFill="1" applyBorder="1" applyAlignment="1">
      <alignment vertical="center" wrapText="1"/>
    </xf>
    <xf numFmtId="0" fontId="25" fillId="21" borderId="3" xfId="3" applyFont="1" applyFill="1" applyBorder="1" applyAlignment="1">
      <alignment horizontal="center" vertical="center"/>
    </xf>
    <xf numFmtId="176" fontId="25" fillId="37" borderId="3" xfId="1" applyNumberFormat="1" applyFont="1" applyFill="1" applyBorder="1" applyAlignment="1">
      <alignment horizontal="center" vertical="center"/>
    </xf>
    <xf numFmtId="0" fontId="25" fillId="9" borderId="4" xfId="1" applyFont="1" applyFill="1" applyBorder="1" applyAlignment="1">
      <alignment horizontal="center" vertical="center"/>
    </xf>
    <xf numFmtId="0" fontId="24" fillId="9" borderId="4" xfId="2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19" borderId="4" xfId="3" applyFont="1" applyFill="1" applyBorder="1" applyAlignment="1">
      <alignment horizontal="center"/>
    </xf>
    <xf numFmtId="0" fontId="25" fillId="0" borderId="4" xfId="0" applyFont="1" applyBorder="1" applyAlignment="1">
      <alignment horizontal="left" vertical="center" wrapText="1"/>
    </xf>
    <xf numFmtId="0" fontId="23" fillId="9" borderId="69" xfId="0" applyFont="1" applyFill="1" applyBorder="1" applyAlignment="1">
      <alignment vertical="center"/>
    </xf>
    <xf numFmtId="0" fontId="24" fillId="9" borderId="25" xfId="2" applyFont="1" applyFill="1" applyBorder="1" applyAlignment="1">
      <alignment horizontal="center" vertical="center"/>
    </xf>
    <xf numFmtId="0" fontId="23" fillId="9" borderId="25" xfId="0" applyFont="1" applyFill="1" applyBorder="1" applyAlignment="1">
      <alignment vertical="center"/>
    </xf>
    <xf numFmtId="176" fontId="25" fillId="0" borderId="3" xfId="1" applyNumberFormat="1" applyFont="1" applyFill="1" applyBorder="1" applyAlignment="1">
      <alignment vertical="center"/>
    </xf>
    <xf numFmtId="0" fontId="112" fillId="0" borderId="3" xfId="0" applyFont="1" applyBorder="1" applyAlignment="1">
      <alignment horizontal="right" vertical="center"/>
    </xf>
    <xf numFmtId="0" fontId="112" fillId="0" borderId="3" xfId="0" applyFont="1" applyBorder="1" applyAlignment="1">
      <alignment horizontal="left"/>
    </xf>
    <xf numFmtId="0" fontId="112" fillId="0" borderId="3" xfId="0" applyFont="1" applyBorder="1" applyAlignment="1">
      <alignment horizontal="left" vertical="center" wrapText="1"/>
    </xf>
    <xf numFmtId="0" fontId="94" fillId="0" borderId="4" xfId="0" applyFont="1" applyBorder="1" applyAlignment="1">
      <alignment vertical="center" wrapText="1"/>
    </xf>
    <xf numFmtId="0" fontId="25" fillId="0" borderId="4" xfId="0" applyFont="1" applyBorder="1" applyAlignment="1">
      <alignment vertical="center" wrapText="1"/>
    </xf>
    <xf numFmtId="0" fontId="25" fillId="0" borderId="6" xfId="0" applyFont="1" applyBorder="1" applyAlignment="1">
      <alignment vertical="center" wrapText="1"/>
    </xf>
    <xf numFmtId="0" fontId="25" fillId="0" borderId="3" xfId="1" applyFont="1" applyFill="1" applyBorder="1" applyAlignment="1">
      <alignment vertical="center"/>
    </xf>
    <xf numFmtId="0" fontId="25" fillId="0" borderId="6" xfId="0" applyFont="1" applyBorder="1" applyAlignment="1">
      <alignment vertical="center"/>
    </xf>
    <xf numFmtId="0" fontId="25" fillId="0" borderId="3" xfId="0" applyFont="1" applyBorder="1" applyAlignment="1">
      <alignment wrapText="1"/>
    </xf>
    <xf numFmtId="0" fontId="23" fillId="0" borderId="3" xfId="0" applyFont="1" applyBorder="1" applyAlignment="1">
      <alignment wrapText="1"/>
    </xf>
    <xf numFmtId="0" fontId="23" fillId="0" borderId="3" xfId="0" applyFont="1" applyBorder="1" applyAlignment="1">
      <alignment horizontal="center" vertical="center"/>
    </xf>
    <xf numFmtId="0" fontId="159" fillId="18" borderId="4" xfId="0" applyFont="1" applyFill="1" applyBorder="1" applyAlignment="1">
      <alignment vertical="center"/>
    </xf>
    <xf numFmtId="0" fontId="160" fillId="18" borderId="4" xfId="0" applyFont="1" applyFill="1" applyBorder="1" applyAlignment="1">
      <alignment vertical="center"/>
    </xf>
    <xf numFmtId="0" fontId="161" fillId="18" borderId="4" xfId="0" applyFont="1" applyFill="1" applyBorder="1" applyAlignment="1">
      <alignment vertical="center"/>
    </xf>
    <xf numFmtId="0" fontId="94" fillId="0" borderId="3" xfId="3" applyFont="1" applyBorder="1" applyAlignment="1">
      <alignment vertical="center"/>
    </xf>
    <xf numFmtId="0" fontId="94" fillId="0" borderId="3" xfId="1" applyFont="1" applyFill="1" applyBorder="1" applyAlignment="1">
      <alignment vertical="center"/>
    </xf>
    <xf numFmtId="0" fontId="94" fillId="0" borderId="3" xfId="0" applyFont="1" applyBorder="1" applyAlignment="1">
      <alignment vertical="center"/>
    </xf>
    <xf numFmtId="0" fontId="94" fillId="0" borderId="3" xfId="0" applyFont="1" applyBorder="1"/>
    <xf numFmtId="0" fontId="94" fillId="0" borderId="3" xfId="0" applyFont="1" applyBorder="1" applyAlignment="1">
      <alignment wrapText="1"/>
    </xf>
    <xf numFmtId="0" fontId="145" fillId="0" borderId="3" xfId="0" applyFont="1" applyBorder="1" applyAlignment="1">
      <alignment horizontal="center" vertical="center"/>
    </xf>
    <xf numFmtId="0" fontId="162" fillId="0" borderId="3" xfId="0" applyFont="1" applyBorder="1"/>
    <xf numFmtId="0" fontId="163" fillId="0" borderId="3" xfId="0" applyFont="1" applyBorder="1" applyAlignment="1">
      <alignment horizontal="center" vertical="center" wrapText="1"/>
    </xf>
    <xf numFmtId="49" fontId="94" fillId="0" borderId="3" xfId="0" applyNumberFormat="1" applyFont="1" applyBorder="1" applyAlignment="1">
      <alignment vertical="center" wrapText="1"/>
    </xf>
    <xf numFmtId="0" fontId="94" fillId="0" borderId="3" xfId="0" applyFont="1" applyBorder="1" applyAlignment="1">
      <alignment vertical="center" wrapText="1"/>
    </xf>
    <xf numFmtId="0" fontId="98" fillId="0" borderId="3" xfId="0" applyFont="1" applyBorder="1" applyAlignment="1">
      <alignment vertical="center"/>
    </xf>
    <xf numFmtId="0" fontId="94" fillId="0" borderId="3" xfId="0" applyFont="1" applyBorder="1" applyAlignment="1">
      <alignment horizontal="right" vertical="center"/>
    </xf>
    <xf numFmtId="0" fontId="97" fillId="0" borderId="3" xfId="0" applyFont="1" applyBorder="1" applyAlignment="1">
      <alignment vertical="center"/>
    </xf>
    <xf numFmtId="177" fontId="150" fillId="0" borderId="3" xfId="0" applyNumberFormat="1" applyFont="1" applyBorder="1" applyAlignment="1">
      <alignment horizontal="left" vertical="center"/>
    </xf>
    <xf numFmtId="0" fontId="151" fillId="13" borderId="3" xfId="0" applyFont="1" applyFill="1" applyBorder="1" applyAlignment="1">
      <alignment horizontal="center" vertical="center"/>
    </xf>
    <xf numFmtId="0" fontId="136" fillId="13" borderId="5" xfId="0" applyFont="1" applyFill="1" applyBorder="1" applyAlignment="1">
      <alignment horizontal="center" vertical="center" wrapText="1"/>
    </xf>
    <xf numFmtId="0" fontId="136" fillId="13" borderId="8" xfId="0" applyFont="1" applyFill="1" applyBorder="1" applyAlignment="1">
      <alignment horizontal="center" vertical="center" wrapText="1"/>
    </xf>
    <xf numFmtId="14" fontId="153" fillId="0" borderId="6" xfId="0" applyNumberFormat="1" applyFont="1" applyBorder="1" applyAlignment="1">
      <alignment horizontal="center" vertical="center"/>
    </xf>
    <xf numFmtId="14" fontId="153" fillId="0" borderId="9" xfId="0" applyNumberFormat="1" applyFont="1" applyBorder="1" applyAlignment="1">
      <alignment horizontal="center" vertical="center"/>
    </xf>
    <xf numFmtId="14" fontId="153" fillId="0" borderId="10" xfId="0" applyNumberFormat="1" applyFont="1" applyBorder="1" applyAlignment="1">
      <alignment horizontal="center" vertical="center"/>
    </xf>
    <xf numFmtId="0" fontId="136" fillId="13" borderId="9" xfId="0" applyFont="1" applyFill="1" applyBorder="1" applyAlignment="1">
      <alignment horizontal="center" vertical="center" wrapText="1"/>
    </xf>
    <xf numFmtId="0" fontId="136" fillId="13" borderId="10" xfId="0" applyFont="1" applyFill="1" applyBorder="1" applyAlignment="1">
      <alignment horizontal="center" vertical="center" wrapText="1"/>
    </xf>
    <xf numFmtId="0" fontId="134" fillId="0" borderId="0" xfId="0" applyFont="1" applyAlignment="1">
      <alignment horizontal="left" vertical="center"/>
    </xf>
    <xf numFmtId="14" fontId="134" fillId="0" borderId="14" xfId="0" applyNumberFormat="1" applyFont="1" applyBorder="1" applyAlignment="1">
      <alignment horizontal="center" vertical="center"/>
    </xf>
    <xf numFmtId="14" fontId="134" fillId="0" borderId="0" xfId="0" applyNumberFormat="1" applyFont="1" applyAlignment="1">
      <alignment horizontal="center" vertical="center"/>
    </xf>
    <xf numFmtId="14" fontId="139" fillId="0" borderId="8" xfId="0" applyNumberFormat="1" applyFont="1" applyBorder="1" applyAlignment="1">
      <alignment horizontal="left" vertical="center"/>
    </xf>
    <xf numFmtId="0" fontId="136" fillId="13" borderId="11" xfId="0" applyFont="1" applyFill="1" applyBorder="1" applyAlignment="1">
      <alignment horizontal="center" vertical="center"/>
    </xf>
    <xf numFmtId="0" fontId="136" fillId="13" borderId="12" xfId="0" applyFont="1" applyFill="1" applyBorder="1" applyAlignment="1">
      <alignment horizontal="center" vertical="center"/>
    </xf>
    <xf numFmtId="0" fontId="136" fillId="13" borderId="13" xfId="0" applyFont="1" applyFill="1" applyBorder="1" applyAlignment="1">
      <alignment horizontal="center" vertical="center"/>
    </xf>
    <xf numFmtId="0" fontId="136" fillId="13" borderId="14" xfId="0" applyFont="1" applyFill="1" applyBorder="1" applyAlignment="1">
      <alignment horizontal="center" vertical="center"/>
    </xf>
    <xf numFmtId="0" fontId="136" fillId="13" borderId="0" xfId="0" applyFont="1" applyFill="1" applyAlignment="1">
      <alignment horizontal="center" vertical="center"/>
    </xf>
    <xf numFmtId="177" fontId="139" fillId="0" borderId="0" xfId="0" applyNumberFormat="1" applyFont="1" applyAlignment="1">
      <alignment horizontal="center" vertical="center"/>
    </xf>
    <xf numFmtId="177" fontId="104" fillId="0" borderId="0" xfId="0" applyNumberFormat="1" applyFont="1" applyAlignment="1">
      <alignment horizontal="left" vertical="center"/>
    </xf>
    <xf numFmtId="0" fontId="105" fillId="13" borderId="3" xfId="0" applyFont="1" applyFill="1" applyBorder="1" applyAlignment="1">
      <alignment horizontal="center" vertical="center"/>
    </xf>
    <xf numFmtId="0" fontId="106" fillId="13" borderId="5" xfId="0" applyFont="1" applyFill="1" applyBorder="1" applyAlignment="1">
      <alignment horizontal="center" vertical="center" wrapText="1"/>
    </xf>
    <xf numFmtId="0" fontId="106" fillId="13" borderId="8" xfId="0" applyFont="1" applyFill="1" applyBorder="1" applyAlignment="1">
      <alignment horizontal="center" vertical="center" wrapText="1"/>
    </xf>
    <xf numFmtId="177" fontId="104" fillId="0" borderId="8" xfId="0" applyNumberFormat="1" applyFont="1" applyBorder="1" applyAlignment="1">
      <alignment horizontal="center" vertical="center"/>
    </xf>
    <xf numFmtId="177" fontId="104" fillId="0" borderId="3" xfId="0" applyNumberFormat="1" applyFont="1" applyBorder="1" applyAlignment="1">
      <alignment horizontal="left" vertical="center"/>
    </xf>
    <xf numFmtId="177" fontId="104" fillId="0" borderId="6" xfId="0" applyNumberFormat="1" applyFont="1" applyBorder="1" applyAlignment="1">
      <alignment horizontal="center" vertical="center"/>
    </xf>
    <xf numFmtId="177" fontId="104" fillId="0" borderId="9" xfId="0" applyNumberFormat="1" applyFont="1" applyBorder="1" applyAlignment="1">
      <alignment horizontal="center" vertical="center"/>
    </xf>
    <xf numFmtId="177" fontId="104" fillId="0" borderId="10" xfId="0" applyNumberFormat="1" applyFont="1" applyBorder="1" applyAlignment="1">
      <alignment horizontal="center" vertical="center"/>
    </xf>
    <xf numFmtId="177" fontId="150" fillId="0" borderId="6" xfId="0" applyNumberFormat="1" applyFont="1" applyBorder="1" applyAlignment="1">
      <alignment horizontal="center" vertical="center"/>
    </xf>
    <xf numFmtId="177" fontId="150" fillId="0" borderId="9" xfId="0" applyNumberFormat="1" applyFont="1" applyBorder="1" applyAlignment="1">
      <alignment horizontal="center" vertical="center"/>
    </xf>
    <xf numFmtId="177" fontId="150" fillId="0" borderId="10" xfId="0" applyNumberFormat="1" applyFont="1" applyBorder="1" applyAlignment="1">
      <alignment horizontal="center" vertical="center"/>
    </xf>
    <xf numFmtId="177" fontId="134" fillId="0" borderId="9" xfId="0" applyNumberFormat="1" applyFont="1" applyBorder="1" applyAlignment="1">
      <alignment horizontal="center" vertical="center"/>
    </xf>
    <xf numFmtId="177" fontId="134" fillId="0" borderId="10" xfId="0" applyNumberFormat="1" applyFont="1" applyBorder="1" applyAlignment="1">
      <alignment horizontal="center" vertical="center"/>
    </xf>
    <xf numFmtId="0" fontId="131" fillId="18" borderId="66" xfId="0" applyFont="1" applyFill="1" applyBorder="1" applyAlignment="1">
      <alignment horizontal="center" vertical="center" wrapText="1"/>
    </xf>
    <xf numFmtId="0" fontId="131" fillId="18" borderId="64" xfId="0" applyFont="1" applyFill="1" applyBorder="1" applyAlignment="1">
      <alignment horizontal="center" vertical="center" wrapText="1"/>
    </xf>
    <xf numFmtId="0" fontId="131" fillId="18" borderId="67" xfId="0" applyFont="1" applyFill="1" applyBorder="1" applyAlignment="1">
      <alignment horizontal="center" vertical="center" wrapText="1"/>
    </xf>
    <xf numFmtId="0" fontId="130" fillId="0" borderId="3" xfId="0" applyFont="1" applyBorder="1" applyAlignment="1">
      <alignment horizontal="center"/>
    </xf>
    <xf numFmtId="0" fontId="139" fillId="9" borderId="6" xfId="0" applyFont="1" applyFill="1" applyBorder="1" applyAlignment="1">
      <alignment horizontal="center" vertical="center"/>
    </xf>
    <xf numFmtId="0" fontId="139" fillId="9" borderId="10" xfId="0" applyFont="1" applyFill="1" applyBorder="1" applyAlignment="1">
      <alignment horizontal="center" vertical="center"/>
    </xf>
    <xf numFmtId="0" fontId="130" fillId="15" borderId="3" xfId="0" applyFont="1" applyFill="1" applyBorder="1" applyAlignment="1">
      <alignment horizontal="center"/>
    </xf>
    <xf numFmtId="0" fontId="130" fillId="9" borderId="6" xfId="0" applyFont="1" applyFill="1" applyBorder="1" applyAlignment="1">
      <alignment horizontal="center" vertical="center"/>
    </xf>
    <xf numFmtId="0" fontId="130" fillId="9" borderId="10" xfId="0" applyFont="1" applyFill="1" applyBorder="1" applyAlignment="1">
      <alignment horizontal="center" vertical="center"/>
    </xf>
    <xf numFmtId="0" fontId="130" fillId="0" borderId="6" xfId="0" applyFont="1" applyBorder="1" applyAlignment="1">
      <alignment horizontal="center"/>
    </xf>
    <xf numFmtId="0" fontId="130" fillId="0" borderId="10" xfId="0" applyFont="1" applyBorder="1" applyAlignment="1">
      <alignment horizontal="center"/>
    </xf>
    <xf numFmtId="0" fontId="83" fillId="40" borderId="51" xfId="20" applyFont="1" applyFill="1" applyBorder="1" applyAlignment="1">
      <alignment horizontal="center" vertical="center"/>
    </xf>
    <xf numFmtId="0" fontId="83" fillId="40" borderId="53" xfId="20" applyFont="1" applyFill="1" applyBorder="1" applyAlignment="1">
      <alignment horizontal="center" vertical="center"/>
    </xf>
    <xf numFmtId="178" fontId="71" fillId="46" borderId="35" xfId="20" applyNumberFormat="1" applyFont="1" applyFill="1" applyBorder="1" applyAlignment="1" applyProtection="1">
      <alignment horizontal="center" vertical="center"/>
      <protection locked="0"/>
    </xf>
    <xf numFmtId="178" fontId="71" fillId="46" borderId="36" xfId="20" applyNumberFormat="1" applyFont="1" applyFill="1" applyBorder="1" applyAlignment="1" applyProtection="1">
      <alignment horizontal="center" vertical="center"/>
      <protection locked="0"/>
    </xf>
    <xf numFmtId="178" fontId="71" fillId="46" borderId="51" xfId="20" applyNumberFormat="1" applyFont="1" applyFill="1" applyBorder="1" applyAlignment="1" applyProtection="1">
      <alignment horizontal="center" vertical="center"/>
      <protection locked="0"/>
    </xf>
    <xf numFmtId="178" fontId="71" fillId="46" borderId="52" xfId="20" applyNumberFormat="1" applyFont="1" applyFill="1" applyBorder="1" applyAlignment="1" applyProtection="1">
      <alignment horizontal="center" vertical="center"/>
      <protection locked="0"/>
    </xf>
    <xf numFmtId="0" fontId="64" fillId="9" borderId="0" xfId="20" applyFont="1" applyFill="1" applyAlignment="1">
      <alignment horizontal="left" vertical="center"/>
    </xf>
    <xf numFmtId="0" fontId="83" fillId="40" borderId="46" xfId="20" applyFont="1" applyFill="1" applyBorder="1" applyAlignment="1">
      <alignment horizontal="center" vertical="center"/>
    </xf>
    <xf numFmtId="0" fontId="83" fillId="40" borderId="35" xfId="20" applyFont="1" applyFill="1" applyBorder="1" applyAlignment="1">
      <alignment horizontal="center" vertical="center"/>
    </xf>
    <xf numFmtId="0" fontId="83" fillId="40" borderId="36" xfId="20" applyFont="1" applyFill="1" applyBorder="1" applyAlignment="1">
      <alignment horizontal="center" vertical="center"/>
    </xf>
    <xf numFmtId="0" fontId="94" fillId="40" borderId="46" xfId="20" applyFont="1" applyFill="1" applyBorder="1" applyAlignment="1">
      <alignment horizontal="center" vertical="center"/>
    </xf>
    <xf numFmtId="178" fontId="91" fillId="46" borderId="35" xfId="20" applyNumberFormat="1" applyFont="1" applyFill="1" applyBorder="1" applyAlignment="1" applyProtection="1">
      <alignment horizontal="center" vertical="center"/>
      <protection locked="0"/>
    </xf>
    <xf numFmtId="178" fontId="91" fillId="46" borderId="36" xfId="20" applyNumberFormat="1" applyFont="1" applyFill="1" applyBorder="1" applyAlignment="1" applyProtection="1">
      <alignment horizontal="center" vertical="center"/>
      <protection locked="0"/>
    </xf>
    <xf numFmtId="0" fontId="102" fillId="9" borderId="0" xfId="20" applyFont="1" applyFill="1" applyAlignment="1">
      <alignment vertical="center"/>
    </xf>
    <xf numFmtId="0" fontId="44" fillId="9" borderId="0" xfId="20" applyFont="1" applyFill="1" applyAlignment="1">
      <alignment horizontal="left" vertical="center"/>
    </xf>
    <xf numFmtId="0" fontId="94" fillId="9" borderId="0" xfId="20" applyFont="1" applyFill="1" applyAlignment="1">
      <alignment horizontal="left" vertical="center"/>
    </xf>
    <xf numFmtId="0" fontId="99" fillId="9" borderId="0" xfId="20" applyFont="1" applyFill="1" applyAlignment="1">
      <alignment horizontal="left" vertical="center"/>
    </xf>
    <xf numFmtId="0" fontId="94" fillId="40" borderId="35" xfId="20" applyFont="1" applyFill="1" applyBorder="1" applyAlignment="1">
      <alignment horizontal="center" vertical="center"/>
    </xf>
    <xf numFmtId="3" fontId="72" fillId="57" borderId="35" xfId="20" applyNumberFormat="1" applyFont="1" applyFill="1" applyBorder="1" applyAlignment="1" applyProtection="1">
      <alignment horizontal="center" vertical="center"/>
      <protection locked="0"/>
    </xf>
    <xf numFmtId="3" fontId="79" fillId="56" borderId="36" xfId="20" applyNumberFormat="1" applyFont="1" applyFill="1" applyBorder="1" applyAlignment="1">
      <alignment horizontal="center" vertical="center"/>
    </xf>
    <xf numFmtId="0" fontId="61" fillId="0" borderId="45" xfId="20" applyBorder="1" applyAlignment="1">
      <alignment horizontal="right" vertical="center" indent="1"/>
    </xf>
    <xf numFmtId="3" fontId="75" fillId="46" borderId="35" xfId="20" applyNumberFormat="1" applyFont="1" applyFill="1" applyBorder="1" applyAlignment="1" applyProtection="1">
      <alignment horizontal="center" vertical="center"/>
      <protection locked="0"/>
    </xf>
    <xf numFmtId="3" fontId="61" fillId="0" borderId="36" xfId="20" applyNumberFormat="1" applyBorder="1" applyAlignment="1">
      <alignment horizontal="center" vertical="center"/>
    </xf>
    <xf numFmtId="0" fontId="78" fillId="55" borderId="35" xfId="20" applyFont="1" applyFill="1" applyBorder="1" applyAlignment="1">
      <alignment horizontal="center" vertical="center"/>
    </xf>
    <xf numFmtId="0" fontId="79" fillId="56" borderId="36" xfId="20" applyFont="1" applyFill="1" applyBorder="1" applyAlignment="1">
      <alignment horizontal="center" vertical="center"/>
    </xf>
    <xf numFmtId="0" fontId="78" fillId="52" borderId="35" xfId="20" applyFont="1" applyFill="1" applyBorder="1" applyAlignment="1">
      <alignment horizontal="center" vertical="center"/>
    </xf>
    <xf numFmtId="0" fontId="79" fillId="29" borderId="36" xfId="20" applyFont="1" applyFill="1" applyBorder="1" applyAlignment="1">
      <alignment horizontal="center" vertical="center"/>
    </xf>
    <xf numFmtId="3" fontId="75" fillId="53" borderId="35" xfId="20" applyNumberFormat="1" applyFont="1" applyFill="1" applyBorder="1" applyAlignment="1" applyProtection="1">
      <alignment horizontal="center" vertical="center"/>
      <protection locked="0"/>
    </xf>
    <xf numFmtId="3" fontId="61" fillId="18" borderId="36" xfId="20" applyNumberFormat="1" applyFill="1" applyBorder="1" applyAlignment="1">
      <alignment horizontal="center" vertical="center"/>
    </xf>
    <xf numFmtId="0" fontId="78" fillId="45" borderId="35" xfId="20" applyFont="1" applyFill="1" applyBorder="1" applyAlignment="1">
      <alignment horizontal="center" vertical="center"/>
    </xf>
    <xf numFmtId="0" fontId="79" fillId="50" borderId="36" xfId="20" applyFont="1" applyFill="1" applyBorder="1" applyAlignment="1">
      <alignment horizontal="center" vertical="center"/>
    </xf>
    <xf numFmtId="178" fontId="75" fillId="46" borderId="35" xfId="20" applyNumberFormat="1" applyFont="1" applyFill="1" applyBorder="1" applyAlignment="1" applyProtection="1">
      <alignment horizontal="center" vertical="center"/>
      <protection locked="0"/>
    </xf>
    <xf numFmtId="178" fontId="61" fillId="0" borderId="36" xfId="20" applyNumberFormat="1" applyBorder="1" applyAlignment="1">
      <alignment horizontal="center" vertical="center"/>
    </xf>
    <xf numFmtId="178" fontId="71" fillId="46" borderId="41" xfId="20" applyNumberFormat="1" applyFont="1" applyFill="1" applyBorder="1" applyAlignment="1" applyProtection="1">
      <alignment horizontal="center" vertical="center"/>
      <protection locked="0"/>
    </xf>
    <xf numFmtId="178" fontId="71" fillId="46" borderId="46" xfId="20" applyNumberFormat="1" applyFont="1" applyFill="1" applyBorder="1" applyAlignment="1" applyProtection="1">
      <alignment horizontal="center" vertical="center"/>
      <protection locked="0"/>
    </xf>
    <xf numFmtId="0" fontId="94" fillId="40" borderId="36" xfId="20" applyFont="1" applyFill="1" applyBorder="1" applyAlignment="1">
      <alignment horizontal="center" vertical="center"/>
    </xf>
    <xf numFmtId="178" fontId="91" fillId="46" borderId="40" xfId="20" applyNumberFormat="1" applyFont="1" applyFill="1" applyBorder="1" applyAlignment="1" applyProtection="1">
      <alignment horizontal="center" vertical="center"/>
      <protection locked="0"/>
    </xf>
    <xf numFmtId="178" fontId="91" fillId="46" borderId="46" xfId="20" applyNumberFormat="1" applyFont="1" applyFill="1" applyBorder="1" applyAlignment="1" applyProtection="1">
      <alignment horizontal="center" vertical="center"/>
      <protection locked="0"/>
    </xf>
    <xf numFmtId="0" fontId="83" fillId="40" borderId="48" xfId="20" applyFont="1" applyFill="1" applyBorder="1" applyAlignment="1">
      <alignment horizontal="center" vertical="center"/>
    </xf>
    <xf numFmtId="0" fontId="83" fillId="40" borderId="49" xfId="2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14" fontId="92" fillId="7" borderId="22" xfId="0" applyNumberFormat="1" applyFont="1" applyFill="1" applyBorder="1" applyAlignment="1">
      <alignment horizontal="center" vertical="center" wrapText="1"/>
    </xf>
    <xf numFmtId="0" fontId="92" fillId="7" borderId="23" xfId="0" applyFont="1" applyFill="1" applyBorder="1" applyAlignment="1">
      <alignment horizontal="center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953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fgColor rgb="FFFFF2CC"/>
          <bgColor rgb="FF0000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219075</xdr:rowOff>
    </xdr:from>
    <xdr:to>
      <xdr:col>11</xdr:col>
      <xdr:colOff>316145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731520</xdr:colOff>
          <xdr:row>0</xdr:row>
          <xdr:rowOff>198120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198120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807720</xdr:colOff>
          <xdr:row>0</xdr:row>
          <xdr:rowOff>220980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2026920</xdr:colOff>
          <xdr:row>0</xdr:row>
          <xdr:rowOff>137160</xdr:rowOff>
        </xdr:from>
        <xdr:to>
          <xdr:col>8</xdr:col>
          <xdr:colOff>190500</xdr:colOff>
          <xdr:row>0</xdr:row>
          <xdr:rowOff>518160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297180</xdr:colOff>
          <xdr:row>0</xdr:row>
          <xdr:rowOff>144780</xdr:rowOff>
        </xdr:from>
        <xdr:to>
          <xdr:col>8</xdr:col>
          <xdr:colOff>1173480</xdr:colOff>
          <xdr:row>0</xdr:row>
          <xdr:rowOff>525780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0</xdr:row>
          <xdr:rowOff>137160</xdr:rowOff>
        </xdr:from>
        <xdr:to>
          <xdr:col>7</xdr:col>
          <xdr:colOff>68580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1744980</xdr:colOff>
          <xdr:row>0</xdr:row>
          <xdr:rowOff>175260</xdr:rowOff>
        </xdr:from>
        <xdr:to>
          <xdr:col>8</xdr:col>
          <xdr:colOff>30480</xdr:colOff>
          <xdr:row>0</xdr:row>
          <xdr:rowOff>556260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175260</xdr:colOff>
          <xdr:row>0</xdr:row>
          <xdr:rowOff>175260</xdr:rowOff>
        </xdr:from>
        <xdr:to>
          <xdr:col>8</xdr:col>
          <xdr:colOff>1051560</xdr:colOff>
          <xdr:row>0</xdr:row>
          <xdr:rowOff>541020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4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</xdr:colOff>
          <xdr:row>0</xdr:row>
          <xdr:rowOff>182880</xdr:rowOff>
        </xdr:from>
        <xdr:to>
          <xdr:col>7</xdr:col>
          <xdr:colOff>274320</xdr:colOff>
          <xdr:row>0</xdr:row>
          <xdr:rowOff>541020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4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1508760</xdr:colOff>
          <xdr:row>0</xdr:row>
          <xdr:rowOff>121920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5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160020</xdr:colOff>
          <xdr:row>0</xdr:row>
          <xdr:rowOff>114300</xdr:rowOff>
        </xdr:from>
        <xdr:to>
          <xdr:col>8</xdr:col>
          <xdr:colOff>1036320</xdr:colOff>
          <xdr:row>0</xdr:row>
          <xdr:rowOff>487680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5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251460</xdr:colOff>
          <xdr:row>0</xdr:row>
          <xdr:rowOff>160020</xdr:rowOff>
        </xdr:from>
        <xdr:to>
          <xdr:col>7</xdr:col>
          <xdr:colOff>259080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5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1935480</xdr:colOff>
          <xdr:row>0</xdr:row>
          <xdr:rowOff>251460</xdr:rowOff>
        </xdr:from>
        <xdr:to>
          <xdr:col>8</xdr:col>
          <xdr:colOff>213360</xdr:colOff>
          <xdr:row>0</xdr:row>
          <xdr:rowOff>632460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6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289560</xdr:colOff>
          <xdr:row>0</xdr:row>
          <xdr:rowOff>251460</xdr:rowOff>
        </xdr:from>
        <xdr:to>
          <xdr:col>8</xdr:col>
          <xdr:colOff>1165860</xdr:colOff>
          <xdr:row>0</xdr:row>
          <xdr:rowOff>632460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6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2194560</xdr:colOff>
          <xdr:row>0</xdr:row>
          <xdr:rowOff>160020</xdr:rowOff>
        </xdr:from>
        <xdr:to>
          <xdr:col>6</xdr:col>
          <xdr:colOff>1089660</xdr:colOff>
          <xdr:row>0</xdr:row>
          <xdr:rowOff>579120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6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175260</xdr:rowOff>
        </xdr:from>
        <xdr:to>
          <xdr:col>9</xdr:col>
          <xdr:colOff>403860</xdr:colOff>
          <xdr:row>0</xdr:row>
          <xdr:rowOff>556260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502920</xdr:colOff>
          <xdr:row>0</xdr:row>
          <xdr:rowOff>175260</xdr:rowOff>
        </xdr:from>
        <xdr:to>
          <xdr:col>9</xdr:col>
          <xdr:colOff>1379220</xdr:colOff>
          <xdr:row>0</xdr:row>
          <xdr:rowOff>556260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7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845820</xdr:colOff>
          <xdr:row>0</xdr:row>
          <xdr:rowOff>182880</xdr:rowOff>
        </xdr:from>
        <xdr:to>
          <xdr:col>7</xdr:col>
          <xdr:colOff>632460</xdr:colOff>
          <xdr:row>0</xdr:row>
          <xdr:rowOff>563880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7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1181100</xdr:colOff>
          <xdr:row>0</xdr:row>
          <xdr:rowOff>182880</xdr:rowOff>
        </xdr:from>
        <xdr:to>
          <xdr:col>8</xdr:col>
          <xdr:colOff>7620</xdr:colOff>
          <xdr:row>0</xdr:row>
          <xdr:rowOff>556260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8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175260</xdr:rowOff>
        </xdr:from>
        <xdr:to>
          <xdr:col>8</xdr:col>
          <xdr:colOff>906780</xdr:colOff>
          <xdr:row>0</xdr:row>
          <xdr:rowOff>556260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8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8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259080</xdr:colOff>
          <xdr:row>1</xdr:row>
          <xdr:rowOff>198120</xdr:rowOff>
        </xdr:from>
        <xdr:to>
          <xdr:col>9</xdr:col>
          <xdr:colOff>2125980</xdr:colOff>
          <xdr:row>3</xdr:row>
          <xdr:rowOff>106680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289560</xdr:colOff>
          <xdr:row>4</xdr:row>
          <xdr:rowOff>22860</xdr:rowOff>
        </xdr:from>
        <xdr:to>
          <xdr:col>9</xdr:col>
          <xdr:colOff>2164080</xdr:colOff>
          <xdr:row>5</xdr:row>
          <xdr:rowOff>297180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213360</xdr:rowOff>
        </xdr:from>
        <xdr:to>
          <xdr:col>9</xdr:col>
          <xdr:colOff>2217420</xdr:colOff>
          <xdr:row>8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182880</xdr:colOff>
          <xdr:row>1</xdr:row>
          <xdr:rowOff>22860</xdr:rowOff>
        </xdr:from>
        <xdr:to>
          <xdr:col>12</xdr:col>
          <xdr:colOff>441960</xdr:colOff>
          <xdr:row>3</xdr:row>
          <xdr:rowOff>22860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175260</xdr:colOff>
          <xdr:row>4</xdr:row>
          <xdr:rowOff>60960</xdr:rowOff>
        </xdr:from>
        <xdr:to>
          <xdr:col>12</xdr:col>
          <xdr:colOff>502920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C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22860</xdr:rowOff>
        </xdr:from>
        <xdr:to>
          <xdr:col>9</xdr:col>
          <xdr:colOff>1554480</xdr:colOff>
          <xdr:row>4</xdr:row>
          <xdr:rowOff>22860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D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</xdr:colOff>
          <xdr:row>5</xdr:row>
          <xdr:rowOff>30480</xdr:rowOff>
        </xdr:from>
        <xdr:to>
          <xdr:col>9</xdr:col>
          <xdr:colOff>1645920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D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Riverside\Production\Cold%20Kitchen\roster\september%202026\28.9-4.10%202026%20roster.xlsm" TargetMode="External"/><Relationship Id="rId1" Type="http://schemas.openxmlformats.org/officeDocument/2006/relationships/externalLinkPath" Target="file:///T:\Riverside\Production\Cold%20Kitchen\roster\september%202026\28.9-4.10%202026%20ro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P"/>
      <sheetName val="roster"/>
      <sheetName val="Monday"/>
      <sheetName val="Tuesday"/>
      <sheetName val="Wednesday"/>
      <sheetName val="Thursday"/>
      <sheetName val="Friday"/>
      <sheetName val="Saturday"/>
      <sheetName val="Sunday"/>
      <sheetName val="BCR"/>
      <sheetName val="Schedule"/>
      <sheetName val="TIKTOK"/>
      <sheetName val="FT"/>
      <sheetName val="CASUAL"/>
      <sheetName val="eM&amp;Ph"/>
      <sheetName val="GG STANDARD RST"/>
      <sheetName val="Sheet2"/>
      <sheetName val="Sheet3"/>
      <sheetName val="Flight hours"/>
      <sheetName val="JAN 2025"/>
      <sheetName val="flight E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D1">
            <v>46294</v>
          </cell>
          <cell r="E1">
            <v>46295</v>
          </cell>
          <cell r="F1">
            <v>46296</v>
          </cell>
          <cell r="G1">
            <v>46297</v>
          </cell>
          <cell r="H1">
            <v>46298</v>
          </cell>
          <cell r="I1">
            <v>46299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3DA36-57D9-4464-82A1-F21EE9E94B6D}">
  <sheetPr codeName="Sheet21"/>
  <dimension ref="A2:M24"/>
  <sheetViews>
    <sheetView zoomScale="77" workbookViewId="0">
      <selection activeCell="C25" sqref="C25"/>
    </sheetView>
  </sheetViews>
  <sheetFormatPr defaultRowHeight="13.8"/>
  <cols>
    <col min="2" max="2" width="32.44140625" customWidth="1"/>
    <col min="3" max="3" width="29.6640625" customWidth="1"/>
    <col min="4" max="5" width="26.33203125" customWidth="1"/>
    <col min="7" max="7" width="24.88671875" customWidth="1"/>
    <col min="8" max="9" width="28.88671875" customWidth="1"/>
    <col min="10" max="10" width="6.6640625" customWidth="1"/>
    <col min="11" max="11" width="30.44140625" customWidth="1"/>
    <col min="12" max="12" width="27.44140625" customWidth="1"/>
    <col min="13" max="13" width="18.33203125" customWidth="1"/>
  </cols>
  <sheetData>
    <row r="2" spans="1:13" s="554" customFormat="1" ht="21" customHeight="1">
      <c r="A2" s="985"/>
      <c r="B2" s="985" t="s">
        <v>234</v>
      </c>
      <c r="C2" s="985" t="s">
        <v>768</v>
      </c>
      <c r="D2" s="995"/>
      <c r="E2" s="995" t="s">
        <v>782</v>
      </c>
      <c r="F2" s="995"/>
      <c r="G2" s="995" t="s">
        <v>236</v>
      </c>
      <c r="H2" s="985" t="s">
        <v>768</v>
      </c>
      <c r="I2" s="995"/>
      <c r="J2" s="995"/>
      <c r="K2" s="995" t="s">
        <v>235</v>
      </c>
      <c r="L2" s="985" t="s">
        <v>768</v>
      </c>
      <c r="M2" s="993"/>
    </row>
    <row r="3" spans="1:13" s="565" customFormat="1" ht="21.6" customHeight="1">
      <c r="A3" s="994" t="s">
        <v>234</v>
      </c>
      <c r="B3" s="572" t="s">
        <v>604</v>
      </c>
      <c r="C3" s="559" t="s">
        <v>769</v>
      </c>
      <c r="D3" s="988" t="s">
        <v>772</v>
      </c>
      <c r="E3" s="998"/>
      <c r="F3" s="994" t="s">
        <v>236</v>
      </c>
      <c r="G3" s="570" t="s">
        <v>766</v>
      </c>
      <c r="H3" s="570" t="s">
        <v>789</v>
      </c>
      <c r="I3" s="591"/>
      <c r="J3" s="994" t="s">
        <v>235</v>
      </c>
      <c r="K3" s="573" t="s">
        <v>301</v>
      </c>
      <c r="L3" s="577" t="s">
        <v>774</v>
      </c>
      <c r="M3" s="577"/>
    </row>
    <row r="4" spans="1:13" s="565" customFormat="1" ht="21.6" customHeight="1">
      <c r="A4" s="994"/>
      <c r="B4" s="572" t="s">
        <v>770</v>
      </c>
      <c r="C4" s="559" t="s">
        <v>771</v>
      </c>
      <c r="D4" s="988" t="s">
        <v>777</v>
      </c>
      <c r="E4" s="998"/>
      <c r="F4" s="994" t="s">
        <v>236</v>
      </c>
      <c r="G4" s="565" t="s">
        <v>767</v>
      </c>
      <c r="H4" s="570" t="s">
        <v>789</v>
      </c>
      <c r="I4" s="591"/>
      <c r="J4" s="994"/>
      <c r="K4" s="573" t="s">
        <v>787</v>
      </c>
      <c r="L4" s="577"/>
      <c r="M4" s="577"/>
    </row>
    <row r="5" spans="1:13" s="565" customFormat="1" ht="21.6" customHeight="1">
      <c r="A5" s="994" t="s">
        <v>234</v>
      </c>
      <c r="B5" s="572" t="s">
        <v>54</v>
      </c>
      <c r="C5" s="559" t="s">
        <v>774</v>
      </c>
      <c r="D5" s="988" t="s">
        <v>777</v>
      </c>
      <c r="E5" s="998"/>
      <c r="F5" s="994" t="s">
        <v>236</v>
      </c>
      <c r="G5" s="575" t="s">
        <v>765</v>
      </c>
      <c r="H5" s="570" t="s">
        <v>789</v>
      </c>
      <c r="I5" s="977"/>
      <c r="J5" s="994" t="s">
        <v>235</v>
      </c>
      <c r="K5" s="570" t="s">
        <v>224</v>
      </c>
      <c r="L5" s="577"/>
      <c r="M5" s="577"/>
    </row>
    <row r="6" spans="1:13" s="565" customFormat="1" ht="21.6" customHeight="1">
      <c r="A6" s="994" t="s">
        <v>234</v>
      </c>
      <c r="B6" s="577" t="s">
        <v>773</v>
      </c>
      <c r="C6" s="559" t="s">
        <v>774</v>
      </c>
      <c r="D6" s="988" t="s">
        <v>777</v>
      </c>
      <c r="E6" s="998"/>
      <c r="F6" s="994" t="s">
        <v>236</v>
      </c>
      <c r="G6" s="575" t="s">
        <v>217</v>
      </c>
      <c r="H6" s="570"/>
      <c r="I6" s="591"/>
      <c r="J6" s="994" t="s">
        <v>235</v>
      </c>
      <c r="K6" s="570" t="s">
        <v>224</v>
      </c>
      <c r="L6" s="577"/>
      <c r="M6" s="577"/>
    </row>
    <row r="7" spans="1:13" s="565" customFormat="1" ht="21.6" customHeight="1">
      <c r="A7" s="994" t="s">
        <v>234</v>
      </c>
      <c r="B7" s="570" t="s">
        <v>222</v>
      </c>
      <c r="C7" s="997" t="s">
        <v>775</v>
      </c>
      <c r="D7" s="559" t="s">
        <v>776</v>
      </c>
      <c r="E7" s="999"/>
      <c r="F7" s="994" t="s">
        <v>236</v>
      </c>
      <c r="G7" s="575" t="s">
        <v>217</v>
      </c>
      <c r="H7" s="570"/>
      <c r="I7" s="591"/>
      <c r="J7" s="994" t="s">
        <v>235</v>
      </c>
      <c r="K7" s="570" t="s">
        <v>224</v>
      </c>
      <c r="L7" s="577"/>
      <c r="M7" s="577"/>
    </row>
    <row r="8" spans="1:13" s="565" customFormat="1" ht="21.6" customHeight="1">
      <c r="A8" s="994" t="s">
        <v>234</v>
      </c>
      <c r="B8" s="570" t="s">
        <v>222</v>
      </c>
      <c r="C8" s="997" t="s">
        <v>775</v>
      </c>
      <c r="D8" s="559" t="s">
        <v>776</v>
      </c>
      <c r="E8" s="999"/>
      <c r="F8" s="994" t="s">
        <v>236</v>
      </c>
      <c r="G8" s="570" t="s">
        <v>218</v>
      </c>
      <c r="H8" s="570"/>
      <c r="I8" s="591"/>
      <c r="J8" s="994" t="s">
        <v>235</v>
      </c>
      <c r="K8" s="570" t="s">
        <v>224</v>
      </c>
      <c r="L8" s="577"/>
      <c r="M8" s="577"/>
    </row>
    <row r="9" spans="1:13" s="565" customFormat="1" ht="21.6" customHeight="1">
      <c r="A9" s="994" t="s">
        <v>234</v>
      </c>
      <c r="B9" s="570" t="s">
        <v>222</v>
      </c>
      <c r="C9" s="997" t="s">
        <v>775</v>
      </c>
      <c r="D9" s="559" t="s">
        <v>776</v>
      </c>
      <c r="E9" s="999"/>
      <c r="F9" s="994" t="s">
        <v>236</v>
      </c>
      <c r="G9" s="570" t="s">
        <v>218</v>
      </c>
      <c r="H9" s="570"/>
      <c r="I9" s="591"/>
      <c r="J9" s="994" t="s">
        <v>235</v>
      </c>
      <c r="K9" s="570" t="s">
        <v>224</v>
      </c>
      <c r="L9" s="577"/>
      <c r="M9" s="577"/>
    </row>
    <row r="10" spans="1:13" s="565" customFormat="1" ht="21.6" customHeight="1">
      <c r="A10" s="994" t="s">
        <v>234</v>
      </c>
      <c r="B10" s="577" t="s">
        <v>320</v>
      </c>
      <c r="C10" s="996" t="s">
        <v>779</v>
      </c>
      <c r="D10" s="571" t="s">
        <v>778</v>
      </c>
      <c r="E10" s="1000"/>
      <c r="F10" s="994" t="s">
        <v>236</v>
      </c>
      <c r="G10" s="570" t="s">
        <v>218</v>
      </c>
      <c r="H10" s="570"/>
      <c r="I10" s="977"/>
      <c r="J10" s="994" t="s">
        <v>235</v>
      </c>
      <c r="K10" s="584" t="s">
        <v>290</v>
      </c>
      <c r="L10" s="577"/>
      <c r="M10" s="577"/>
    </row>
    <row r="11" spans="1:13" s="565" customFormat="1" ht="21.75" customHeight="1">
      <c r="A11" s="994" t="s">
        <v>234</v>
      </c>
      <c r="B11" s="577" t="s">
        <v>320</v>
      </c>
      <c r="C11" s="996" t="s">
        <v>779</v>
      </c>
      <c r="D11" s="571" t="s">
        <v>778</v>
      </c>
      <c r="E11" s="1000"/>
      <c r="F11" s="994" t="s">
        <v>236</v>
      </c>
      <c r="G11" s="570" t="s">
        <v>218</v>
      </c>
      <c r="H11" s="570"/>
      <c r="I11" s="591"/>
      <c r="J11" s="994" t="s">
        <v>235</v>
      </c>
      <c r="K11" s="584" t="s">
        <v>290</v>
      </c>
      <c r="L11" s="577"/>
      <c r="M11" s="577"/>
    </row>
    <row r="12" spans="1:13" s="565" customFormat="1" ht="21.75" customHeight="1">
      <c r="A12" s="994" t="s">
        <v>234</v>
      </c>
      <c r="B12" s="572" t="s">
        <v>53</v>
      </c>
      <c r="C12" s="571" t="s">
        <v>780</v>
      </c>
      <c r="D12" s="559" t="s">
        <v>790</v>
      </c>
      <c r="E12" s="999"/>
      <c r="F12" s="994" t="s">
        <v>236</v>
      </c>
      <c r="G12" s="570" t="s">
        <v>218</v>
      </c>
      <c r="H12" s="570"/>
      <c r="I12" s="591"/>
      <c r="J12" s="994" t="s">
        <v>235</v>
      </c>
      <c r="K12" s="585" t="s">
        <v>338</v>
      </c>
      <c r="L12" s="577"/>
      <c r="M12" s="577"/>
    </row>
    <row r="13" spans="1:13" s="565" customFormat="1" ht="21.6" customHeight="1">
      <c r="A13" s="994" t="s">
        <v>234</v>
      </c>
      <c r="B13" s="572" t="s">
        <v>77</v>
      </c>
      <c r="C13" s="559" t="s">
        <v>771</v>
      </c>
      <c r="D13" s="559" t="s">
        <v>777</v>
      </c>
      <c r="E13" s="999"/>
      <c r="F13" s="994" t="s">
        <v>236</v>
      </c>
      <c r="G13" s="570" t="s">
        <v>219</v>
      </c>
      <c r="H13" s="570"/>
      <c r="I13" s="977"/>
      <c r="J13" s="994" t="s">
        <v>235</v>
      </c>
      <c r="K13" s="585" t="s">
        <v>338</v>
      </c>
      <c r="L13" s="577"/>
      <c r="M13" s="577"/>
    </row>
    <row r="14" spans="1:13" s="565" customFormat="1" ht="21.6" customHeight="1">
      <c r="A14" s="994" t="s">
        <v>234</v>
      </c>
      <c r="B14" s="577" t="s">
        <v>736</v>
      </c>
      <c r="C14" s="571" t="s">
        <v>783</v>
      </c>
      <c r="D14" s="571" t="s">
        <v>784</v>
      </c>
      <c r="E14" s="1000"/>
      <c r="F14" s="994" t="s">
        <v>236</v>
      </c>
      <c r="G14" s="570" t="s">
        <v>220</v>
      </c>
      <c r="H14" s="570"/>
      <c r="I14" s="986"/>
      <c r="J14" s="994"/>
      <c r="L14" s="577"/>
      <c r="M14" s="577"/>
    </row>
    <row r="15" spans="1:13" s="565" customFormat="1" ht="21.6" customHeight="1">
      <c r="A15" s="994" t="s">
        <v>234</v>
      </c>
      <c r="B15" s="577" t="s">
        <v>735</v>
      </c>
      <c r="C15" s="571" t="s">
        <v>783</v>
      </c>
      <c r="D15" s="571" t="s">
        <v>784</v>
      </c>
      <c r="E15" s="999"/>
      <c r="F15" s="994" t="s">
        <v>236</v>
      </c>
      <c r="G15" s="577" t="s">
        <v>221</v>
      </c>
      <c r="H15" s="569"/>
      <c r="I15" s="977"/>
      <c r="J15" s="994"/>
      <c r="K15" s="577" t="s">
        <v>51</v>
      </c>
      <c r="L15" s="577"/>
      <c r="M15" s="577"/>
    </row>
    <row r="16" spans="1:13" s="565" customFormat="1" ht="21.6" customHeight="1">
      <c r="A16" s="994" t="s">
        <v>234</v>
      </c>
      <c r="B16" s="577" t="s">
        <v>734</v>
      </c>
      <c r="C16" s="571" t="s">
        <v>774</v>
      </c>
      <c r="D16" s="571" t="s">
        <v>784</v>
      </c>
      <c r="E16" s="999"/>
      <c r="F16" s="994" t="s">
        <v>236</v>
      </c>
      <c r="G16" s="577" t="s">
        <v>221</v>
      </c>
      <c r="H16" s="570"/>
      <c r="I16" s="977"/>
      <c r="J16" s="994"/>
      <c r="K16" s="577" t="s">
        <v>51</v>
      </c>
      <c r="L16" s="577"/>
      <c r="M16" s="577"/>
    </row>
    <row r="17" spans="1:13" s="565" customFormat="1" ht="21.6" customHeight="1">
      <c r="A17" s="994" t="s">
        <v>234</v>
      </c>
      <c r="B17" s="569" t="s">
        <v>788</v>
      </c>
      <c r="C17" s="559" t="s">
        <v>781</v>
      </c>
      <c r="D17" s="559" t="s">
        <v>781</v>
      </c>
      <c r="E17" s="999"/>
      <c r="F17" s="994" t="s">
        <v>236</v>
      </c>
      <c r="G17" s="572" t="s">
        <v>52</v>
      </c>
      <c r="H17" s="570"/>
      <c r="I17" s="977"/>
      <c r="J17" s="994"/>
      <c r="K17" s="577" t="s">
        <v>51</v>
      </c>
      <c r="L17" s="577"/>
      <c r="M17" s="577"/>
    </row>
    <row r="18" spans="1:13" s="565" customFormat="1" ht="21.6" customHeight="1">
      <c r="A18" s="994" t="s">
        <v>234</v>
      </c>
      <c r="B18" s="569" t="s">
        <v>51</v>
      </c>
      <c r="C18" s="559" t="s">
        <v>785</v>
      </c>
      <c r="D18" s="559" t="s">
        <v>786</v>
      </c>
      <c r="E18" s="999"/>
      <c r="F18" s="994" t="s">
        <v>236</v>
      </c>
      <c r="G18" s="572" t="s">
        <v>52</v>
      </c>
      <c r="H18" s="569"/>
      <c r="I18" s="977"/>
      <c r="J18" s="994"/>
      <c r="K18" s="577"/>
      <c r="L18" s="577"/>
      <c r="M18" s="577"/>
    </row>
    <row r="19" spans="1:13" s="565" customFormat="1" ht="21.6" customHeight="1">
      <c r="A19" s="994" t="s">
        <v>234</v>
      </c>
      <c r="B19" s="569" t="s">
        <v>51</v>
      </c>
      <c r="C19" s="559" t="s">
        <v>785</v>
      </c>
      <c r="D19" s="559" t="s">
        <v>786</v>
      </c>
      <c r="E19" s="999"/>
      <c r="F19" s="994" t="s">
        <v>236</v>
      </c>
      <c r="G19" s="572" t="s">
        <v>52</v>
      </c>
      <c r="H19" s="569"/>
      <c r="I19" s="591"/>
      <c r="J19" s="994"/>
      <c r="K19" s="577"/>
      <c r="L19" s="577"/>
      <c r="M19" s="577"/>
    </row>
    <row r="20" spans="1:13" s="565" customFormat="1" ht="21.6" customHeight="1">
      <c r="A20" s="994" t="s">
        <v>234</v>
      </c>
      <c r="B20" s="569" t="s">
        <v>51</v>
      </c>
      <c r="C20" s="559" t="s">
        <v>785</v>
      </c>
      <c r="D20" s="559" t="s">
        <v>786</v>
      </c>
      <c r="E20" s="999"/>
      <c r="F20" s="994" t="s">
        <v>236</v>
      </c>
      <c r="G20" s="572" t="s">
        <v>52</v>
      </c>
      <c r="H20" s="574"/>
      <c r="I20" s="576"/>
      <c r="J20" s="994"/>
      <c r="K20" s="577"/>
      <c r="L20" s="577"/>
      <c r="M20" s="577"/>
    </row>
    <row r="21" spans="1:13" s="565" customFormat="1" ht="21.6" customHeight="1">
      <c r="A21" s="569"/>
      <c r="B21" s="577"/>
      <c r="C21" s="559"/>
      <c r="D21" s="559"/>
      <c r="E21" s="559"/>
      <c r="F21" s="566"/>
      <c r="G21" s="587"/>
      <c r="H21" s="569"/>
      <c r="I21" s="977"/>
      <c r="J21" s="566"/>
      <c r="K21" s="577"/>
      <c r="L21" s="577"/>
      <c r="M21" s="577"/>
    </row>
    <row r="22" spans="1:13" s="565" customFormat="1" ht="21.6" customHeight="1">
      <c r="A22" s="569"/>
      <c r="B22" s="577"/>
      <c r="C22" s="977"/>
      <c r="D22" s="559"/>
      <c r="E22" s="559"/>
      <c r="F22" s="566"/>
      <c r="G22" s="587"/>
      <c r="H22" s="588"/>
      <c r="I22" s="977"/>
      <c r="J22" s="566"/>
      <c r="K22" s="577"/>
      <c r="L22" s="577"/>
      <c r="M22" s="577"/>
    </row>
    <row r="23" spans="1:13" s="565" customFormat="1" ht="21.6" customHeight="1">
      <c r="A23" s="569"/>
      <c r="B23" s="577"/>
      <c r="C23" s="576"/>
      <c r="D23" s="559"/>
      <c r="E23" s="559"/>
      <c r="F23" s="566"/>
      <c r="G23" s="587"/>
      <c r="H23" s="569"/>
      <c r="I23" s="987"/>
      <c r="J23" s="984"/>
      <c r="K23" s="577"/>
      <c r="L23" s="577"/>
      <c r="M23" s="577"/>
    </row>
    <row r="24" spans="1:13" s="565" customFormat="1" ht="14.25" customHeight="1">
      <c r="A24" s="569"/>
      <c r="B24" s="577"/>
      <c r="C24" s="559"/>
      <c r="D24" s="559"/>
      <c r="E24" s="559"/>
      <c r="F24" s="566"/>
      <c r="G24" s="587"/>
      <c r="H24" s="569"/>
      <c r="I24" s="576"/>
      <c r="J24" s="566"/>
      <c r="K24" s="577"/>
      <c r="L24" s="577"/>
      <c r="M24" s="577"/>
    </row>
  </sheetData>
  <phoneticPr fontId="40" type="noConversion"/>
  <conditionalFormatting sqref="I7 I9:I10 I18 H3:I3 G13:H14 H7:H12 G8:G14 I4 H4:H5">
    <cfRule type="cellIs" dxfId="5951" priority="152" operator="equal">
      <formula>"SL"</formula>
    </cfRule>
    <cfRule type="cellIs" dxfId="5950" priority="153" operator="equal">
      <formula>"AL"</formula>
    </cfRule>
  </conditionalFormatting>
  <conditionalFormatting sqref="I18 G13:H14 H7:H12 G8:G14 B3:B4 B7:B12 G17:G24 F3:F20">
    <cfRule type="cellIs" dxfId="5949" priority="154" operator="equal">
      <formula>"Prep"</formula>
    </cfRule>
    <cfRule type="cellIs" dxfId="5948" priority="155" operator="equal">
      <formula>"SL"</formula>
    </cfRule>
    <cfRule type="cellIs" dxfId="5947" priority="156" operator="equal">
      <formula>"AL"</formula>
    </cfRule>
  </conditionalFormatting>
  <conditionalFormatting sqref="I16 I18:I19 G13:H14 G6:I6 H7:I12 J5:K13 B2:B5 C5 B14:E14 C12:E12 B12:B17 J5:J20 L2:XFD24 G8:G24 A2:A23 C2:L2 C15:D16 F8:F20 F3:F6 F7:G7 H3:K3 I4:K4 H4:H5">
    <cfRule type="cellIs" dxfId="5946" priority="146" operator="equal">
      <formula>"WC"</formula>
    </cfRule>
    <cfRule type="cellIs" dxfId="5945" priority="147" operator="equal">
      <formula>"TR"</formula>
    </cfRule>
  </conditionalFormatting>
  <conditionalFormatting sqref="I18:I19 I7:I12">
    <cfRule type="expression" dxfId="5944" priority="145">
      <formula>ROW()=CELL("ROW")</formula>
    </cfRule>
  </conditionalFormatting>
  <conditionalFormatting sqref="I18:I19 I7:I12">
    <cfRule type="expression" dxfId="5943" priority="144">
      <formula>ROW()=CELL("ROW")</formula>
    </cfRule>
  </conditionalFormatting>
  <conditionalFormatting sqref="H16:H17 C5 I14 B7:B9 D10:E11">
    <cfRule type="cellIs" dxfId="5942" priority="139" operator="equal">
      <formula>"SL"</formula>
    </cfRule>
    <cfRule type="cellIs" dxfId="5941" priority="140" operator="equal">
      <formula>"AL"</formula>
    </cfRule>
  </conditionalFormatting>
  <conditionalFormatting sqref="F3:F20">
    <cfRule type="cellIs" dxfId="5940" priority="135" operator="equal">
      <formula>"SL"</formula>
    </cfRule>
    <cfRule type="cellIs" dxfId="5939" priority="136" operator="equal">
      <formula>"SL"</formula>
    </cfRule>
    <cfRule type="cellIs" dxfId="5938" priority="137" operator="equal">
      <formula>"SL"</formula>
    </cfRule>
    <cfRule type="cellIs" dxfId="5937" priority="138" operator="equal">
      <formula>"AL"</formula>
    </cfRule>
  </conditionalFormatting>
  <conditionalFormatting sqref="H16:H17 H22 L24:XFD24 B12:B13 H20 I16">
    <cfRule type="cellIs" dxfId="5936" priority="141" operator="equal">
      <formula>"Prep"</formula>
    </cfRule>
    <cfRule type="cellIs" dxfId="5935" priority="142" operator="equal">
      <formula>"SL"</formula>
    </cfRule>
    <cfRule type="cellIs" dxfId="5934" priority="143" operator="equal">
      <formula>"AL"</formula>
    </cfRule>
  </conditionalFormatting>
  <conditionalFormatting sqref="G6:H6 G7 G5 H3:H5">
    <cfRule type="cellIs" dxfId="5933" priority="117" operator="equal">
      <formula>"SL"</formula>
    </cfRule>
    <cfRule type="cellIs" dxfId="5932" priority="118" operator="equal">
      <formula>"AL"</formula>
    </cfRule>
  </conditionalFormatting>
  <conditionalFormatting sqref="G6:H6 G7 G5 H3:H5">
    <cfRule type="cellIs" dxfId="5931" priority="121" operator="equal">
      <formula>"Prep"</formula>
    </cfRule>
    <cfRule type="cellIs" dxfId="5930" priority="122" operator="equal">
      <formula>"SL"</formula>
    </cfRule>
    <cfRule type="cellIs" dxfId="5929" priority="123" operator="equal">
      <formula>"AL"</formula>
    </cfRule>
  </conditionalFormatting>
  <conditionalFormatting sqref="H16:H20 I14 G5 H22:H23 B7:B9 C10:E11">
    <cfRule type="cellIs" dxfId="5928" priority="97" operator="equal">
      <formula>"WC"</formula>
    </cfRule>
    <cfRule type="cellIs" dxfId="5927" priority="98" operator="equal">
      <formula>"TR"</formula>
    </cfRule>
  </conditionalFormatting>
  <conditionalFormatting sqref="I3:I4 C5 C11:C12 C10:E11">
    <cfRule type="expression" dxfId="5926" priority="96">
      <formula>ROW()=CELL("ROW")</formula>
    </cfRule>
  </conditionalFormatting>
  <conditionalFormatting sqref="I3:I4 C5 C11:C12 C10:E11">
    <cfRule type="expression" dxfId="5925" priority="95">
      <formula>ROW()=CELL("ROW")</formula>
    </cfRule>
  </conditionalFormatting>
  <conditionalFormatting sqref="I10">
    <cfRule type="cellIs" dxfId="5924" priority="79" operator="equal">
      <formula>"SL"</formula>
    </cfRule>
    <cfRule type="cellIs" dxfId="5923" priority="80" operator="equal">
      <formula>"AL"</formula>
    </cfRule>
  </conditionalFormatting>
  <conditionalFormatting sqref="I10">
    <cfRule type="expression" dxfId="5922" priority="78">
      <formula>ROW()=CELL("ROW")</formula>
    </cfRule>
  </conditionalFormatting>
  <conditionalFormatting sqref="I10">
    <cfRule type="expression" dxfId="5921" priority="77">
      <formula>ROW()=CELL("ROW")</formula>
    </cfRule>
  </conditionalFormatting>
  <conditionalFormatting sqref="C14:E14 C15:D16">
    <cfRule type="cellIs" dxfId="5920" priority="53" operator="equal">
      <formula>"WC"</formula>
    </cfRule>
    <cfRule type="cellIs" dxfId="5919" priority="54" operator="equal">
      <formula>"TR"</formula>
    </cfRule>
  </conditionalFormatting>
  <conditionalFormatting sqref="C14:C16">
    <cfRule type="cellIs" dxfId="5918" priority="51" operator="equal">
      <formula>"SL"</formula>
    </cfRule>
    <cfRule type="cellIs" dxfId="5917" priority="52" operator="equal">
      <formula>"AL"</formula>
    </cfRule>
  </conditionalFormatting>
  <conditionalFormatting sqref="C14:E14 C15:D16">
    <cfRule type="expression" dxfId="5916" priority="50">
      <formula>ROW()=CELL("ROW")</formula>
    </cfRule>
  </conditionalFormatting>
  <conditionalFormatting sqref="C14:E14 C15:D16">
    <cfRule type="expression" dxfId="5915" priority="49">
      <formula>ROW()=CELL("ROW")</formula>
    </cfRule>
  </conditionalFormatting>
  <conditionalFormatting sqref="G3:G4">
    <cfRule type="cellIs" dxfId="5914" priority="39" operator="equal">
      <formula>"SL"</formula>
    </cfRule>
    <cfRule type="cellIs" dxfId="5913" priority="40" operator="equal">
      <formula>"AL"</formula>
    </cfRule>
  </conditionalFormatting>
  <conditionalFormatting sqref="G3:G4">
    <cfRule type="cellIs" dxfId="5912" priority="34" operator="equal">
      <formula>"SL"</formula>
    </cfRule>
    <cfRule type="cellIs" dxfId="5911" priority="35" operator="equal">
      <formula>"AL"</formula>
    </cfRule>
  </conditionalFormatting>
  <conditionalFormatting sqref="G3:G4">
    <cfRule type="cellIs" dxfId="5910" priority="36" operator="equal">
      <formula>"Prep"</formula>
    </cfRule>
    <cfRule type="cellIs" dxfId="5909" priority="37" operator="equal">
      <formula>"SL"</formula>
    </cfRule>
    <cfRule type="cellIs" dxfId="5908" priority="38" operator="equal">
      <formula>"AL"</formula>
    </cfRule>
  </conditionalFormatting>
  <conditionalFormatting sqref="G3:G4">
    <cfRule type="cellIs" dxfId="5907" priority="30" operator="equal">
      <formula>"SL"</formula>
    </cfRule>
    <cfRule type="cellIs" dxfId="5906" priority="31" operator="equal">
      <formula>"AL"</formula>
    </cfRule>
    <cfRule type="cellIs" dxfId="5905" priority="32" operator="equal">
      <formula>"WC"</formula>
    </cfRule>
    <cfRule type="cellIs" dxfId="5904" priority="33" operator="equal">
      <formula>"TR"</formula>
    </cfRule>
  </conditionalFormatting>
  <conditionalFormatting sqref="J23">
    <cfRule type="expression" dxfId="5903" priority="12">
      <formula>ROW()=CELL("ROW")</formula>
    </cfRule>
  </conditionalFormatting>
  <conditionalFormatting sqref="J23">
    <cfRule type="expression" dxfId="5902" priority="11">
      <formula>ROW()=CELL("ROW")</formula>
    </cfRule>
  </conditionalFormatting>
  <conditionalFormatting sqref="I23">
    <cfRule type="cellIs" dxfId="5901" priority="9" operator="equal">
      <formula>"SL"</formula>
    </cfRule>
    <cfRule type="cellIs" dxfId="5900" priority="10" operator="equal">
      <formula>"AL"</formula>
    </cfRule>
  </conditionalFormatting>
  <conditionalFormatting sqref="I23">
    <cfRule type="expression" dxfId="5899" priority="8">
      <formula>ROW()=CELL("ROW")</formula>
    </cfRule>
  </conditionalFormatting>
  <conditionalFormatting sqref="I23">
    <cfRule type="expression" dxfId="5898" priority="7">
      <formula>ROW()=CELL("ROW")</formula>
    </cfRule>
  </conditionalFormatting>
  <conditionalFormatting sqref="I23">
    <cfRule type="cellIs" dxfId="5897" priority="3" operator="equal">
      <formula>"SL"</formula>
    </cfRule>
    <cfRule type="cellIs" dxfId="5896" priority="4" operator="equal">
      <formula>"AL"</formula>
    </cfRule>
  </conditionalFormatting>
  <conditionalFormatting sqref="I23">
    <cfRule type="expression" dxfId="5895" priority="2">
      <formula>ROW()=CELL("ROW")</formula>
    </cfRule>
  </conditionalFormatting>
  <conditionalFormatting sqref="I23">
    <cfRule type="expression" dxfId="5894" priority="1">
      <formula>ROW()=CELL("ROW")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J54"/>
  <sheetViews>
    <sheetView showZeros="0" zoomScale="67" workbookViewId="0">
      <selection activeCell="N1" sqref="K1:N1048576"/>
    </sheetView>
  </sheetViews>
  <sheetFormatPr defaultColWidth="9.109375" defaultRowHeight="17.399999999999999"/>
  <cols>
    <col min="1" max="1" width="17.109375" style="50" customWidth="1"/>
    <col min="2" max="2" width="48.109375" style="51" customWidth="1"/>
    <col min="3" max="9" width="20.33203125" style="28" customWidth="1"/>
    <col min="10" max="10" width="3.6640625" style="28" customWidth="1"/>
    <col min="11" max="16384" width="9.109375" style="28"/>
  </cols>
  <sheetData>
    <row r="1" spans="1:10">
      <c r="A1" s="38"/>
      <c r="B1" s="39"/>
      <c r="C1" s="40">
        <v>46321</v>
      </c>
      <c r="D1" s="41">
        <f t="shared" ref="D1:I1" si="0">C1+1</f>
        <v>46322</v>
      </c>
      <c r="E1" s="41">
        <f t="shared" si="0"/>
        <v>46323</v>
      </c>
      <c r="F1" s="41">
        <f t="shared" si="0"/>
        <v>46324</v>
      </c>
      <c r="G1" s="41">
        <f t="shared" si="0"/>
        <v>46325</v>
      </c>
      <c r="H1" s="41">
        <f t="shared" si="0"/>
        <v>46326</v>
      </c>
      <c r="I1" s="42">
        <f t="shared" si="0"/>
        <v>46327</v>
      </c>
    </row>
    <row r="2" spans="1:10">
      <c r="A2" s="362" t="s">
        <v>0</v>
      </c>
      <c r="B2" s="363" t="s">
        <v>1</v>
      </c>
      <c r="C2" s="349" t="s">
        <v>37</v>
      </c>
      <c r="D2" s="350" t="s">
        <v>38</v>
      </c>
      <c r="E2" s="350" t="s">
        <v>39</v>
      </c>
      <c r="F2" s="350" t="s">
        <v>40</v>
      </c>
      <c r="G2" s="350" t="s">
        <v>41</v>
      </c>
      <c r="H2" s="350" t="s">
        <v>42</v>
      </c>
      <c r="I2" s="351" t="s">
        <v>43</v>
      </c>
    </row>
    <row r="3" spans="1:10">
      <c r="A3" s="29">
        <v>703700</v>
      </c>
      <c r="B3" s="33" t="s">
        <v>201</v>
      </c>
      <c r="C3" s="410" t="s">
        <v>683</v>
      </c>
      <c r="D3" s="410" t="s">
        <v>683</v>
      </c>
      <c r="E3" s="410" t="s">
        <v>683</v>
      </c>
      <c r="F3" s="410" t="s">
        <v>683</v>
      </c>
      <c r="G3" s="410"/>
      <c r="H3" s="410"/>
      <c r="I3" s="410" t="s">
        <v>683</v>
      </c>
    </row>
    <row r="4" spans="1:10">
      <c r="A4" s="29">
        <v>702420</v>
      </c>
      <c r="B4" s="33" t="s">
        <v>554</v>
      </c>
      <c r="C4" s="410" t="s">
        <v>46</v>
      </c>
      <c r="D4" s="410" t="s">
        <v>46</v>
      </c>
      <c r="E4" s="410"/>
      <c r="F4" s="410"/>
      <c r="G4" s="410" t="s">
        <v>46</v>
      </c>
      <c r="H4" s="410" t="s">
        <v>46</v>
      </c>
      <c r="I4" s="410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555</v>
      </c>
      <c r="C5" s="410"/>
      <c r="D5" s="410"/>
      <c r="E5" s="410" t="s">
        <v>343</v>
      </c>
      <c r="F5" s="410" t="s">
        <v>343</v>
      </c>
      <c r="G5" s="410" t="s">
        <v>343</v>
      </c>
      <c r="H5" s="410" t="s">
        <v>343</v>
      </c>
      <c r="I5" s="410" t="s">
        <v>343</v>
      </c>
      <c r="J5" s="28">
        <f t="shared" si="1"/>
        <v>5</v>
      </c>
    </row>
    <row r="6" spans="1:10">
      <c r="A6" s="29">
        <v>340</v>
      </c>
      <c r="B6" s="33" t="s">
        <v>4</v>
      </c>
      <c r="C6" s="411" t="s">
        <v>48</v>
      </c>
      <c r="D6" s="411" t="s">
        <v>48</v>
      </c>
      <c r="E6" s="411" t="s">
        <v>48</v>
      </c>
      <c r="F6" s="411" t="s">
        <v>48</v>
      </c>
      <c r="G6" s="411" t="s">
        <v>48</v>
      </c>
      <c r="H6" s="412"/>
      <c r="I6" s="412"/>
    </row>
    <row r="7" spans="1:10">
      <c r="A7" s="29">
        <v>703713</v>
      </c>
      <c r="B7" s="33" t="s">
        <v>556</v>
      </c>
      <c r="C7" s="413" t="s">
        <v>299</v>
      </c>
      <c r="D7" s="413" t="s">
        <v>299</v>
      </c>
      <c r="E7" s="413" t="s">
        <v>299</v>
      </c>
      <c r="F7" s="413" t="s">
        <v>299</v>
      </c>
      <c r="G7" s="413"/>
      <c r="H7" s="413"/>
      <c r="I7" s="413" t="s">
        <v>299</v>
      </c>
      <c r="J7" s="28">
        <f t="shared" si="1"/>
        <v>5</v>
      </c>
    </row>
    <row r="8" spans="1:10">
      <c r="A8" s="29">
        <v>27020</v>
      </c>
      <c r="B8" s="33" t="s">
        <v>557</v>
      </c>
      <c r="C8" s="413"/>
      <c r="D8" s="413" t="s">
        <v>45</v>
      </c>
      <c r="E8" s="413" t="s">
        <v>45</v>
      </c>
      <c r="F8" s="413" t="s">
        <v>45</v>
      </c>
      <c r="G8" s="413" t="s">
        <v>45</v>
      </c>
      <c r="H8" s="413" t="s">
        <v>45</v>
      </c>
      <c r="I8" s="413"/>
      <c r="J8" s="28">
        <f t="shared" si="1"/>
        <v>5</v>
      </c>
    </row>
    <row r="9" spans="1:10">
      <c r="A9" s="29">
        <v>26540</v>
      </c>
      <c r="B9" s="33" t="s">
        <v>753</v>
      </c>
      <c r="C9" s="413" t="s">
        <v>45</v>
      </c>
      <c r="D9" s="413" t="s">
        <v>45</v>
      </c>
      <c r="E9" s="413"/>
      <c r="F9" s="413" t="s">
        <v>45</v>
      </c>
      <c r="G9" s="413" t="s">
        <v>45</v>
      </c>
      <c r="H9" s="413"/>
      <c r="I9" s="413" t="s">
        <v>45</v>
      </c>
      <c r="J9" s="28">
        <f t="shared" si="1"/>
        <v>5</v>
      </c>
    </row>
    <row r="10" spans="1:10">
      <c r="A10" s="29">
        <v>27340</v>
      </c>
      <c r="B10" s="33" t="s">
        <v>558</v>
      </c>
      <c r="C10" s="413"/>
      <c r="D10" s="413" t="s">
        <v>45</v>
      </c>
      <c r="E10" s="413" t="s">
        <v>45</v>
      </c>
      <c r="F10" s="413" t="s">
        <v>45</v>
      </c>
      <c r="G10" s="413" t="s">
        <v>45</v>
      </c>
      <c r="H10" s="413" t="s">
        <v>45</v>
      </c>
      <c r="I10" s="413"/>
      <c r="J10" s="28">
        <f t="shared" si="1"/>
        <v>5</v>
      </c>
    </row>
    <row r="11" spans="1:10">
      <c r="A11" s="29">
        <v>703703</v>
      </c>
      <c r="B11" s="33" t="s">
        <v>559</v>
      </c>
      <c r="C11" s="414"/>
      <c r="D11" s="413"/>
      <c r="E11" s="410" t="s">
        <v>46</v>
      </c>
      <c r="F11" s="410" t="s">
        <v>46</v>
      </c>
      <c r="G11" s="410" t="s">
        <v>46</v>
      </c>
      <c r="H11" s="410" t="s">
        <v>46</v>
      </c>
      <c r="I11" s="410" t="s">
        <v>46</v>
      </c>
      <c r="J11" s="28">
        <f t="shared" si="1"/>
        <v>5</v>
      </c>
    </row>
    <row r="12" spans="1:10">
      <c r="A12" s="29">
        <v>39091</v>
      </c>
      <c r="B12" s="33" t="s">
        <v>560</v>
      </c>
      <c r="C12" s="413"/>
      <c r="D12" s="413"/>
      <c r="E12" s="413"/>
      <c r="F12" s="413"/>
      <c r="G12" s="412"/>
      <c r="H12" s="412"/>
      <c r="I12" s="413" t="s">
        <v>45</v>
      </c>
      <c r="J12" s="28">
        <f>COUNTA(C12:I12)</f>
        <v>1</v>
      </c>
    </row>
    <row r="13" spans="1:10">
      <c r="A13" s="29">
        <v>149</v>
      </c>
      <c r="B13" s="364" t="s">
        <v>11</v>
      </c>
      <c r="C13" s="413" t="s">
        <v>44</v>
      </c>
      <c r="D13" s="413" t="s">
        <v>44</v>
      </c>
      <c r="E13" s="413" t="s">
        <v>44</v>
      </c>
      <c r="F13" s="413" t="s">
        <v>44</v>
      </c>
      <c r="G13" s="413" t="s">
        <v>44</v>
      </c>
      <c r="H13" s="413"/>
      <c r="I13" s="413"/>
      <c r="J13" s="28">
        <f t="shared" si="1"/>
        <v>5</v>
      </c>
    </row>
    <row r="14" spans="1:10">
      <c r="A14" s="29">
        <v>404</v>
      </c>
      <c r="B14" s="33" t="s">
        <v>754</v>
      </c>
      <c r="C14" s="413" t="s">
        <v>44</v>
      </c>
      <c r="D14" s="413" t="s">
        <v>44</v>
      </c>
      <c r="E14" s="413"/>
      <c r="F14" s="413"/>
      <c r="G14" s="413"/>
      <c r="H14" s="413" t="s">
        <v>44</v>
      </c>
      <c r="I14" s="413" t="s">
        <v>44</v>
      </c>
      <c r="J14" s="28">
        <f t="shared" si="1"/>
        <v>4</v>
      </c>
    </row>
    <row r="15" spans="1:10">
      <c r="A15" s="29">
        <v>24190</v>
      </c>
      <c r="B15" s="33" t="s">
        <v>562</v>
      </c>
      <c r="C15" s="413"/>
      <c r="D15" s="413"/>
      <c r="E15" s="413" t="s">
        <v>45</v>
      </c>
      <c r="F15" s="413" t="s">
        <v>45</v>
      </c>
      <c r="G15" s="413" t="s">
        <v>45</v>
      </c>
      <c r="H15" s="413" t="s">
        <v>45</v>
      </c>
      <c r="I15" s="413" t="s">
        <v>45</v>
      </c>
      <c r="J15" s="28">
        <f t="shared" si="1"/>
        <v>5</v>
      </c>
    </row>
    <row r="16" spans="1:10">
      <c r="A16" s="29">
        <v>22920</v>
      </c>
      <c r="B16" s="33" t="s">
        <v>755</v>
      </c>
      <c r="C16" s="413" t="s">
        <v>45</v>
      </c>
      <c r="D16" s="413" t="s">
        <v>45</v>
      </c>
      <c r="E16" s="413" t="s">
        <v>45</v>
      </c>
      <c r="F16" s="413" t="s">
        <v>45</v>
      </c>
      <c r="G16" s="413"/>
      <c r="H16" s="413"/>
      <c r="I16" s="413" t="s">
        <v>45</v>
      </c>
      <c r="J16" s="28">
        <f t="shared" si="1"/>
        <v>5</v>
      </c>
    </row>
    <row r="17" spans="1:10">
      <c r="A17" s="29">
        <v>25240</v>
      </c>
      <c r="B17" s="33" t="s">
        <v>756</v>
      </c>
      <c r="C17" s="412"/>
      <c r="D17" s="413"/>
      <c r="E17" s="410" t="s">
        <v>343</v>
      </c>
      <c r="F17" s="410" t="s">
        <v>343</v>
      </c>
      <c r="G17" s="410" t="s">
        <v>343</v>
      </c>
      <c r="H17" s="410" t="s">
        <v>343</v>
      </c>
      <c r="I17" s="410" t="s">
        <v>343</v>
      </c>
      <c r="J17" s="28">
        <f t="shared" si="1"/>
        <v>5</v>
      </c>
    </row>
    <row r="18" spans="1:10">
      <c r="A18" s="29">
        <v>703072</v>
      </c>
      <c r="B18" s="33" t="s">
        <v>564</v>
      </c>
      <c r="C18" s="410" t="s">
        <v>46</v>
      </c>
      <c r="D18" s="413"/>
      <c r="E18" s="413"/>
      <c r="F18" s="410" t="s">
        <v>46</v>
      </c>
      <c r="G18" s="410" t="s">
        <v>46</v>
      </c>
      <c r="H18" s="410" t="s">
        <v>46</v>
      </c>
      <c r="I18" s="410" t="s">
        <v>46</v>
      </c>
      <c r="J18" s="28">
        <f t="shared" si="1"/>
        <v>5</v>
      </c>
    </row>
    <row r="19" spans="1:10">
      <c r="A19" s="29">
        <v>704124</v>
      </c>
      <c r="B19" s="33" t="s">
        <v>565</v>
      </c>
      <c r="C19" s="413"/>
      <c r="D19" s="413"/>
      <c r="E19" s="413" t="s">
        <v>681</v>
      </c>
      <c r="F19" s="413" t="s">
        <v>681</v>
      </c>
      <c r="G19" s="413"/>
      <c r="H19" s="413" t="s">
        <v>681</v>
      </c>
      <c r="I19" s="413" t="s">
        <v>681</v>
      </c>
      <c r="J19" s="28">
        <f t="shared" si="1"/>
        <v>4</v>
      </c>
    </row>
    <row r="20" spans="1:10">
      <c r="A20" s="29">
        <v>702024</v>
      </c>
      <c r="B20" s="33" t="s">
        <v>757</v>
      </c>
      <c r="C20" s="410" t="s">
        <v>46</v>
      </c>
      <c r="D20" s="410" t="s">
        <v>46</v>
      </c>
      <c r="E20" s="413"/>
      <c r="F20" s="413"/>
      <c r="G20" s="410" t="s">
        <v>46</v>
      </c>
      <c r="H20" s="410" t="s">
        <v>46</v>
      </c>
      <c r="I20" s="410" t="s">
        <v>46</v>
      </c>
      <c r="J20" s="28">
        <f t="shared" si="1"/>
        <v>5</v>
      </c>
    </row>
    <row r="21" spans="1:10">
      <c r="A21" s="32">
        <v>25510</v>
      </c>
      <c r="B21" s="33" t="s">
        <v>566</v>
      </c>
      <c r="C21" s="413"/>
      <c r="D21" s="413" t="s">
        <v>45</v>
      </c>
      <c r="E21" s="415"/>
      <c r="F21" s="413"/>
      <c r="G21" s="413"/>
      <c r="H21" s="413"/>
      <c r="I21" s="413" t="s">
        <v>45</v>
      </c>
      <c r="J21" s="28">
        <f t="shared" si="1"/>
        <v>2</v>
      </c>
    </row>
    <row r="22" spans="1:10">
      <c r="A22" s="32">
        <v>70090</v>
      </c>
      <c r="B22" s="33" t="s">
        <v>567</v>
      </c>
      <c r="C22" s="413"/>
      <c r="D22" s="413"/>
      <c r="E22" s="413" t="s">
        <v>45</v>
      </c>
      <c r="F22" s="413" t="s">
        <v>45</v>
      </c>
      <c r="G22" s="413" t="s">
        <v>45</v>
      </c>
      <c r="H22" s="413" t="s">
        <v>45</v>
      </c>
      <c r="I22" s="413" t="s">
        <v>45</v>
      </c>
      <c r="J22" s="28">
        <f t="shared" si="1"/>
        <v>5</v>
      </c>
    </row>
    <row r="23" spans="1:10">
      <c r="A23" s="29">
        <v>282235</v>
      </c>
      <c r="B23" s="33" t="s">
        <v>568</v>
      </c>
      <c r="C23" s="413" t="s">
        <v>45</v>
      </c>
      <c r="D23" s="413" t="s">
        <v>45</v>
      </c>
      <c r="E23" s="413" t="s">
        <v>45</v>
      </c>
      <c r="F23" s="413"/>
      <c r="G23" s="413"/>
      <c r="H23" s="413" t="s">
        <v>45</v>
      </c>
      <c r="I23" s="413" t="s">
        <v>45</v>
      </c>
      <c r="J23" s="28">
        <f t="shared" si="1"/>
        <v>5</v>
      </c>
    </row>
    <row r="24" spans="1:10">
      <c r="A24" s="29">
        <v>23280</v>
      </c>
      <c r="B24" s="33" t="s">
        <v>569</v>
      </c>
      <c r="C24" s="413" t="s">
        <v>343</v>
      </c>
      <c r="D24" s="413"/>
      <c r="E24" s="413"/>
      <c r="F24" s="413"/>
      <c r="G24" s="412"/>
      <c r="H24" s="413"/>
      <c r="I24" s="413" t="s">
        <v>343</v>
      </c>
      <c r="J24" s="28">
        <f t="shared" si="1"/>
        <v>2</v>
      </c>
    </row>
    <row r="25" spans="1:10">
      <c r="A25" s="29">
        <v>390</v>
      </c>
      <c r="B25" s="33" t="s">
        <v>801</v>
      </c>
      <c r="C25" s="417"/>
      <c r="D25" s="417" t="s">
        <v>343</v>
      </c>
      <c r="E25" s="413"/>
      <c r="F25" s="413"/>
      <c r="G25" s="417" t="s">
        <v>343</v>
      </c>
      <c r="H25" s="417"/>
      <c r="I25" s="417" t="s">
        <v>762</v>
      </c>
      <c r="J25" s="28">
        <f t="shared" si="1"/>
        <v>3</v>
      </c>
    </row>
    <row r="26" spans="1:10">
      <c r="A26" s="29">
        <v>21180</v>
      </c>
      <c r="B26" s="33" t="s">
        <v>570</v>
      </c>
      <c r="C26" s="412"/>
      <c r="D26" s="413"/>
      <c r="E26" s="413" t="s">
        <v>45</v>
      </c>
      <c r="F26" s="413" t="s">
        <v>45</v>
      </c>
      <c r="G26" s="413" t="s">
        <v>45</v>
      </c>
      <c r="H26" s="413" t="s">
        <v>45</v>
      </c>
      <c r="I26" s="413" t="s">
        <v>45</v>
      </c>
      <c r="J26" s="28">
        <f t="shared" si="1"/>
        <v>5</v>
      </c>
    </row>
    <row r="27" spans="1:10">
      <c r="A27" s="29">
        <v>703246</v>
      </c>
      <c r="B27" s="33" t="s">
        <v>802</v>
      </c>
      <c r="C27" s="417"/>
      <c r="D27" s="417"/>
      <c r="E27" s="417"/>
      <c r="F27" s="413"/>
      <c r="G27" s="413"/>
      <c r="H27" s="417"/>
      <c r="I27" s="417"/>
      <c r="J27" s="28">
        <f t="shared" si="1"/>
        <v>0</v>
      </c>
    </row>
    <row r="28" spans="1:10">
      <c r="A28" s="29">
        <v>21000</v>
      </c>
      <c r="B28" s="33" t="s">
        <v>571</v>
      </c>
      <c r="C28" s="417"/>
      <c r="D28" s="417"/>
      <c r="E28" s="413"/>
      <c r="F28" s="413"/>
      <c r="G28" s="413"/>
      <c r="H28" s="413"/>
      <c r="I28" s="417"/>
    </row>
    <row r="29" spans="1:10">
      <c r="A29" s="29">
        <v>282284</v>
      </c>
      <c r="B29" s="33" t="s">
        <v>572</v>
      </c>
      <c r="C29" s="413" t="s">
        <v>124</v>
      </c>
      <c r="D29" s="413" t="s">
        <v>124</v>
      </c>
      <c r="E29" s="413"/>
      <c r="F29" s="413"/>
      <c r="G29" s="413"/>
      <c r="H29" s="413" t="s">
        <v>124</v>
      </c>
      <c r="I29" s="413" t="s">
        <v>124</v>
      </c>
      <c r="J29" s="28">
        <f t="shared" si="1"/>
        <v>4</v>
      </c>
    </row>
    <row r="30" spans="1:10">
      <c r="A30" s="29">
        <v>282232</v>
      </c>
      <c r="B30" s="33" t="s">
        <v>573</v>
      </c>
      <c r="C30" s="413" t="s">
        <v>45</v>
      </c>
      <c r="D30" s="413" t="s">
        <v>45</v>
      </c>
      <c r="E30" s="413" t="s">
        <v>45</v>
      </c>
      <c r="F30" s="413" t="s">
        <v>45</v>
      </c>
      <c r="G30" s="416"/>
      <c r="H30" s="413"/>
      <c r="I30" s="413" t="s">
        <v>45</v>
      </c>
      <c r="J30" s="28">
        <f t="shared" si="1"/>
        <v>5</v>
      </c>
    </row>
    <row r="31" spans="1:10">
      <c r="A31" s="29">
        <v>282247</v>
      </c>
      <c r="B31" s="33" t="s">
        <v>574</v>
      </c>
      <c r="C31" s="417"/>
      <c r="D31" s="413"/>
      <c r="E31" s="413" t="s">
        <v>45</v>
      </c>
      <c r="F31" s="413" t="s">
        <v>45</v>
      </c>
      <c r="G31" s="413" t="s">
        <v>45</v>
      </c>
      <c r="H31" s="413" t="s">
        <v>45</v>
      </c>
      <c r="I31" s="413" t="s">
        <v>45</v>
      </c>
      <c r="J31" s="28">
        <f t="shared" si="1"/>
        <v>5</v>
      </c>
    </row>
    <row r="32" spans="1:10">
      <c r="A32" s="29">
        <v>932974</v>
      </c>
      <c r="B32" s="33" t="s">
        <v>575</v>
      </c>
      <c r="C32" s="413"/>
      <c r="D32" s="413"/>
      <c r="E32" s="413"/>
      <c r="F32" s="413" t="s">
        <v>45</v>
      </c>
      <c r="G32" s="413" t="s">
        <v>45</v>
      </c>
      <c r="H32" s="413"/>
      <c r="I32" s="413"/>
      <c r="J32" s="28">
        <f t="shared" si="1"/>
        <v>2</v>
      </c>
    </row>
    <row r="33" spans="1:10">
      <c r="A33" s="30">
        <v>28140</v>
      </c>
      <c r="B33" s="33" t="s">
        <v>576</v>
      </c>
      <c r="C33" s="413" t="s">
        <v>45</v>
      </c>
      <c r="D33" s="413" t="s">
        <v>45</v>
      </c>
      <c r="E33" s="410"/>
      <c r="F33" s="410"/>
      <c r="G33" s="413" t="s">
        <v>45</v>
      </c>
      <c r="H33" s="413" t="s">
        <v>45</v>
      </c>
      <c r="I33" s="413" t="s">
        <v>45</v>
      </c>
      <c r="J33" s="28">
        <f t="shared" si="1"/>
        <v>5</v>
      </c>
    </row>
    <row r="34" spans="1:10" ht="21" customHeight="1">
      <c r="A34" s="30">
        <v>703928</v>
      </c>
      <c r="B34" s="366" t="s">
        <v>577</v>
      </c>
      <c r="C34" s="413" t="s">
        <v>45</v>
      </c>
      <c r="D34" s="413" t="s">
        <v>45</v>
      </c>
      <c r="E34" s="410"/>
      <c r="F34" s="413" t="s">
        <v>45</v>
      </c>
      <c r="G34" s="410"/>
      <c r="H34" s="410"/>
      <c r="I34" s="410"/>
      <c r="J34" s="28">
        <f t="shared" si="1"/>
        <v>3</v>
      </c>
    </row>
    <row r="35" spans="1:10" ht="21" customHeight="1">
      <c r="A35" s="30">
        <v>997</v>
      </c>
      <c r="B35" s="366" t="s">
        <v>578</v>
      </c>
      <c r="C35" s="413" t="s">
        <v>45</v>
      </c>
      <c r="D35" s="410"/>
      <c r="E35" s="410"/>
      <c r="F35" s="413" t="s">
        <v>45</v>
      </c>
      <c r="G35" s="413" t="s">
        <v>45</v>
      </c>
      <c r="H35" s="413" t="s">
        <v>45</v>
      </c>
      <c r="I35" s="413" t="s">
        <v>45</v>
      </c>
      <c r="J35" s="28">
        <f t="shared" si="1"/>
        <v>5</v>
      </c>
    </row>
    <row r="36" spans="1:10" ht="21" customHeight="1">
      <c r="A36" s="30">
        <v>1059</v>
      </c>
      <c r="B36" s="31" t="s">
        <v>579</v>
      </c>
      <c r="C36" s="413" t="s">
        <v>593</v>
      </c>
      <c r="D36" s="413"/>
      <c r="E36" s="413" t="s">
        <v>593</v>
      </c>
      <c r="F36" s="413" t="s">
        <v>593</v>
      </c>
      <c r="G36" s="413"/>
      <c r="H36" s="413" t="s">
        <v>593</v>
      </c>
      <c r="I36" s="413" t="s">
        <v>593</v>
      </c>
      <c r="J36" s="28">
        <f t="shared" si="1"/>
        <v>5</v>
      </c>
    </row>
    <row r="37" spans="1:10" ht="21" customHeight="1">
      <c r="A37" s="30">
        <v>1071</v>
      </c>
      <c r="B37" s="31" t="s">
        <v>580</v>
      </c>
      <c r="C37" s="413" t="s">
        <v>45</v>
      </c>
      <c r="D37" s="418"/>
      <c r="E37" s="419"/>
      <c r="F37" s="413"/>
      <c r="G37" s="413"/>
      <c r="H37" s="413" t="s">
        <v>45</v>
      </c>
      <c r="I37" s="413" t="s">
        <v>45</v>
      </c>
      <c r="J37" s="28">
        <f t="shared" si="1"/>
        <v>3</v>
      </c>
    </row>
    <row r="38" spans="1:10">
      <c r="A38" s="30">
        <v>414</v>
      </c>
      <c r="B38" s="31" t="s">
        <v>581</v>
      </c>
      <c r="C38" s="410"/>
      <c r="D38" s="413" t="s">
        <v>45</v>
      </c>
      <c r="E38" s="413" t="s">
        <v>45</v>
      </c>
      <c r="F38" s="413" t="s">
        <v>45</v>
      </c>
      <c r="G38" s="413" t="s">
        <v>45</v>
      </c>
      <c r="H38" s="413" t="s">
        <v>45</v>
      </c>
      <c r="I38" s="410"/>
      <c r="J38" s="28">
        <f t="shared" si="1"/>
        <v>5</v>
      </c>
    </row>
    <row r="39" spans="1:10">
      <c r="A39" s="30">
        <v>1090</v>
      </c>
      <c r="B39" s="37" t="s">
        <v>582</v>
      </c>
      <c r="C39" s="410"/>
      <c r="D39" s="417"/>
      <c r="E39" s="417"/>
      <c r="F39" s="417"/>
      <c r="G39" s="417"/>
      <c r="H39" s="410"/>
      <c r="I39" s="410"/>
      <c r="J39" s="28">
        <f t="shared" si="1"/>
        <v>0</v>
      </c>
    </row>
    <row r="40" spans="1:10" s="27" customFormat="1">
      <c r="A40" s="30">
        <v>1140</v>
      </c>
      <c r="B40" s="31" t="s">
        <v>584</v>
      </c>
      <c r="C40" s="413" t="s">
        <v>45</v>
      </c>
      <c r="D40" s="420"/>
      <c r="E40" s="420"/>
      <c r="F40" s="413" t="s">
        <v>45</v>
      </c>
      <c r="G40" s="413" t="s">
        <v>45</v>
      </c>
      <c r="H40" s="413" t="s">
        <v>45</v>
      </c>
      <c r="I40" s="413" t="s">
        <v>45</v>
      </c>
      <c r="J40" s="28">
        <f t="shared" si="1"/>
        <v>5</v>
      </c>
    </row>
    <row r="41" spans="1:10">
      <c r="A41" s="365">
        <v>1187</v>
      </c>
      <c r="B41" s="366" t="s">
        <v>583</v>
      </c>
      <c r="C41" s="413" t="s">
        <v>45</v>
      </c>
      <c r="D41" s="413"/>
      <c r="E41" s="413"/>
      <c r="F41" s="413" t="s">
        <v>45</v>
      </c>
      <c r="G41" s="413" t="s">
        <v>45</v>
      </c>
      <c r="H41" s="413" t="s">
        <v>45</v>
      </c>
      <c r="I41" s="413" t="s">
        <v>45</v>
      </c>
      <c r="J41" s="28">
        <f t="shared" si="1"/>
        <v>5</v>
      </c>
    </row>
    <row r="42" spans="1:10">
      <c r="A42" s="30">
        <v>1238</v>
      </c>
      <c r="B42" s="34" t="s">
        <v>202</v>
      </c>
      <c r="C42" s="413" t="s">
        <v>124</v>
      </c>
      <c r="D42" s="413"/>
      <c r="E42" s="413"/>
      <c r="F42" s="413"/>
      <c r="G42" s="413" t="s">
        <v>124</v>
      </c>
      <c r="H42" s="413" t="s">
        <v>124</v>
      </c>
      <c r="I42" s="413" t="s">
        <v>124</v>
      </c>
      <c r="J42" s="28">
        <f t="shared" si="1"/>
        <v>4</v>
      </c>
    </row>
    <row r="43" spans="1:10">
      <c r="A43" s="30">
        <v>1237</v>
      </c>
      <c r="B43" s="34" t="s">
        <v>758</v>
      </c>
      <c r="C43" s="413" t="s">
        <v>45</v>
      </c>
      <c r="D43" s="413" t="s">
        <v>45</v>
      </c>
      <c r="E43" s="413"/>
      <c r="F43" s="413"/>
      <c r="G43" s="413" t="s">
        <v>45</v>
      </c>
      <c r="H43" s="413" t="s">
        <v>45</v>
      </c>
      <c r="I43" s="413" t="s">
        <v>45</v>
      </c>
      <c r="J43" s="28">
        <f t="shared" si="1"/>
        <v>5</v>
      </c>
    </row>
    <row r="44" spans="1:10">
      <c r="A44" s="30">
        <v>1245</v>
      </c>
      <c r="B44" s="34" t="s">
        <v>586</v>
      </c>
      <c r="C44" s="413" t="s">
        <v>208</v>
      </c>
      <c r="D44" s="413"/>
      <c r="E44" s="413"/>
      <c r="F44" s="413" t="s">
        <v>208</v>
      </c>
      <c r="G44" s="413" t="s">
        <v>208</v>
      </c>
      <c r="H44" s="413" t="s">
        <v>208</v>
      </c>
      <c r="I44" s="413" t="s">
        <v>208</v>
      </c>
      <c r="J44" s="28">
        <f t="shared" si="1"/>
        <v>5</v>
      </c>
    </row>
    <row r="45" spans="1:10">
      <c r="A45" s="30">
        <v>1290</v>
      </c>
      <c r="B45" s="34" t="s">
        <v>759</v>
      </c>
      <c r="C45" s="417"/>
      <c r="D45" s="413"/>
      <c r="E45" s="413" t="s">
        <v>45</v>
      </c>
      <c r="F45" s="413" t="s">
        <v>45</v>
      </c>
      <c r="G45" s="413" t="s">
        <v>45</v>
      </c>
      <c r="H45" s="413" t="s">
        <v>45</v>
      </c>
      <c r="I45" s="413" t="s">
        <v>45</v>
      </c>
      <c r="J45" s="28">
        <f t="shared" si="1"/>
        <v>5</v>
      </c>
    </row>
    <row r="46" spans="1:10">
      <c r="A46" s="30">
        <v>1338</v>
      </c>
      <c r="B46" s="37" t="s">
        <v>760</v>
      </c>
      <c r="C46" s="413" t="s">
        <v>45</v>
      </c>
      <c r="D46" s="413" t="s">
        <v>45</v>
      </c>
      <c r="E46" s="413" t="s">
        <v>45</v>
      </c>
      <c r="F46" s="422"/>
      <c r="G46" s="506"/>
      <c r="H46" s="1032" t="s">
        <v>45</v>
      </c>
      <c r="I46" s="413" t="s">
        <v>45</v>
      </c>
      <c r="J46" s="28">
        <f t="shared" si="1"/>
        <v>5</v>
      </c>
    </row>
    <row r="47" spans="1:10">
      <c r="A47" s="30">
        <v>704086</v>
      </c>
      <c r="B47" s="37" t="s">
        <v>800</v>
      </c>
      <c r="C47" s="506"/>
      <c r="D47" s="417" t="s">
        <v>761</v>
      </c>
      <c r="E47" s="506"/>
      <c r="F47" s="506"/>
      <c r="G47" s="417" t="s">
        <v>761</v>
      </c>
      <c r="H47" s="341"/>
      <c r="I47" s="413"/>
    </row>
    <row r="48" spans="1:10" ht="27" customHeight="1">
      <c r="A48" s="30">
        <v>1565</v>
      </c>
      <c r="B48" s="37" t="s">
        <v>590</v>
      </c>
      <c r="C48" s="413" t="s">
        <v>288</v>
      </c>
      <c r="D48" s="413" t="s">
        <v>288</v>
      </c>
      <c r="E48" s="413" t="s">
        <v>288</v>
      </c>
      <c r="F48" s="413" t="s">
        <v>288</v>
      </c>
      <c r="G48" s="413"/>
      <c r="H48" s="413" t="s">
        <v>288</v>
      </c>
      <c r="I48" s="413" t="s">
        <v>288</v>
      </c>
      <c r="J48" s="28">
        <f t="shared" si="1"/>
        <v>6</v>
      </c>
    </row>
    <row r="49" spans="1:10">
      <c r="A49" s="30">
        <v>1643</v>
      </c>
      <c r="B49" s="37" t="s">
        <v>591</v>
      </c>
      <c r="C49" s="413" t="s">
        <v>45</v>
      </c>
      <c r="D49" s="413" t="s">
        <v>45</v>
      </c>
      <c r="E49" s="413" t="s">
        <v>45</v>
      </c>
      <c r="F49" s="413" t="s">
        <v>45</v>
      </c>
      <c r="G49" s="413" t="s">
        <v>45</v>
      </c>
      <c r="H49" s="413"/>
      <c r="I49" s="413"/>
      <c r="J49" s="28">
        <f t="shared" si="1"/>
        <v>5</v>
      </c>
    </row>
    <row r="50" spans="1:10">
      <c r="A50" s="30">
        <v>1868</v>
      </c>
      <c r="B50" s="1038" t="s">
        <v>381</v>
      </c>
      <c r="C50" s="1028" t="s">
        <v>45</v>
      </c>
      <c r="D50" s="1028" t="s">
        <v>45</v>
      </c>
      <c r="E50" s="1042" t="s">
        <v>343</v>
      </c>
      <c r="G50" s="1029"/>
      <c r="H50" s="1028" t="s">
        <v>45</v>
      </c>
      <c r="I50" s="1028" t="s">
        <v>45</v>
      </c>
    </row>
    <row r="51" spans="1:10">
      <c r="A51" s="1039">
        <v>1874</v>
      </c>
      <c r="B51" s="1035" t="s">
        <v>797</v>
      </c>
      <c r="C51" s="413" t="s">
        <v>45</v>
      </c>
      <c r="D51" s="413" t="s">
        <v>45</v>
      </c>
      <c r="E51" s="413" t="s">
        <v>807</v>
      </c>
      <c r="F51" s="506"/>
      <c r="G51" s="506"/>
      <c r="H51" s="413" t="s">
        <v>45</v>
      </c>
      <c r="I51" s="413" t="s">
        <v>45</v>
      </c>
      <c r="J51" s="28">
        <f>COUNTA(D51:I51)</f>
        <v>4</v>
      </c>
    </row>
    <row r="52" spans="1:10">
      <c r="A52" s="30">
        <v>1870</v>
      </c>
      <c r="B52" s="1037" t="s">
        <v>294</v>
      </c>
      <c r="C52" s="1027"/>
      <c r="D52" s="1027"/>
      <c r="E52" s="1027" t="s">
        <v>645</v>
      </c>
      <c r="F52" s="1027" t="s">
        <v>645</v>
      </c>
      <c r="G52" s="1027" t="s">
        <v>645</v>
      </c>
      <c r="H52" s="1027" t="s">
        <v>645</v>
      </c>
      <c r="I52" s="1027" t="s">
        <v>645</v>
      </c>
    </row>
    <row r="53" spans="1:10">
      <c r="A53" s="1080">
        <v>46314</v>
      </c>
      <c r="B53" s="1010" t="s">
        <v>131</v>
      </c>
      <c r="C53" s="1041" t="s">
        <v>288</v>
      </c>
      <c r="D53" s="1041"/>
      <c r="E53" s="1041" t="s">
        <v>799</v>
      </c>
      <c r="F53" s="1041" t="s">
        <v>799</v>
      </c>
      <c r="G53" s="1041" t="s">
        <v>799</v>
      </c>
      <c r="H53" s="1041" t="s">
        <v>799</v>
      </c>
      <c r="I53" s="413"/>
    </row>
    <row r="54" spans="1:10">
      <c r="A54" s="28"/>
      <c r="B54" s="28"/>
    </row>
  </sheetData>
  <phoneticPr fontId="6" type="noConversion"/>
  <conditionalFormatting sqref="A1:B41 A50 A55:B1048576">
    <cfRule type="cellIs" dxfId="5893" priority="1983" operator="equal">
      <formula>"SL"</formula>
    </cfRule>
    <cfRule type="cellIs" dxfId="5892" priority="1984" operator="equal">
      <formula>"AL"</formula>
    </cfRule>
  </conditionalFormatting>
  <conditionalFormatting sqref="C19:D20 C44:C45 E45:I45 C6:G6 C18:I18 E28:I28 E18:F19 C29:I39 H46:I46 C7:I15 I53 C20:I21 C23:I27 H51:I51 G47:H47 C46:F46 D47 C3:I5 C50:E51 G50:I50 C48:I49">
    <cfRule type="cellIs" dxfId="5891" priority="1967" operator="equal">
      <formula>"SL"</formula>
    </cfRule>
    <cfRule type="cellIs" dxfId="5890" priority="1968" operator="equal">
      <formula>"SL"</formula>
    </cfRule>
    <cfRule type="cellIs" dxfId="5889" priority="1969" operator="equal">
      <formula>"SL"</formula>
    </cfRule>
    <cfRule type="cellIs" dxfId="5888" priority="1970" operator="equal">
      <formula>"AL"</formula>
    </cfRule>
  </conditionalFormatting>
  <conditionalFormatting sqref="C17:D17 C16:I16">
    <cfRule type="cellIs" dxfId="5887" priority="1979" operator="equal">
      <formula>"SL"</formula>
    </cfRule>
    <cfRule type="cellIs" dxfId="5886" priority="1980" operator="equal">
      <formula>"SL"</formula>
    </cfRule>
    <cfRule type="cellIs" dxfId="5885" priority="1981" operator="equal">
      <formula>"SL"</formula>
    </cfRule>
    <cfRule type="cellIs" dxfId="5884" priority="1982" operator="equal">
      <formula>"AL"</formula>
    </cfRule>
  </conditionalFormatting>
  <conditionalFormatting sqref="H6:I6">
    <cfRule type="cellIs" dxfId="5883" priority="1975" operator="equal">
      <formula>"SL"</formula>
    </cfRule>
    <cfRule type="cellIs" dxfId="5882" priority="1976" operator="equal">
      <formula>"SL"</formula>
    </cfRule>
    <cfRule type="cellIs" dxfId="5881" priority="1977" operator="equal">
      <formula>"SL"</formula>
    </cfRule>
    <cfRule type="cellIs" dxfId="5880" priority="1978" operator="equal">
      <formula>"AL"</formula>
    </cfRule>
  </conditionalFormatting>
  <conditionalFormatting sqref="C22:D22">
    <cfRule type="cellIs" dxfId="5879" priority="1971" operator="equal">
      <formula>"SL"</formula>
    </cfRule>
    <cfRule type="cellIs" dxfId="5878" priority="1972" operator="equal">
      <formula>"SL"</formula>
    </cfRule>
    <cfRule type="cellIs" dxfId="5877" priority="1973" operator="equal">
      <formula>"SL"</formula>
    </cfRule>
    <cfRule type="cellIs" dxfId="5876" priority="1974" operator="equal">
      <formula>"AL"</formula>
    </cfRule>
  </conditionalFormatting>
  <conditionalFormatting sqref="E17:I17">
    <cfRule type="cellIs" dxfId="5875" priority="1921" operator="equal">
      <formula>"SL"</formula>
    </cfRule>
    <cfRule type="cellIs" dxfId="5874" priority="1922" operator="equal">
      <formula>"SL"</formula>
    </cfRule>
    <cfRule type="cellIs" dxfId="5873" priority="1923" operator="equal">
      <formula>"SL"</formula>
    </cfRule>
    <cfRule type="cellIs" dxfId="5872" priority="1924" operator="equal">
      <formula>"AL"</formula>
    </cfRule>
  </conditionalFormatting>
  <conditionalFormatting sqref="D41:E41 E42:F42">
    <cfRule type="cellIs" dxfId="5871" priority="1911" operator="equal">
      <formula>"SL"</formula>
    </cfRule>
    <cfRule type="cellIs" dxfId="5870" priority="1912" operator="equal">
      <formula>"SL"</formula>
    </cfRule>
    <cfRule type="cellIs" dxfId="5869" priority="1913" operator="equal">
      <formula>"SL"</formula>
    </cfRule>
    <cfRule type="cellIs" dxfId="5868" priority="1914" operator="equal">
      <formula>"AL"</formula>
    </cfRule>
  </conditionalFormatting>
  <conditionalFormatting sqref="D42 D44:E44 E43">
    <cfRule type="cellIs" dxfId="5867" priority="1875" operator="equal">
      <formula>"SL"</formula>
    </cfRule>
    <cfRule type="cellIs" dxfId="5866" priority="1876" operator="equal">
      <formula>"SL"</formula>
    </cfRule>
    <cfRule type="cellIs" dxfId="5865" priority="1877" operator="equal">
      <formula>"SL"</formula>
    </cfRule>
    <cfRule type="cellIs" dxfId="5864" priority="1878" operator="equal">
      <formula>"AL"</formula>
    </cfRule>
  </conditionalFormatting>
  <conditionalFormatting sqref="C42:D42 G42:I42">
    <cfRule type="cellIs" dxfId="5863" priority="1871" operator="equal">
      <formula>"SL"</formula>
    </cfRule>
    <cfRule type="cellIs" dxfId="5862" priority="1872" operator="equal">
      <formula>"SL"</formula>
    </cfRule>
    <cfRule type="cellIs" dxfId="5861" priority="1873" operator="equal">
      <formula>"SL"</formula>
    </cfRule>
    <cfRule type="cellIs" dxfId="5860" priority="1874" operator="equal">
      <formula>"AL"</formula>
    </cfRule>
  </conditionalFormatting>
  <conditionalFormatting sqref="F43">
    <cfRule type="cellIs" dxfId="5859" priority="1867" operator="equal">
      <formula>"SL"</formula>
    </cfRule>
    <cfRule type="cellIs" dxfId="5858" priority="1868" operator="equal">
      <formula>"SL"</formula>
    </cfRule>
    <cfRule type="cellIs" dxfId="5857" priority="1869" operator="equal">
      <formula>"SL"</formula>
    </cfRule>
    <cfRule type="cellIs" dxfId="5856" priority="1870" operator="equal">
      <formula>"AL"</formula>
    </cfRule>
  </conditionalFormatting>
  <conditionalFormatting sqref="C43">
    <cfRule type="cellIs" dxfId="5855" priority="1853" operator="equal">
      <formula>"SL"</formula>
    </cfRule>
    <cfRule type="cellIs" dxfId="5854" priority="1854" operator="equal">
      <formula>"SL"</formula>
    </cfRule>
    <cfRule type="cellIs" dxfId="5853" priority="1855" operator="equal">
      <formula>"SL"</formula>
    </cfRule>
    <cfRule type="cellIs" dxfId="5852" priority="1856" operator="equal">
      <formula>"AL"</formula>
    </cfRule>
  </conditionalFormatting>
  <conditionalFormatting sqref="D43">
    <cfRule type="cellIs" dxfId="5851" priority="1849" operator="equal">
      <formula>"SL"</formula>
    </cfRule>
    <cfRule type="cellIs" dxfId="5850" priority="1850" operator="equal">
      <formula>"SL"</formula>
    </cfRule>
    <cfRule type="cellIs" dxfId="5849" priority="1851" operator="equal">
      <formula>"SL"</formula>
    </cfRule>
    <cfRule type="cellIs" dxfId="5848" priority="1852" operator="equal">
      <formula>"AL"</formula>
    </cfRule>
  </conditionalFormatting>
  <conditionalFormatting sqref="G43:I43">
    <cfRule type="cellIs" dxfId="5847" priority="1845" operator="equal">
      <formula>"SL"</formula>
    </cfRule>
    <cfRule type="cellIs" dxfId="5846" priority="1846" operator="equal">
      <formula>"SL"</formula>
    </cfRule>
    <cfRule type="cellIs" dxfId="5845" priority="1847" operator="equal">
      <formula>"SL"</formula>
    </cfRule>
    <cfRule type="cellIs" dxfId="5844" priority="1848" operator="equal">
      <formula>"AL"</formula>
    </cfRule>
  </conditionalFormatting>
  <conditionalFormatting sqref="C40">
    <cfRule type="cellIs" dxfId="5843" priority="1837" operator="equal">
      <formula>"SL"</formula>
    </cfRule>
    <cfRule type="cellIs" dxfId="5842" priority="1838" operator="equal">
      <formula>"SL"</formula>
    </cfRule>
    <cfRule type="cellIs" dxfId="5841" priority="1839" operator="equal">
      <formula>"SL"</formula>
    </cfRule>
    <cfRule type="cellIs" dxfId="5840" priority="1840" operator="equal">
      <formula>"AL"</formula>
    </cfRule>
  </conditionalFormatting>
  <conditionalFormatting sqref="F40:I40">
    <cfRule type="cellIs" dxfId="5839" priority="1833" operator="equal">
      <formula>"SL"</formula>
    </cfRule>
    <cfRule type="cellIs" dxfId="5838" priority="1834" operator="equal">
      <formula>"SL"</formula>
    </cfRule>
    <cfRule type="cellIs" dxfId="5837" priority="1835" operator="equal">
      <formula>"SL"</formula>
    </cfRule>
    <cfRule type="cellIs" dxfId="5836" priority="1836" operator="equal">
      <formula>"AL"</formula>
    </cfRule>
  </conditionalFormatting>
  <conditionalFormatting sqref="H46:I46 I47">
    <cfRule type="cellIs" dxfId="5835" priority="1769" operator="equal">
      <formula>"SL"</formula>
    </cfRule>
    <cfRule type="cellIs" dxfId="5834" priority="1770" operator="equal">
      <formula>"SL"</formula>
    </cfRule>
    <cfRule type="cellIs" dxfId="5833" priority="1771" operator="equal">
      <formula>"SL"</formula>
    </cfRule>
    <cfRule type="cellIs" dxfId="5832" priority="1772" operator="equal">
      <formula>"AL"</formula>
    </cfRule>
  </conditionalFormatting>
  <conditionalFormatting sqref="E22:I22">
    <cfRule type="cellIs" dxfId="5831" priority="1765" operator="equal">
      <formula>"SL"</formula>
    </cfRule>
    <cfRule type="cellIs" dxfId="5830" priority="1766" operator="equal">
      <formula>"SL"</formula>
    </cfRule>
    <cfRule type="cellIs" dxfId="5829" priority="1767" operator="equal">
      <formula>"SL"</formula>
    </cfRule>
    <cfRule type="cellIs" dxfId="5828" priority="1768" operator="equal">
      <formula>"AL"</formula>
    </cfRule>
  </conditionalFormatting>
  <conditionalFormatting sqref="H47">
    <cfRule type="cellIs" dxfId="5827" priority="1744" operator="equal">
      <formula>"SL"</formula>
    </cfRule>
    <cfRule type="cellIs" dxfId="5826" priority="1745" operator="equal">
      <formula>"SL"</formula>
    </cfRule>
    <cfRule type="cellIs" dxfId="5825" priority="1746" operator="equal">
      <formula>"SL"</formula>
    </cfRule>
    <cfRule type="cellIs" dxfId="5824" priority="1747" operator="equal">
      <formula>"AL"</formula>
    </cfRule>
  </conditionalFormatting>
  <conditionalFormatting sqref="E19:I19">
    <cfRule type="cellIs" dxfId="5823" priority="1732" operator="equal">
      <formula>"SL"</formula>
    </cfRule>
    <cfRule type="cellIs" dxfId="5822" priority="1733" operator="equal">
      <formula>"SL"</formula>
    </cfRule>
    <cfRule type="cellIs" dxfId="5821" priority="1734" operator="equal">
      <formula>"SL"</formula>
    </cfRule>
    <cfRule type="cellIs" dxfId="5820" priority="1735" operator="equal">
      <formula>"AL"</formula>
    </cfRule>
  </conditionalFormatting>
  <conditionalFormatting sqref="G47">
    <cfRule type="cellIs" dxfId="5819" priority="1724" operator="equal">
      <formula>"SL"</formula>
    </cfRule>
    <cfRule type="cellIs" dxfId="5818" priority="1725" operator="equal">
      <formula>"SL"</formula>
    </cfRule>
    <cfRule type="cellIs" dxfId="5817" priority="1726" operator="equal">
      <formula>"SL"</formula>
    </cfRule>
    <cfRule type="cellIs" dxfId="5816" priority="1727" operator="equal">
      <formula>"AL"</formula>
    </cfRule>
  </conditionalFormatting>
  <conditionalFormatting sqref="H8">
    <cfRule type="cellIs" dxfId="5815" priority="1720" operator="equal">
      <formula>"SL"</formula>
    </cfRule>
    <cfRule type="cellIs" dxfId="5814" priority="1721" operator="equal">
      <formula>"SL"</formula>
    </cfRule>
    <cfRule type="cellIs" dxfId="5813" priority="1722" operator="equal">
      <formula>"SL"</formula>
    </cfRule>
    <cfRule type="cellIs" dxfId="5812" priority="1723" operator="equal">
      <formula>"AL"</formula>
    </cfRule>
  </conditionalFormatting>
  <conditionalFormatting sqref="C41">
    <cfRule type="cellIs" dxfId="5811" priority="1712" operator="equal">
      <formula>"SL"</formula>
    </cfRule>
    <cfRule type="cellIs" dxfId="5810" priority="1713" operator="equal">
      <formula>"SL"</formula>
    </cfRule>
    <cfRule type="cellIs" dxfId="5809" priority="1714" operator="equal">
      <formula>"SL"</formula>
    </cfRule>
    <cfRule type="cellIs" dxfId="5808" priority="1715" operator="equal">
      <formula>"AL"</formula>
    </cfRule>
  </conditionalFormatting>
  <conditionalFormatting sqref="F41:I41">
    <cfRule type="cellIs" dxfId="5807" priority="1708" operator="equal">
      <formula>"SL"</formula>
    </cfRule>
    <cfRule type="cellIs" dxfId="5806" priority="1709" operator="equal">
      <formula>"SL"</formula>
    </cfRule>
    <cfRule type="cellIs" dxfId="5805" priority="1710" operator="equal">
      <formula>"SL"</formula>
    </cfRule>
    <cfRule type="cellIs" dxfId="5804" priority="1711" operator="equal">
      <formula>"AL"</formula>
    </cfRule>
  </conditionalFormatting>
  <conditionalFormatting sqref="F44:I44">
    <cfRule type="cellIs" dxfId="5803" priority="1704" operator="equal">
      <formula>"SL"</formula>
    </cfRule>
    <cfRule type="cellIs" dxfId="5802" priority="1705" operator="equal">
      <formula>"SL"</formula>
    </cfRule>
    <cfRule type="cellIs" dxfId="5801" priority="1706" operator="equal">
      <formula>"SL"</formula>
    </cfRule>
    <cfRule type="cellIs" dxfId="5800" priority="1707" operator="equal">
      <formula>"AL"</formula>
    </cfRule>
  </conditionalFormatting>
  <conditionalFormatting sqref="C28:D28">
    <cfRule type="cellIs" dxfId="5799" priority="1692" operator="equal">
      <formula>"SL"</formula>
    </cfRule>
    <cfRule type="cellIs" dxfId="5798" priority="1693" operator="equal">
      <formula>"SL"</formula>
    </cfRule>
    <cfRule type="cellIs" dxfId="5797" priority="1694" operator="equal">
      <formula>"SL"</formula>
    </cfRule>
    <cfRule type="cellIs" dxfId="5796" priority="1695" operator="equal">
      <formula>"AL"</formula>
    </cfRule>
  </conditionalFormatting>
  <conditionalFormatting sqref="B53 I53 H51:I51 B51:E51 H46:I47 G47 A46:F46 A47:B47 D47 A1:I45 A50:E50 G50:I50 A48:I49">
    <cfRule type="expression" dxfId="5795" priority="1689">
      <formula>ROW()=CELL("ROW")</formula>
    </cfRule>
    <cfRule type="expression" priority="1691">
      <formula>ROW()=CELL("ROW")</formula>
    </cfRule>
  </conditionalFormatting>
  <conditionalFormatting sqref="H46:I46">
    <cfRule type="cellIs" dxfId="5794" priority="1681" operator="equal">
      <formula>"SL"</formula>
    </cfRule>
    <cfRule type="cellIs" dxfId="5793" priority="1682" operator="equal">
      <formula>"SL"</formula>
    </cfRule>
    <cfRule type="cellIs" dxfId="5792" priority="1683" operator="equal">
      <formula>"SL"</formula>
    </cfRule>
    <cfRule type="cellIs" dxfId="5791" priority="1684" operator="equal">
      <formula>"AL"</formula>
    </cfRule>
  </conditionalFormatting>
  <conditionalFormatting sqref="H46:I46">
    <cfRule type="cellIs" dxfId="5790" priority="1673" operator="equal">
      <formula>"SL"</formula>
    </cfRule>
    <cfRule type="cellIs" dxfId="5789" priority="1674" operator="equal">
      <formula>"SL"</formula>
    </cfRule>
    <cfRule type="cellIs" dxfId="5788" priority="1675" operator="equal">
      <formula>"SL"</formula>
    </cfRule>
    <cfRule type="cellIs" dxfId="5787" priority="1676" operator="equal">
      <formula>"AL"</formula>
    </cfRule>
  </conditionalFormatting>
  <conditionalFormatting sqref="F40">
    <cfRule type="cellIs" dxfId="5786" priority="1661" operator="equal">
      <formula>"SL"</formula>
    </cfRule>
    <cfRule type="cellIs" dxfId="5785" priority="1662" operator="equal">
      <formula>"SL"</formula>
    </cfRule>
    <cfRule type="cellIs" dxfId="5784" priority="1663" operator="equal">
      <formula>"SL"</formula>
    </cfRule>
    <cfRule type="cellIs" dxfId="5783" priority="1664" operator="equal">
      <formula>"AL"</formula>
    </cfRule>
  </conditionalFormatting>
  <conditionalFormatting sqref="I28">
    <cfRule type="cellIs" dxfId="5782" priority="1649" operator="equal">
      <formula>"SL"</formula>
    </cfRule>
    <cfRule type="cellIs" dxfId="5781" priority="1650" operator="equal">
      <formula>"SL"</formula>
    </cfRule>
    <cfRule type="cellIs" dxfId="5780" priority="1651" operator="equal">
      <formula>"SL"</formula>
    </cfRule>
    <cfRule type="cellIs" dxfId="5779" priority="1652" operator="equal">
      <formula>"AL"</formula>
    </cfRule>
  </conditionalFormatting>
  <conditionalFormatting sqref="G47">
    <cfRule type="cellIs" dxfId="5778" priority="1641" operator="equal">
      <formula>"SL"</formula>
    </cfRule>
    <cfRule type="cellIs" dxfId="5777" priority="1642" operator="equal">
      <formula>"SL"</formula>
    </cfRule>
    <cfRule type="cellIs" dxfId="5776" priority="1643" operator="equal">
      <formula>"SL"</formula>
    </cfRule>
    <cfRule type="cellIs" dxfId="5775" priority="1644" operator="equal">
      <formula>"AL"</formula>
    </cfRule>
  </conditionalFormatting>
  <conditionalFormatting sqref="D10:H10">
    <cfRule type="cellIs" dxfId="5774" priority="1637" operator="equal">
      <formula>"SL"</formula>
    </cfRule>
    <cfRule type="cellIs" dxfId="5773" priority="1638" operator="equal">
      <formula>"SL"</formula>
    </cfRule>
    <cfRule type="cellIs" dxfId="5772" priority="1639" operator="equal">
      <formula>"SL"</formula>
    </cfRule>
    <cfRule type="cellIs" dxfId="5771" priority="1640" operator="equal">
      <formula>"AL"</formula>
    </cfRule>
  </conditionalFormatting>
  <conditionalFormatting sqref="H46:I46">
    <cfRule type="cellIs" dxfId="5770" priority="1629" operator="equal">
      <formula>"SL"</formula>
    </cfRule>
    <cfRule type="cellIs" dxfId="5769" priority="1630" operator="equal">
      <formula>"SL"</formula>
    </cfRule>
    <cfRule type="cellIs" dxfId="5768" priority="1631" operator="equal">
      <formula>"SL"</formula>
    </cfRule>
    <cfRule type="cellIs" dxfId="5767" priority="1632" operator="equal">
      <formula>"AL"</formula>
    </cfRule>
  </conditionalFormatting>
  <conditionalFormatting sqref="C21:E21">
    <cfRule type="cellIs" dxfId="5766" priority="1621" operator="equal">
      <formula>"SL"</formula>
    </cfRule>
    <cfRule type="cellIs" dxfId="5765" priority="1622" operator="equal">
      <formula>"SL"</formula>
    </cfRule>
    <cfRule type="cellIs" dxfId="5764" priority="1623" operator="equal">
      <formula>"SL"</formula>
    </cfRule>
    <cfRule type="cellIs" dxfId="5763" priority="1624" operator="equal">
      <formula>"AL"</formula>
    </cfRule>
  </conditionalFormatting>
  <conditionalFormatting sqref="G21:I21">
    <cfRule type="cellIs" dxfId="5762" priority="1617" operator="equal">
      <formula>"SL"</formula>
    </cfRule>
    <cfRule type="cellIs" dxfId="5761" priority="1618" operator="equal">
      <formula>"SL"</formula>
    </cfRule>
    <cfRule type="cellIs" dxfId="5760" priority="1619" operator="equal">
      <formula>"SL"</formula>
    </cfRule>
    <cfRule type="cellIs" dxfId="5759" priority="1620" operator="equal">
      <formula>"AL"</formula>
    </cfRule>
  </conditionalFormatting>
  <conditionalFormatting sqref="D25">
    <cfRule type="cellIs" dxfId="5758" priority="1613" operator="equal">
      <formula>"SL"</formula>
    </cfRule>
    <cfRule type="cellIs" dxfId="5757" priority="1614" operator="equal">
      <formula>"SL"</formula>
    </cfRule>
    <cfRule type="cellIs" dxfId="5756" priority="1615" operator="equal">
      <formula>"SL"</formula>
    </cfRule>
    <cfRule type="cellIs" dxfId="5755" priority="1616" operator="equal">
      <formula>"AL"</formula>
    </cfRule>
  </conditionalFormatting>
  <conditionalFormatting sqref="E19:F19">
    <cfRule type="cellIs" dxfId="5754" priority="1609" operator="equal">
      <formula>"SL"</formula>
    </cfRule>
    <cfRule type="cellIs" dxfId="5753" priority="1610" operator="equal">
      <formula>"SL"</formula>
    </cfRule>
    <cfRule type="cellIs" dxfId="5752" priority="1611" operator="equal">
      <formula>"SL"</formula>
    </cfRule>
    <cfRule type="cellIs" dxfId="5751" priority="1612" operator="equal">
      <formula>"AL"</formula>
    </cfRule>
  </conditionalFormatting>
  <conditionalFormatting sqref="E19:F19">
    <cfRule type="cellIs" dxfId="5750" priority="1605" operator="equal">
      <formula>"SL"</formula>
    </cfRule>
    <cfRule type="cellIs" dxfId="5749" priority="1606" operator="equal">
      <formula>"SL"</formula>
    </cfRule>
    <cfRule type="cellIs" dxfId="5748" priority="1607" operator="equal">
      <formula>"SL"</formula>
    </cfRule>
    <cfRule type="cellIs" dxfId="5747" priority="1608" operator="equal">
      <formula>"AL"</formula>
    </cfRule>
  </conditionalFormatting>
  <conditionalFormatting sqref="H19:I19">
    <cfRule type="cellIs" dxfId="5746" priority="1601" operator="equal">
      <formula>"SL"</formula>
    </cfRule>
    <cfRule type="cellIs" dxfId="5745" priority="1602" operator="equal">
      <formula>"SL"</formula>
    </cfRule>
    <cfRule type="cellIs" dxfId="5744" priority="1603" operator="equal">
      <formula>"SL"</formula>
    </cfRule>
    <cfRule type="cellIs" dxfId="5743" priority="1604" operator="equal">
      <formula>"AL"</formula>
    </cfRule>
  </conditionalFormatting>
  <conditionalFormatting sqref="H19:I19">
    <cfRule type="cellIs" dxfId="5742" priority="1597" operator="equal">
      <formula>"SL"</formula>
    </cfRule>
    <cfRule type="cellIs" dxfId="5741" priority="1598" operator="equal">
      <formula>"SL"</formula>
    </cfRule>
    <cfRule type="cellIs" dxfId="5740" priority="1599" operator="equal">
      <formula>"SL"</formula>
    </cfRule>
    <cfRule type="cellIs" dxfId="5739" priority="1600" operator="equal">
      <formula>"AL"</formula>
    </cfRule>
  </conditionalFormatting>
  <conditionalFormatting sqref="F40:G40">
    <cfRule type="cellIs" dxfId="5738" priority="1593" operator="equal">
      <formula>"SL"</formula>
    </cfRule>
    <cfRule type="cellIs" dxfId="5737" priority="1594" operator="equal">
      <formula>"SL"</formula>
    </cfRule>
    <cfRule type="cellIs" dxfId="5736" priority="1595" operator="equal">
      <formula>"SL"</formula>
    </cfRule>
    <cfRule type="cellIs" dxfId="5735" priority="1596" operator="equal">
      <formula>"AL"</formula>
    </cfRule>
  </conditionalFormatting>
  <conditionalFormatting sqref="F40:G40">
    <cfRule type="cellIs" dxfId="5734" priority="1589" operator="equal">
      <formula>"SL"</formula>
    </cfRule>
    <cfRule type="cellIs" dxfId="5733" priority="1590" operator="equal">
      <formula>"SL"</formula>
    </cfRule>
    <cfRule type="cellIs" dxfId="5732" priority="1591" operator="equal">
      <formula>"SL"</formula>
    </cfRule>
    <cfRule type="cellIs" dxfId="5731" priority="1592" operator="equal">
      <formula>"AL"</formula>
    </cfRule>
  </conditionalFormatting>
  <conditionalFormatting sqref="F40:G40">
    <cfRule type="cellIs" dxfId="5730" priority="1585" operator="equal">
      <formula>"SL"</formula>
    </cfRule>
    <cfRule type="cellIs" dxfId="5729" priority="1586" operator="equal">
      <formula>"SL"</formula>
    </cfRule>
    <cfRule type="cellIs" dxfId="5728" priority="1587" operator="equal">
      <formula>"SL"</formula>
    </cfRule>
    <cfRule type="cellIs" dxfId="5727" priority="1588" operator="equal">
      <formula>"AL"</formula>
    </cfRule>
  </conditionalFormatting>
  <conditionalFormatting sqref="H46:I46">
    <cfRule type="cellIs" dxfId="5726" priority="1577" operator="equal">
      <formula>"SL"</formula>
    </cfRule>
    <cfRule type="cellIs" dxfId="5725" priority="1578" operator="equal">
      <formula>"SL"</formula>
    </cfRule>
    <cfRule type="cellIs" dxfId="5724" priority="1579" operator="equal">
      <formula>"SL"</formula>
    </cfRule>
    <cfRule type="cellIs" dxfId="5723" priority="1580" operator="equal">
      <formula>"AL"</formula>
    </cfRule>
  </conditionalFormatting>
  <conditionalFormatting sqref="H19:I19">
    <cfRule type="cellIs" dxfId="5722" priority="1573" operator="equal">
      <formula>"SL"</formula>
    </cfRule>
    <cfRule type="cellIs" dxfId="5721" priority="1574" operator="equal">
      <formula>"SL"</formula>
    </cfRule>
    <cfRule type="cellIs" dxfId="5720" priority="1575" operator="equal">
      <formula>"SL"</formula>
    </cfRule>
    <cfRule type="cellIs" dxfId="5719" priority="1576" operator="equal">
      <formula>"AL"</formula>
    </cfRule>
  </conditionalFormatting>
  <conditionalFormatting sqref="H19:I19">
    <cfRule type="cellIs" dxfId="5718" priority="1569" operator="equal">
      <formula>"SL"</formula>
    </cfRule>
    <cfRule type="cellIs" dxfId="5717" priority="1570" operator="equal">
      <formula>"SL"</formula>
    </cfRule>
    <cfRule type="cellIs" dxfId="5716" priority="1571" operator="equal">
      <formula>"SL"</formula>
    </cfRule>
    <cfRule type="cellIs" dxfId="5715" priority="1572" operator="equal">
      <formula>"AL"</formula>
    </cfRule>
  </conditionalFormatting>
  <conditionalFormatting sqref="E46">
    <cfRule type="cellIs" dxfId="5714" priority="1565" operator="equal">
      <formula>"SL"</formula>
    </cfRule>
    <cfRule type="cellIs" dxfId="5713" priority="1566" operator="equal">
      <formula>"SL"</formula>
    </cfRule>
    <cfRule type="cellIs" dxfId="5712" priority="1567" operator="equal">
      <formula>"SL"</formula>
    </cfRule>
    <cfRule type="cellIs" dxfId="5711" priority="1568" operator="equal">
      <formula>"AL"</formula>
    </cfRule>
  </conditionalFormatting>
  <conditionalFormatting sqref="C6:G6">
    <cfRule type="cellIs" dxfId="5710" priority="1561" operator="equal">
      <formula>"SL"</formula>
    </cfRule>
    <cfRule type="cellIs" dxfId="5709" priority="1562" operator="equal">
      <formula>"SL"</formula>
    </cfRule>
    <cfRule type="cellIs" dxfId="5708" priority="1563" operator="equal">
      <formula>"SL"</formula>
    </cfRule>
    <cfRule type="cellIs" dxfId="5707" priority="1564" operator="equal">
      <formula>"AL"</formula>
    </cfRule>
  </conditionalFormatting>
  <conditionalFormatting sqref="D42">
    <cfRule type="cellIs" dxfId="5706" priority="1553" operator="equal">
      <formula>"SL"</formula>
    </cfRule>
    <cfRule type="cellIs" dxfId="5705" priority="1554" operator="equal">
      <formula>"SL"</formula>
    </cfRule>
    <cfRule type="cellIs" dxfId="5704" priority="1555" operator="equal">
      <formula>"SL"</formula>
    </cfRule>
    <cfRule type="cellIs" dxfId="5703" priority="1556" operator="equal">
      <formula>"AL"</formula>
    </cfRule>
  </conditionalFormatting>
  <conditionalFormatting sqref="F44:I44">
    <cfRule type="cellIs" dxfId="5702" priority="1549" operator="equal">
      <formula>"SL"</formula>
    </cfRule>
    <cfRule type="cellIs" dxfId="5701" priority="1550" operator="equal">
      <formula>"SL"</formula>
    </cfRule>
    <cfRule type="cellIs" dxfId="5700" priority="1551" operator="equal">
      <formula>"SL"</formula>
    </cfRule>
    <cfRule type="cellIs" dxfId="5699" priority="1552" operator="equal">
      <formula>"AL"</formula>
    </cfRule>
  </conditionalFormatting>
  <conditionalFormatting sqref="C44">
    <cfRule type="cellIs" dxfId="5698" priority="1545" operator="equal">
      <formula>"SL"</formula>
    </cfRule>
    <cfRule type="cellIs" dxfId="5697" priority="1546" operator="equal">
      <formula>"SL"</formula>
    </cfRule>
    <cfRule type="cellIs" dxfId="5696" priority="1547" operator="equal">
      <formula>"SL"</formula>
    </cfRule>
    <cfRule type="cellIs" dxfId="5695" priority="1548" operator="equal">
      <formula>"AL"</formula>
    </cfRule>
  </conditionalFormatting>
  <conditionalFormatting sqref="C44">
    <cfRule type="cellIs" dxfId="5694" priority="1541" operator="equal">
      <formula>"SL"</formula>
    </cfRule>
    <cfRule type="cellIs" dxfId="5693" priority="1542" operator="equal">
      <formula>"SL"</formula>
    </cfRule>
    <cfRule type="cellIs" dxfId="5692" priority="1543" operator="equal">
      <formula>"SL"</formula>
    </cfRule>
    <cfRule type="cellIs" dxfId="5691" priority="1544" operator="equal">
      <formula>"AL"</formula>
    </cfRule>
  </conditionalFormatting>
  <conditionalFormatting sqref="C20:D20">
    <cfRule type="cellIs" dxfId="5690" priority="1537" operator="equal">
      <formula>"SL"</formula>
    </cfRule>
    <cfRule type="cellIs" dxfId="5689" priority="1538" operator="equal">
      <formula>"SL"</formula>
    </cfRule>
    <cfRule type="cellIs" dxfId="5688" priority="1539" operator="equal">
      <formula>"SL"</formula>
    </cfRule>
    <cfRule type="cellIs" dxfId="5687" priority="1540" operator="equal">
      <formula>"AL"</formula>
    </cfRule>
  </conditionalFormatting>
  <conditionalFormatting sqref="C20:D20">
    <cfRule type="cellIs" dxfId="5686" priority="1533" operator="equal">
      <formula>"SL"</formula>
    </cfRule>
    <cfRule type="cellIs" dxfId="5685" priority="1534" operator="equal">
      <formula>"SL"</formula>
    </cfRule>
    <cfRule type="cellIs" dxfId="5684" priority="1535" operator="equal">
      <formula>"SL"</formula>
    </cfRule>
    <cfRule type="cellIs" dxfId="5683" priority="1536" operator="equal">
      <formula>"AL"</formula>
    </cfRule>
  </conditionalFormatting>
  <conditionalFormatting sqref="C14:D14">
    <cfRule type="cellIs" dxfId="5682" priority="1529" operator="equal">
      <formula>"SL"</formula>
    </cfRule>
    <cfRule type="cellIs" dxfId="5681" priority="1530" operator="equal">
      <formula>"SL"</formula>
    </cfRule>
    <cfRule type="cellIs" dxfId="5680" priority="1531" operator="equal">
      <formula>"SL"</formula>
    </cfRule>
    <cfRule type="cellIs" dxfId="5679" priority="1532" operator="equal">
      <formula>"AL"</formula>
    </cfRule>
  </conditionalFormatting>
  <conditionalFormatting sqref="D14">
    <cfRule type="cellIs" dxfId="5678" priority="1525" operator="equal">
      <formula>"SL"</formula>
    </cfRule>
    <cfRule type="cellIs" dxfId="5677" priority="1526" operator="equal">
      <formula>"SL"</formula>
    </cfRule>
    <cfRule type="cellIs" dxfId="5676" priority="1527" operator="equal">
      <formula>"SL"</formula>
    </cfRule>
    <cfRule type="cellIs" dxfId="5675" priority="1528" operator="equal">
      <formula>"AL"</formula>
    </cfRule>
  </conditionalFormatting>
  <conditionalFormatting sqref="H14:I14">
    <cfRule type="cellIs" dxfId="5674" priority="1521" operator="equal">
      <formula>"SL"</formula>
    </cfRule>
    <cfRule type="cellIs" dxfId="5673" priority="1522" operator="equal">
      <formula>"SL"</formula>
    </cfRule>
    <cfRule type="cellIs" dxfId="5672" priority="1523" operator="equal">
      <formula>"SL"</formula>
    </cfRule>
    <cfRule type="cellIs" dxfId="5671" priority="1524" operator="equal">
      <formula>"AL"</formula>
    </cfRule>
  </conditionalFormatting>
  <conditionalFormatting sqref="H19:I19">
    <cfRule type="cellIs" dxfId="5670" priority="1517" operator="equal">
      <formula>"SL"</formula>
    </cfRule>
    <cfRule type="cellIs" dxfId="5669" priority="1518" operator="equal">
      <formula>"SL"</formula>
    </cfRule>
    <cfRule type="cellIs" dxfId="5668" priority="1519" operator="equal">
      <formula>"SL"</formula>
    </cfRule>
    <cfRule type="cellIs" dxfId="5667" priority="1520" operator="equal">
      <formula>"AL"</formula>
    </cfRule>
  </conditionalFormatting>
  <conditionalFormatting sqref="F44:I44">
    <cfRule type="cellIs" dxfId="5666" priority="1511" operator="equal">
      <formula>"SL"</formula>
    </cfRule>
    <cfRule type="cellIs" dxfId="5665" priority="1512" operator="equal">
      <formula>"SL"</formula>
    </cfRule>
    <cfRule type="cellIs" dxfId="5664" priority="1513" operator="equal">
      <formula>"SL"</formula>
    </cfRule>
    <cfRule type="cellIs" dxfId="5663" priority="1514" operator="equal">
      <formula>"AL"</formula>
    </cfRule>
  </conditionalFormatting>
  <conditionalFormatting sqref="F44:I44">
    <cfRule type="cellIs" dxfId="5662" priority="1507" operator="equal">
      <formula>"SL"</formula>
    </cfRule>
    <cfRule type="cellIs" dxfId="5661" priority="1508" operator="equal">
      <formula>"SL"</formula>
    </cfRule>
    <cfRule type="cellIs" dxfId="5660" priority="1509" operator="equal">
      <formula>"SL"</formula>
    </cfRule>
    <cfRule type="cellIs" dxfId="5659" priority="1510" operator="equal">
      <formula>"AL"</formula>
    </cfRule>
  </conditionalFormatting>
  <conditionalFormatting sqref="F44:I44">
    <cfRule type="cellIs" dxfId="5658" priority="1503" operator="equal">
      <formula>"SL"</formula>
    </cfRule>
    <cfRule type="cellIs" dxfId="5657" priority="1504" operator="equal">
      <formula>"SL"</formula>
    </cfRule>
    <cfRule type="cellIs" dxfId="5656" priority="1505" operator="equal">
      <formula>"SL"</formula>
    </cfRule>
    <cfRule type="cellIs" dxfId="5655" priority="1506" operator="equal">
      <formula>"AL"</formula>
    </cfRule>
  </conditionalFormatting>
  <conditionalFormatting sqref="H19">
    <cfRule type="cellIs" dxfId="5654" priority="1495" operator="equal">
      <formula>"SL"</formula>
    </cfRule>
    <cfRule type="cellIs" dxfId="5653" priority="1496" operator="equal">
      <formula>"SL"</formula>
    </cfRule>
    <cfRule type="cellIs" dxfId="5652" priority="1497" operator="equal">
      <formula>"SL"</formula>
    </cfRule>
    <cfRule type="cellIs" dxfId="5651" priority="1498" operator="equal">
      <formula>"AL"</formula>
    </cfRule>
  </conditionalFormatting>
  <conditionalFormatting sqref="H19">
    <cfRule type="cellIs" dxfId="5650" priority="1491" operator="equal">
      <formula>"SL"</formula>
    </cfRule>
    <cfRule type="cellIs" dxfId="5649" priority="1492" operator="equal">
      <formula>"SL"</formula>
    </cfRule>
    <cfRule type="cellIs" dxfId="5648" priority="1493" operator="equal">
      <formula>"SL"</formula>
    </cfRule>
    <cfRule type="cellIs" dxfId="5647" priority="1494" operator="equal">
      <formula>"AL"</formula>
    </cfRule>
  </conditionalFormatting>
  <conditionalFormatting sqref="H19">
    <cfRule type="cellIs" dxfId="5646" priority="1487" operator="equal">
      <formula>"SL"</formula>
    </cfRule>
    <cfRule type="cellIs" dxfId="5645" priority="1488" operator="equal">
      <formula>"SL"</formula>
    </cfRule>
    <cfRule type="cellIs" dxfId="5644" priority="1489" operator="equal">
      <formula>"SL"</formula>
    </cfRule>
    <cfRule type="cellIs" dxfId="5643" priority="1490" operator="equal">
      <formula>"AL"</formula>
    </cfRule>
  </conditionalFormatting>
  <conditionalFormatting sqref="I19">
    <cfRule type="cellIs" dxfId="5642" priority="1483" operator="equal">
      <formula>"SL"</formula>
    </cfRule>
    <cfRule type="cellIs" dxfId="5641" priority="1484" operator="equal">
      <formula>"SL"</formula>
    </cfRule>
    <cfRule type="cellIs" dxfId="5640" priority="1485" operator="equal">
      <formula>"SL"</formula>
    </cfRule>
    <cfRule type="cellIs" dxfId="5639" priority="1486" operator="equal">
      <formula>"AL"</formula>
    </cfRule>
  </conditionalFormatting>
  <conditionalFormatting sqref="I19">
    <cfRule type="cellIs" dxfId="5638" priority="1479" operator="equal">
      <formula>"SL"</formula>
    </cfRule>
    <cfRule type="cellIs" dxfId="5637" priority="1480" operator="equal">
      <formula>"SL"</formula>
    </cfRule>
    <cfRule type="cellIs" dxfId="5636" priority="1481" operator="equal">
      <formula>"SL"</formula>
    </cfRule>
    <cfRule type="cellIs" dxfId="5635" priority="1482" operator="equal">
      <formula>"AL"</formula>
    </cfRule>
  </conditionalFormatting>
  <conditionalFormatting sqref="I19">
    <cfRule type="cellIs" dxfId="5634" priority="1475" operator="equal">
      <formula>"SL"</formula>
    </cfRule>
    <cfRule type="cellIs" dxfId="5633" priority="1476" operator="equal">
      <formula>"SL"</formula>
    </cfRule>
    <cfRule type="cellIs" dxfId="5632" priority="1477" operator="equal">
      <formula>"SL"</formula>
    </cfRule>
    <cfRule type="cellIs" dxfId="5631" priority="1478" operator="equal">
      <formula>"AL"</formula>
    </cfRule>
  </conditionalFormatting>
  <conditionalFormatting sqref="H19">
    <cfRule type="cellIs" dxfId="5630" priority="1471" operator="equal">
      <formula>"SL"</formula>
    </cfRule>
    <cfRule type="cellIs" dxfId="5629" priority="1472" operator="equal">
      <formula>"SL"</formula>
    </cfRule>
    <cfRule type="cellIs" dxfId="5628" priority="1473" operator="equal">
      <formula>"SL"</formula>
    </cfRule>
    <cfRule type="cellIs" dxfId="5627" priority="1474" operator="equal">
      <formula>"AL"</formula>
    </cfRule>
  </conditionalFormatting>
  <conditionalFormatting sqref="H19">
    <cfRule type="cellIs" dxfId="5626" priority="1467" operator="equal">
      <formula>"SL"</formula>
    </cfRule>
    <cfRule type="cellIs" dxfId="5625" priority="1468" operator="equal">
      <formula>"SL"</formula>
    </cfRule>
    <cfRule type="cellIs" dxfId="5624" priority="1469" operator="equal">
      <formula>"SL"</formula>
    </cfRule>
    <cfRule type="cellIs" dxfId="5623" priority="1470" operator="equal">
      <formula>"AL"</formula>
    </cfRule>
  </conditionalFormatting>
  <conditionalFormatting sqref="H19">
    <cfRule type="cellIs" dxfId="5622" priority="1463" operator="equal">
      <formula>"SL"</formula>
    </cfRule>
    <cfRule type="cellIs" dxfId="5621" priority="1464" operator="equal">
      <formula>"SL"</formula>
    </cfRule>
    <cfRule type="cellIs" dxfId="5620" priority="1465" operator="equal">
      <formula>"SL"</formula>
    </cfRule>
    <cfRule type="cellIs" dxfId="5619" priority="1466" operator="equal">
      <formula>"AL"</formula>
    </cfRule>
  </conditionalFormatting>
  <conditionalFormatting sqref="I19">
    <cfRule type="cellIs" dxfId="5618" priority="1459" operator="equal">
      <formula>"SL"</formula>
    </cfRule>
    <cfRule type="cellIs" dxfId="5617" priority="1460" operator="equal">
      <formula>"SL"</formula>
    </cfRule>
    <cfRule type="cellIs" dxfId="5616" priority="1461" operator="equal">
      <formula>"SL"</formula>
    </cfRule>
    <cfRule type="cellIs" dxfId="5615" priority="1462" operator="equal">
      <formula>"AL"</formula>
    </cfRule>
  </conditionalFormatting>
  <conditionalFormatting sqref="I19">
    <cfRule type="cellIs" dxfId="5614" priority="1455" operator="equal">
      <formula>"SL"</formula>
    </cfRule>
    <cfRule type="cellIs" dxfId="5613" priority="1456" operator="equal">
      <formula>"SL"</formula>
    </cfRule>
    <cfRule type="cellIs" dxfId="5612" priority="1457" operator="equal">
      <formula>"SL"</formula>
    </cfRule>
    <cfRule type="cellIs" dxfId="5611" priority="1458" operator="equal">
      <formula>"AL"</formula>
    </cfRule>
  </conditionalFormatting>
  <conditionalFormatting sqref="I19">
    <cfRule type="cellIs" dxfId="5610" priority="1451" operator="equal">
      <formula>"SL"</formula>
    </cfRule>
    <cfRule type="cellIs" dxfId="5609" priority="1452" operator="equal">
      <formula>"SL"</formula>
    </cfRule>
    <cfRule type="cellIs" dxfId="5608" priority="1453" operator="equal">
      <formula>"SL"</formula>
    </cfRule>
    <cfRule type="cellIs" dxfId="5607" priority="1454" operator="equal">
      <formula>"AL"</formula>
    </cfRule>
  </conditionalFormatting>
  <conditionalFormatting sqref="C23">
    <cfRule type="cellIs" dxfId="5606" priority="1447" operator="equal">
      <formula>"SL"</formula>
    </cfRule>
    <cfRule type="cellIs" dxfId="5605" priority="1448" operator="equal">
      <formula>"SL"</formula>
    </cfRule>
    <cfRule type="cellIs" dxfId="5604" priority="1449" operator="equal">
      <formula>"SL"</formula>
    </cfRule>
    <cfRule type="cellIs" dxfId="5603" priority="1450" operator="equal">
      <formula>"AL"</formula>
    </cfRule>
  </conditionalFormatting>
  <conditionalFormatting sqref="D23">
    <cfRule type="cellIs" dxfId="5602" priority="1443" operator="equal">
      <formula>"SL"</formula>
    </cfRule>
    <cfRule type="cellIs" dxfId="5601" priority="1444" operator="equal">
      <formula>"SL"</formula>
    </cfRule>
    <cfRule type="cellIs" dxfId="5600" priority="1445" operator="equal">
      <formula>"SL"</formula>
    </cfRule>
    <cfRule type="cellIs" dxfId="5599" priority="1446" operator="equal">
      <formula>"AL"</formula>
    </cfRule>
  </conditionalFormatting>
  <conditionalFormatting sqref="E23">
    <cfRule type="cellIs" dxfId="5598" priority="1439" operator="equal">
      <formula>"SL"</formula>
    </cfRule>
    <cfRule type="cellIs" dxfId="5597" priority="1440" operator="equal">
      <formula>"SL"</formula>
    </cfRule>
    <cfRule type="cellIs" dxfId="5596" priority="1441" operator="equal">
      <formula>"SL"</formula>
    </cfRule>
    <cfRule type="cellIs" dxfId="5595" priority="1442" operator="equal">
      <formula>"AL"</formula>
    </cfRule>
  </conditionalFormatting>
  <conditionalFormatting sqref="H23">
    <cfRule type="cellIs" dxfId="5594" priority="1435" operator="equal">
      <formula>"SL"</formula>
    </cfRule>
    <cfRule type="cellIs" dxfId="5593" priority="1436" operator="equal">
      <formula>"SL"</formula>
    </cfRule>
    <cfRule type="cellIs" dxfId="5592" priority="1437" operator="equal">
      <formula>"SL"</formula>
    </cfRule>
    <cfRule type="cellIs" dxfId="5591" priority="1438" operator="equal">
      <formula>"AL"</formula>
    </cfRule>
  </conditionalFormatting>
  <conditionalFormatting sqref="I23">
    <cfRule type="cellIs" dxfId="5590" priority="1431" operator="equal">
      <formula>"SL"</formula>
    </cfRule>
    <cfRule type="cellIs" dxfId="5589" priority="1432" operator="equal">
      <formula>"SL"</formula>
    </cfRule>
    <cfRule type="cellIs" dxfId="5588" priority="1433" operator="equal">
      <formula>"SL"</formula>
    </cfRule>
    <cfRule type="cellIs" dxfId="5587" priority="1434" operator="equal">
      <formula>"AL"</formula>
    </cfRule>
  </conditionalFormatting>
  <conditionalFormatting sqref="D48:F48">
    <cfRule type="cellIs" dxfId="5586" priority="1427" operator="equal">
      <formula>"SL"</formula>
    </cfRule>
    <cfRule type="cellIs" dxfId="5585" priority="1428" operator="equal">
      <formula>"SL"</formula>
    </cfRule>
    <cfRule type="cellIs" dxfId="5584" priority="1429" operator="equal">
      <formula>"SL"</formula>
    </cfRule>
    <cfRule type="cellIs" dxfId="5583" priority="1430" operator="equal">
      <formula>"AL"</formula>
    </cfRule>
  </conditionalFormatting>
  <conditionalFormatting sqref="H14:I14">
    <cfRule type="cellIs" dxfId="5582" priority="1337" operator="equal">
      <formula>"SL"</formula>
    </cfRule>
    <cfRule type="cellIs" dxfId="5581" priority="1338" operator="equal">
      <formula>"SL"</formula>
    </cfRule>
    <cfRule type="cellIs" dxfId="5580" priority="1339" operator="equal">
      <formula>"SL"</formula>
    </cfRule>
    <cfRule type="cellIs" dxfId="5579" priority="1340" operator="equal">
      <formula>"AL"</formula>
    </cfRule>
  </conditionalFormatting>
  <conditionalFormatting sqref="E15:I15">
    <cfRule type="cellIs" dxfId="5578" priority="1325" operator="equal">
      <formula>"SL"</formula>
    </cfRule>
    <cfRule type="cellIs" dxfId="5577" priority="1326" operator="equal">
      <formula>"SL"</formula>
    </cfRule>
    <cfRule type="cellIs" dxfId="5576" priority="1327" operator="equal">
      <formula>"SL"</formula>
    </cfRule>
    <cfRule type="cellIs" dxfId="5575" priority="1328" operator="equal">
      <formula>"AL"</formula>
    </cfRule>
  </conditionalFormatting>
  <conditionalFormatting sqref="E17:I17">
    <cfRule type="cellIs" dxfId="5574" priority="1313" operator="equal">
      <formula>"SL"</formula>
    </cfRule>
    <cfRule type="cellIs" dxfId="5573" priority="1314" operator="equal">
      <formula>"SL"</formula>
    </cfRule>
    <cfRule type="cellIs" dxfId="5572" priority="1315" operator="equal">
      <formula>"SL"</formula>
    </cfRule>
    <cfRule type="cellIs" dxfId="5571" priority="1316" operator="equal">
      <formula>"AL"</formula>
    </cfRule>
  </conditionalFormatting>
  <conditionalFormatting sqref="E17:I17">
    <cfRule type="cellIs" dxfId="5570" priority="1309" operator="equal">
      <formula>"SL"</formula>
    </cfRule>
    <cfRule type="cellIs" dxfId="5569" priority="1310" operator="equal">
      <formula>"SL"</formula>
    </cfRule>
    <cfRule type="cellIs" dxfId="5568" priority="1311" operator="equal">
      <formula>"SL"</formula>
    </cfRule>
    <cfRule type="cellIs" dxfId="5567" priority="1312" operator="equal">
      <formula>"AL"</formula>
    </cfRule>
  </conditionalFormatting>
  <conditionalFormatting sqref="G17:I17">
    <cfRule type="cellIs" dxfId="5566" priority="1305" operator="equal">
      <formula>"SL"</formula>
    </cfRule>
    <cfRule type="cellIs" dxfId="5565" priority="1306" operator="equal">
      <formula>"SL"</formula>
    </cfRule>
    <cfRule type="cellIs" dxfId="5564" priority="1307" operator="equal">
      <formula>"SL"</formula>
    </cfRule>
    <cfRule type="cellIs" dxfId="5563" priority="1308" operator="equal">
      <formula>"AL"</formula>
    </cfRule>
  </conditionalFormatting>
  <conditionalFormatting sqref="G17:I17">
    <cfRule type="cellIs" dxfId="5562" priority="1301" operator="equal">
      <formula>"SL"</formula>
    </cfRule>
    <cfRule type="cellIs" dxfId="5561" priority="1302" operator="equal">
      <formula>"SL"</formula>
    </cfRule>
    <cfRule type="cellIs" dxfId="5560" priority="1303" operator="equal">
      <formula>"SL"</formula>
    </cfRule>
    <cfRule type="cellIs" dxfId="5559" priority="1304" operator="equal">
      <formula>"AL"</formula>
    </cfRule>
  </conditionalFormatting>
  <conditionalFormatting sqref="G20:I20">
    <cfRule type="cellIs" dxfId="5558" priority="1297" operator="equal">
      <formula>"SL"</formula>
    </cfRule>
    <cfRule type="cellIs" dxfId="5557" priority="1298" operator="equal">
      <formula>"SL"</formula>
    </cfRule>
    <cfRule type="cellIs" dxfId="5556" priority="1299" operator="equal">
      <formula>"SL"</formula>
    </cfRule>
    <cfRule type="cellIs" dxfId="5555" priority="1300" operator="equal">
      <formula>"AL"</formula>
    </cfRule>
  </conditionalFormatting>
  <conditionalFormatting sqref="G20:I20">
    <cfRule type="cellIs" dxfId="5554" priority="1293" operator="equal">
      <formula>"SL"</formula>
    </cfRule>
    <cfRule type="cellIs" dxfId="5553" priority="1294" operator="equal">
      <formula>"SL"</formula>
    </cfRule>
    <cfRule type="cellIs" dxfId="5552" priority="1295" operator="equal">
      <formula>"SL"</formula>
    </cfRule>
    <cfRule type="cellIs" dxfId="5551" priority="1296" operator="equal">
      <formula>"AL"</formula>
    </cfRule>
  </conditionalFormatting>
  <conditionalFormatting sqref="C21:D21">
    <cfRule type="cellIs" dxfId="5550" priority="1289" operator="equal">
      <formula>"SL"</formula>
    </cfRule>
    <cfRule type="cellIs" dxfId="5549" priority="1290" operator="equal">
      <formula>"SL"</formula>
    </cfRule>
    <cfRule type="cellIs" dxfId="5548" priority="1291" operator="equal">
      <formula>"SL"</formula>
    </cfRule>
    <cfRule type="cellIs" dxfId="5547" priority="1292" operator="equal">
      <formula>"AL"</formula>
    </cfRule>
  </conditionalFormatting>
  <conditionalFormatting sqref="G21:I21">
    <cfRule type="cellIs" dxfId="5546" priority="1285" operator="equal">
      <formula>"SL"</formula>
    </cfRule>
    <cfRule type="cellIs" dxfId="5545" priority="1286" operator="equal">
      <formula>"SL"</formula>
    </cfRule>
    <cfRule type="cellIs" dxfId="5544" priority="1287" operator="equal">
      <formula>"SL"</formula>
    </cfRule>
    <cfRule type="cellIs" dxfId="5543" priority="1288" operator="equal">
      <formula>"AL"</formula>
    </cfRule>
  </conditionalFormatting>
  <conditionalFormatting sqref="E22:I22">
    <cfRule type="cellIs" dxfId="5542" priority="1281" operator="equal">
      <formula>"SL"</formula>
    </cfRule>
    <cfRule type="cellIs" dxfId="5541" priority="1282" operator="equal">
      <formula>"SL"</formula>
    </cfRule>
    <cfRule type="cellIs" dxfId="5540" priority="1283" operator="equal">
      <formula>"SL"</formula>
    </cfRule>
    <cfRule type="cellIs" dxfId="5539" priority="1284" operator="equal">
      <formula>"AL"</formula>
    </cfRule>
  </conditionalFormatting>
  <conditionalFormatting sqref="E22:I22">
    <cfRule type="cellIs" dxfId="5538" priority="1277" operator="equal">
      <formula>"SL"</formula>
    </cfRule>
    <cfRule type="cellIs" dxfId="5537" priority="1278" operator="equal">
      <formula>"SL"</formula>
    </cfRule>
    <cfRule type="cellIs" dxfId="5536" priority="1279" operator="equal">
      <formula>"SL"</formula>
    </cfRule>
    <cfRule type="cellIs" dxfId="5535" priority="1280" operator="equal">
      <formula>"AL"</formula>
    </cfRule>
  </conditionalFormatting>
  <conditionalFormatting sqref="C23:E23">
    <cfRule type="cellIs" dxfId="5534" priority="1273" operator="equal">
      <formula>"SL"</formula>
    </cfRule>
    <cfRule type="cellIs" dxfId="5533" priority="1274" operator="equal">
      <formula>"SL"</formula>
    </cfRule>
    <cfRule type="cellIs" dxfId="5532" priority="1275" operator="equal">
      <formula>"SL"</formula>
    </cfRule>
    <cfRule type="cellIs" dxfId="5531" priority="1276" operator="equal">
      <formula>"AL"</formula>
    </cfRule>
  </conditionalFormatting>
  <conditionalFormatting sqref="H23:I23">
    <cfRule type="cellIs" dxfId="5530" priority="1269" operator="equal">
      <formula>"SL"</formula>
    </cfRule>
    <cfRule type="cellIs" dxfId="5529" priority="1270" operator="equal">
      <formula>"SL"</formula>
    </cfRule>
    <cfRule type="cellIs" dxfId="5528" priority="1271" operator="equal">
      <formula>"SL"</formula>
    </cfRule>
    <cfRule type="cellIs" dxfId="5527" priority="1272" operator="equal">
      <formula>"AL"</formula>
    </cfRule>
  </conditionalFormatting>
  <conditionalFormatting sqref="C24:D24">
    <cfRule type="cellIs" dxfId="5526" priority="1265" operator="equal">
      <formula>"SL"</formula>
    </cfRule>
    <cfRule type="cellIs" dxfId="5525" priority="1266" operator="equal">
      <formula>"SL"</formula>
    </cfRule>
    <cfRule type="cellIs" dxfId="5524" priority="1267" operator="equal">
      <formula>"SL"</formula>
    </cfRule>
    <cfRule type="cellIs" dxfId="5523" priority="1268" operator="equal">
      <formula>"AL"</formula>
    </cfRule>
  </conditionalFormatting>
  <conditionalFormatting sqref="I24">
    <cfRule type="cellIs" dxfId="5522" priority="1261" operator="equal">
      <formula>"SL"</formula>
    </cfRule>
    <cfRule type="cellIs" dxfId="5521" priority="1262" operator="equal">
      <formula>"SL"</formula>
    </cfRule>
    <cfRule type="cellIs" dxfId="5520" priority="1263" operator="equal">
      <formula>"SL"</formula>
    </cfRule>
    <cfRule type="cellIs" dxfId="5519" priority="1264" operator="equal">
      <formula>"AL"</formula>
    </cfRule>
  </conditionalFormatting>
  <conditionalFormatting sqref="E26:I26">
    <cfRule type="cellIs" dxfId="5518" priority="1257" operator="equal">
      <formula>"SL"</formula>
    </cfRule>
    <cfRule type="cellIs" dxfId="5517" priority="1258" operator="equal">
      <formula>"SL"</formula>
    </cfRule>
    <cfRule type="cellIs" dxfId="5516" priority="1259" operator="equal">
      <formula>"SL"</formula>
    </cfRule>
    <cfRule type="cellIs" dxfId="5515" priority="1260" operator="equal">
      <formula>"AL"</formula>
    </cfRule>
  </conditionalFormatting>
  <conditionalFormatting sqref="E26:I26">
    <cfRule type="cellIs" dxfId="5514" priority="1253" operator="equal">
      <formula>"SL"</formula>
    </cfRule>
    <cfRule type="cellIs" dxfId="5513" priority="1254" operator="equal">
      <formula>"SL"</formula>
    </cfRule>
    <cfRule type="cellIs" dxfId="5512" priority="1255" operator="equal">
      <formula>"SL"</formula>
    </cfRule>
    <cfRule type="cellIs" dxfId="5511" priority="1256" operator="equal">
      <formula>"AL"</formula>
    </cfRule>
  </conditionalFormatting>
  <conditionalFormatting sqref="E26:I26">
    <cfRule type="cellIs" dxfId="5510" priority="1249" operator="equal">
      <formula>"SL"</formula>
    </cfRule>
    <cfRule type="cellIs" dxfId="5509" priority="1250" operator="equal">
      <formula>"SL"</formula>
    </cfRule>
    <cfRule type="cellIs" dxfId="5508" priority="1251" operator="equal">
      <formula>"SL"</formula>
    </cfRule>
    <cfRule type="cellIs" dxfId="5507" priority="1252" operator="equal">
      <formula>"AL"</formula>
    </cfRule>
  </conditionalFormatting>
  <conditionalFormatting sqref="E31:I31">
    <cfRule type="cellIs" dxfId="5506" priority="1245" operator="equal">
      <formula>"SL"</formula>
    </cfRule>
    <cfRule type="cellIs" dxfId="5505" priority="1246" operator="equal">
      <formula>"SL"</formula>
    </cfRule>
    <cfRule type="cellIs" dxfId="5504" priority="1247" operator="equal">
      <formula>"SL"</formula>
    </cfRule>
    <cfRule type="cellIs" dxfId="5503" priority="1248" operator="equal">
      <formula>"AL"</formula>
    </cfRule>
  </conditionalFormatting>
  <conditionalFormatting sqref="E31:I31">
    <cfRule type="cellIs" dxfId="5502" priority="1241" operator="equal">
      <formula>"SL"</formula>
    </cfRule>
    <cfRule type="cellIs" dxfId="5501" priority="1242" operator="equal">
      <formula>"SL"</formula>
    </cfRule>
    <cfRule type="cellIs" dxfId="5500" priority="1243" operator="equal">
      <formula>"SL"</formula>
    </cfRule>
    <cfRule type="cellIs" dxfId="5499" priority="1244" operator="equal">
      <formula>"AL"</formula>
    </cfRule>
  </conditionalFormatting>
  <conditionalFormatting sqref="E31:I31">
    <cfRule type="cellIs" dxfId="5498" priority="1237" operator="equal">
      <formula>"SL"</formula>
    </cfRule>
    <cfRule type="cellIs" dxfId="5497" priority="1238" operator="equal">
      <formula>"SL"</formula>
    </cfRule>
    <cfRule type="cellIs" dxfId="5496" priority="1239" operator="equal">
      <formula>"SL"</formula>
    </cfRule>
    <cfRule type="cellIs" dxfId="5495" priority="1240" operator="equal">
      <formula>"AL"</formula>
    </cfRule>
  </conditionalFormatting>
  <conditionalFormatting sqref="F32:G32">
    <cfRule type="cellIs" dxfId="5494" priority="1233" operator="equal">
      <formula>"SL"</formula>
    </cfRule>
    <cfRule type="cellIs" dxfId="5493" priority="1234" operator="equal">
      <formula>"SL"</formula>
    </cfRule>
    <cfRule type="cellIs" dxfId="5492" priority="1235" operator="equal">
      <formula>"SL"</formula>
    </cfRule>
    <cfRule type="cellIs" dxfId="5491" priority="1236" operator="equal">
      <formula>"AL"</formula>
    </cfRule>
  </conditionalFormatting>
  <conditionalFormatting sqref="F32:G32">
    <cfRule type="cellIs" dxfId="5490" priority="1229" operator="equal">
      <formula>"SL"</formula>
    </cfRule>
    <cfRule type="cellIs" dxfId="5489" priority="1230" operator="equal">
      <formula>"SL"</formula>
    </cfRule>
    <cfRule type="cellIs" dxfId="5488" priority="1231" operator="equal">
      <formula>"SL"</formula>
    </cfRule>
    <cfRule type="cellIs" dxfId="5487" priority="1232" operator="equal">
      <formula>"AL"</formula>
    </cfRule>
  </conditionalFormatting>
  <conditionalFormatting sqref="F32:G32">
    <cfRule type="cellIs" dxfId="5486" priority="1225" operator="equal">
      <formula>"SL"</formula>
    </cfRule>
    <cfRule type="cellIs" dxfId="5485" priority="1226" operator="equal">
      <formula>"SL"</formula>
    </cfRule>
    <cfRule type="cellIs" dxfId="5484" priority="1227" operator="equal">
      <formula>"SL"</formula>
    </cfRule>
    <cfRule type="cellIs" dxfId="5483" priority="1228" operator="equal">
      <formula>"AL"</formula>
    </cfRule>
  </conditionalFormatting>
  <conditionalFormatting sqref="C34:D34">
    <cfRule type="cellIs" dxfId="5482" priority="1221" operator="equal">
      <formula>"SL"</formula>
    </cfRule>
    <cfRule type="cellIs" dxfId="5481" priority="1222" operator="equal">
      <formula>"SL"</formula>
    </cfRule>
    <cfRule type="cellIs" dxfId="5480" priority="1223" operator="equal">
      <formula>"SL"</formula>
    </cfRule>
    <cfRule type="cellIs" dxfId="5479" priority="1224" operator="equal">
      <formula>"AL"</formula>
    </cfRule>
  </conditionalFormatting>
  <conditionalFormatting sqref="C34:D34">
    <cfRule type="cellIs" dxfId="5478" priority="1217" operator="equal">
      <formula>"SL"</formula>
    </cfRule>
    <cfRule type="cellIs" dxfId="5477" priority="1218" operator="equal">
      <formula>"SL"</formula>
    </cfRule>
    <cfRule type="cellIs" dxfId="5476" priority="1219" operator="equal">
      <formula>"SL"</formula>
    </cfRule>
    <cfRule type="cellIs" dxfId="5475" priority="1220" operator="equal">
      <formula>"AL"</formula>
    </cfRule>
  </conditionalFormatting>
  <conditionalFormatting sqref="C34:D34">
    <cfRule type="cellIs" dxfId="5474" priority="1213" operator="equal">
      <formula>"SL"</formula>
    </cfRule>
    <cfRule type="cellIs" dxfId="5473" priority="1214" operator="equal">
      <formula>"SL"</formula>
    </cfRule>
    <cfRule type="cellIs" dxfId="5472" priority="1215" operator="equal">
      <formula>"SL"</formula>
    </cfRule>
    <cfRule type="cellIs" dxfId="5471" priority="1216" operator="equal">
      <formula>"AL"</formula>
    </cfRule>
  </conditionalFormatting>
  <conditionalFormatting sqref="F34">
    <cfRule type="cellIs" dxfId="5470" priority="1209" operator="equal">
      <formula>"SL"</formula>
    </cfRule>
    <cfRule type="cellIs" dxfId="5469" priority="1210" operator="equal">
      <formula>"SL"</formula>
    </cfRule>
    <cfRule type="cellIs" dxfId="5468" priority="1211" operator="equal">
      <formula>"SL"</formula>
    </cfRule>
    <cfRule type="cellIs" dxfId="5467" priority="1212" operator="equal">
      <formula>"AL"</formula>
    </cfRule>
  </conditionalFormatting>
  <conditionalFormatting sqref="F34">
    <cfRule type="cellIs" dxfId="5466" priority="1205" operator="equal">
      <formula>"SL"</formula>
    </cfRule>
    <cfRule type="cellIs" dxfId="5465" priority="1206" operator="equal">
      <formula>"SL"</formula>
    </cfRule>
    <cfRule type="cellIs" dxfId="5464" priority="1207" operator="equal">
      <formula>"SL"</formula>
    </cfRule>
    <cfRule type="cellIs" dxfId="5463" priority="1208" operator="equal">
      <formula>"AL"</formula>
    </cfRule>
  </conditionalFormatting>
  <conditionalFormatting sqref="F34">
    <cfRule type="cellIs" dxfId="5462" priority="1201" operator="equal">
      <formula>"SL"</formula>
    </cfRule>
    <cfRule type="cellIs" dxfId="5461" priority="1202" operator="equal">
      <formula>"SL"</formula>
    </cfRule>
    <cfRule type="cellIs" dxfId="5460" priority="1203" operator="equal">
      <formula>"SL"</formula>
    </cfRule>
    <cfRule type="cellIs" dxfId="5459" priority="1204" operator="equal">
      <formula>"AL"</formula>
    </cfRule>
  </conditionalFormatting>
  <conditionalFormatting sqref="C16:F16">
    <cfRule type="cellIs" dxfId="5458" priority="1197" operator="equal">
      <formula>"SL"</formula>
    </cfRule>
    <cfRule type="cellIs" dxfId="5457" priority="1198" operator="equal">
      <formula>"SL"</formula>
    </cfRule>
    <cfRule type="cellIs" dxfId="5456" priority="1199" operator="equal">
      <formula>"SL"</formula>
    </cfRule>
    <cfRule type="cellIs" dxfId="5455" priority="1200" operator="equal">
      <formula>"AL"</formula>
    </cfRule>
  </conditionalFormatting>
  <conditionalFormatting sqref="D16:F16">
    <cfRule type="cellIs" dxfId="5454" priority="1193" operator="equal">
      <formula>"SL"</formula>
    </cfRule>
    <cfRule type="cellIs" dxfId="5453" priority="1194" operator="equal">
      <formula>"SL"</formula>
    </cfRule>
    <cfRule type="cellIs" dxfId="5452" priority="1195" operator="equal">
      <formula>"SL"</formula>
    </cfRule>
    <cfRule type="cellIs" dxfId="5451" priority="1196" operator="equal">
      <formula>"AL"</formula>
    </cfRule>
  </conditionalFormatting>
  <conditionalFormatting sqref="I16">
    <cfRule type="cellIs" dxfId="5450" priority="1189" operator="equal">
      <formula>"SL"</formula>
    </cfRule>
    <cfRule type="cellIs" dxfId="5449" priority="1190" operator="equal">
      <formula>"SL"</formula>
    </cfRule>
    <cfRule type="cellIs" dxfId="5448" priority="1191" operator="equal">
      <formula>"SL"</formula>
    </cfRule>
    <cfRule type="cellIs" dxfId="5447" priority="1192" operator="equal">
      <formula>"AL"</formula>
    </cfRule>
  </conditionalFormatting>
  <conditionalFormatting sqref="G20:I20">
    <cfRule type="cellIs" dxfId="5446" priority="1185" operator="equal">
      <formula>"SL"</formula>
    </cfRule>
    <cfRule type="cellIs" dxfId="5445" priority="1186" operator="equal">
      <formula>"SL"</formula>
    </cfRule>
    <cfRule type="cellIs" dxfId="5444" priority="1187" operator="equal">
      <formula>"SL"</formula>
    </cfRule>
    <cfRule type="cellIs" dxfId="5443" priority="1188" operator="equal">
      <formula>"AL"</formula>
    </cfRule>
  </conditionalFormatting>
  <conditionalFormatting sqref="G20:I20">
    <cfRule type="cellIs" dxfId="5442" priority="1181" operator="equal">
      <formula>"SL"</formula>
    </cfRule>
    <cfRule type="cellIs" dxfId="5441" priority="1182" operator="equal">
      <formula>"SL"</formula>
    </cfRule>
    <cfRule type="cellIs" dxfId="5440" priority="1183" operator="equal">
      <formula>"SL"</formula>
    </cfRule>
    <cfRule type="cellIs" dxfId="5439" priority="1184" operator="equal">
      <formula>"AL"</formula>
    </cfRule>
  </conditionalFormatting>
  <conditionalFormatting sqref="C35">
    <cfRule type="cellIs" dxfId="5438" priority="1177" operator="equal">
      <formula>"SL"</formula>
    </cfRule>
    <cfRule type="cellIs" dxfId="5437" priority="1178" operator="equal">
      <formula>"SL"</formula>
    </cfRule>
    <cfRule type="cellIs" dxfId="5436" priority="1179" operator="equal">
      <formula>"SL"</formula>
    </cfRule>
    <cfRule type="cellIs" dxfId="5435" priority="1180" operator="equal">
      <formula>"AL"</formula>
    </cfRule>
  </conditionalFormatting>
  <conditionalFormatting sqref="C35">
    <cfRule type="cellIs" dxfId="5434" priority="1173" operator="equal">
      <formula>"SL"</formula>
    </cfRule>
    <cfRule type="cellIs" dxfId="5433" priority="1174" operator="equal">
      <formula>"SL"</formula>
    </cfRule>
    <cfRule type="cellIs" dxfId="5432" priority="1175" operator="equal">
      <formula>"SL"</formula>
    </cfRule>
    <cfRule type="cellIs" dxfId="5431" priority="1176" operator="equal">
      <formula>"AL"</formula>
    </cfRule>
  </conditionalFormatting>
  <conditionalFormatting sqref="F35:I35">
    <cfRule type="cellIs" dxfId="5430" priority="1169" operator="equal">
      <formula>"SL"</formula>
    </cfRule>
    <cfRule type="cellIs" dxfId="5429" priority="1170" operator="equal">
      <formula>"SL"</formula>
    </cfRule>
    <cfRule type="cellIs" dxfId="5428" priority="1171" operator="equal">
      <formula>"SL"</formula>
    </cfRule>
    <cfRule type="cellIs" dxfId="5427" priority="1172" operator="equal">
      <formula>"AL"</formula>
    </cfRule>
  </conditionalFormatting>
  <conditionalFormatting sqref="F35:I35">
    <cfRule type="cellIs" dxfId="5426" priority="1165" operator="equal">
      <formula>"SL"</formula>
    </cfRule>
    <cfRule type="cellIs" dxfId="5425" priority="1166" operator="equal">
      <formula>"SL"</formula>
    </cfRule>
    <cfRule type="cellIs" dxfId="5424" priority="1167" operator="equal">
      <formula>"SL"</formula>
    </cfRule>
    <cfRule type="cellIs" dxfId="5423" priority="1168" operator="equal">
      <formula>"AL"</formula>
    </cfRule>
  </conditionalFormatting>
  <conditionalFormatting sqref="C37">
    <cfRule type="cellIs" dxfId="5422" priority="1161" operator="equal">
      <formula>"SL"</formula>
    </cfRule>
    <cfRule type="cellIs" dxfId="5421" priority="1162" operator="equal">
      <formula>"SL"</formula>
    </cfRule>
    <cfRule type="cellIs" dxfId="5420" priority="1163" operator="equal">
      <formula>"SL"</formula>
    </cfRule>
    <cfRule type="cellIs" dxfId="5419" priority="1164" operator="equal">
      <formula>"AL"</formula>
    </cfRule>
  </conditionalFormatting>
  <conditionalFormatting sqref="C37">
    <cfRule type="cellIs" dxfId="5418" priority="1157" operator="equal">
      <formula>"SL"</formula>
    </cfRule>
    <cfRule type="cellIs" dxfId="5417" priority="1158" operator="equal">
      <formula>"SL"</formula>
    </cfRule>
    <cfRule type="cellIs" dxfId="5416" priority="1159" operator="equal">
      <formula>"SL"</formula>
    </cfRule>
    <cfRule type="cellIs" dxfId="5415" priority="1160" operator="equal">
      <formula>"AL"</formula>
    </cfRule>
  </conditionalFormatting>
  <conditionalFormatting sqref="H37:I37">
    <cfRule type="cellIs" dxfId="5414" priority="1153" operator="equal">
      <formula>"SL"</formula>
    </cfRule>
    <cfRule type="cellIs" dxfId="5413" priority="1154" operator="equal">
      <formula>"SL"</formula>
    </cfRule>
    <cfRule type="cellIs" dxfId="5412" priority="1155" operator="equal">
      <formula>"SL"</formula>
    </cfRule>
    <cfRule type="cellIs" dxfId="5411" priority="1156" operator="equal">
      <formula>"AL"</formula>
    </cfRule>
  </conditionalFormatting>
  <conditionalFormatting sqref="H37:I37">
    <cfRule type="cellIs" dxfId="5410" priority="1149" operator="equal">
      <formula>"SL"</formula>
    </cfRule>
    <cfRule type="cellIs" dxfId="5409" priority="1150" operator="equal">
      <formula>"SL"</formula>
    </cfRule>
    <cfRule type="cellIs" dxfId="5408" priority="1151" operator="equal">
      <formula>"SL"</formula>
    </cfRule>
    <cfRule type="cellIs" dxfId="5407" priority="1152" operator="equal">
      <formula>"AL"</formula>
    </cfRule>
  </conditionalFormatting>
  <conditionalFormatting sqref="D38:H38">
    <cfRule type="cellIs" dxfId="5406" priority="1145" operator="equal">
      <formula>"SL"</formula>
    </cfRule>
    <cfRule type="cellIs" dxfId="5405" priority="1146" operator="equal">
      <formula>"SL"</formula>
    </cfRule>
    <cfRule type="cellIs" dxfId="5404" priority="1147" operator="equal">
      <formula>"SL"</formula>
    </cfRule>
    <cfRule type="cellIs" dxfId="5403" priority="1148" operator="equal">
      <formula>"AL"</formula>
    </cfRule>
  </conditionalFormatting>
  <conditionalFormatting sqref="D38:H38">
    <cfRule type="cellIs" dxfId="5402" priority="1141" operator="equal">
      <formula>"SL"</formula>
    </cfRule>
    <cfRule type="cellIs" dxfId="5401" priority="1142" operator="equal">
      <formula>"SL"</formula>
    </cfRule>
    <cfRule type="cellIs" dxfId="5400" priority="1143" operator="equal">
      <formula>"SL"</formula>
    </cfRule>
    <cfRule type="cellIs" dxfId="5399" priority="1144" operator="equal">
      <formula>"AL"</formula>
    </cfRule>
  </conditionalFormatting>
  <conditionalFormatting sqref="C40">
    <cfRule type="cellIs" dxfId="5398" priority="1121" operator="equal">
      <formula>"SL"</formula>
    </cfRule>
    <cfRule type="cellIs" dxfId="5397" priority="1122" operator="equal">
      <formula>"SL"</formula>
    </cfRule>
    <cfRule type="cellIs" dxfId="5396" priority="1123" operator="equal">
      <formula>"SL"</formula>
    </cfRule>
    <cfRule type="cellIs" dxfId="5395" priority="1124" operator="equal">
      <formula>"AL"</formula>
    </cfRule>
  </conditionalFormatting>
  <conditionalFormatting sqref="C40">
    <cfRule type="cellIs" dxfId="5394" priority="1117" operator="equal">
      <formula>"SL"</formula>
    </cfRule>
    <cfRule type="cellIs" dxfId="5393" priority="1118" operator="equal">
      <formula>"SL"</formula>
    </cfRule>
    <cfRule type="cellIs" dxfId="5392" priority="1119" operator="equal">
      <formula>"SL"</formula>
    </cfRule>
    <cfRule type="cellIs" dxfId="5391" priority="1120" operator="equal">
      <formula>"AL"</formula>
    </cfRule>
  </conditionalFormatting>
  <conditionalFormatting sqref="C40">
    <cfRule type="cellIs" dxfId="5390" priority="1113" operator="equal">
      <formula>"SL"</formula>
    </cfRule>
    <cfRule type="cellIs" dxfId="5389" priority="1114" operator="equal">
      <formula>"SL"</formula>
    </cfRule>
    <cfRule type="cellIs" dxfId="5388" priority="1115" operator="equal">
      <formula>"SL"</formula>
    </cfRule>
    <cfRule type="cellIs" dxfId="5387" priority="1116" operator="equal">
      <formula>"AL"</formula>
    </cfRule>
  </conditionalFormatting>
  <conditionalFormatting sqref="F40:I40">
    <cfRule type="cellIs" dxfId="5386" priority="1109" operator="equal">
      <formula>"SL"</formula>
    </cfRule>
    <cfRule type="cellIs" dxfId="5385" priority="1110" operator="equal">
      <formula>"SL"</formula>
    </cfRule>
    <cfRule type="cellIs" dxfId="5384" priority="1111" operator="equal">
      <formula>"SL"</formula>
    </cfRule>
    <cfRule type="cellIs" dxfId="5383" priority="1112" operator="equal">
      <formula>"AL"</formula>
    </cfRule>
  </conditionalFormatting>
  <conditionalFormatting sqref="F40:I40">
    <cfRule type="cellIs" dxfId="5382" priority="1105" operator="equal">
      <formula>"SL"</formula>
    </cfRule>
    <cfRule type="cellIs" dxfId="5381" priority="1106" operator="equal">
      <formula>"SL"</formula>
    </cfRule>
    <cfRule type="cellIs" dxfId="5380" priority="1107" operator="equal">
      <formula>"SL"</formula>
    </cfRule>
    <cfRule type="cellIs" dxfId="5379" priority="1108" operator="equal">
      <formula>"AL"</formula>
    </cfRule>
  </conditionalFormatting>
  <conditionalFormatting sqref="F40:I40">
    <cfRule type="cellIs" dxfId="5378" priority="1101" operator="equal">
      <formula>"SL"</formula>
    </cfRule>
    <cfRule type="cellIs" dxfId="5377" priority="1102" operator="equal">
      <formula>"SL"</formula>
    </cfRule>
    <cfRule type="cellIs" dxfId="5376" priority="1103" operator="equal">
      <formula>"SL"</formula>
    </cfRule>
    <cfRule type="cellIs" dxfId="5375" priority="1104" operator="equal">
      <formula>"AL"</formula>
    </cfRule>
  </conditionalFormatting>
  <conditionalFormatting sqref="C41">
    <cfRule type="cellIs" dxfId="5374" priority="1097" operator="equal">
      <formula>"SL"</formula>
    </cfRule>
    <cfRule type="cellIs" dxfId="5373" priority="1098" operator="equal">
      <formula>"SL"</formula>
    </cfRule>
    <cfRule type="cellIs" dxfId="5372" priority="1099" operator="equal">
      <formula>"SL"</formula>
    </cfRule>
    <cfRule type="cellIs" dxfId="5371" priority="1100" operator="equal">
      <formula>"AL"</formula>
    </cfRule>
  </conditionalFormatting>
  <conditionalFormatting sqref="C41">
    <cfRule type="cellIs" dxfId="5370" priority="1093" operator="equal">
      <formula>"SL"</formula>
    </cfRule>
    <cfRule type="cellIs" dxfId="5369" priority="1094" operator="equal">
      <formula>"SL"</formula>
    </cfRule>
    <cfRule type="cellIs" dxfId="5368" priority="1095" operator="equal">
      <formula>"SL"</formula>
    </cfRule>
    <cfRule type="cellIs" dxfId="5367" priority="1096" operator="equal">
      <formula>"AL"</formula>
    </cfRule>
  </conditionalFormatting>
  <conditionalFormatting sqref="C41">
    <cfRule type="cellIs" dxfId="5366" priority="1089" operator="equal">
      <formula>"SL"</formula>
    </cfRule>
    <cfRule type="cellIs" dxfId="5365" priority="1090" operator="equal">
      <formula>"SL"</formula>
    </cfRule>
    <cfRule type="cellIs" dxfId="5364" priority="1091" operator="equal">
      <formula>"SL"</formula>
    </cfRule>
    <cfRule type="cellIs" dxfId="5363" priority="1092" operator="equal">
      <formula>"AL"</formula>
    </cfRule>
  </conditionalFormatting>
  <conditionalFormatting sqref="F41:I41">
    <cfRule type="cellIs" dxfId="5362" priority="1085" operator="equal">
      <formula>"SL"</formula>
    </cfRule>
    <cfRule type="cellIs" dxfId="5361" priority="1086" operator="equal">
      <formula>"SL"</formula>
    </cfRule>
    <cfRule type="cellIs" dxfId="5360" priority="1087" operator="equal">
      <formula>"SL"</formula>
    </cfRule>
    <cfRule type="cellIs" dxfId="5359" priority="1088" operator="equal">
      <formula>"AL"</formula>
    </cfRule>
  </conditionalFormatting>
  <conditionalFormatting sqref="F41:I41">
    <cfRule type="cellIs" dxfId="5358" priority="1081" operator="equal">
      <formula>"SL"</formula>
    </cfRule>
    <cfRule type="cellIs" dxfId="5357" priority="1082" operator="equal">
      <formula>"SL"</formula>
    </cfRule>
    <cfRule type="cellIs" dxfId="5356" priority="1083" operator="equal">
      <formula>"SL"</formula>
    </cfRule>
    <cfRule type="cellIs" dxfId="5355" priority="1084" operator="equal">
      <formula>"AL"</formula>
    </cfRule>
  </conditionalFormatting>
  <conditionalFormatting sqref="F41:I41">
    <cfRule type="cellIs" dxfId="5354" priority="1077" operator="equal">
      <formula>"SL"</formula>
    </cfRule>
    <cfRule type="cellIs" dxfId="5353" priority="1078" operator="equal">
      <formula>"SL"</formula>
    </cfRule>
    <cfRule type="cellIs" dxfId="5352" priority="1079" operator="equal">
      <formula>"SL"</formula>
    </cfRule>
    <cfRule type="cellIs" dxfId="5351" priority="1080" operator="equal">
      <formula>"AL"</formula>
    </cfRule>
  </conditionalFormatting>
  <conditionalFormatting sqref="C43:D43">
    <cfRule type="cellIs" dxfId="5350" priority="1073" operator="equal">
      <formula>"SL"</formula>
    </cfRule>
    <cfRule type="cellIs" dxfId="5349" priority="1074" operator="equal">
      <formula>"SL"</formula>
    </cfRule>
    <cfRule type="cellIs" dxfId="5348" priority="1075" operator="equal">
      <formula>"SL"</formula>
    </cfRule>
    <cfRule type="cellIs" dxfId="5347" priority="1076" operator="equal">
      <formula>"AL"</formula>
    </cfRule>
  </conditionalFormatting>
  <conditionalFormatting sqref="C43:D43">
    <cfRule type="cellIs" dxfId="5346" priority="1069" operator="equal">
      <formula>"SL"</formula>
    </cfRule>
    <cfRule type="cellIs" dxfId="5345" priority="1070" operator="equal">
      <formula>"SL"</formula>
    </cfRule>
    <cfRule type="cellIs" dxfId="5344" priority="1071" operator="equal">
      <formula>"SL"</formula>
    </cfRule>
    <cfRule type="cellIs" dxfId="5343" priority="1072" operator="equal">
      <formula>"AL"</formula>
    </cfRule>
  </conditionalFormatting>
  <conditionalFormatting sqref="C43:D43">
    <cfRule type="cellIs" dxfId="5342" priority="1065" operator="equal">
      <formula>"SL"</formula>
    </cfRule>
    <cfRule type="cellIs" dxfId="5341" priority="1066" operator="equal">
      <formula>"SL"</formula>
    </cfRule>
    <cfRule type="cellIs" dxfId="5340" priority="1067" operator="equal">
      <formula>"SL"</formula>
    </cfRule>
    <cfRule type="cellIs" dxfId="5339" priority="1068" operator="equal">
      <formula>"AL"</formula>
    </cfRule>
  </conditionalFormatting>
  <conditionalFormatting sqref="G43:I43">
    <cfRule type="cellIs" dxfId="5338" priority="1061" operator="equal">
      <formula>"SL"</formula>
    </cfRule>
    <cfRule type="cellIs" dxfId="5337" priority="1062" operator="equal">
      <formula>"SL"</formula>
    </cfRule>
    <cfRule type="cellIs" dxfId="5336" priority="1063" operator="equal">
      <formula>"SL"</formula>
    </cfRule>
    <cfRule type="cellIs" dxfId="5335" priority="1064" operator="equal">
      <formula>"AL"</formula>
    </cfRule>
  </conditionalFormatting>
  <conditionalFormatting sqref="G43:I43">
    <cfRule type="cellIs" dxfId="5334" priority="1057" operator="equal">
      <formula>"SL"</formula>
    </cfRule>
    <cfRule type="cellIs" dxfId="5333" priority="1058" operator="equal">
      <formula>"SL"</formula>
    </cfRule>
    <cfRule type="cellIs" dxfId="5332" priority="1059" operator="equal">
      <formula>"SL"</formula>
    </cfRule>
    <cfRule type="cellIs" dxfId="5331" priority="1060" operator="equal">
      <formula>"AL"</formula>
    </cfRule>
  </conditionalFormatting>
  <conditionalFormatting sqref="G43:I43">
    <cfRule type="cellIs" dxfId="5330" priority="1053" operator="equal">
      <formula>"SL"</formula>
    </cfRule>
    <cfRule type="cellIs" dxfId="5329" priority="1054" operator="equal">
      <formula>"SL"</formula>
    </cfRule>
    <cfRule type="cellIs" dxfId="5328" priority="1055" operator="equal">
      <formula>"SL"</formula>
    </cfRule>
    <cfRule type="cellIs" dxfId="5327" priority="1056" operator="equal">
      <formula>"AL"</formula>
    </cfRule>
  </conditionalFormatting>
  <conditionalFormatting sqref="D46">
    <cfRule type="cellIs" dxfId="5326" priority="1041" operator="equal">
      <formula>"SL"</formula>
    </cfRule>
    <cfRule type="cellIs" dxfId="5325" priority="1042" operator="equal">
      <formula>"SL"</formula>
    </cfRule>
    <cfRule type="cellIs" dxfId="5324" priority="1043" operator="equal">
      <formula>"SL"</formula>
    </cfRule>
    <cfRule type="cellIs" dxfId="5323" priority="1044" operator="equal">
      <formula>"AL"</formula>
    </cfRule>
  </conditionalFormatting>
  <conditionalFormatting sqref="D46">
    <cfRule type="cellIs" dxfId="5322" priority="1037" operator="equal">
      <formula>"SL"</formula>
    </cfRule>
    <cfRule type="cellIs" dxfId="5321" priority="1038" operator="equal">
      <formula>"SL"</formula>
    </cfRule>
    <cfRule type="cellIs" dxfId="5320" priority="1039" operator="equal">
      <formula>"SL"</formula>
    </cfRule>
    <cfRule type="cellIs" dxfId="5319" priority="1040" operator="equal">
      <formula>"AL"</formula>
    </cfRule>
  </conditionalFormatting>
  <conditionalFormatting sqref="E46">
    <cfRule type="cellIs" dxfId="5318" priority="1033" operator="equal">
      <formula>"SL"</formula>
    </cfRule>
    <cfRule type="cellIs" dxfId="5317" priority="1034" operator="equal">
      <formula>"SL"</formula>
    </cfRule>
    <cfRule type="cellIs" dxfId="5316" priority="1035" operator="equal">
      <formula>"SL"</formula>
    </cfRule>
    <cfRule type="cellIs" dxfId="5315" priority="1036" operator="equal">
      <formula>"AL"</formula>
    </cfRule>
  </conditionalFormatting>
  <conditionalFormatting sqref="E46">
    <cfRule type="cellIs" dxfId="5314" priority="1029" operator="equal">
      <formula>"SL"</formula>
    </cfRule>
    <cfRule type="cellIs" dxfId="5313" priority="1030" operator="equal">
      <formula>"SL"</formula>
    </cfRule>
    <cfRule type="cellIs" dxfId="5312" priority="1031" operator="equal">
      <formula>"SL"</formula>
    </cfRule>
    <cfRule type="cellIs" dxfId="5311" priority="1032" operator="equal">
      <formula>"AL"</formula>
    </cfRule>
  </conditionalFormatting>
  <conditionalFormatting sqref="H46:I46">
    <cfRule type="cellIs" dxfId="5310" priority="1025" operator="equal">
      <formula>"SL"</formula>
    </cfRule>
    <cfRule type="cellIs" dxfId="5309" priority="1026" operator="equal">
      <formula>"SL"</formula>
    </cfRule>
    <cfRule type="cellIs" dxfId="5308" priority="1027" operator="equal">
      <formula>"SL"</formula>
    </cfRule>
    <cfRule type="cellIs" dxfId="5307" priority="1028" operator="equal">
      <formula>"AL"</formula>
    </cfRule>
  </conditionalFormatting>
  <conditionalFormatting sqref="H46:I46">
    <cfRule type="cellIs" dxfId="5306" priority="1021" operator="equal">
      <formula>"SL"</formula>
    </cfRule>
    <cfRule type="cellIs" dxfId="5305" priority="1022" operator="equal">
      <formula>"SL"</formula>
    </cfRule>
    <cfRule type="cellIs" dxfId="5304" priority="1023" operator="equal">
      <formula>"SL"</formula>
    </cfRule>
    <cfRule type="cellIs" dxfId="5303" priority="1024" operator="equal">
      <formula>"AL"</formula>
    </cfRule>
  </conditionalFormatting>
  <conditionalFormatting sqref="D48:F48">
    <cfRule type="cellIs" dxfId="5302" priority="1017" operator="equal">
      <formula>"SL"</formula>
    </cfRule>
    <cfRule type="cellIs" dxfId="5301" priority="1018" operator="equal">
      <formula>"SL"</formula>
    </cfRule>
    <cfRule type="cellIs" dxfId="5300" priority="1019" operator="equal">
      <formula>"SL"</formula>
    </cfRule>
    <cfRule type="cellIs" dxfId="5299" priority="1020" operator="equal">
      <formula>"AL"</formula>
    </cfRule>
  </conditionalFormatting>
  <conditionalFormatting sqref="D48:F48">
    <cfRule type="cellIs" dxfId="5298" priority="1013" operator="equal">
      <formula>"SL"</formula>
    </cfRule>
    <cfRule type="cellIs" dxfId="5297" priority="1014" operator="equal">
      <formula>"SL"</formula>
    </cfRule>
    <cfRule type="cellIs" dxfId="5296" priority="1015" operator="equal">
      <formula>"SL"</formula>
    </cfRule>
    <cfRule type="cellIs" dxfId="5295" priority="1016" operator="equal">
      <formula>"AL"</formula>
    </cfRule>
  </conditionalFormatting>
  <conditionalFormatting sqref="D48:F48">
    <cfRule type="cellIs" dxfId="5294" priority="1009" operator="equal">
      <formula>"SL"</formula>
    </cfRule>
    <cfRule type="cellIs" dxfId="5293" priority="1010" operator="equal">
      <formula>"SL"</formula>
    </cfRule>
    <cfRule type="cellIs" dxfId="5292" priority="1011" operator="equal">
      <formula>"SL"</formula>
    </cfRule>
    <cfRule type="cellIs" dxfId="5291" priority="1012" operator="equal">
      <formula>"AL"</formula>
    </cfRule>
  </conditionalFormatting>
  <conditionalFormatting sqref="H48:I48">
    <cfRule type="cellIs" dxfId="5290" priority="1005" operator="equal">
      <formula>"SL"</formula>
    </cfRule>
    <cfRule type="cellIs" dxfId="5289" priority="1006" operator="equal">
      <formula>"SL"</formula>
    </cfRule>
    <cfRule type="cellIs" dxfId="5288" priority="1007" operator="equal">
      <formula>"SL"</formula>
    </cfRule>
    <cfRule type="cellIs" dxfId="5287" priority="1008" operator="equal">
      <formula>"AL"</formula>
    </cfRule>
  </conditionalFormatting>
  <conditionalFormatting sqref="H48:I48">
    <cfRule type="cellIs" dxfId="5286" priority="1001" operator="equal">
      <formula>"SL"</formula>
    </cfRule>
    <cfRule type="cellIs" dxfId="5285" priority="1002" operator="equal">
      <formula>"SL"</formula>
    </cfRule>
    <cfRule type="cellIs" dxfId="5284" priority="1003" operator="equal">
      <formula>"SL"</formula>
    </cfRule>
    <cfRule type="cellIs" dxfId="5283" priority="1004" operator="equal">
      <formula>"AL"</formula>
    </cfRule>
  </conditionalFormatting>
  <conditionalFormatting sqref="H48:I48">
    <cfRule type="cellIs" dxfId="5282" priority="997" operator="equal">
      <formula>"SL"</formula>
    </cfRule>
    <cfRule type="cellIs" dxfId="5281" priority="998" operator="equal">
      <formula>"SL"</formula>
    </cfRule>
    <cfRule type="cellIs" dxfId="5280" priority="999" operator="equal">
      <formula>"SL"</formula>
    </cfRule>
    <cfRule type="cellIs" dxfId="5279" priority="1000" operator="equal">
      <formula>"AL"</formula>
    </cfRule>
  </conditionalFormatting>
  <conditionalFormatting sqref="H48:I48">
    <cfRule type="cellIs" dxfId="5278" priority="993" operator="equal">
      <formula>"SL"</formula>
    </cfRule>
    <cfRule type="cellIs" dxfId="5277" priority="994" operator="equal">
      <formula>"SL"</formula>
    </cfRule>
    <cfRule type="cellIs" dxfId="5276" priority="995" operator="equal">
      <formula>"SL"</formula>
    </cfRule>
    <cfRule type="cellIs" dxfId="5275" priority="996" operator="equal">
      <formula>"AL"</formula>
    </cfRule>
  </conditionalFormatting>
  <conditionalFormatting sqref="H48:I48">
    <cfRule type="cellIs" dxfId="5274" priority="989" operator="equal">
      <formula>"SL"</formula>
    </cfRule>
    <cfRule type="cellIs" dxfId="5273" priority="990" operator="equal">
      <formula>"SL"</formula>
    </cfRule>
    <cfRule type="cellIs" dxfId="5272" priority="991" operator="equal">
      <formula>"SL"</formula>
    </cfRule>
    <cfRule type="cellIs" dxfId="5271" priority="992" operator="equal">
      <formula>"AL"</formula>
    </cfRule>
  </conditionalFormatting>
  <conditionalFormatting sqref="C45">
    <cfRule type="cellIs" dxfId="5270" priority="985" operator="equal">
      <formula>"SL"</formula>
    </cfRule>
    <cfRule type="cellIs" dxfId="5269" priority="986" operator="equal">
      <formula>"SL"</formula>
    </cfRule>
    <cfRule type="cellIs" dxfId="5268" priority="987" operator="equal">
      <formula>"SL"</formula>
    </cfRule>
    <cfRule type="cellIs" dxfId="5267" priority="988" operator="equal">
      <formula>"AL"</formula>
    </cfRule>
  </conditionalFormatting>
  <conditionalFormatting sqref="C45">
    <cfRule type="cellIs" dxfId="5266" priority="981" operator="equal">
      <formula>"SL"</formula>
    </cfRule>
    <cfRule type="cellIs" dxfId="5265" priority="982" operator="equal">
      <formula>"SL"</formula>
    </cfRule>
    <cfRule type="cellIs" dxfId="5264" priority="983" operator="equal">
      <formula>"SL"</formula>
    </cfRule>
    <cfRule type="cellIs" dxfId="5263" priority="984" operator="equal">
      <formula>"AL"</formula>
    </cfRule>
  </conditionalFormatting>
  <conditionalFormatting sqref="C45">
    <cfRule type="cellIs" dxfId="5262" priority="977" operator="equal">
      <formula>"SL"</formula>
    </cfRule>
    <cfRule type="cellIs" dxfId="5261" priority="978" operator="equal">
      <formula>"SL"</formula>
    </cfRule>
    <cfRule type="cellIs" dxfId="5260" priority="979" operator="equal">
      <formula>"SL"</formula>
    </cfRule>
    <cfRule type="cellIs" dxfId="5259" priority="980" operator="equal">
      <formula>"AL"</formula>
    </cfRule>
  </conditionalFormatting>
  <conditionalFormatting sqref="C45">
    <cfRule type="cellIs" dxfId="5258" priority="973" operator="equal">
      <formula>"SL"</formula>
    </cfRule>
    <cfRule type="cellIs" dxfId="5257" priority="974" operator="equal">
      <formula>"SL"</formula>
    </cfRule>
    <cfRule type="cellIs" dxfId="5256" priority="975" operator="equal">
      <formula>"SL"</formula>
    </cfRule>
    <cfRule type="cellIs" dxfId="5255" priority="976" operator="equal">
      <formula>"AL"</formula>
    </cfRule>
  </conditionalFormatting>
  <conditionalFormatting sqref="C31">
    <cfRule type="cellIs" dxfId="5254" priority="965" operator="equal">
      <formula>"SL"</formula>
    </cfRule>
    <cfRule type="cellIs" dxfId="5253" priority="966" operator="equal">
      <formula>"SL"</formula>
    </cfRule>
    <cfRule type="cellIs" dxfId="5252" priority="967" operator="equal">
      <formula>"SL"</formula>
    </cfRule>
    <cfRule type="cellIs" dxfId="5251" priority="968" operator="equal">
      <formula>"AL"</formula>
    </cfRule>
  </conditionalFormatting>
  <conditionalFormatting sqref="C31">
    <cfRule type="cellIs" dxfId="5250" priority="961" operator="equal">
      <formula>"SL"</formula>
    </cfRule>
    <cfRule type="cellIs" dxfId="5249" priority="962" operator="equal">
      <formula>"SL"</formula>
    </cfRule>
    <cfRule type="cellIs" dxfId="5248" priority="963" operator="equal">
      <formula>"SL"</formula>
    </cfRule>
    <cfRule type="cellIs" dxfId="5247" priority="964" operator="equal">
      <formula>"AL"</formula>
    </cfRule>
  </conditionalFormatting>
  <conditionalFormatting sqref="C31">
    <cfRule type="cellIs" dxfId="5246" priority="957" operator="equal">
      <formula>"SL"</formula>
    </cfRule>
    <cfRule type="cellIs" dxfId="5245" priority="958" operator="equal">
      <formula>"SL"</formula>
    </cfRule>
    <cfRule type="cellIs" dxfId="5244" priority="959" operator="equal">
      <formula>"SL"</formula>
    </cfRule>
    <cfRule type="cellIs" dxfId="5243" priority="960" operator="equal">
      <formula>"AL"</formula>
    </cfRule>
  </conditionalFormatting>
  <conditionalFormatting sqref="F44">
    <cfRule type="cellIs" dxfId="5242" priority="953" operator="equal">
      <formula>"SL"</formula>
    </cfRule>
    <cfRule type="cellIs" dxfId="5241" priority="954" operator="equal">
      <formula>"SL"</formula>
    </cfRule>
    <cfRule type="cellIs" dxfId="5240" priority="955" operator="equal">
      <formula>"SL"</formula>
    </cfRule>
    <cfRule type="cellIs" dxfId="5239" priority="956" operator="equal">
      <formula>"AL"</formula>
    </cfRule>
  </conditionalFormatting>
  <conditionalFormatting sqref="F44">
    <cfRule type="cellIs" dxfId="5238" priority="949" operator="equal">
      <formula>"SL"</formula>
    </cfRule>
    <cfRule type="cellIs" dxfId="5237" priority="950" operator="equal">
      <formula>"SL"</formula>
    </cfRule>
    <cfRule type="cellIs" dxfId="5236" priority="951" operator="equal">
      <formula>"SL"</formula>
    </cfRule>
    <cfRule type="cellIs" dxfId="5235" priority="952" operator="equal">
      <formula>"AL"</formula>
    </cfRule>
  </conditionalFormatting>
  <conditionalFormatting sqref="F44">
    <cfRule type="cellIs" dxfId="5234" priority="945" operator="equal">
      <formula>"SL"</formula>
    </cfRule>
    <cfRule type="cellIs" dxfId="5233" priority="946" operator="equal">
      <formula>"SL"</formula>
    </cfRule>
    <cfRule type="cellIs" dxfId="5232" priority="947" operator="equal">
      <formula>"SL"</formula>
    </cfRule>
    <cfRule type="cellIs" dxfId="5231" priority="948" operator="equal">
      <formula>"AL"</formula>
    </cfRule>
  </conditionalFormatting>
  <conditionalFormatting sqref="G44">
    <cfRule type="cellIs" dxfId="5230" priority="941" operator="equal">
      <formula>"SL"</formula>
    </cfRule>
    <cfRule type="cellIs" dxfId="5229" priority="942" operator="equal">
      <formula>"SL"</formula>
    </cfRule>
    <cfRule type="cellIs" dxfId="5228" priority="943" operator="equal">
      <formula>"SL"</formula>
    </cfRule>
    <cfRule type="cellIs" dxfId="5227" priority="944" operator="equal">
      <formula>"AL"</formula>
    </cfRule>
  </conditionalFormatting>
  <conditionalFormatting sqref="G44">
    <cfRule type="cellIs" dxfId="5226" priority="937" operator="equal">
      <formula>"SL"</formula>
    </cfRule>
    <cfRule type="cellIs" dxfId="5225" priority="938" operator="equal">
      <formula>"SL"</formula>
    </cfRule>
    <cfRule type="cellIs" dxfId="5224" priority="939" operator="equal">
      <formula>"SL"</formula>
    </cfRule>
    <cfRule type="cellIs" dxfId="5223" priority="940" operator="equal">
      <formula>"AL"</formula>
    </cfRule>
  </conditionalFormatting>
  <conditionalFormatting sqref="G44">
    <cfRule type="cellIs" dxfId="5222" priority="933" operator="equal">
      <formula>"SL"</formula>
    </cfRule>
    <cfRule type="cellIs" dxfId="5221" priority="934" operator="equal">
      <formula>"SL"</formula>
    </cfRule>
    <cfRule type="cellIs" dxfId="5220" priority="935" operator="equal">
      <formula>"SL"</formula>
    </cfRule>
    <cfRule type="cellIs" dxfId="5219" priority="936" operator="equal">
      <formula>"AL"</formula>
    </cfRule>
  </conditionalFormatting>
  <conditionalFormatting sqref="H44">
    <cfRule type="cellIs" dxfId="5218" priority="929" operator="equal">
      <formula>"SL"</formula>
    </cfRule>
    <cfRule type="cellIs" dxfId="5217" priority="930" operator="equal">
      <formula>"SL"</formula>
    </cfRule>
    <cfRule type="cellIs" dxfId="5216" priority="931" operator="equal">
      <formula>"SL"</formula>
    </cfRule>
    <cfRule type="cellIs" dxfId="5215" priority="932" operator="equal">
      <formula>"AL"</formula>
    </cfRule>
  </conditionalFormatting>
  <conditionalFormatting sqref="H44">
    <cfRule type="cellIs" dxfId="5214" priority="925" operator="equal">
      <formula>"SL"</formula>
    </cfRule>
    <cfRule type="cellIs" dxfId="5213" priority="926" operator="equal">
      <formula>"SL"</formula>
    </cfRule>
    <cfRule type="cellIs" dxfId="5212" priority="927" operator="equal">
      <formula>"SL"</formula>
    </cfRule>
    <cfRule type="cellIs" dxfId="5211" priority="928" operator="equal">
      <formula>"AL"</formula>
    </cfRule>
  </conditionalFormatting>
  <conditionalFormatting sqref="H44">
    <cfRule type="cellIs" dxfId="5210" priority="921" operator="equal">
      <formula>"SL"</formula>
    </cfRule>
    <cfRule type="cellIs" dxfId="5209" priority="922" operator="equal">
      <formula>"SL"</formula>
    </cfRule>
    <cfRule type="cellIs" dxfId="5208" priority="923" operator="equal">
      <formula>"SL"</formula>
    </cfRule>
    <cfRule type="cellIs" dxfId="5207" priority="924" operator="equal">
      <formula>"AL"</formula>
    </cfRule>
  </conditionalFormatting>
  <conditionalFormatting sqref="I44">
    <cfRule type="cellIs" dxfId="5206" priority="917" operator="equal">
      <formula>"SL"</formula>
    </cfRule>
    <cfRule type="cellIs" dxfId="5205" priority="918" operator="equal">
      <formula>"SL"</formula>
    </cfRule>
    <cfRule type="cellIs" dxfId="5204" priority="919" operator="equal">
      <formula>"SL"</formula>
    </cfRule>
    <cfRule type="cellIs" dxfId="5203" priority="920" operator="equal">
      <formula>"AL"</formula>
    </cfRule>
  </conditionalFormatting>
  <conditionalFormatting sqref="I44">
    <cfRule type="cellIs" dxfId="5202" priority="913" operator="equal">
      <formula>"SL"</formula>
    </cfRule>
    <cfRule type="cellIs" dxfId="5201" priority="914" operator="equal">
      <formula>"SL"</formula>
    </cfRule>
    <cfRule type="cellIs" dxfId="5200" priority="915" operator="equal">
      <formula>"SL"</formula>
    </cfRule>
    <cfRule type="cellIs" dxfId="5199" priority="916" operator="equal">
      <formula>"AL"</formula>
    </cfRule>
  </conditionalFormatting>
  <conditionalFormatting sqref="I44">
    <cfRule type="cellIs" dxfId="5198" priority="909" operator="equal">
      <formula>"SL"</formula>
    </cfRule>
    <cfRule type="cellIs" dxfId="5197" priority="910" operator="equal">
      <formula>"SL"</formula>
    </cfRule>
    <cfRule type="cellIs" dxfId="5196" priority="911" operator="equal">
      <formula>"SL"</formula>
    </cfRule>
    <cfRule type="cellIs" dxfId="5195" priority="912" operator="equal">
      <formula>"AL"</formula>
    </cfRule>
  </conditionalFormatting>
  <conditionalFormatting sqref="D48 F48">
    <cfRule type="cellIs" dxfId="5194" priority="905" operator="equal">
      <formula>"SL"</formula>
    </cfRule>
    <cfRule type="cellIs" dxfId="5193" priority="906" operator="equal">
      <formula>"SL"</formula>
    </cfRule>
    <cfRule type="cellIs" dxfId="5192" priority="907" operator="equal">
      <formula>"SL"</formula>
    </cfRule>
    <cfRule type="cellIs" dxfId="5191" priority="908" operator="equal">
      <formula>"AL"</formula>
    </cfRule>
  </conditionalFormatting>
  <conditionalFormatting sqref="D48 F48">
    <cfRule type="cellIs" dxfId="5190" priority="901" operator="equal">
      <formula>"SL"</formula>
    </cfRule>
    <cfRule type="cellIs" dxfId="5189" priority="902" operator="equal">
      <formula>"SL"</formula>
    </cfRule>
    <cfRule type="cellIs" dxfId="5188" priority="903" operator="equal">
      <formula>"SL"</formula>
    </cfRule>
    <cfRule type="cellIs" dxfId="5187" priority="904" operator="equal">
      <formula>"AL"</formula>
    </cfRule>
  </conditionalFormatting>
  <conditionalFormatting sqref="D48 F48">
    <cfRule type="cellIs" dxfId="5186" priority="897" operator="equal">
      <formula>"SL"</formula>
    </cfRule>
    <cfRule type="cellIs" dxfId="5185" priority="898" operator="equal">
      <formula>"SL"</formula>
    </cfRule>
    <cfRule type="cellIs" dxfId="5184" priority="899" operator="equal">
      <formula>"SL"</formula>
    </cfRule>
    <cfRule type="cellIs" dxfId="5183" priority="900" operator="equal">
      <formula>"AL"</formula>
    </cfRule>
  </conditionalFormatting>
  <conditionalFormatting sqref="E48">
    <cfRule type="cellIs" dxfId="5182" priority="893" operator="equal">
      <formula>"SL"</formula>
    </cfRule>
    <cfRule type="cellIs" dxfId="5181" priority="894" operator="equal">
      <formula>"SL"</formula>
    </cfRule>
    <cfRule type="cellIs" dxfId="5180" priority="895" operator="equal">
      <formula>"SL"</formula>
    </cfRule>
    <cfRule type="cellIs" dxfId="5179" priority="896" operator="equal">
      <formula>"AL"</formula>
    </cfRule>
  </conditionalFormatting>
  <conditionalFormatting sqref="E48">
    <cfRule type="cellIs" dxfId="5178" priority="889" operator="equal">
      <formula>"SL"</formula>
    </cfRule>
    <cfRule type="cellIs" dxfId="5177" priority="890" operator="equal">
      <formula>"SL"</formula>
    </cfRule>
    <cfRule type="cellIs" dxfId="5176" priority="891" operator="equal">
      <formula>"SL"</formula>
    </cfRule>
    <cfRule type="cellIs" dxfId="5175" priority="892" operator="equal">
      <formula>"AL"</formula>
    </cfRule>
  </conditionalFormatting>
  <conditionalFormatting sqref="E48">
    <cfRule type="cellIs" dxfId="5174" priority="885" operator="equal">
      <formula>"SL"</formula>
    </cfRule>
    <cfRule type="cellIs" dxfId="5173" priority="886" operator="equal">
      <formula>"SL"</formula>
    </cfRule>
    <cfRule type="cellIs" dxfId="5172" priority="887" operator="equal">
      <formula>"SL"</formula>
    </cfRule>
    <cfRule type="cellIs" dxfId="5171" priority="888" operator="equal">
      <formula>"AL"</formula>
    </cfRule>
  </conditionalFormatting>
  <conditionalFormatting sqref="H48">
    <cfRule type="cellIs" dxfId="5170" priority="881" operator="equal">
      <formula>"SL"</formula>
    </cfRule>
    <cfRule type="cellIs" dxfId="5169" priority="882" operator="equal">
      <formula>"SL"</formula>
    </cfRule>
    <cfRule type="cellIs" dxfId="5168" priority="883" operator="equal">
      <formula>"SL"</formula>
    </cfRule>
    <cfRule type="cellIs" dxfId="5167" priority="884" operator="equal">
      <formula>"AL"</formula>
    </cfRule>
  </conditionalFormatting>
  <conditionalFormatting sqref="H48">
    <cfRule type="cellIs" dxfId="5166" priority="877" operator="equal">
      <formula>"SL"</formula>
    </cfRule>
    <cfRule type="cellIs" dxfId="5165" priority="878" operator="equal">
      <formula>"SL"</formula>
    </cfRule>
    <cfRule type="cellIs" dxfId="5164" priority="879" operator="equal">
      <formula>"SL"</formula>
    </cfRule>
    <cfRule type="cellIs" dxfId="5163" priority="880" operator="equal">
      <formula>"AL"</formula>
    </cfRule>
  </conditionalFormatting>
  <conditionalFormatting sqref="H48">
    <cfRule type="cellIs" dxfId="5162" priority="873" operator="equal">
      <formula>"SL"</formula>
    </cfRule>
    <cfRule type="cellIs" dxfId="5161" priority="874" operator="equal">
      <formula>"SL"</formula>
    </cfRule>
    <cfRule type="cellIs" dxfId="5160" priority="875" operator="equal">
      <formula>"SL"</formula>
    </cfRule>
    <cfRule type="cellIs" dxfId="5159" priority="876" operator="equal">
      <formula>"AL"</formula>
    </cfRule>
  </conditionalFormatting>
  <conditionalFormatting sqref="H48">
    <cfRule type="cellIs" dxfId="5158" priority="869" operator="equal">
      <formula>"SL"</formula>
    </cfRule>
    <cfRule type="cellIs" dxfId="5157" priority="870" operator="equal">
      <formula>"SL"</formula>
    </cfRule>
    <cfRule type="cellIs" dxfId="5156" priority="871" operator="equal">
      <formula>"SL"</formula>
    </cfRule>
    <cfRule type="cellIs" dxfId="5155" priority="872" operator="equal">
      <formula>"AL"</formula>
    </cfRule>
  </conditionalFormatting>
  <conditionalFormatting sqref="H48">
    <cfRule type="cellIs" dxfId="5154" priority="865" operator="equal">
      <formula>"SL"</formula>
    </cfRule>
    <cfRule type="cellIs" dxfId="5153" priority="866" operator="equal">
      <formula>"SL"</formula>
    </cfRule>
    <cfRule type="cellIs" dxfId="5152" priority="867" operator="equal">
      <formula>"SL"</formula>
    </cfRule>
    <cfRule type="cellIs" dxfId="5151" priority="868" operator="equal">
      <formula>"AL"</formula>
    </cfRule>
  </conditionalFormatting>
  <conditionalFormatting sqref="I48">
    <cfRule type="cellIs" dxfId="5150" priority="861" operator="equal">
      <formula>"SL"</formula>
    </cfRule>
    <cfRule type="cellIs" dxfId="5149" priority="862" operator="equal">
      <formula>"SL"</formula>
    </cfRule>
    <cfRule type="cellIs" dxfId="5148" priority="863" operator="equal">
      <formula>"SL"</formula>
    </cfRule>
    <cfRule type="cellIs" dxfId="5147" priority="864" operator="equal">
      <formula>"AL"</formula>
    </cfRule>
  </conditionalFormatting>
  <conditionalFormatting sqref="I48">
    <cfRule type="cellIs" dxfId="5146" priority="857" operator="equal">
      <formula>"SL"</formula>
    </cfRule>
    <cfRule type="cellIs" dxfId="5145" priority="858" operator="equal">
      <formula>"SL"</formula>
    </cfRule>
    <cfRule type="cellIs" dxfId="5144" priority="859" operator="equal">
      <formula>"SL"</formula>
    </cfRule>
    <cfRule type="cellIs" dxfId="5143" priority="860" operator="equal">
      <formula>"AL"</formula>
    </cfRule>
  </conditionalFormatting>
  <conditionalFormatting sqref="I48">
    <cfRule type="cellIs" dxfId="5142" priority="853" operator="equal">
      <formula>"SL"</formula>
    </cfRule>
    <cfRule type="cellIs" dxfId="5141" priority="854" operator="equal">
      <formula>"SL"</formula>
    </cfRule>
    <cfRule type="cellIs" dxfId="5140" priority="855" operator="equal">
      <formula>"SL"</formula>
    </cfRule>
    <cfRule type="cellIs" dxfId="5139" priority="856" operator="equal">
      <formula>"AL"</formula>
    </cfRule>
  </conditionalFormatting>
  <conditionalFormatting sqref="I48">
    <cfRule type="cellIs" dxfId="5138" priority="849" operator="equal">
      <formula>"SL"</formula>
    </cfRule>
    <cfRule type="cellIs" dxfId="5137" priority="850" operator="equal">
      <formula>"SL"</formula>
    </cfRule>
    <cfRule type="cellIs" dxfId="5136" priority="851" operator="equal">
      <formula>"SL"</formula>
    </cfRule>
    <cfRule type="cellIs" dxfId="5135" priority="852" operator="equal">
      <formula>"AL"</formula>
    </cfRule>
  </conditionalFormatting>
  <conditionalFormatting sqref="I48">
    <cfRule type="cellIs" dxfId="5134" priority="845" operator="equal">
      <formula>"SL"</formula>
    </cfRule>
    <cfRule type="cellIs" dxfId="5133" priority="846" operator="equal">
      <formula>"SL"</formula>
    </cfRule>
    <cfRule type="cellIs" dxfId="5132" priority="847" operator="equal">
      <formula>"SL"</formula>
    </cfRule>
    <cfRule type="cellIs" dxfId="5131" priority="848" operator="equal">
      <formula>"AL"</formula>
    </cfRule>
  </conditionalFormatting>
  <conditionalFormatting sqref="H46:I46">
    <cfRule type="cellIs" dxfId="5130" priority="829" operator="equal">
      <formula>"SL"</formula>
    </cfRule>
    <cfRule type="cellIs" dxfId="5129" priority="830" operator="equal">
      <formula>"SL"</formula>
    </cfRule>
    <cfRule type="cellIs" dxfId="5128" priority="831" operator="equal">
      <formula>"SL"</formula>
    </cfRule>
    <cfRule type="cellIs" dxfId="5127" priority="832" operator="equal">
      <formula>"AL"</formula>
    </cfRule>
  </conditionalFormatting>
  <conditionalFormatting sqref="H46:I46">
    <cfRule type="cellIs" dxfId="5126" priority="825" operator="equal">
      <formula>"SL"</formula>
    </cfRule>
    <cfRule type="cellIs" dxfId="5125" priority="826" operator="equal">
      <formula>"SL"</formula>
    </cfRule>
    <cfRule type="cellIs" dxfId="5124" priority="827" operator="equal">
      <formula>"SL"</formula>
    </cfRule>
    <cfRule type="cellIs" dxfId="5123" priority="828" operator="equal">
      <formula>"AL"</formula>
    </cfRule>
  </conditionalFormatting>
  <conditionalFormatting sqref="D38">
    <cfRule type="cellIs" dxfId="5122" priority="821" operator="equal">
      <formula>"SL"</formula>
    </cfRule>
    <cfRule type="cellIs" dxfId="5121" priority="822" operator="equal">
      <formula>"SL"</formula>
    </cfRule>
    <cfRule type="cellIs" dxfId="5120" priority="823" operator="equal">
      <formula>"SL"</formula>
    </cfRule>
    <cfRule type="cellIs" dxfId="5119" priority="824" operator="equal">
      <formula>"AL"</formula>
    </cfRule>
  </conditionalFormatting>
  <conditionalFormatting sqref="D38">
    <cfRule type="cellIs" dxfId="5118" priority="817" operator="equal">
      <formula>"SL"</formula>
    </cfRule>
    <cfRule type="cellIs" dxfId="5117" priority="818" operator="equal">
      <formula>"SL"</formula>
    </cfRule>
    <cfRule type="cellIs" dxfId="5116" priority="819" operator="equal">
      <formula>"SL"</formula>
    </cfRule>
    <cfRule type="cellIs" dxfId="5115" priority="820" operator="equal">
      <formula>"AL"</formula>
    </cfRule>
  </conditionalFormatting>
  <conditionalFormatting sqref="E38:H38">
    <cfRule type="cellIs" dxfId="5114" priority="813" operator="equal">
      <formula>"SL"</formula>
    </cfRule>
    <cfRule type="cellIs" dxfId="5113" priority="814" operator="equal">
      <formula>"SL"</formula>
    </cfRule>
    <cfRule type="cellIs" dxfId="5112" priority="815" operator="equal">
      <formula>"SL"</formula>
    </cfRule>
    <cfRule type="cellIs" dxfId="5111" priority="816" operator="equal">
      <formula>"AL"</formula>
    </cfRule>
  </conditionalFormatting>
  <conditionalFormatting sqref="E38:H38">
    <cfRule type="cellIs" dxfId="5110" priority="809" operator="equal">
      <formula>"SL"</formula>
    </cfRule>
    <cfRule type="cellIs" dxfId="5109" priority="810" operator="equal">
      <formula>"SL"</formula>
    </cfRule>
    <cfRule type="cellIs" dxfId="5108" priority="811" operator="equal">
      <formula>"SL"</formula>
    </cfRule>
    <cfRule type="cellIs" dxfId="5107" priority="812" operator="equal">
      <formula>"AL"</formula>
    </cfRule>
  </conditionalFormatting>
  <conditionalFormatting sqref="C24:D24">
    <cfRule type="cellIs" dxfId="5106" priority="805" operator="equal">
      <formula>"SL"</formula>
    </cfRule>
    <cfRule type="cellIs" dxfId="5105" priority="806" operator="equal">
      <formula>"SL"</formula>
    </cfRule>
    <cfRule type="cellIs" dxfId="5104" priority="807" operator="equal">
      <formula>"SL"</formula>
    </cfRule>
    <cfRule type="cellIs" dxfId="5103" priority="808" operator="equal">
      <formula>"AL"</formula>
    </cfRule>
  </conditionalFormatting>
  <conditionalFormatting sqref="C24:D24">
    <cfRule type="cellIs" dxfId="5102" priority="801" operator="equal">
      <formula>"SL"</formula>
    </cfRule>
    <cfRule type="cellIs" dxfId="5101" priority="802" operator="equal">
      <formula>"SL"</formula>
    </cfRule>
    <cfRule type="cellIs" dxfId="5100" priority="803" operator="equal">
      <formula>"SL"</formula>
    </cfRule>
    <cfRule type="cellIs" dxfId="5099" priority="804" operator="equal">
      <formula>"AL"</formula>
    </cfRule>
  </conditionalFormatting>
  <conditionalFormatting sqref="C24:D24">
    <cfRule type="cellIs" dxfId="5098" priority="797" operator="equal">
      <formula>"SL"</formula>
    </cfRule>
    <cfRule type="cellIs" dxfId="5097" priority="798" operator="equal">
      <formula>"SL"</formula>
    </cfRule>
    <cfRule type="cellIs" dxfId="5096" priority="799" operator="equal">
      <formula>"SL"</formula>
    </cfRule>
    <cfRule type="cellIs" dxfId="5095" priority="800" operator="equal">
      <formula>"AL"</formula>
    </cfRule>
  </conditionalFormatting>
  <conditionalFormatting sqref="I24">
    <cfRule type="cellIs" dxfId="5094" priority="793" operator="equal">
      <formula>"SL"</formula>
    </cfRule>
    <cfRule type="cellIs" dxfId="5093" priority="794" operator="equal">
      <formula>"SL"</formula>
    </cfRule>
    <cfRule type="cellIs" dxfId="5092" priority="795" operator="equal">
      <formula>"SL"</formula>
    </cfRule>
    <cfRule type="cellIs" dxfId="5091" priority="796" operator="equal">
      <formula>"AL"</formula>
    </cfRule>
  </conditionalFormatting>
  <conditionalFormatting sqref="I24">
    <cfRule type="cellIs" dxfId="5090" priority="789" operator="equal">
      <formula>"SL"</formula>
    </cfRule>
    <cfRule type="cellIs" dxfId="5089" priority="790" operator="equal">
      <formula>"SL"</formula>
    </cfRule>
    <cfRule type="cellIs" dxfId="5088" priority="791" operator="equal">
      <formula>"SL"</formula>
    </cfRule>
    <cfRule type="cellIs" dxfId="5087" priority="792" operator="equal">
      <formula>"AL"</formula>
    </cfRule>
  </conditionalFormatting>
  <conditionalFormatting sqref="I24">
    <cfRule type="cellIs" dxfId="5086" priority="785" operator="equal">
      <formula>"SL"</formula>
    </cfRule>
    <cfRule type="cellIs" dxfId="5085" priority="786" operator="equal">
      <formula>"SL"</formula>
    </cfRule>
    <cfRule type="cellIs" dxfId="5084" priority="787" operator="equal">
      <formula>"SL"</formula>
    </cfRule>
    <cfRule type="cellIs" dxfId="5083" priority="788" operator="equal">
      <formula>"AL"</formula>
    </cfRule>
  </conditionalFormatting>
  <conditionalFormatting sqref="I21">
    <cfRule type="cellIs" dxfId="5082" priority="781" operator="equal">
      <formula>"SL"</formula>
    </cfRule>
    <cfRule type="cellIs" dxfId="5081" priority="782" operator="equal">
      <formula>"SL"</formula>
    </cfRule>
    <cfRule type="cellIs" dxfId="5080" priority="783" operator="equal">
      <formula>"SL"</formula>
    </cfRule>
    <cfRule type="cellIs" dxfId="5079" priority="784" operator="equal">
      <formula>"AL"</formula>
    </cfRule>
  </conditionalFormatting>
  <conditionalFormatting sqref="I21">
    <cfRule type="cellIs" dxfId="5078" priority="777" operator="equal">
      <formula>"SL"</formula>
    </cfRule>
    <cfRule type="cellIs" dxfId="5077" priority="778" operator="equal">
      <formula>"SL"</formula>
    </cfRule>
    <cfRule type="cellIs" dxfId="5076" priority="779" operator="equal">
      <formula>"SL"</formula>
    </cfRule>
    <cfRule type="cellIs" dxfId="5075" priority="780" operator="equal">
      <formula>"AL"</formula>
    </cfRule>
  </conditionalFormatting>
  <conditionalFormatting sqref="I21">
    <cfRule type="cellIs" dxfId="5074" priority="773" operator="equal">
      <formula>"SL"</formula>
    </cfRule>
    <cfRule type="cellIs" dxfId="5073" priority="774" operator="equal">
      <formula>"SL"</formula>
    </cfRule>
    <cfRule type="cellIs" dxfId="5072" priority="775" operator="equal">
      <formula>"SL"</formula>
    </cfRule>
    <cfRule type="cellIs" dxfId="5071" priority="776" operator="equal">
      <formula>"AL"</formula>
    </cfRule>
  </conditionalFormatting>
  <conditionalFormatting sqref="D45">
    <cfRule type="cellIs" dxfId="5070" priority="769" operator="equal">
      <formula>"SL"</formula>
    </cfRule>
    <cfRule type="cellIs" dxfId="5069" priority="770" operator="equal">
      <formula>"SL"</formula>
    </cfRule>
    <cfRule type="cellIs" dxfId="5068" priority="771" operator="equal">
      <formula>"SL"</formula>
    </cfRule>
    <cfRule type="cellIs" dxfId="5067" priority="772" operator="equal">
      <formula>"AL"</formula>
    </cfRule>
  </conditionalFormatting>
  <conditionalFormatting sqref="C31">
    <cfRule type="cellIs" dxfId="5066" priority="765" operator="equal">
      <formula>"SL"</formula>
    </cfRule>
    <cfRule type="cellIs" dxfId="5065" priority="766" operator="equal">
      <formula>"SL"</formula>
    </cfRule>
    <cfRule type="cellIs" dxfId="5064" priority="767" operator="equal">
      <formula>"SL"</formula>
    </cfRule>
    <cfRule type="cellIs" dxfId="5063" priority="768" operator="equal">
      <formula>"AL"</formula>
    </cfRule>
  </conditionalFormatting>
  <conditionalFormatting sqref="C31">
    <cfRule type="cellIs" dxfId="5062" priority="761" operator="equal">
      <formula>"SL"</formula>
    </cfRule>
    <cfRule type="cellIs" dxfId="5061" priority="762" operator="equal">
      <formula>"SL"</formula>
    </cfRule>
    <cfRule type="cellIs" dxfId="5060" priority="763" operator="equal">
      <formula>"SL"</formula>
    </cfRule>
    <cfRule type="cellIs" dxfId="5059" priority="764" operator="equal">
      <formula>"AL"</formula>
    </cfRule>
  </conditionalFormatting>
  <conditionalFormatting sqref="C31">
    <cfRule type="cellIs" dxfId="5058" priority="757" operator="equal">
      <formula>"SL"</formula>
    </cfRule>
    <cfRule type="cellIs" dxfId="5057" priority="758" operator="equal">
      <formula>"SL"</formula>
    </cfRule>
    <cfRule type="cellIs" dxfId="5056" priority="759" operator="equal">
      <formula>"SL"</formula>
    </cfRule>
    <cfRule type="cellIs" dxfId="5055" priority="760" operator="equal">
      <formula>"AL"</formula>
    </cfRule>
  </conditionalFormatting>
  <conditionalFormatting sqref="I16">
    <cfRule type="cellIs" dxfId="5054" priority="745" operator="equal">
      <formula>"SL"</formula>
    </cfRule>
    <cfRule type="cellIs" dxfId="5053" priority="746" operator="equal">
      <formula>"SL"</formula>
    </cfRule>
    <cfRule type="cellIs" dxfId="5052" priority="747" operator="equal">
      <formula>"SL"</formula>
    </cfRule>
    <cfRule type="cellIs" dxfId="5051" priority="748" operator="equal">
      <formula>"AL"</formula>
    </cfRule>
  </conditionalFormatting>
  <conditionalFormatting sqref="D38:H38">
    <cfRule type="cellIs" dxfId="5050" priority="741" operator="equal">
      <formula>"SL"</formula>
    </cfRule>
    <cfRule type="cellIs" dxfId="5049" priority="742" operator="equal">
      <formula>"SL"</formula>
    </cfRule>
    <cfRule type="cellIs" dxfId="5048" priority="743" operator="equal">
      <formula>"SL"</formula>
    </cfRule>
    <cfRule type="cellIs" dxfId="5047" priority="744" operator="equal">
      <formula>"AL"</formula>
    </cfRule>
  </conditionalFormatting>
  <conditionalFormatting sqref="D38:H38">
    <cfRule type="cellIs" dxfId="5046" priority="737" operator="equal">
      <formula>"SL"</formula>
    </cfRule>
    <cfRule type="cellIs" dxfId="5045" priority="738" operator="equal">
      <formula>"SL"</formula>
    </cfRule>
    <cfRule type="cellIs" dxfId="5044" priority="739" operator="equal">
      <formula>"SL"</formula>
    </cfRule>
    <cfRule type="cellIs" dxfId="5043" priority="740" operator="equal">
      <formula>"AL"</formula>
    </cfRule>
  </conditionalFormatting>
  <conditionalFormatting sqref="H46:I46">
    <cfRule type="cellIs" dxfId="5042" priority="725" operator="equal">
      <formula>"SL"</formula>
    </cfRule>
    <cfRule type="cellIs" dxfId="5041" priority="726" operator="equal">
      <formula>"SL"</formula>
    </cfRule>
    <cfRule type="cellIs" dxfId="5040" priority="727" operator="equal">
      <formula>"SL"</formula>
    </cfRule>
    <cfRule type="cellIs" dxfId="5039" priority="728" operator="equal">
      <formula>"AL"</formula>
    </cfRule>
  </conditionalFormatting>
  <conditionalFormatting sqref="H46:I46">
    <cfRule type="cellIs" dxfId="5038" priority="721" operator="equal">
      <formula>"SL"</formula>
    </cfRule>
    <cfRule type="cellIs" dxfId="5037" priority="722" operator="equal">
      <formula>"SL"</formula>
    </cfRule>
    <cfRule type="cellIs" dxfId="5036" priority="723" operator="equal">
      <formula>"SL"</formula>
    </cfRule>
    <cfRule type="cellIs" dxfId="5035" priority="724" operator="equal">
      <formula>"AL"</formula>
    </cfRule>
  </conditionalFormatting>
  <conditionalFormatting sqref="I28">
    <cfRule type="cellIs" dxfId="5034" priority="717" operator="equal">
      <formula>"SL"</formula>
    </cfRule>
    <cfRule type="cellIs" dxfId="5033" priority="718" operator="equal">
      <formula>"SL"</formula>
    </cfRule>
    <cfRule type="cellIs" dxfId="5032" priority="719" operator="equal">
      <formula>"SL"</formula>
    </cfRule>
    <cfRule type="cellIs" dxfId="5031" priority="720" operator="equal">
      <formula>"AL"</formula>
    </cfRule>
  </conditionalFormatting>
  <conditionalFormatting sqref="D39:G39">
    <cfRule type="cellIs" dxfId="5030" priority="713" operator="equal">
      <formula>"SL"</formula>
    </cfRule>
    <cfRule type="cellIs" dxfId="5029" priority="714" operator="equal">
      <formula>"SL"</formula>
    </cfRule>
    <cfRule type="cellIs" dxfId="5028" priority="715" operator="equal">
      <formula>"SL"</formula>
    </cfRule>
    <cfRule type="cellIs" dxfId="5027" priority="716" operator="equal">
      <formula>"AL"</formula>
    </cfRule>
  </conditionalFormatting>
  <conditionalFormatting sqref="E15:I15">
    <cfRule type="cellIs" dxfId="5026" priority="709" operator="equal">
      <formula>"SL"</formula>
    </cfRule>
    <cfRule type="cellIs" dxfId="5025" priority="710" operator="equal">
      <formula>"SL"</formula>
    </cfRule>
    <cfRule type="cellIs" dxfId="5024" priority="711" operator="equal">
      <formula>"SL"</formula>
    </cfRule>
    <cfRule type="cellIs" dxfId="5023" priority="712" operator="equal">
      <formula>"AL"</formula>
    </cfRule>
  </conditionalFormatting>
  <conditionalFormatting sqref="C16:F16">
    <cfRule type="cellIs" dxfId="5022" priority="705" operator="equal">
      <formula>"SL"</formula>
    </cfRule>
    <cfRule type="cellIs" dxfId="5021" priority="706" operator="equal">
      <formula>"SL"</formula>
    </cfRule>
    <cfRule type="cellIs" dxfId="5020" priority="707" operator="equal">
      <formula>"SL"</formula>
    </cfRule>
    <cfRule type="cellIs" dxfId="5019" priority="708" operator="equal">
      <formula>"AL"</formula>
    </cfRule>
  </conditionalFormatting>
  <conditionalFormatting sqref="I16">
    <cfRule type="cellIs" dxfId="5018" priority="701" operator="equal">
      <formula>"SL"</formula>
    </cfRule>
    <cfRule type="cellIs" dxfId="5017" priority="702" operator="equal">
      <formula>"SL"</formula>
    </cfRule>
    <cfRule type="cellIs" dxfId="5016" priority="703" operator="equal">
      <formula>"SL"</formula>
    </cfRule>
    <cfRule type="cellIs" dxfId="5015" priority="704" operator="equal">
      <formula>"AL"</formula>
    </cfRule>
  </conditionalFormatting>
  <conditionalFormatting sqref="E17:I17">
    <cfRule type="cellIs" dxfId="5014" priority="697" operator="equal">
      <formula>"SL"</formula>
    </cfRule>
    <cfRule type="cellIs" dxfId="5013" priority="698" operator="equal">
      <formula>"SL"</formula>
    </cfRule>
    <cfRule type="cellIs" dxfId="5012" priority="699" operator="equal">
      <formula>"SL"</formula>
    </cfRule>
    <cfRule type="cellIs" dxfId="5011" priority="700" operator="equal">
      <formula>"AL"</formula>
    </cfRule>
  </conditionalFormatting>
  <conditionalFormatting sqref="C21:D21">
    <cfRule type="cellIs" dxfId="5010" priority="693" operator="equal">
      <formula>"SL"</formula>
    </cfRule>
    <cfRule type="cellIs" dxfId="5009" priority="694" operator="equal">
      <formula>"SL"</formula>
    </cfRule>
    <cfRule type="cellIs" dxfId="5008" priority="695" operator="equal">
      <formula>"SL"</formula>
    </cfRule>
    <cfRule type="cellIs" dxfId="5007" priority="696" operator="equal">
      <formula>"AL"</formula>
    </cfRule>
  </conditionalFormatting>
  <conditionalFormatting sqref="G21:I21">
    <cfRule type="cellIs" dxfId="5006" priority="689" operator="equal">
      <formula>"SL"</formula>
    </cfRule>
    <cfRule type="cellIs" dxfId="5005" priority="690" operator="equal">
      <formula>"SL"</formula>
    </cfRule>
    <cfRule type="cellIs" dxfId="5004" priority="691" operator="equal">
      <formula>"SL"</formula>
    </cfRule>
    <cfRule type="cellIs" dxfId="5003" priority="692" operator="equal">
      <formula>"AL"</formula>
    </cfRule>
  </conditionalFormatting>
  <conditionalFormatting sqref="E22:I22">
    <cfRule type="cellIs" dxfId="5002" priority="685" operator="equal">
      <formula>"SL"</formula>
    </cfRule>
    <cfRule type="cellIs" dxfId="5001" priority="686" operator="equal">
      <formula>"SL"</formula>
    </cfRule>
    <cfRule type="cellIs" dxfId="5000" priority="687" operator="equal">
      <formula>"SL"</formula>
    </cfRule>
    <cfRule type="cellIs" dxfId="4999" priority="688" operator="equal">
      <formula>"AL"</formula>
    </cfRule>
  </conditionalFormatting>
  <conditionalFormatting sqref="E22:I22">
    <cfRule type="cellIs" dxfId="4998" priority="681" operator="equal">
      <formula>"SL"</formula>
    </cfRule>
    <cfRule type="cellIs" dxfId="4997" priority="682" operator="equal">
      <formula>"SL"</formula>
    </cfRule>
    <cfRule type="cellIs" dxfId="4996" priority="683" operator="equal">
      <formula>"SL"</formula>
    </cfRule>
    <cfRule type="cellIs" dxfId="4995" priority="684" operator="equal">
      <formula>"AL"</formula>
    </cfRule>
  </conditionalFormatting>
  <conditionalFormatting sqref="C23:E23">
    <cfRule type="cellIs" dxfId="4994" priority="677" operator="equal">
      <formula>"SL"</formula>
    </cfRule>
    <cfRule type="cellIs" dxfId="4993" priority="678" operator="equal">
      <formula>"SL"</formula>
    </cfRule>
    <cfRule type="cellIs" dxfId="4992" priority="679" operator="equal">
      <formula>"SL"</formula>
    </cfRule>
    <cfRule type="cellIs" dxfId="4991" priority="680" operator="equal">
      <formula>"AL"</formula>
    </cfRule>
  </conditionalFormatting>
  <conditionalFormatting sqref="H23:I23">
    <cfRule type="cellIs" dxfId="4990" priority="673" operator="equal">
      <formula>"SL"</formula>
    </cfRule>
    <cfRule type="cellIs" dxfId="4989" priority="674" operator="equal">
      <formula>"SL"</formula>
    </cfRule>
    <cfRule type="cellIs" dxfId="4988" priority="675" operator="equal">
      <formula>"SL"</formula>
    </cfRule>
    <cfRule type="cellIs" dxfId="4987" priority="676" operator="equal">
      <formula>"AL"</formula>
    </cfRule>
  </conditionalFormatting>
  <conditionalFormatting sqref="C24:D24">
    <cfRule type="cellIs" dxfId="4986" priority="669" operator="equal">
      <formula>"SL"</formula>
    </cfRule>
    <cfRule type="cellIs" dxfId="4985" priority="670" operator="equal">
      <formula>"SL"</formula>
    </cfRule>
    <cfRule type="cellIs" dxfId="4984" priority="671" operator="equal">
      <formula>"SL"</formula>
    </cfRule>
    <cfRule type="cellIs" dxfId="4983" priority="672" operator="equal">
      <formula>"AL"</formula>
    </cfRule>
  </conditionalFormatting>
  <conditionalFormatting sqref="I24">
    <cfRule type="cellIs" dxfId="4982" priority="665" operator="equal">
      <formula>"SL"</formula>
    </cfRule>
    <cfRule type="cellIs" dxfId="4981" priority="666" operator="equal">
      <formula>"SL"</formula>
    </cfRule>
    <cfRule type="cellIs" dxfId="4980" priority="667" operator="equal">
      <formula>"SL"</formula>
    </cfRule>
    <cfRule type="cellIs" dxfId="4979" priority="668" operator="equal">
      <formula>"AL"</formula>
    </cfRule>
  </conditionalFormatting>
  <conditionalFormatting sqref="G25:I25">
    <cfRule type="cellIs" dxfId="4978" priority="661" operator="equal">
      <formula>"SL"</formula>
    </cfRule>
    <cfRule type="cellIs" dxfId="4977" priority="662" operator="equal">
      <formula>"SL"</formula>
    </cfRule>
    <cfRule type="cellIs" dxfId="4976" priority="663" operator="equal">
      <formula>"SL"</formula>
    </cfRule>
    <cfRule type="cellIs" dxfId="4975" priority="664" operator="equal">
      <formula>"AL"</formula>
    </cfRule>
  </conditionalFormatting>
  <conditionalFormatting sqref="E26:I26">
    <cfRule type="cellIs" dxfId="4974" priority="657" operator="equal">
      <formula>"SL"</formula>
    </cfRule>
    <cfRule type="cellIs" dxfId="4973" priority="658" operator="equal">
      <formula>"SL"</formula>
    </cfRule>
    <cfRule type="cellIs" dxfId="4972" priority="659" operator="equal">
      <formula>"SL"</formula>
    </cfRule>
    <cfRule type="cellIs" dxfId="4971" priority="660" operator="equal">
      <formula>"AL"</formula>
    </cfRule>
  </conditionalFormatting>
  <conditionalFormatting sqref="E26:I26">
    <cfRule type="cellIs" dxfId="4970" priority="653" operator="equal">
      <formula>"SL"</formula>
    </cfRule>
    <cfRule type="cellIs" dxfId="4969" priority="654" operator="equal">
      <formula>"SL"</formula>
    </cfRule>
    <cfRule type="cellIs" dxfId="4968" priority="655" operator="equal">
      <formula>"SL"</formula>
    </cfRule>
    <cfRule type="cellIs" dxfId="4967" priority="656" operator="equal">
      <formula>"AL"</formula>
    </cfRule>
  </conditionalFormatting>
  <conditionalFormatting sqref="E26:I26">
    <cfRule type="cellIs" dxfId="4966" priority="649" operator="equal">
      <formula>"SL"</formula>
    </cfRule>
    <cfRule type="cellIs" dxfId="4965" priority="650" operator="equal">
      <formula>"SL"</formula>
    </cfRule>
    <cfRule type="cellIs" dxfId="4964" priority="651" operator="equal">
      <formula>"SL"</formula>
    </cfRule>
    <cfRule type="cellIs" dxfId="4963" priority="652" operator="equal">
      <formula>"AL"</formula>
    </cfRule>
  </conditionalFormatting>
  <conditionalFormatting sqref="E26:I26">
    <cfRule type="cellIs" dxfId="4962" priority="645" operator="equal">
      <formula>"SL"</formula>
    </cfRule>
    <cfRule type="cellIs" dxfId="4961" priority="646" operator="equal">
      <formula>"SL"</formula>
    </cfRule>
    <cfRule type="cellIs" dxfId="4960" priority="647" operator="equal">
      <formula>"SL"</formula>
    </cfRule>
    <cfRule type="cellIs" dxfId="4959" priority="648" operator="equal">
      <formula>"AL"</formula>
    </cfRule>
  </conditionalFormatting>
  <conditionalFormatting sqref="E26:I26">
    <cfRule type="cellIs" dxfId="4958" priority="641" operator="equal">
      <formula>"SL"</formula>
    </cfRule>
    <cfRule type="cellIs" dxfId="4957" priority="642" operator="equal">
      <formula>"SL"</formula>
    </cfRule>
    <cfRule type="cellIs" dxfId="4956" priority="643" operator="equal">
      <formula>"SL"</formula>
    </cfRule>
    <cfRule type="cellIs" dxfId="4955" priority="644" operator="equal">
      <formula>"AL"</formula>
    </cfRule>
  </conditionalFormatting>
  <conditionalFormatting sqref="C30:F30">
    <cfRule type="cellIs" dxfId="4954" priority="637" operator="equal">
      <formula>"SL"</formula>
    </cfRule>
    <cfRule type="cellIs" dxfId="4953" priority="638" operator="equal">
      <formula>"SL"</formula>
    </cfRule>
    <cfRule type="cellIs" dxfId="4952" priority="639" operator="equal">
      <formula>"SL"</formula>
    </cfRule>
    <cfRule type="cellIs" dxfId="4951" priority="640" operator="equal">
      <formula>"AL"</formula>
    </cfRule>
  </conditionalFormatting>
  <conditionalFormatting sqref="C30:F30">
    <cfRule type="cellIs" dxfId="4950" priority="633" operator="equal">
      <formula>"SL"</formula>
    </cfRule>
    <cfRule type="cellIs" dxfId="4949" priority="634" operator="equal">
      <formula>"SL"</formula>
    </cfRule>
    <cfRule type="cellIs" dxfId="4948" priority="635" operator="equal">
      <formula>"SL"</formula>
    </cfRule>
    <cfRule type="cellIs" dxfId="4947" priority="636" operator="equal">
      <formula>"AL"</formula>
    </cfRule>
  </conditionalFormatting>
  <conditionalFormatting sqref="C30:F30">
    <cfRule type="cellIs" dxfId="4946" priority="629" operator="equal">
      <formula>"SL"</formula>
    </cfRule>
    <cfRule type="cellIs" dxfId="4945" priority="630" operator="equal">
      <formula>"SL"</formula>
    </cfRule>
    <cfRule type="cellIs" dxfId="4944" priority="631" operator="equal">
      <formula>"SL"</formula>
    </cfRule>
    <cfRule type="cellIs" dxfId="4943" priority="632" operator="equal">
      <formula>"AL"</formula>
    </cfRule>
  </conditionalFormatting>
  <conditionalFormatting sqref="I30">
    <cfRule type="cellIs" dxfId="4942" priority="625" operator="equal">
      <formula>"SL"</formula>
    </cfRule>
    <cfRule type="cellIs" dxfId="4941" priority="626" operator="equal">
      <formula>"SL"</formula>
    </cfRule>
    <cfRule type="cellIs" dxfId="4940" priority="627" operator="equal">
      <formula>"SL"</formula>
    </cfRule>
    <cfRule type="cellIs" dxfId="4939" priority="628" operator="equal">
      <formula>"AL"</formula>
    </cfRule>
  </conditionalFormatting>
  <conditionalFormatting sqref="I30">
    <cfRule type="cellIs" dxfId="4938" priority="621" operator="equal">
      <formula>"SL"</formula>
    </cfRule>
    <cfRule type="cellIs" dxfId="4937" priority="622" operator="equal">
      <formula>"SL"</formula>
    </cfRule>
    <cfRule type="cellIs" dxfId="4936" priority="623" operator="equal">
      <formula>"SL"</formula>
    </cfRule>
    <cfRule type="cellIs" dxfId="4935" priority="624" operator="equal">
      <formula>"AL"</formula>
    </cfRule>
  </conditionalFormatting>
  <conditionalFormatting sqref="I30">
    <cfRule type="cellIs" dxfId="4934" priority="617" operator="equal">
      <formula>"SL"</formula>
    </cfRule>
    <cfRule type="cellIs" dxfId="4933" priority="618" operator="equal">
      <formula>"SL"</formula>
    </cfRule>
    <cfRule type="cellIs" dxfId="4932" priority="619" operator="equal">
      <formula>"SL"</formula>
    </cfRule>
    <cfRule type="cellIs" dxfId="4931" priority="620" operator="equal">
      <formula>"AL"</formula>
    </cfRule>
  </conditionalFormatting>
  <conditionalFormatting sqref="E31:I31">
    <cfRule type="cellIs" dxfId="4930" priority="613" operator="equal">
      <formula>"SL"</formula>
    </cfRule>
    <cfRule type="cellIs" dxfId="4929" priority="614" operator="equal">
      <formula>"SL"</formula>
    </cfRule>
    <cfRule type="cellIs" dxfId="4928" priority="615" operator="equal">
      <formula>"SL"</formula>
    </cfRule>
    <cfRule type="cellIs" dxfId="4927" priority="616" operator="equal">
      <formula>"AL"</formula>
    </cfRule>
  </conditionalFormatting>
  <conditionalFormatting sqref="E31:I31">
    <cfRule type="cellIs" dxfId="4926" priority="609" operator="equal">
      <formula>"SL"</formula>
    </cfRule>
    <cfRule type="cellIs" dxfId="4925" priority="610" operator="equal">
      <formula>"SL"</formula>
    </cfRule>
    <cfRule type="cellIs" dxfId="4924" priority="611" operator="equal">
      <formula>"SL"</formula>
    </cfRule>
    <cfRule type="cellIs" dxfId="4923" priority="612" operator="equal">
      <formula>"AL"</formula>
    </cfRule>
  </conditionalFormatting>
  <conditionalFormatting sqref="E31:I31">
    <cfRule type="cellIs" dxfId="4922" priority="605" operator="equal">
      <formula>"SL"</formula>
    </cfRule>
    <cfRule type="cellIs" dxfId="4921" priority="606" operator="equal">
      <formula>"SL"</formula>
    </cfRule>
    <cfRule type="cellIs" dxfId="4920" priority="607" operator="equal">
      <formula>"SL"</formula>
    </cfRule>
    <cfRule type="cellIs" dxfId="4919" priority="608" operator="equal">
      <formula>"AL"</formula>
    </cfRule>
  </conditionalFormatting>
  <conditionalFormatting sqref="F32:G32">
    <cfRule type="cellIs" dxfId="4918" priority="601" operator="equal">
      <formula>"SL"</formula>
    </cfRule>
    <cfRule type="cellIs" dxfId="4917" priority="602" operator="equal">
      <formula>"SL"</formula>
    </cfRule>
    <cfRule type="cellIs" dxfId="4916" priority="603" operator="equal">
      <formula>"SL"</formula>
    </cfRule>
    <cfRule type="cellIs" dxfId="4915" priority="604" operator="equal">
      <formula>"AL"</formula>
    </cfRule>
  </conditionalFormatting>
  <conditionalFormatting sqref="F32:G32">
    <cfRule type="cellIs" dxfId="4914" priority="597" operator="equal">
      <formula>"SL"</formula>
    </cfRule>
    <cfRule type="cellIs" dxfId="4913" priority="598" operator="equal">
      <formula>"SL"</formula>
    </cfRule>
    <cfRule type="cellIs" dxfId="4912" priority="599" operator="equal">
      <formula>"SL"</formula>
    </cfRule>
    <cfRule type="cellIs" dxfId="4911" priority="600" operator="equal">
      <formula>"AL"</formula>
    </cfRule>
  </conditionalFormatting>
  <conditionalFormatting sqref="F32:G32">
    <cfRule type="cellIs" dxfId="4910" priority="593" operator="equal">
      <formula>"SL"</formula>
    </cfRule>
    <cfRule type="cellIs" dxfId="4909" priority="594" operator="equal">
      <formula>"SL"</formula>
    </cfRule>
    <cfRule type="cellIs" dxfId="4908" priority="595" operator="equal">
      <formula>"SL"</formula>
    </cfRule>
    <cfRule type="cellIs" dxfId="4907" priority="596" operator="equal">
      <formula>"AL"</formula>
    </cfRule>
  </conditionalFormatting>
  <conditionalFormatting sqref="C33:D33">
    <cfRule type="cellIs" dxfId="4906" priority="589" operator="equal">
      <formula>"SL"</formula>
    </cfRule>
    <cfRule type="cellIs" dxfId="4905" priority="590" operator="equal">
      <formula>"SL"</formula>
    </cfRule>
    <cfRule type="cellIs" dxfId="4904" priority="591" operator="equal">
      <formula>"SL"</formula>
    </cfRule>
    <cfRule type="cellIs" dxfId="4903" priority="592" operator="equal">
      <formula>"AL"</formula>
    </cfRule>
  </conditionalFormatting>
  <conditionalFormatting sqref="C33:D33">
    <cfRule type="cellIs" dxfId="4902" priority="585" operator="equal">
      <formula>"SL"</formula>
    </cfRule>
    <cfRule type="cellIs" dxfId="4901" priority="586" operator="equal">
      <formula>"SL"</formula>
    </cfRule>
    <cfRule type="cellIs" dxfId="4900" priority="587" operator="equal">
      <formula>"SL"</formula>
    </cfRule>
    <cfRule type="cellIs" dxfId="4899" priority="588" operator="equal">
      <formula>"AL"</formula>
    </cfRule>
  </conditionalFormatting>
  <conditionalFormatting sqref="C33:D33">
    <cfRule type="cellIs" dxfId="4898" priority="581" operator="equal">
      <formula>"SL"</formula>
    </cfRule>
    <cfRule type="cellIs" dxfId="4897" priority="582" operator="equal">
      <formula>"SL"</formula>
    </cfRule>
    <cfRule type="cellIs" dxfId="4896" priority="583" operator="equal">
      <formula>"SL"</formula>
    </cfRule>
    <cfRule type="cellIs" dxfId="4895" priority="584" operator="equal">
      <formula>"AL"</formula>
    </cfRule>
  </conditionalFormatting>
  <conditionalFormatting sqref="G33:I33">
    <cfRule type="cellIs" dxfId="4894" priority="577" operator="equal">
      <formula>"SL"</formula>
    </cfRule>
    <cfRule type="cellIs" dxfId="4893" priority="578" operator="equal">
      <formula>"SL"</formula>
    </cfRule>
    <cfRule type="cellIs" dxfId="4892" priority="579" operator="equal">
      <formula>"SL"</formula>
    </cfRule>
    <cfRule type="cellIs" dxfId="4891" priority="580" operator="equal">
      <formula>"AL"</formula>
    </cfRule>
  </conditionalFormatting>
  <conditionalFormatting sqref="G33:I33">
    <cfRule type="cellIs" dxfId="4890" priority="573" operator="equal">
      <formula>"SL"</formula>
    </cfRule>
    <cfRule type="cellIs" dxfId="4889" priority="574" operator="equal">
      <formula>"SL"</formula>
    </cfRule>
    <cfRule type="cellIs" dxfId="4888" priority="575" operator="equal">
      <formula>"SL"</formula>
    </cfRule>
    <cfRule type="cellIs" dxfId="4887" priority="576" operator="equal">
      <formula>"AL"</formula>
    </cfRule>
  </conditionalFormatting>
  <conditionalFormatting sqref="G33:I33">
    <cfRule type="cellIs" dxfId="4886" priority="569" operator="equal">
      <formula>"SL"</formula>
    </cfRule>
    <cfRule type="cellIs" dxfId="4885" priority="570" operator="equal">
      <formula>"SL"</formula>
    </cfRule>
    <cfRule type="cellIs" dxfId="4884" priority="571" operator="equal">
      <formula>"SL"</formula>
    </cfRule>
    <cfRule type="cellIs" dxfId="4883" priority="572" operator="equal">
      <formula>"AL"</formula>
    </cfRule>
  </conditionalFormatting>
  <conditionalFormatting sqref="C34:D34">
    <cfRule type="cellIs" dxfId="4882" priority="565" operator="equal">
      <formula>"SL"</formula>
    </cfRule>
    <cfRule type="cellIs" dxfId="4881" priority="566" operator="equal">
      <formula>"SL"</formula>
    </cfRule>
    <cfRule type="cellIs" dxfId="4880" priority="567" operator="equal">
      <formula>"SL"</formula>
    </cfRule>
    <cfRule type="cellIs" dxfId="4879" priority="568" operator="equal">
      <formula>"AL"</formula>
    </cfRule>
  </conditionalFormatting>
  <conditionalFormatting sqref="C34:D34">
    <cfRule type="cellIs" dxfId="4878" priority="561" operator="equal">
      <formula>"SL"</formula>
    </cfRule>
    <cfRule type="cellIs" dxfId="4877" priority="562" operator="equal">
      <formula>"SL"</formula>
    </cfRule>
    <cfRule type="cellIs" dxfId="4876" priority="563" operator="equal">
      <formula>"SL"</formula>
    </cfRule>
    <cfRule type="cellIs" dxfId="4875" priority="564" operator="equal">
      <formula>"AL"</formula>
    </cfRule>
  </conditionalFormatting>
  <conditionalFormatting sqref="C34:D34">
    <cfRule type="cellIs" dxfId="4874" priority="557" operator="equal">
      <formula>"SL"</formula>
    </cfRule>
    <cfRule type="cellIs" dxfId="4873" priority="558" operator="equal">
      <formula>"SL"</formula>
    </cfRule>
    <cfRule type="cellIs" dxfId="4872" priority="559" operator="equal">
      <formula>"SL"</formula>
    </cfRule>
    <cfRule type="cellIs" dxfId="4871" priority="560" operator="equal">
      <formula>"AL"</formula>
    </cfRule>
  </conditionalFormatting>
  <conditionalFormatting sqref="F34">
    <cfRule type="cellIs" dxfId="4870" priority="553" operator="equal">
      <formula>"SL"</formula>
    </cfRule>
    <cfRule type="cellIs" dxfId="4869" priority="554" operator="equal">
      <formula>"SL"</formula>
    </cfRule>
    <cfRule type="cellIs" dxfId="4868" priority="555" operator="equal">
      <formula>"SL"</formula>
    </cfRule>
    <cfRule type="cellIs" dxfId="4867" priority="556" operator="equal">
      <formula>"AL"</formula>
    </cfRule>
  </conditionalFormatting>
  <conditionalFormatting sqref="F34">
    <cfRule type="cellIs" dxfId="4866" priority="549" operator="equal">
      <formula>"SL"</formula>
    </cfRule>
    <cfRule type="cellIs" dxfId="4865" priority="550" operator="equal">
      <formula>"SL"</formula>
    </cfRule>
    <cfRule type="cellIs" dxfId="4864" priority="551" operator="equal">
      <formula>"SL"</formula>
    </cfRule>
    <cfRule type="cellIs" dxfId="4863" priority="552" operator="equal">
      <formula>"AL"</formula>
    </cfRule>
  </conditionalFormatting>
  <conditionalFormatting sqref="F34">
    <cfRule type="cellIs" dxfId="4862" priority="545" operator="equal">
      <formula>"SL"</formula>
    </cfRule>
    <cfRule type="cellIs" dxfId="4861" priority="546" operator="equal">
      <formula>"SL"</formula>
    </cfRule>
    <cfRule type="cellIs" dxfId="4860" priority="547" operator="equal">
      <formula>"SL"</formula>
    </cfRule>
    <cfRule type="cellIs" dxfId="4859" priority="548" operator="equal">
      <formula>"AL"</formula>
    </cfRule>
  </conditionalFormatting>
  <conditionalFormatting sqref="C35">
    <cfRule type="cellIs" dxfId="4858" priority="541" operator="equal">
      <formula>"SL"</formula>
    </cfRule>
    <cfRule type="cellIs" dxfId="4857" priority="542" operator="equal">
      <formula>"SL"</formula>
    </cfRule>
    <cfRule type="cellIs" dxfId="4856" priority="543" operator="equal">
      <formula>"SL"</formula>
    </cfRule>
    <cfRule type="cellIs" dxfId="4855" priority="544" operator="equal">
      <formula>"AL"</formula>
    </cfRule>
  </conditionalFormatting>
  <conditionalFormatting sqref="C35">
    <cfRule type="cellIs" dxfId="4854" priority="537" operator="equal">
      <formula>"SL"</formula>
    </cfRule>
    <cfRule type="cellIs" dxfId="4853" priority="538" operator="equal">
      <formula>"SL"</formula>
    </cfRule>
    <cfRule type="cellIs" dxfId="4852" priority="539" operator="equal">
      <formula>"SL"</formula>
    </cfRule>
    <cfRule type="cellIs" dxfId="4851" priority="540" operator="equal">
      <formula>"AL"</formula>
    </cfRule>
  </conditionalFormatting>
  <conditionalFormatting sqref="C35">
    <cfRule type="cellIs" dxfId="4850" priority="533" operator="equal">
      <formula>"SL"</formula>
    </cfRule>
    <cfRule type="cellIs" dxfId="4849" priority="534" operator="equal">
      <formula>"SL"</formula>
    </cfRule>
    <cfRule type="cellIs" dxfId="4848" priority="535" operator="equal">
      <formula>"SL"</formula>
    </cfRule>
    <cfRule type="cellIs" dxfId="4847" priority="536" operator="equal">
      <formula>"AL"</formula>
    </cfRule>
  </conditionalFormatting>
  <conditionalFormatting sqref="F35:I35">
    <cfRule type="cellIs" dxfId="4846" priority="529" operator="equal">
      <formula>"SL"</formula>
    </cfRule>
    <cfRule type="cellIs" dxfId="4845" priority="530" operator="equal">
      <formula>"SL"</formula>
    </cfRule>
    <cfRule type="cellIs" dxfId="4844" priority="531" operator="equal">
      <formula>"SL"</formula>
    </cfRule>
    <cfRule type="cellIs" dxfId="4843" priority="532" operator="equal">
      <formula>"AL"</formula>
    </cfRule>
  </conditionalFormatting>
  <conditionalFormatting sqref="F35:I35">
    <cfRule type="cellIs" dxfId="4842" priority="525" operator="equal">
      <formula>"SL"</formula>
    </cfRule>
    <cfRule type="cellIs" dxfId="4841" priority="526" operator="equal">
      <formula>"SL"</formula>
    </cfRule>
    <cfRule type="cellIs" dxfId="4840" priority="527" operator="equal">
      <formula>"SL"</formula>
    </cfRule>
    <cfRule type="cellIs" dxfId="4839" priority="528" operator="equal">
      <formula>"AL"</formula>
    </cfRule>
  </conditionalFormatting>
  <conditionalFormatting sqref="F35:I35">
    <cfRule type="cellIs" dxfId="4838" priority="521" operator="equal">
      <formula>"SL"</formula>
    </cfRule>
    <cfRule type="cellIs" dxfId="4837" priority="522" operator="equal">
      <formula>"SL"</formula>
    </cfRule>
    <cfRule type="cellIs" dxfId="4836" priority="523" operator="equal">
      <formula>"SL"</formula>
    </cfRule>
    <cfRule type="cellIs" dxfId="4835" priority="524" operator="equal">
      <formula>"AL"</formula>
    </cfRule>
  </conditionalFormatting>
  <conditionalFormatting sqref="C37">
    <cfRule type="cellIs" dxfId="4834" priority="517" operator="equal">
      <formula>"SL"</formula>
    </cfRule>
    <cfRule type="cellIs" dxfId="4833" priority="518" operator="equal">
      <formula>"SL"</formula>
    </cfRule>
    <cfRule type="cellIs" dxfId="4832" priority="519" operator="equal">
      <formula>"SL"</formula>
    </cfRule>
    <cfRule type="cellIs" dxfId="4831" priority="520" operator="equal">
      <formula>"AL"</formula>
    </cfRule>
  </conditionalFormatting>
  <conditionalFormatting sqref="C37">
    <cfRule type="cellIs" dxfId="4830" priority="513" operator="equal">
      <formula>"SL"</formula>
    </cfRule>
    <cfRule type="cellIs" dxfId="4829" priority="514" operator="equal">
      <formula>"SL"</formula>
    </cfRule>
    <cfRule type="cellIs" dxfId="4828" priority="515" operator="equal">
      <formula>"SL"</formula>
    </cfRule>
    <cfRule type="cellIs" dxfId="4827" priority="516" operator="equal">
      <formula>"AL"</formula>
    </cfRule>
  </conditionalFormatting>
  <conditionalFormatting sqref="C37">
    <cfRule type="cellIs" dxfId="4826" priority="509" operator="equal">
      <formula>"SL"</formula>
    </cfRule>
    <cfRule type="cellIs" dxfId="4825" priority="510" operator="equal">
      <formula>"SL"</formula>
    </cfRule>
    <cfRule type="cellIs" dxfId="4824" priority="511" operator="equal">
      <formula>"SL"</formula>
    </cfRule>
    <cfRule type="cellIs" dxfId="4823" priority="512" operator="equal">
      <formula>"AL"</formula>
    </cfRule>
  </conditionalFormatting>
  <conditionalFormatting sqref="C37">
    <cfRule type="cellIs" dxfId="4822" priority="505" operator="equal">
      <formula>"SL"</formula>
    </cfRule>
    <cfRule type="cellIs" dxfId="4821" priority="506" operator="equal">
      <formula>"SL"</formula>
    </cfRule>
    <cfRule type="cellIs" dxfId="4820" priority="507" operator="equal">
      <formula>"SL"</formula>
    </cfRule>
    <cfRule type="cellIs" dxfId="4819" priority="508" operator="equal">
      <formula>"AL"</formula>
    </cfRule>
  </conditionalFormatting>
  <conditionalFormatting sqref="C37">
    <cfRule type="cellIs" dxfId="4818" priority="501" operator="equal">
      <formula>"SL"</formula>
    </cfRule>
    <cfRule type="cellIs" dxfId="4817" priority="502" operator="equal">
      <formula>"SL"</formula>
    </cfRule>
    <cfRule type="cellIs" dxfId="4816" priority="503" operator="equal">
      <formula>"SL"</formula>
    </cfRule>
    <cfRule type="cellIs" dxfId="4815" priority="504" operator="equal">
      <formula>"AL"</formula>
    </cfRule>
  </conditionalFormatting>
  <conditionalFormatting sqref="H37:I37">
    <cfRule type="cellIs" dxfId="4814" priority="497" operator="equal">
      <formula>"SL"</formula>
    </cfRule>
    <cfRule type="cellIs" dxfId="4813" priority="498" operator="equal">
      <formula>"SL"</formula>
    </cfRule>
    <cfRule type="cellIs" dxfId="4812" priority="499" operator="equal">
      <formula>"SL"</formula>
    </cfRule>
    <cfRule type="cellIs" dxfId="4811" priority="500" operator="equal">
      <formula>"AL"</formula>
    </cfRule>
  </conditionalFormatting>
  <conditionalFormatting sqref="H37:I37">
    <cfRule type="cellIs" dxfId="4810" priority="493" operator="equal">
      <formula>"SL"</formula>
    </cfRule>
    <cfRule type="cellIs" dxfId="4809" priority="494" operator="equal">
      <formula>"SL"</formula>
    </cfRule>
    <cfRule type="cellIs" dxfId="4808" priority="495" operator="equal">
      <formula>"SL"</formula>
    </cfRule>
    <cfRule type="cellIs" dxfId="4807" priority="496" operator="equal">
      <formula>"AL"</formula>
    </cfRule>
  </conditionalFormatting>
  <conditionalFormatting sqref="H37:I37">
    <cfRule type="cellIs" dxfId="4806" priority="489" operator="equal">
      <formula>"SL"</formula>
    </cfRule>
    <cfRule type="cellIs" dxfId="4805" priority="490" operator="equal">
      <formula>"SL"</formula>
    </cfRule>
    <cfRule type="cellIs" dxfId="4804" priority="491" operator="equal">
      <formula>"SL"</formula>
    </cfRule>
    <cfRule type="cellIs" dxfId="4803" priority="492" operator="equal">
      <formula>"AL"</formula>
    </cfRule>
  </conditionalFormatting>
  <conditionalFormatting sqref="H37:I37">
    <cfRule type="cellIs" dxfId="4802" priority="485" operator="equal">
      <formula>"SL"</formula>
    </cfRule>
    <cfRule type="cellIs" dxfId="4801" priority="486" operator="equal">
      <formula>"SL"</formula>
    </cfRule>
    <cfRule type="cellIs" dxfId="4800" priority="487" operator="equal">
      <formula>"SL"</formula>
    </cfRule>
    <cfRule type="cellIs" dxfId="4799" priority="488" operator="equal">
      <formula>"AL"</formula>
    </cfRule>
  </conditionalFormatting>
  <conditionalFormatting sqref="H37:I37">
    <cfRule type="cellIs" dxfId="4798" priority="481" operator="equal">
      <formula>"SL"</formula>
    </cfRule>
    <cfRule type="cellIs" dxfId="4797" priority="482" operator="equal">
      <formula>"SL"</formula>
    </cfRule>
    <cfRule type="cellIs" dxfId="4796" priority="483" operator="equal">
      <formula>"SL"</formula>
    </cfRule>
    <cfRule type="cellIs" dxfId="4795" priority="484" operator="equal">
      <formula>"AL"</formula>
    </cfRule>
  </conditionalFormatting>
  <conditionalFormatting sqref="D38:H38">
    <cfRule type="cellIs" dxfId="4794" priority="477" operator="equal">
      <formula>"SL"</formula>
    </cfRule>
    <cfRule type="cellIs" dxfId="4793" priority="478" operator="equal">
      <formula>"SL"</formula>
    </cfRule>
    <cfRule type="cellIs" dxfId="4792" priority="479" operator="equal">
      <formula>"SL"</formula>
    </cfRule>
    <cfRule type="cellIs" dxfId="4791" priority="480" operator="equal">
      <formula>"AL"</formula>
    </cfRule>
  </conditionalFormatting>
  <conditionalFormatting sqref="D38:H38">
    <cfRule type="cellIs" dxfId="4790" priority="473" operator="equal">
      <formula>"SL"</formula>
    </cfRule>
    <cfRule type="cellIs" dxfId="4789" priority="474" operator="equal">
      <formula>"SL"</formula>
    </cfRule>
    <cfRule type="cellIs" dxfId="4788" priority="475" operator="equal">
      <formula>"SL"</formula>
    </cfRule>
    <cfRule type="cellIs" dxfId="4787" priority="476" operator="equal">
      <formula>"AL"</formula>
    </cfRule>
  </conditionalFormatting>
  <conditionalFormatting sqref="D38:H38">
    <cfRule type="cellIs" dxfId="4786" priority="469" operator="equal">
      <formula>"SL"</formula>
    </cfRule>
    <cfRule type="cellIs" dxfId="4785" priority="470" operator="equal">
      <formula>"SL"</formula>
    </cfRule>
    <cfRule type="cellIs" dxfId="4784" priority="471" operator="equal">
      <formula>"SL"</formula>
    </cfRule>
    <cfRule type="cellIs" dxfId="4783" priority="472" operator="equal">
      <formula>"AL"</formula>
    </cfRule>
  </conditionalFormatting>
  <conditionalFormatting sqref="D38:H38">
    <cfRule type="cellIs" dxfId="4782" priority="465" operator="equal">
      <formula>"SL"</formula>
    </cfRule>
    <cfRule type="cellIs" dxfId="4781" priority="466" operator="equal">
      <formula>"SL"</formula>
    </cfRule>
    <cfRule type="cellIs" dxfId="4780" priority="467" operator="equal">
      <formula>"SL"</formula>
    </cfRule>
    <cfRule type="cellIs" dxfId="4779" priority="468" operator="equal">
      <formula>"AL"</formula>
    </cfRule>
  </conditionalFormatting>
  <conditionalFormatting sqref="D38:H38">
    <cfRule type="cellIs" dxfId="4778" priority="461" operator="equal">
      <formula>"SL"</formula>
    </cfRule>
    <cfRule type="cellIs" dxfId="4777" priority="462" operator="equal">
      <formula>"SL"</formula>
    </cfRule>
    <cfRule type="cellIs" dxfId="4776" priority="463" operator="equal">
      <formula>"SL"</formula>
    </cfRule>
    <cfRule type="cellIs" dxfId="4775" priority="464" operator="equal">
      <formula>"AL"</formula>
    </cfRule>
  </conditionalFormatting>
  <conditionalFormatting sqref="C40">
    <cfRule type="cellIs" dxfId="4774" priority="457" operator="equal">
      <formula>"SL"</formula>
    </cfRule>
    <cfRule type="cellIs" dxfId="4773" priority="458" operator="equal">
      <formula>"SL"</formula>
    </cfRule>
    <cfRule type="cellIs" dxfId="4772" priority="459" operator="equal">
      <formula>"SL"</formula>
    </cfRule>
    <cfRule type="cellIs" dxfId="4771" priority="460" operator="equal">
      <formula>"AL"</formula>
    </cfRule>
  </conditionalFormatting>
  <conditionalFormatting sqref="C40">
    <cfRule type="cellIs" dxfId="4770" priority="453" operator="equal">
      <formula>"SL"</formula>
    </cfRule>
    <cfRule type="cellIs" dxfId="4769" priority="454" operator="equal">
      <formula>"SL"</formula>
    </cfRule>
    <cfRule type="cellIs" dxfId="4768" priority="455" operator="equal">
      <formula>"SL"</formula>
    </cfRule>
    <cfRule type="cellIs" dxfId="4767" priority="456" operator="equal">
      <formula>"AL"</formula>
    </cfRule>
  </conditionalFormatting>
  <conditionalFormatting sqref="C40">
    <cfRule type="cellIs" dxfId="4766" priority="449" operator="equal">
      <formula>"SL"</formula>
    </cfRule>
    <cfRule type="cellIs" dxfId="4765" priority="450" operator="equal">
      <formula>"SL"</formula>
    </cfRule>
    <cfRule type="cellIs" dxfId="4764" priority="451" operator="equal">
      <formula>"SL"</formula>
    </cfRule>
    <cfRule type="cellIs" dxfId="4763" priority="452" operator="equal">
      <formula>"AL"</formula>
    </cfRule>
  </conditionalFormatting>
  <conditionalFormatting sqref="C40">
    <cfRule type="cellIs" dxfId="4762" priority="445" operator="equal">
      <formula>"SL"</formula>
    </cfRule>
    <cfRule type="cellIs" dxfId="4761" priority="446" operator="equal">
      <formula>"SL"</formula>
    </cfRule>
    <cfRule type="cellIs" dxfId="4760" priority="447" operator="equal">
      <formula>"SL"</formula>
    </cfRule>
    <cfRule type="cellIs" dxfId="4759" priority="448" operator="equal">
      <formula>"AL"</formula>
    </cfRule>
  </conditionalFormatting>
  <conditionalFormatting sqref="C40">
    <cfRule type="cellIs" dxfId="4758" priority="441" operator="equal">
      <formula>"SL"</formula>
    </cfRule>
    <cfRule type="cellIs" dxfId="4757" priority="442" operator="equal">
      <formula>"SL"</formula>
    </cfRule>
    <cfRule type="cellIs" dxfId="4756" priority="443" operator="equal">
      <formula>"SL"</formula>
    </cfRule>
    <cfRule type="cellIs" dxfId="4755" priority="444" operator="equal">
      <formula>"AL"</formula>
    </cfRule>
  </conditionalFormatting>
  <conditionalFormatting sqref="C40">
    <cfRule type="cellIs" dxfId="4754" priority="437" operator="equal">
      <formula>"SL"</formula>
    </cfRule>
    <cfRule type="cellIs" dxfId="4753" priority="438" operator="equal">
      <formula>"SL"</formula>
    </cfRule>
    <cfRule type="cellIs" dxfId="4752" priority="439" operator="equal">
      <formula>"SL"</formula>
    </cfRule>
    <cfRule type="cellIs" dxfId="4751" priority="440" operator="equal">
      <formula>"AL"</formula>
    </cfRule>
  </conditionalFormatting>
  <conditionalFormatting sqref="F40">
    <cfRule type="cellIs" dxfId="4750" priority="433" operator="equal">
      <formula>"SL"</formula>
    </cfRule>
    <cfRule type="cellIs" dxfId="4749" priority="434" operator="equal">
      <formula>"SL"</formula>
    </cfRule>
    <cfRule type="cellIs" dxfId="4748" priority="435" operator="equal">
      <formula>"SL"</formula>
    </cfRule>
    <cfRule type="cellIs" dxfId="4747" priority="436" operator="equal">
      <formula>"AL"</formula>
    </cfRule>
  </conditionalFormatting>
  <conditionalFormatting sqref="F40">
    <cfRule type="cellIs" dxfId="4746" priority="429" operator="equal">
      <formula>"SL"</formula>
    </cfRule>
    <cfRule type="cellIs" dxfId="4745" priority="430" operator="equal">
      <formula>"SL"</formula>
    </cfRule>
    <cfRule type="cellIs" dxfId="4744" priority="431" operator="equal">
      <formula>"SL"</formula>
    </cfRule>
    <cfRule type="cellIs" dxfId="4743" priority="432" operator="equal">
      <formula>"AL"</formula>
    </cfRule>
  </conditionalFormatting>
  <conditionalFormatting sqref="F40">
    <cfRule type="cellIs" dxfId="4742" priority="425" operator="equal">
      <formula>"SL"</formula>
    </cfRule>
    <cfRule type="cellIs" dxfId="4741" priority="426" operator="equal">
      <formula>"SL"</formula>
    </cfRule>
    <cfRule type="cellIs" dxfId="4740" priority="427" operator="equal">
      <formula>"SL"</formula>
    </cfRule>
    <cfRule type="cellIs" dxfId="4739" priority="428" operator="equal">
      <formula>"AL"</formula>
    </cfRule>
  </conditionalFormatting>
  <conditionalFormatting sqref="F40">
    <cfRule type="cellIs" dxfId="4738" priority="421" operator="equal">
      <formula>"SL"</formula>
    </cfRule>
    <cfRule type="cellIs" dxfId="4737" priority="422" operator="equal">
      <formula>"SL"</formula>
    </cfRule>
    <cfRule type="cellIs" dxfId="4736" priority="423" operator="equal">
      <formula>"SL"</formula>
    </cfRule>
    <cfRule type="cellIs" dxfId="4735" priority="424" operator="equal">
      <formula>"AL"</formula>
    </cfRule>
  </conditionalFormatting>
  <conditionalFormatting sqref="F40">
    <cfRule type="cellIs" dxfId="4734" priority="417" operator="equal">
      <formula>"SL"</formula>
    </cfRule>
    <cfRule type="cellIs" dxfId="4733" priority="418" operator="equal">
      <formula>"SL"</formula>
    </cfRule>
    <cfRule type="cellIs" dxfId="4732" priority="419" operator="equal">
      <formula>"SL"</formula>
    </cfRule>
    <cfRule type="cellIs" dxfId="4731" priority="420" operator="equal">
      <formula>"AL"</formula>
    </cfRule>
  </conditionalFormatting>
  <conditionalFormatting sqref="F40">
    <cfRule type="cellIs" dxfId="4730" priority="413" operator="equal">
      <formula>"SL"</formula>
    </cfRule>
    <cfRule type="cellIs" dxfId="4729" priority="414" operator="equal">
      <formula>"SL"</formula>
    </cfRule>
    <cfRule type="cellIs" dxfId="4728" priority="415" operator="equal">
      <formula>"SL"</formula>
    </cfRule>
    <cfRule type="cellIs" dxfId="4727" priority="416" operator="equal">
      <formula>"AL"</formula>
    </cfRule>
  </conditionalFormatting>
  <conditionalFormatting sqref="G40:I40">
    <cfRule type="cellIs" dxfId="4726" priority="409" operator="equal">
      <formula>"SL"</formula>
    </cfRule>
    <cfRule type="cellIs" dxfId="4725" priority="410" operator="equal">
      <formula>"SL"</formula>
    </cfRule>
    <cfRule type="cellIs" dxfId="4724" priority="411" operator="equal">
      <formula>"SL"</formula>
    </cfRule>
    <cfRule type="cellIs" dxfId="4723" priority="412" operator="equal">
      <formula>"AL"</formula>
    </cfRule>
  </conditionalFormatting>
  <conditionalFormatting sqref="G40:I40">
    <cfRule type="cellIs" dxfId="4722" priority="405" operator="equal">
      <formula>"SL"</formula>
    </cfRule>
    <cfRule type="cellIs" dxfId="4721" priority="406" operator="equal">
      <formula>"SL"</formula>
    </cfRule>
    <cfRule type="cellIs" dxfId="4720" priority="407" operator="equal">
      <formula>"SL"</formula>
    </cfRule>
    <cfRule type="cellIs" dxfId="4719" priority="408" operator="equal">
      <formula>"AL"</formula>
    </cfRule>
  </conditionalFormatting>
  <conditionalFormatting sqref="G40:I40">
    <cfRule type="cellIs" dxfId="4718" priority="401" operator="equal">
      <formula>"SL"</formula>
    </cfRule>
    <cfRule type="cellIs" dxfId="4717" priority="402" operator="equal">
      <formula>"SL"</formula>
    </cfRule>
    <cfRule type="cellIs" dxfId="4716" priority="403" operator="equal">
      <formula>"SL"</formula>
    </cfRule>
    <cfRule type="cellIs" dxfId="4715" priority="404" operator="equal">
      <formula>"AL"</formula>
    </cfRule>
  </conditionalFormatting>
  <conditionalFormatting sqref="G40:I40">
    <cfRule type="cellIs" dxfId="4714" priority="397" operator="equal">
      <formula>"SL"</formula>
    </cfRule>
    <cfRule type="cellIs" dxfId="4713" priority="398" operator="equal">
      <formula>"SL"</formula>
    </cfRule>
    <cfRule type="cellIs" dxfId="4712" priority="399" operator="equal">
      <formula>"SL"</formula>
    </cfRule>
    <cfRule type="cellIs" dxfId="4711" priority="400" operator="equal">
      <formula>"AL"</formula>
    </cfRule>
  </conditionalFormatting>
  <conditionalFormatting sqref="G40:I40">
    <cfRule type="cellIs" dxfId="4710" priority="393" operator="equal">
      <formula>"SL"</formula>
    </cfRule>
    <cfRule type="cellIs" dxfId="4709" priority="394" operator="equal">
      <formula>"SL"</formula>
    </cfRule>
    <cfRule type="cellIs" dxfId="4708" priority="395" operator="equal">
      <formula>"SL"</formula>
    </cfRule>
    <cfRule type="cellIs" dxfId="4707" priority="396" operator="equal">
      <formula>"AL"</formula>
    </cfRule>
  </conditionalFormatting>
  <conditionalFormatting sqref="G40:I40">
    <cfRule type="cellIs" dxfId="4706" priority="389" operator="equal">
      <formula>"SL"</formula>
    </cfRule>
    <cfRule type="cellIs" dxfId="4705" priority="390" operator="equal">
      <formula>"SL"</formula>
    </cfRule>
    <cfRule type="cellIs" dxfId="4704" priority="391" operator="equal">
      <formula>"SL"</formula>
    </cfRule>
    <cfRule type="cellIs" dxfId="4703" priority="392" operator="equal">
      <formula>"AL"</formula>
    </cfRule>
  </conditionalFormatting>
  <conditionalFormatting sqref="C41">
    <cfRule type="cellIs" dxfId="4702" priority="385" operator="equal">
      <formula>"SL"</formula>
    </cfRule>
    <cfRule type="cellIs" dxfId="4701" priority="386" operator="equal">
      <formula>"SL"</formula>
    </cfRule>
    <cfRule type="cellIs" dxfId="4700" priority="387" operator="equal">
      <formula>"SL"</formula>
    </cfRule>
    <cfRule type="cellIs" dxfId="4699" priority="388" operator="equal">
      <formula>"AL"</formula>
    </cfRule>
  </conditionalFormatting>
  <conditionalFormatting sqref="C41">
    <cfRule type="cellIs" dxfId="4698" priority="381" operator="equal">
      <formula>"SL"</formula>
    </cfRule>
    <cfRule type="cellIs" dxfId="4697" priority="382" operator="equal">
      <formula>"SL"</formula>
    </cfRule>
    <cfRule type="cellIs" dxfId="4696" priority="383" operator="equal">
      <formula>"SL"</formula>
    </cfRule>
    <cfRule type="cellIs" dxfId="4695" priority="384" operator="equal">
      <formula>"AL"</formula>
    </cfRule>
  </conditionalFormatting>
  <conditionalFormatting sqref="C41">
    <cfRule type="cellIs" dxfId="4694" priority="377" operator="equal">
      <formula>"SL"</formula>
    </cfRule>
    <cfRule type="cellIs" dxfId="4693" priority="378" operator="equal">
      <formula>"SL"</formula>
    </cfRule>
    <cfRule type="cellIs" dxfId="4692" priority="379" operator="equal">
      <formula>"SL"</formula>
    </cfRule>
    <cfRule type="cellIs" dxfId="4691" priority="380" operator="equal">
      <formula>"AL"</formula>
    </cfRule>
  </conditionalFormatting>
  <conditionalFormatting sqref="C41">
    <cfRule type="cellIs" dxfId="4690" priority="373" operator="equal">
      <formula>"SL"</formula>
    </cfRule>
    <cfRule type="cellIs" dxfId="4689" priority="374" operator="equal">
      <formula>"SL"</formula>
    </cfRule>
    <cfRule type="cellIs" dxfId="4688" priority="375" operator="equal">
      <formula>"SL"</formula>
    </cfRule>
    <cfRule type="cellIs" dxfId="4687" priority="376" operator="equal">
      <formula>"AL"</formula>
    </cfRule>
  </conditionalFormatting>
  <conditionalFormatting sqref="C41">
    <cfRule type="cellIs" dxfId="4686" priority="369" operator="equal">
      <formula>"SL"</formula>
    </cfRule>
    <cfRule type="cellIs" dxfId="4685" priority="370" operator="equal">
      <formula>"SL"</formula>
    </cfRule>
    <cfRule type="cellIs" dxfId="4684" priority="371" operator="equal">
      <formula>"SL"</formula>
    </cfRule>
    <cfRule type="cellIs" dxfId="4683" priority="372" operator="equal">
      <formula>"AL"</formula>
    </cfRule>
  </conditionalFormatting>
  <conditionalFormatting sqref="C41">
    <cfRule type="cellIs" dxfId="4682" priority="365" operator="equal">
      <formula>"SL"</formula>
    </cfRule>
    <cfRule type="cellIs" dxfId="4681" priority="366" operator="equal">
      <formula>"SL"</formula>
    </cfRule>
    <cfRule type="cellIs" dxfId="4680" priority="367" operator="equal">
      <formula>"SL"</formula>
    </cfRule>
    <cfRule type="cellIs" dxfId="4679" priority="368" operator="equal">
      <formula>"AL"</formula>
    </cfRule>
  </conditionalFormatting>
  <conditionalFormatting sqref="F41:I41">
    <cfRule type="cellIs" dxfId="4678" priority="361" operator="equal">
      <formula>"SL"</formula>
    </cfRule>
    <cfRule type="cellIs" dxfId="4677" priority="362" operator="equal">
      <formula>"SL"</formula>
    </cfRule>
    <cfRule type="cellIs" dxfId="4676" priority="363" operator="equal">
      <formula>"SL"</formula>
    </cfRule>
    <cfRule type="cellIs" dxfId="4675" priority="364" operator="equal">
      <formula>"AL"</formula>
    </cfRule>
  </conditionalFormatting>
  <conditionalFormatting sqref="F41:I41">
    <cfRule type="cellIs" dxfId="4674" priority="357" operator="equal">
      <formula>"SL"</formula>
    </cfRule>
    <cfRule type="cellIs" dxfId="4673" priority="358" operator="equal">
      <formula>"SL"</formula>
    </cfRule>
    <cfRule type="cellIs" dxfId="4672" priority="359" operator="equal">
      <formula>"SL"</formula>
    </cfRule>
    <cfRule type="cellIs" dxfId="4671" priority="360" operator="equal">
      <formula>"AL"</formula>
    </cfRule>
  </conditionalFormatting>
  <conditionalFormatting sqref="F41:I41">
    <cfRule type="cellIs" dxfId="4670" priority="353" operator="equal">
      <formula>"SL"</formula>
    </cfRule>
    <cfRule type="cellIs" dxfId="4669" priority="354" operator="equal">
      <formula>"SL"</formula>
    </cfRule>
    <cfRule type="cellIs" dxfId="4668" priority="355" operator="equal">
      <formula>"SL"</formula>
    </cfRule>
    <cfRule type="cellIs" dxfId="4667" priority="356" operator="equal">
      <formula>"AL"</formula>
    </cfRule>
  </conditionalFormatting>
  <conditionalFormatting sqref="F41:I41">
    <cfRule type="cellIs" dxfId="4666" priority="349" operator="equal">
      <formula>"SL"</formula>
    </cfRule>
    <cfRule type="cellIs" dxfId="4665" priority="350" operator="equal">
      <formula>"SL"</formula>
    </cfRule>
    <cfRule type="cellIs" dxfId="4664" priority="351" operator="equal">
      <formula>"SL"</formula>
    </cfRule>
    <cfRule type="cellIs" dxfId="4663" priority="352" operator="equal">
      <formula>"AL"</formula>
    </cfRule>
  </conditionalFormatting>
  <conditionalFormatting sqref="F41:I41">
    <cfRule type="cellIs" dxfId="4662" priority="345" operator="equal">
      <formula>"SL"</formula>
    </cfRule>
    <cfRule type="cellIs" dxfId="4661" priority="346" operator="equal">
      <formula>"SL"</formula>
    </cfRule>
    <cfRule type="cellIs" dxfId="4660" priority="347" operator="equal">
      <formula>"SL"</formula>
    </cfRule>
    <cfRule type="cellIs" dxfId="4659" priority="348" operator="equal">
      <formula>"AL"</formula>
    </cfRule>
  </conditionalFormatting>
  <conditionalFormatting sqref="F41:I41">
    <cfRule type="cellIs" dxfId="4658" priority="341" operator="equal">
      <formula>"SL"</formula>
    </cfRule>
    <cfRule type="cellIs" dxfId="4657" priority="342" operator="equal">
      <formula>"SL"</formula>
    </cfRule>
    <cfRule type="cellIs" dxfId="4656" priority="343" operator="equal">
      <formula>"SL"</formula>
    </cfRule>
    <cfRule type="cellIs" dxfId="4655" priority="344" operator="equal">
      <formula>"AL"</formula>
    </cfRule>
  </conditionalFormatting>
  <conditionalFormatting sqref="C43:D43">
    <cfRule type="cellIs" dxfId="4654" priority="337" operator="equal">
      <formula>"SL"</formula>
    </cfRule>
    <cfRule type="cellIs" dxfId="4653" priority="338" operator="equal">
      <formula>"SL"</formula>
    </cfRule>
    <cfRule type="cellIs" dxfId="4652" priority="339" operator="equal">
      <formula>"SL"</formula>
    </cfRule>
    <cfRule type="cellIs" dxfId="4651" priority="340" operator="equal">
      <formula>"AL"</formula>
    </cfRule>
  </conditionalFormatting>
  <conditionalFormatting sqref="C43:D43">
    <cfRule type="cellIs" dxfId="4650" priority="333" operator="equal">
      <formula>"SL"</formula>
    </cfRule>
    <cfRule type="cellIs" dxfId="4649" priority="334" operator="equal">
      <formula>"SL"</formula>
    </cfRule>
    <cfRule type="cellIs" dxfId="4648" priority="335" operator="equal">
      <formula>"SL"</formula>
    </cfRule>
    <cfRule type="cellIs" dxfId="4647" priority="336" operator="equal">
      <formula>"AL"</formula>
    </cfRule>
  </conditionalFormatting>
  <conditionalFormatting sqref="C43:D43">
    <cfRule type="cellIs" dxfId="4646" priority="329" operator="equal">
      <formula>"SL"</formula>
    </cfRule>
    <cfRule type="cellIs" dxfId="4645" priority="330" operator="equal">
      <formula>"SL"</formula>
    </cfRule>
    <cfRule type="cellIs" dxfId="4644" priority="331" operator="equal">
      <formula>"SL"</formula>
    </cfRule>
    <cfRule type="cellIs" dxfId="4643" priority="332" operator="equal">
      <formula>"AL"</formula>
    </cfRule>
  </conditionalFormatting>
  <conditionalFormatting sqref="C43:D43">
    <cfRule type="cellIs" dxfId="4642" priority="325" operator="equal">
      <formula>"SL"</formula>
    </cfRule>
    <cfRule type="cellIs" dxfId="4641" priority="326" operator="equal">
      <formula>"SL"</formula>
    </cfRule>
    <cfRule type="cellIs" dxfId="4640" priority="327" operator="equal">
      <formula>"SL"</formula>
    </cfRule>
    <cfRule type="cellIs" dxfId="4639" priority="328" operator="equal">
      <formula>"AL"</formula>
    </cfRule>
  </conditionalFormatting>
  <conditionalFormatting sqref="C43:D43">
    <cfRule type="cellIs" dxfId="4638" priority="321" operator="equal">
      <formula>"SL"</formula>
    </cfRule>
    <cfRule type="cellIs" dxfId="4637" priority="322" operator="equal">
      <formula>"SL"</formula>
    </cfRule>
    <cfRule type="cellIs" dxfId="4636" priority="323" operator="equal">
      <formula>"SL"</formula>
    </cfRule>
    <cfRule type="cellIs" dxfId="4635" priority="324" operator="equal">
      <formula>"AL"</formula>
    </cfRule>
  </conditionalFormatting>
  <conditionalFormatting sqref="C43:D43">
    <cfRule type="cellIs" dxfId="4634" priority="317" operator="equal">
      <formula>"SL"</formula>
    </cfRule>
    <cfRule type="cellIs" dxfId="4633" priority="318" operator="equal">
      <formula>"SL"</formula>
    </cfRule>
    <cfRule type="cellIs" dxfId="4632" priority="319" operator="equal">
      <formula>"SL"</formula>
    </cfRule>
    <cfRule type="cellIs" dxfId="4631" priority="320" operator="equal">
      <formula>"AL"</formula>
    </cfRule>
  </conditionalFormatting>
  <conditionalFormatting sqref="G43:I43">
    <cfRule type="cellIs" dxfId="4630" priority="313" operator="equal">
      <formula>"SL"</formula>
    </cfRule>
    <cfRule type="cellIs" dxfId="4629" priority="314" operator="equal">
      <formula>"SL"</formula>
    </cfRule>
    <cfRule type="cellIs" dxfId="4628" priority="315" operator="equal">
      <formula>"SL"</formula>
    </cfRule>
    <cfRule type="cellIs" dxfId="4627" priority="316" operator="equal">
      <formula>"AL"</formula>
    </cfRule>
  </conditionalFormatting>
  <conditionalFormatting sqref="G43:I43">
    <cfRule type="cellIs" dxfId="4626" priority="309" operator="equal">
      <formula>"SL"</formula>
    </cfRule>
    <cfRule type="cellIs" dxfId="4625" priority="310" operator="equal">
      <formula>"SL"</formula>
    </cfRule>
    <cfRule type="cellIs" dxfId="4624" priority="311" operator="equal">
      <formula>"SL"</formula>
    </cfRule>
    <cfRule type="cellIs" dxfId="4623" priority="312" operator="equal">
      <formula>"AL"</formula>
    </cfRule>
  </conditionalFormatting>
  <conditionalFormatting sqref="G43:I43">
    <cfRule type="cellIs" dxfId="4622" priority="305" operator="equal">
      <formula>"SL"</formula>
    </cfRule>
    <cfRule type="cellIs" dxfId="4621" priority="306" operator="equal">
      <formula>"SL"</formula>
    </cfRule>
    <cfRule type="cellIs" dxfId="4620" priority="307" operator="equal">
      <formula>"SL"</formula>
    </cfRule>
    <cfRule type="cellIs" dxfId="4619" priority="308" operator="equal">
      <formula>"AL"</formula>
    </cfRule>
  </conditionalFormatting>
  <conditionalFormatting sqref="G43:I43">
    <cfRule type="cellIs" dxfId="4618" priority="301" operator="equal">
      <formula>"SL"</formula>
    </cfRule>
    <cfRule type="cellIs" dxfId="4617" priority="302" operator="equal">
      <formula>"SL"</formula>
    </cfRule>
    <cfRule type="cellIs" dxfId="4616" priority="303" operator="equal">
      <formula>"SL"</formula>
    </cfRule>
    <cfRule type="cellIs" dxfId="4615" priority="304" operator="equal">
      <formula>"AL"</formula>
    </cfRule>
  </conditionalFormatting>
  <conditionalFormatting sqref="G43:I43">
    <cfRule type="cellIs" dxfId="4614" priority="297" operator="equal">
      <formula>"SL"</formula>
    </cfRule>
    <cfRule type="cellIs" dxfId="4613" priority="298" operator="equal">
      <formula>"SL"</formula>
    </cfRule>
    <cfRule type="cellIs" dxfId="4612" priority="299" operator="equal">
      <formula>"SL"</formula>
    </cfRule>
    <cfRule type="cellIs" dxfId="4611" priority="300" operator="equal">
      <formula>"AL"</formula>
    </cfRule>
  </conditionalFormatting>
  <conditionalFormatting sqref="G43:I43">
    <cfRule type="cellIs" dxfId="4610" priority="293" operator="equal">
      <formula>"SL"</formula>
    </cfRule>
    <cfRule type="cellIs" dxfId="4609" priority="294" operator="equal">
      <formula>"SL"</formula>
    </cfRule>
    <cfRule type="cellIs" dxfId="4608" priority="295" operator="equal">
      <formula>"SL"</formula>
    </cfRule>
    <cfRule type="cellIs" dxfId="4607" priority="296" operator="equal">
      <formula>"AL"</formula>
    </cfRule>
  </conditionalFormatting>
  <conditionalFormatting sqref="H46:I46">
    <cfRule type="cellIs" dxfId="4606" priority="269" operator="equal">
      <formula>"SL"</formula>
    </cfRule>
    <cfRule type="cellIs" dxfId="4605" priority="270" operator="equal">
      <formula>"SL"</formula>
    </cfRule>
    <cfRule type="cellIs" dxfId="4604" priority="271" operator="equal">
      <formula>"SL"</formula>
    </cfRule>
    <cfRule type="cellIs" dxfId="4603" priority="272" operator="equal">
      <formula>"AL"</formula>
    </cfRule>
  </conditionalFormatting>
  <conditionalFormatting sqref="H46:I46">
    <cfRule type="cellIs" dxfId="4602" priority="265" operator="equal">
      <formula>"SL"</formula>
    </cfRule>
    <cfRule type="cellIs" dxfId="4601" priority="266" operator="equal">
      <formula>"SL"</formula>
    </cfRule>
    <cfRule type="cellIs" dxfId="4600" priority="267" operator="equal">
      <formula>"SL"</formula>
    </cfRule>
    <cfRule type="cellIs" dxfId="4599" priority="268" operator="equal">
      <formula>"AL"</formula>
    </cfRule>
  </conditionalFormatting>
  <conditionalFormatting sqref="H46:I46">
    <cfRule type="cellIs" dxfId="4598" priority="261" operator="equal">
      <formula>"SL"</formula>
    </cfRule>
    <cfRule type="cellIs" dxfId="4597" priority="262" operator="equal">
      <formula>"SL"</formula>
    </cfRule>
    <cfRule type="cellIs" dxfId="4596" priority="263" operator="equal">
      <formula>"SL"</formula>
    </cfRule>
    <cfRule type="cellIs" dxfId="4595" priority="264" operator="equal">
      <formula>"AL"</formula>
    </cfRule>
  </conditionalFormatting>
  <conditionalFormatting sqref="H46:I46">
    <cfRule type="cellIs" dxfId="4594" priority="257" operator="equal">
      <formula>"SL"</formula>
    </cfRule>
    <cfRule type="cellIs" dxfId="4593" priority="258" operator="equal">
      <formula>"SL"</formula>
    </cfRule>
    <cfRule type="cellIs" dxfId="4592" priority="259" operator="equal">
      <formula>"SL"</formula>
    </cfRule>
    <cfRule type="cellIs" dxfId="4591" priority="260" operator="equal">
      <formula>"AL"</formula>
    </cfRule>
  </conditionalFormatting>
  <conditionalFormatting sqref="H46:I46">
    <cfRule type="cellIs" dxfId="4590" priority="253" operator="equal">
      <formula>"SL"</formula>
    </cfRule>
    <cfRule type="cellIs" dxfId="4589" priority="254" operator="equal">
      <formula>"SL"</formula>
    </cfRule>
    <cfRule type="cellIs" dxfId="4588" priority="255" operator="equal">
      <formula>"SL"</formula>
    </cfRule>
    <cfRule type="cellIs" dxfId="4587" priority="256" operator="equal">
      <formula>"AL"</formula>
    </cfRule>
  </conditionalFormatting>
  <conditionalFormatting sqref="I28">
    <cfRule type="cellIs" dxfId="4586" priority="189" operator="equal">
      <formula>"SL"</formula>
    </cfRule>
    <cfRule type="cellIs" dxfId="4585" priority="190" operator="equal">
      <formula>"SL"</formula>
    </cfRule>
    <cfRule type="cellIs" dxfId="4584" priority="191" operator="equal">
      <formula>"SL"</formula>
    </cfRule>
    <cfRule type="cellIs" dxfId="4583" priority="192" operator="equal">
      <formula>"AL"</formula>
    </cfRule>
  </conditionalFormatting>
  <conditionalFormatting sqref="I16">
    <cfRule type="cellIs" dxfId="4582" priority="177" operator="equal">
      <formula>"SL"</formula>
    </cfRule>
    <cfRule type="cellIs" dxfId="4581" priority="178" operator="equal">
      <formula>"SL"</formula>
    </cfRule>
    <cfRule type="cellIs" dxfId="4580" priority="179" operator="equal">
      <formula>"SL"</formula>
    </cfRule>
    <cfRule type="cellIs" dxfId="4579" priority="180" operator="equal">
      <formula>"AL"</formula>
    </cfRule>
  </conditionalFormatting>
  <conditionalFormatting sqref="I16">
    <cfRule type="cellIs" dxfId="4578" priority="173" operator="equal">
      <formula>"SL"</formula>
    </cfRule>
    <cfRule type="cellIs" dxfId="4577" priority="174" operator="equal">
      <formula>"SL"</formula>
    </cfRule>
    <cfRule type="cellIs" dxfId="4576" priority="175" operator="equal">
      <formula>"SL"</formula>
    </cfRule>
    <cfRule type="cellIs" dxfId="4575" priority="176" operator="equal">
      <formula>"AL"</formula>
    </cfRule>
  </conditionalFormatting>
  <conditionalFormatting sqref="H19:I19">
    <cfRule type="cellIs" dxfId="4574" priority="169" operator="equal">
      <formula>"SL"</formula>
    </cfRule>
    <cfRule type="cellIs" dxfId="4573" priority="170" operator="equal">
      <formula>"SL"</formula>
    </cfRule>
    <cfRule type="cellIs" dxfId="4572" priority="171" operator="equal">
      <formula>"SL"</formula>
    </cfRule>
    <cfRule type="cellIs" dxfId="4571" priority="172" operator="equal">
      <formula>"AL"</formula>
    </cfRule>
  </conditionalFormatting>
  <conditionalFormatting sqref="H19:I19">
    <cfRule type="cellIs" dxfId="4570" priority="165" operator="equal">
      <formula>"SL"</formula>
    </cfRule>
    <cfRule type="cellIs" dxfId="4569" priority="166" operator="equal">
      <formula>"SL"</formula>
    </cfRule>
    <cfRule type="cellIs" dxfId="4568" priority="167" operator="equal">
      <formula>"SL"</formula>
    </cfRule>
    <cfRule type="cellIs" dxfId="4567" priority="168" operator="equal">
      <formula>"AL"</formula>
    </cfRule>
  </conditionalFormatting>
  <conditionalFormatting sqref="H19:I19">
    <cfRule type="cellIs" dxfId="4566" priority="161" operator="equal">
      <formula>"SL"</formula>
    </cfRule>
    <cfRule type="cellIs" dxfId="4565" priority="162" operator="equal">
      <formula>"SL"</formula>
    </cfRule>
    <cfRule type="cellIs" dxfId="4564" priority="163" operator="equal">
      <formula>"SL"</formula>
    </cfRule>
    <cfRule type="cellIs" dxfId="4563" priority="164" operator="equal">
      <formula>"AL"</formula>
    </cfRule>
  </conditionalFormatting>
  <conditionalFormatting sqref="E22:I22">
    <cfRule type="cellIs" dxfId="4562" priority="157" operator="equal">
      <formula>"SL"</formula>
    </cfRule>
    <cfRule type="cellIs" dxfId="4561" priority="158" operator="equal">
      <formula>"SL"</formula>
    </cfRule>
    <cfRule type="cellIs" dxfId="4560" priority="159" operator="equal">
      <formula>"SL"</formula>
    </cfRule>
    <cfRule type="cellIs" dxfId="4559" priority="160" operator="equal">
      <formula>"AL"</formula>
    </cfRule>
  </conditionalFormatting>
  <conditionalFormatting sqref="F40:I40">
    <cfRule type="cellIs" dxfId="4558" priority="153" operator="equal">
      <formula>"SL"</formula>
    </cfRule>
    <cfRule type="cellIs" dxfId="4557" priority="154" operator="equal">
      <formula>"SL"</formula>
    </cfRule>
    <cfRule type="cellIs" dxfId="4556" priority="155" operator="equal">
      <formula>"SL"</formula>
    </cfRule>
    <cfRule type="cellIs" dxfId="4555" priority="156" operator="equal">
      <formula>"AL"</formula>
    </cfRule>
  </conditionalFormatting>
  <conditionalFormatting sqref="C43:D43">
    <cfRule type="cellIs" dxfId="4554" priority="149" operator="equal">
      <formula>"SL"</formula>
    </cfRule>
    <cfRule type="cellIs" dxfId="4553" priority="150" operator="equal">
      <formula>"SL"</formula>
    </cfRule>
    <cfRule type="cellIs" dxfId="4552" priority="151" operator="equal">
      <formula>"SL"</formula>
    </cfRule>
    <cfRule type="cellIs" dxfId="4551" priority="152" operator="equal">
      <formula>"AL"</formula>
    </cfRule>
  </conditionalFormatting>
  <conditionalFormatting sqref="G43:I43">
    <cfRule type="cellIs" dxfId="4550" priority="145" operator="equal">
      <formula>"SL"</formula>
    </cfRule>
    <cfRule type="cellIs" dxfId="4549" priority="146" operator="equal">
      <formula>"SL"</formula>
    </cfRule>
    <cfRule type="cellIs" dxfId="4548" priority="147" operator="equal">
      <formula>"SL"</formula>
    </cfRule>
    <cfRule type="cellIs" dxfId="4547" priority="148" operator="equal">
      <formula>"AL"</formula>
    </cfRule>
  </conditionalFormatting>
  <conditionalFormatting sqref="G21:I21">
    <cfRule type="cellIs" dxfId="4546" priority="141" operator="equal">
      <formula>"SL"</formula>
    </cfRule>
    <cfRule type="cellIs" dxfId="4545" priority="142" operator="equal">
      <formula>"SL"</formula>
    </cfRule>
    <cfRule type="cellIs" dxfId="4544" priority="143" operator="equal">
      <formula>"SL"</formula>
    </cfRule>
    <cfRule type="cellIs" dxfId="4543" priority="144" operator="equal">
      <formula>"AL"</formula>
    </cfRule>
  </conditionalFormatting>
  <conditionalFormatting sqref="G21:I21">
    <cfRule type="cellIs" dxfId="4542" priority="137" operator="equal">
      <formula>"SL"</formula>
    </cfRule>
    <cfRule type="cellIs" dxfId="4541" priority="138" operator="equal">
      <formula>"SL"</formula>
    </cfRule>
    <cfRule type="cellIs" dxfId="4540" priority="139" operator="equal">
      <formula>"SL"</formula>
    </cfRule>
    <cfRule type="cellIs" dxfId="4539" priority="140" operator="equal">
      <formula>"AL"</formula>
    </cfRule>
  </conditionalFormatting>
  <conditionalFormatting sqref="G21:I21">
    <cfRule type="cellIs" dxfId="4538" priority="133" operator="equal">
      <formula>"SL"</formula>
    </cfRule>
    <cfRule type="cellIs" dxfId="4537" priority="134" operator="equal">
      <formula>"SL"</formula>
    </cfRule>
    <cfRule type="cellIs" dxfId="4536" priority="135" operator="equal">
      <formula>"SL"</formula>
    </cfRule>
    <cfRule type="cellIs" dxfId="4535" priority="136" operator="equal">
      <formula>"AL"</formula>
    </cfRule>
  </conditionalFormatting>
  <conditionalFormatting sqref="G20:I20">
    <cfRule type="cellIs" dxfId="4534" priority="121" operator="equal">
      <formula>"SL"</formula>
    </cfRule>
    <cfRule type="cellIs" dxfId="4533" priority="122" operator="equal">
      <formula>"SL"</formula>
    </cfRule>
    <cfRule type="cellIs" dxfId="4532" priority="123" operator="equal">
      <formula>"SL"</formula>
    </cfRule>
    <cfRule type="cellIs" dxfId="4531" priority="124" operator="equal">
      <formula>"AL"</formula>
    </cfRule>
  </conditionalFormatting>
  <conditionalFormatting sqref="G20:I20">
    <cfRule type="cellIs" dxfId="4530" priority="117" operator="equal">
      <formula>"SL"</formula>
    </cfRule>
    <cfRule type="cellIs" dxfId="4529" priority="118" operator="equal">
      <formula>"SL"</formula>
    </cfRule>
    <cfRule type="cellIs" dxfId="4528" priority="119" operator="equal">
      <formula>"SL"</formula>
    </cfRule>
    <cfRule type="cellIs" dxfId="4527" priority="120" operator="equal">
      <formula>"AL"</formula>
    </cfRule>
  </conditionalFormatting>
  <conditionalFormatting sqref="C52:I52 A50 C50:E50 H50:I50">
    <cfRule type="expression" dxfId="4526" priority="72">
      <formula>ROW()=CELL("ROW")</formula>
    </cfRule>
  </conditionalFormatting>
  <conditionalFormatting sqref="C52:I52 A50 C50:E50 H50:I50">
    <cfRule type="expression" dxfId="4525" priority="71">
      <formula>ROW()=CELL("ROW")</formula>
    </cfRule>
  </conditionalFormatting>
  <conditionalFormatting sqref="I51">
    <cfRule type="cellIs" dxfId="4524" priority="65" operator="equal">
      <formula>"SL"</formula>
    </cfRule>
    <cfRule type="cellIs" dxfId="4523" priority="66" operator="equal">
      <formula>"SL"</formula>
    </cfRule>
    <cfRule type="cellIs" dxfId="4522" priority="67" operator="equal">
      <formula>"SL"</formula>
    </cfRule>
    <cfRule type="cellIs" dxfId="4521" priority="68" operator="equal">
      <formula>"AL"</formula>
    </cfRule>
  </conditionalFormatting>
  <conditionalFormatting sqref="I51">
    <cfRule type="cellIs" dxfId="4520" priority="61" operator="equal">
      <formula>"SL"</formula>
    </cfRule>
    <cfRule type="cellIs" dxfId="4519" priority="62" operator="equal">
      <formula>"SL"</formula>
    </cfRule>
    <cfRule type="cellIs" dxfId="4518" priority="63" operator="equal">
      <formula>"SL"</formula>
    </cfRule>
    <cfRule type="cellIs" dxfId="4517" priority="64" operator="equal">
      <formula>"AL"</formula>
    </cfRule>
  </conditionalFormatting>
  <conditionalFormatting sqref="I51">
    <cfRule type="cellIs" dxfId="4516" priority="57" operator="equal">
      <formula>"SL"</formula>
    </cfRule>
    <cfRule type="cellIs" dxfId="4515" priority="58" operator="equal">
      <formula>"SL"</formula>
    </cfRule>
    <cfRule type="cellIs" dxfId="4514" priority="59" operator="equal">
      <formula>"SL"</formula>
    </cfRule>
    <cfRule type="cellIs" dxfId="4513" priority="60" operator="equal">
      <formula>"AL"</formula>
    </cfRule>
  </conditionalFormatting>
  <conditionalFormatting sqref="I51">
    <cfRule type="cellIs" dxfId="4512" priority="53" operator="equal">
      <formula>"SL"</formula>
    </cfRule>
    <cfRule type="cellIs" dxfId="4511" priority="54" operator="equal">
      <formula>"SL"</formula>
    </cfRule>
    <cfRule type="cellIs" dxfId="4510" priority="55" operator="equal">
      <formula>"SL"</formula>
    </cfRule>
    <cfRule type="cellIs" dxfId="4509" priority="56" operator="equal">
      <formula>"AL"</formula>
    </cfRule>
  </conditionalFormatting>
  <conditionalFormatting sqref="I51">
    <cfRule type="cellIs" dxfId="4508" priority="49" operator="equal">
      <formula>"SL"</formula>
    </cfRule>
    <cfRule type="cellIs" dxfId="4507" priority="50" operator="equal">
      <formula>"SL"</formula>
    </cfRule>
    <cfRule type="cellIs" dxfId="4506" priority="51" operator="equal">
      <formula>"SL"</formula>
    </cfRule>
    <cfRule type="cellIs" dxfId="4505" priority="52" operator="equal">
      <formula>"AL"</formula>
    </cfRule>
  </conditionalFormatting>
  <conditionalFormatting sqref="E53:H53">
    <cfRule type="expression" dxfId="4504" priority="48">
      <formula>ROW()=CELL("ROW")</formula>
    </cfRule>
  </conditionalFormatting>
  <conditionalFormatting sqref="E53:H53">
    <cfRule type="expression" dxfId="4503" priority="47">
      <formula>ROW()=CELL("ROW")</formula>
    </cfRule>
  </conditionalFormatting>
  <conditionalFormatting sqref="B50">
    <cfRule type="expression" dxfId="4502" priority="42">
      <formula>ROW()=CELL("ROW")</formula>
    </cfRule>
  </conditionalFormatting>
  <conditionalFormatting sqref="B50">
    <cfRule type="expression" dxfId="4501" priority="41">
      <formula>ROW()=CELL("ROW")</formula>
    </cfRule>
  </conditionalFormatting>
  <conditionalFormatting sqref="D21">
    <cfRule type="cellIs" dxfId="4500" priority="31" operator="equal">
      <formula>"SL"</formula>
    </cfRule>
    <cfRule type="cellIs" dxfId="4499" priority="32" operator="equal">
      <formula>"SL"</formula>
    </cfRule>
    <cfRule type="cellIs" dxfId="4498" priority="33" operator="equal">
      <formula>"SL"</formula>
    </cfRule>
    <cfRule type="cellIs" dxfId="4497" priority="34" operator="equal">
      <formula>"AL"</formula>
    </cfRule>
  </conditionalFormatting>
  <conditionalFormatting sqref="D21">
    <cfRule type="cellIs" dxfId="4496" priority="27" operator="equal">
      <formula>"SL"</formula>
    </cfRule>
    <cfRule type="cellIs" dxfId="4495" priority="28" operator="equal">
      <formula>"SL"</formula>
    </cfRule>
    <cfRule type="cellIs" dxfId="4494" priority="29" operator="equal">
      <formula>"SL"</formula>
    </cfRule>
    <cfRule type="cellIs" dxfId="4493" priority="30" operator="equal">
      <formula>"AL"</formula>
    </cfRule>
  </conditionalFormatting>
  <conditionalFormatting sqref="D21">
    <cfRule type="cellIs" dxfId="4492" priority="23" operator="equal">
      <formula>"SL"</formula>
    </cfRule>
    <cfRule type="cellIs" dxfId="4491" priority="24" operator="equal">
      <formula>"SL"</formula>
    </cfRule>
    <cfRule type="cellIs" dxfId="4490" priority="25" operator="equal">
      <formula>"SL"</formula>
    </cfRule>
    <cfRule type="cellIs" dxfId="4489" priority="26" operator="equal">
      <formula>"AL"</formula>
    </cfRule>
  </conditionalFormatting>
  <conditionalFormatting sqref="I21">
    <cfRule type="cellIs" dxfId="4488" priority="19" operator="equal">
      <formula>"SL"</formula>
    </cfRule>
    <cfRule type="cellIs" dxfId="4487" priority="20" operator="equal">
      <formula>"SL"</formula>
    </cfRule>
    <cfRule type="cellIs" dxfId="4486" priority="21" operator="equal">
      <formula>"SL"</formula>
    </cfRule>
    <cfRule type="cellIs" dxfId="4485" priority="22" operator="equal">
      <formula>"AL"</formula>
    </cfRule>
  </conditionalFormatting>
  <conditionalFormatting sqref="I21">
    <cfRule type="cellIs" dxfId="4484" priority="15" operator="equal">
      <formula>"SL"</formula>
    </cfRule>
    <cfRule type="cellIs" dxfId="4483" priority="16" operator="equal">
      <formula>"SL"</formula>
    </cfRule>
    <cfRule type="cellIs" dxfId="4482" priority="17" operator="equal">
      <formula>"SL"</formula>
    </cfRule>
    <cfRule type="cellIs" dxfId="4481" priority="18" operator="equal">
      <formula>"AL"</formula>
    </cfRule>
  </conditionalFormatting>
  <conditionalFormatting sqref="I21">
    <cfRule type="cellIs" dxfId="4480" priority="11" operator="equal">
      <formula>"SL"</formula>
    </cfRule>
    <cfRule type="cellIs" dxfId="4479" priority="12" operator="equal">
      <formula>"SL"</formula>
    </cfRule>
    <cfRule type="cellIs" dxfId="4478" priority="13" operator="equal">
      <formula>"SL"</formula>
    </cfRule>
    <cfRule type="cellIs" dxfId="4477" priority="14" operator="equal">
      <formula>"AL"</formula>
    </cfRule>
  </conditionalFormatting>
  <conditionalFormatting sqref="A51:A53">
    <cfRule type="expression" dxfId="4476" priority="3">
      <formula>ROW()=CELL("ROW")</formula>
    </cfRule>
    <cfRule type="expression" priority="4">
      <formula>ROW()=CELL("ROW")</formula>
    </cfRule>
  </conditionalFormatting>
  <conditionalFormatting sqref="C53:D53">
    <cfRule type="expression" dxfId="4475" priority="2">
      <formula>ROW()=CELL("ROW")</formula>
    </cfRule>
  </conditionalFormatting>
  <conditionalFormatting sqref="C53:D53">
    <cfRule type="expression" dxfId="4474" priority="1">
      <formula>ROW()=CELL("ROW")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56"/>
  <sheetViews>
    <sheetView showZeros="0" zoomScale="68" zoomScaleNormal="70" workbookViewId="0">
      <selection activeCell="I8" sqref="I8"/>
    </sheetView>
  </sheetViews>
  <sheetFormatPr defaultColWidth="9.109375" defaultRowHeight="21" customHeight="1"/>
  <cols>
    <col min="1" max="1" width="1.5546875" style="565" customWidth="1"/>
    <col min="2" max="2" width="17.6640625" style="635" customWidth="1"/>
    <col min="3" max="3" width="43.88671875" style="590" customWidth="1"/>
    <col min="4" max="4" width="19.5546875" style="633" customWidth="1"/>
    <col min="5" max="5" width="30.88671875" style="565" customWidth="1"/>
    <col min="6" max="6" width="1.88671875" style="569" customWidth="1"/>
    <col min="7" max="7" width="18.5546875" style="635" customWidth="1"/>
    <col min="8" max="8" width="43.88671875" style="590" customWidth="1"/>
    <col min="9" max="9" width="18.33203125" style="590" customWidth="1"/>
    <col min="10" max="10" width="28.109375" style="565" customWidth="1"/>
    <col min="11" max="11" width="0.88671875" style="569" customWidth="1"/>
    <col min="12" max="12" width="14.6640625" style="635" customWidth="1"/>
    <col min="13" max="13" width="43.88671875" style="590" customWidth="1"/>
    <col min="14" max="14" width="19.109375" style="590" customWidth="1"/>
    <col min="15" max="15" width="28.109375" style="565" customWidth="1"/>
    <col min="16" max="16384" width="9.109375" style="565"/>
  </cols>
  <sheetData>
    <row r="1" spans="2:15" s="552" customFormat="1" ht="47.4" customHeight="1">
      <c r="B1" s="1214" t="s">
        <v>369</v>
      </c>
      <c r="C1" s="1214"/>
      <c r="D1" s="1214"/>
      <c r="E1" s="1214"/>
      <c r="F1" s="1214"/>
      <c r="G1" s="1214"/>
      <c r="H1" s="1214"/>
      <c r="I1" s="1214"/>
      <c r="J1" s="1214"/>
      <c r="K1" s="1215">
        <f>roster!C1</f>
        <v>46321</v>
      </c>
      <c r="L1" s="1216"/>
      <c r="M1" s="1216"/>
      <c r="N1" s="1216"/>
      <c r="O1" s="1216"/>
    </row>
    <row r="2" spans="2:15" s="554" customFormat="1" ht="21" customHeight="1">
      <c r="B2" s="1212" t="s">
        <v>279</v>
      </c>
      <c r="C2" s="1212"/>
      <c r="D2" s="1212"/>
      <c r="E2" s="1213"/>
      <c r="F2" s="553"/>
      <c r="G2" s="1207" t="s">
        <v>236</v>
      </c>
      <c r="H2" s="1208"/>
      <c r="I2" s="1208"/>
      <c r="J2" s="1208"/>
      <c r="K2" s="553"/>
      <c r="L2" s="1207" t="s">
        <v>49</v>
      </c>
      <c r="M2" s="1208"/>
      <c r="N2" s="1208"/>
      <c r="O2" s="1208"/>
    </row>
    <row r="3" spans="2:15" ht="21.6" customHeight="1">
      <c r="B3" s="555"/>
      <c r="C3" s="1043"/>
      <c r="D3" s="556"/>
      <c r="E3" s="557" t="s">
        <v>233</v>
      </c>
      <c r="F3" s="558"/>
      <c r="G3" s="559"/>
      <c r="H3" s="988"/>
      <c r="I3" s="567"/>
      <c r="J3" s="557" t="s">
        <v>628</v>
      </c>
      <c r="K3" s="558"/>
      <c r="L3" s="1095"/>
      <c r="M3" s="555"/>
      <c r="N3" s="563"/>
      <c r="O3" s="564" t="s">
        <v>50</v>
      </c>
    </row>
    <row r="4" spans="2:15" ht="21.6" customHeight="1">
      <c r="B4" s="559"/>
      <c r="C4" s="566"/>
      <c r="D4" s="567"/>
      <c r="E4" s="577"/>
      <c r="G4" s="559"/>
      <c r="H4" s="706"/>
      <c r="I4" s="380"/>
      <c r="J4" s="570" t="s">
        <v>810</v>
      </c>
      <c r="K4" s="570"/>
      <c r="L4" s="559"/>
      <c r="M4" s="559"/>
      <c r="N4" s="566"/>
      <c r="O4" s="573" t="s">
        <v>301</v>
      </c>
    </row>
    <row r="5" spans="2:15" ht="21.6" customHeight="1">
      <c r="B5" s="571"/>
      <c r="C5" s="572"/>
      <c r="D5" s="574"/>
      <c r="E5" s="572" t="s">
        <v>604</v>
      </c>
      <c r="F5" s="574"/>
      <c r="G5" s="559"/>
      <c r="H5" s="559"/>
      <c r="I5" s="566"/>
      <c r="J5" s="570" t="s">
        <v>811</v>
      </c>
      <c r="K5" s="570"/>
      <c r="L5" s="559"/>
      <c r="M5" s="559"/>
      <c r="N5" s="566"/>
      <c r="O5" s="573" t="s">
        <v>301</v>
      </c>
    </row>
    <row r="6" spans="2:15" ht="21.6" customHeight="1">
      <c r="B6" s="559"/>
      <c r="C6" s="566"/>
      <c r="D6" s="566"/>
      <c r="E6" s="572" t="s">
        <v>605</v>
      </c>
      <c r="G6" s="559"/>
      <c r="H6" s="1090"/>
      <c r="I6" s="561"/>
      <c r="J6" s="577" t="s">
        <v>812</v>
      </c>
      <c r="K6" s="570"/>
      <c r="L6" s="571"/>
      <c r="M6" s="571"/>
      <c r="N6" s="563"/>
      <c r="O6" s="577"/>
    </row>
    <row r="7" spans="2:15" ht="21.6" customHeight="1">
      <c r="B7" s="559"/>
      <c r="C7" s="566"/>
      <c r="D7" s="566"/>
      <c r="E7" s="577" t="s">
        <v>611</v>
      </c>
      <c r="G7" s="559"/>
      <c r="H7" s="559"/>
      <c r="I7" s="566"/>
      <c r="J7" s="570" t="s">
        <v>217</v>
      </c>
      <c r="K7" s="570"/>
      <c r="L7" s="571"/>
      <c r="M7" s="571"/>
      <c r="N7" s="563"/>
      <c r="O7" s="564" t="s">
        <v>50</v>
      </c>
    </row>
    <row r="8" spans="2:15" ht="21.6" customHeight="1">
      <c r="B8" s="559"/>
      <c r="C8" s="566"/>
      <c r="D8" s="566"/>
      <c r="E8" s="567"/>
      <c r="F8" s="574"/>
      <c r="G8" s="559"/>
      <c r="H8" s="559"/>
      <c r="I8" s="566"/>
      <c r="J8" s="570"/>
      <c r="K8" s="570"/>
      <c r="L8" s="571"/>
      <c r="M8" s="571"/>
      <c r="N8" s="566"/>
      <c r="O8" s="570" t="s">
        <v>224</v>
      </c>
    </row>
    <row r="9" spans="2:15" ht="21.6" customHeight="1">
      <c r="B9" s="555"/>
      <c r="C9" s="572"/>
      <c r="D9" s="574"/>
      <c r="E9" s="577"/>
      <c r="F9" s="574"/>
      <c r="G9" s="1093"/>
      <c r="H9" s="1093"/>
      <c r="I9" s="566"/>
      <c r="J9" s="570" t="s">
        <v>218</v>
      </c>
      <c r="K9" s="570"/>
      <c r="L9" s="559"/>
      <c r="M9" s="559"/>
      <c r="N9" s="566"/>
      <c r="O9" s="570" t="s">
        <v>224</v>
      </c>
    </row>
    <row r="10" spans="2:15" ht="21.6" customHeight="1">
      <c r="B10" s="559"/>
      <c r="C10" s="566"/>
      <c r="D10" s="567"/>
      <c r="E10" s="580" t="s">
        <v>51</v>
      </c>
      <c r="F10" s="574"/>
      <c r="G10" s="559"/>
      <c r="H10" s="559"/>
      <c r="I10" s="566"/>
      <c r="J10" s="570" t="s">
        <v>218</v>
      </c>
      <c r="K10" s="570"/>
      <c r="L10" s="559"/>
      <c r="M10" s="559"/>
      <c r="N10" s="566"/>
      <c r="O10" s="570" t="s">
        <v>224</v>
      </c>
    </row>
    <row r="11" spans="2:15" ht="21.75" customHeight="1">
      <c r="B11" s="571"/>
      <c r="C11" s="566"/>
      <c r="D11" s="567"/>
      <c r="E11" s="580" t="s">
        <v>51</v>
      </c>
      <c r="F11" s="574"/>
      <c r="G11" s="559"/>
      <c r="H11" s="1097"/>
      <c r="I11" s="566"/>
      <c r="J11" s="570" t="s">
        <v>218</v>
      </c>
      <c r="K11" s="570"/>
      <c r="L11" s="559"/>
      <c r="M11" s="1090"/>
      <c r="N11" s="566"/>
      <c r="O11" s="570" t="s">
        <v>224</v>
      </c>
    </row>
    <row r="12" spans="2:15" ht="21.75" customHeight="1">
      <c r="B12" s="706"/>
      <c r="C12" s="709"/>
      <c r="D12" s="1044"/>
      <c r="E12" s="580" t="s">
        <v>51</v>
      </c>
      <c r="F12" s="574"/>
      <c r="G12" s="555"/>
      <c r="H12" s="559"/>
      <c r="I12" s="567"/>
      <c r="J12" s="570" t="s">
        <v>218</v>
      </c>
      <c r="K12" s="570"/>
      <c r="L12" s="576"/>
      <c r="M12" s="559"/>
      <c r="N12" s="566"/>
      <c r="O12" s="570" t="s">
        <v>224</v>
      </c>
    </row>
    <row r="13" spans="2:15" ht="21.6" customHeight="1">
      <c r="B13" s="559"/>
      <c r="C13" s="566"/>
      <c r="D13" s="566"/>
      <c r="E13" s="580" t="s">
        <v>51</v>
      </c>
      <c r="G13" s="559"/>
      <c r="H13" s="559"/>
      <c r="I13" s="566"/>
      <c r="J13" s="570" t="s">
        <v>218</v>
      </c>
      <c r="K13" s="570"/>
      <c r="L13" s="559"/>
      <c r="M13" s="559"/>
      <c r="N13" s="566"/>
      <c r="O13" s="577"/>
    </row>
    <row r="14" spans="2:15" ht="21.6" customHeight="1">
      <c r="B14" s="571"/>
      <c r="C14" s="572"/>
      <c r="D14" s="574"/>
      <c r="E14" s="574"/>
      <c r="F14" s="570"/>
      <c r="G14" s="559"/>
      <c r="H14" s="559"/>
      <c r="I14" s="566"/>
      <c r="J14" s="570"/>
      <c r="K14" s="570"/>
      <c r="L14" s="559"/>
      <c r="M14" s="559"/>
      <c r="N14" s="566"/>
      <c r="O14" s="582" t="s">
        <v>51</v>
      </c>
    </row>
    <row r="15" spans="2:15" ht="21.6" customHeight="1">
      <c r="B15" s="555"/>
      <c r="C15" s="578"/>
      <c r="D15" s="567"/>
      <c r="E15" s="570" t="s">
        <v>222</v>
      </c>
      <c r="F15" s="570"/>
      <c r="G15" s="559"/>
      <c r="H15" s="559"/>
      <c r="I15" s="566"/>
      <c r="J15" s="570"/>
      <c r="L15" s="559"/>
      <c r="M15" s="559"/>
      <c r="N15" s="574"/>
      <c r="O15" s="582" t="s">
        <v>51</v>
      </c>
    </row>
    <row r="16" spans="2:15" ht="21.6" customHeight="1">
      <c r="B16" s="559"/>
      <c r="C16" s="566"/>
      <c r="D16" s="566"/>
      <c r="E16" s="570" t="s">
        <v>222</v>
      </c>
      <c r="F16" s="570"/>
      <c r="G16" s="559"/>
      <c r="H16" s="559"/>
      <c r="I16" s="566"/>
      <c r="J16" s="570" t="s">
        <v>219</v>
      </c>
      <c r="K16" s="570"/>
      <c r="L16" s="559"/>
      <c r="M16" s="559"/>
      <c r="N16" s="566"/>
      <c r="O16" s="583" t="s">
        <v>51</v>
      </c>
    </row>
    <row r="17" spans="1:15" ht="21.6" customHeight="1">
      <c r="B17" s="977"/>
      <c r="C17" s="566"/>
      <c r="D17" s="566"/>
      <c r="E17" s="570" t="s">
        <v>222</v>
      </c>
      <c r="G17" s="559"/>
      <c r="H17" s="1090"/>
      <c r="I17" s="561"/>
      <c r="J17" s="570" t="s">
        <v>220</v>
      </c>
      <c r="K17" s="570"/>
      <c r="L17" s="559"/>
      <c r="M17" s="559"/>
      <c r="N17" s="567"/>
      <c r="O17" s="583" t="s">
        <v>51</v>
      </c>
    </row>
    <row r="18" spans="1:15" ht="21.6" customHeight="1">
      <c r="B18" s="559"/>
      <c r="C18" s="566"/>
      <c r="D18" s="566"/>
      <c r="E18" s="567"/>
      <c r="G18" s="571"/>
      <c r="H18" s="571"/>
      <c r="I18" s="581"/>
      <c r="J18" s="577" t="s">
        <v>221</v>
      </c>
      <c r="L18" s="559"/>
      <c r="M18" s="559"/>
      <c r="N18" s="566"/>
      <c r="O18" s="577"/>
    </row>
    <row r="19" spans="1:15" ht="21.6" customHeight="1">
      <c r="B19" s="559"/>
      <c r="C19" s="566"/>
      <c r="D19" s="567"/>
      <c r="E19" s="577"/>
      <c r="G19" s="555"/>
      <c r="H19" s="559"/>
      <c r="I19" s="566"/>
      <c r="J19" s="577" t="s">
        <v>221</v>
      </c>
      <c r="L19" s="559"/>
      <c r="M19" s="559"/>
      <c r="N19" s="566"/>
      <c r="O19" s="584" t="s">
        <v>290</v>
      </c>
    </row>
    <row r="20" spans="1:15" ht="21.6" customHeight="1">
      <c r="B20" s="559"/>
      <c r="C20" s="562"/>
      <c r="D20" s="567"/>
      <c r="E20" s="577" t="s">
        <v>320</v>
      </c>
      <c r="G20" s="559"/>
      <c r="H20" s="559"/>
      <c r="I20" s="566"/>
      <c r="J20" s="577"/>
      <c r="K20" s="574"/>
      <c r="L20" s="571"/>
      <c r="M20" s="571"/>
      <c r="N20" s="566"/>
      <c r="O20" s="584" t="s">
        <v>290</v>
      </c>
    </row>
    <row r="21" spans="1:15" ht="17.399999999999999">
      <c r="B21" s="571"/>
      <c r="C21" s="566"/>
      <c r="D21" s="567"/>
      <c r="E21" s="577" t="s">
        <v>320</v>
      </c>
      <c r="F21" s="574"/>
      <c r="G21" s="1093"/>
      <c r="H21" s="1093"/>
      <c r="I21" s="563"/>
      <c r="J21" s="572" t="s">
        <v>52</v>
      </c>
      <c r="K21" s="574"/>
      <c r="L21" s="559"/>
      <c r="M21" s="559"/>
      <c r="N21" s="566"/>
      <c r="O21" s="563"/>
    </row>
    <row r="22" spans="1:15" ht="21.6" customHeight="1">
      <c r="B22" s="559"/>
      <c r="C22" s="566"/>
      <c r="D22" s="567"/>
      <c r="E22" s="577"/>
      <c r="F22" s="574"/>
      <c r="G22" s="559"/>
      <c r="H22" s="559"/>
      <c r="I22" s="566"/>
      <c r="J22" s="572" t="s">
        <v>52</v>
      </c>
      <c r="K22" s="574"/>
      <c r="L22" s="559"/>
      <c r="M22" s="559"/>
      <c r="N22" s="566"/>
      <c r="O22" s="585" t="s">
        <v>809</v>
      </c>
    </row>
    <row r="23" spans="1:15" ht="21.6" customHeight="1">
      <c r="B23" s="571"/>
      <c r="C23" s="572"/>
      <c r="D23" s="563"/>
      <c r="E23" s="572" t="s">
        <v>53</v>
      </c>
      <c r="G23" s="559"/>
      <c r="H23" s="559"/>
      <c r="I23" s="566"/>
      <c r="J23" s="572" t="s">
        <v>52</v>
      </c>
      <c r="K23" s="574"/>
      <c r="L23" s="559"/>
      <c r="M23" s="559"/>
      <c r="N23" s="566"/>
      <c r="O23" s="585" t="s">
        <v>809</v>
      </c>
    </row>
    <row r="24" spans="1:15" ht="21.6" customHeight="1">
      <c r="B24" s="559"/>
      <c r="C24" s="566"/>
      <c r="D24" s="566"/>
      <c r="E24" s="572" t="s">
        <v>77</v>
      </c>
      <c r="F24" s="574"/>
      <c r="G24" s="1092"/>
      <c r="H24" s="703"/>
      <c r="I24" s="566"/>
      <c r="J24" s="572" t="s">
        <v>52</v>
      </c>
      <c r="K24" s="574"/>
      <c r="L24" s="559"/>
      <c r="M24" s="559"/>
      <c r="N24" s="566"/>
      <c r="O24" s="577"/>
    </row>
    <row r="25" spans="1:15" ht="21.6" customHeight="1">
      <c r="B25" s="559"/>
      <c r="C25" s="566"/>
      <c r="D25" s="980"/>
      <c r="E25" s="577"/>
      <c r="F25" s="574"/>
      <c r="G25" s="571"/>
      <c r="H25" s="571"/>
      <c r="I25" s="567"/>
      <c r="J25" s="572" t="s">
        <v>52</v>
      </c>
      <c r="L25" s="559"/>
      <c r="M25" s="559"/>
      <c r="N25" s="566"/>
      <c r="O25" s="566" t="s">
        <v>55</v>
      </c>
    </row>
    <row r="26" spans="1:15" ht="21.6" customHeight="1">
      <c r="B26" s="571"/>
      <c r="C26" s="566"/>
      <c r="D26" s="567"/>
      <c r="E26" s="577" t="s">
        <v>736</v>
      </c>
      <c r="G26" s="559"/>
      <c r="H26" s="559"/>
      <c r="I26" s="566"/>
      <c r="J26" s="587"/>
      <c r="L26" s="559"/>
      <c r="M26" s="559"/>
      <c r="N26" s="567"/>
      <c r="O26" s="566" t="s">
        <v>55</v>
      </c>
    </row>
    <row r="27" spans="1:15" ht="21.6" customHeight="1">
      <c r="B27" s="559"/>
      <c r="C27" s="566"/>
      <c r="D27" s="567"/>
      <c r="E27" s="577" t="s">
        <v>735</v>
      </c>
      <c r="G27" s="559"/>
      <c r="H27" s="559"/>
      <c r="I27" s="566"/>
      <c r="J27" s="577"/>
      <c r="K27" s="588"/>
      <c r="L27" s="559"/>
      <c r="M27" s="559"/>
      <c r="N27" s="566"/>
      <c r="O27" s="577"/>
    </row>
    <row r="28" spans="1:15" ht="21.6" customHeight="1">
      <c r="B28" s="555"/>
      <c r="C28" s="572"/>
      <c r="D28" s="561"/>
      <c r="E28" s="577" t="s">
        <v>734</v>
      </c>
      <c r="G28" s="559"/>
      <c r="H28" s="559"/>
      <c r="I28" s="566"/>
      <c r="J28" s="587"/>
      <c r="L28" s="1045"/>
      <c r="M28" s="1098"/>
      <c r="N28" s="1046"/>
      <c r="O28" s="577"/>
    </row>
    <row r="29" spans="1:15" ht="21.6" customHeight="1">
      <c r="A29" s="589"/>
      <c r="B29" s="559"/>
      <c r="C29" s="566"/>
      <c r="D29" s="567"/>
      <c r="E29" s="577"/>
      <c r="G29" s="576"/>
      <c r="H29" s="559"/>
      <c r="I29" s="566"/>
      <c r="J29" s="577"/>
      <c r="L29" s="559"/>
      <c r="M29" s="559"/>
      <c r="N29" s="965"/>
      <c r="O29" s="1052" t="s">
        <v>808</v>
      </c>
    </row>
    <row r="30" spans="1:15" ht="21.6" customHeight="1">
      <c r="A30" s="589"/>
      <c r="B30" s="559"/>
      <c r="C30" s="566"/>
      <c r="D30" s="566"/>
      <c r="E30" s="981" t="s">
        <v>253</v>
      </c>
      <c r="G30" s="559"/>
      <c r="H30" s="559"/>
      <c r="I30" s="566"/>
      <c r="J30" s="567"/>
      <c r="K30" s="573"/>
      <c r="L30" s="559"/>
      <c r="M30" s="559"/>
      <c r="N30" s="965"/>
      <c r="O30" s="1052" t="s">
        <v>817</v>
      </c>
    </row>
    <row r="31" spans="1:15" ht="21.6" customHeight="1">
      <c r="A31" s="568"/>
      <c r="B31" s="1092"/>
      <c r="C31" s="704"/>
      <c r="D31" s="566"/>
      <c r="E31" s="981" t="s">
        <v>823</v>
      </c>
      <c r="G31" s="559"/>
      <c r="H31" s="559"/>
      <c r="I31" s="566"/>
      <c r="J31" s="577"/>
      <c r="K31" s="573"/>
      <c r="L31" s="559"/>
      <c r="M31" s="559"/>
      <c r="N31" s="566"/>
      <c r="O31" s="1052" t="s">
        <v>821</v>
      </c>
    </row>
    <row r="32" spans="1:15" ht="21.6" customHeight="1">
      <c r="A32" s="568"/>
      <c r="B32" s="559"/>
      <c r="C32" s="566"/>
      <c r="D32" s="567"/>
      <c r="E32" s="577"/>
      <c r="G32" s="559"/>
      <c r="H32" s="559"/>
      <c r="I32" s="566"/>
      <c r="J32" s="577"/>
      <c r="L32" s="559"/>
      <c r="M32" s="559"/>
      <c r="N32" s="566"/>
      <c r="O32" s="1052" t="s">
        <v>822</v>
      </c>
    </row>
    <row r="33" spans="1:15" ht="21.6" customHeight="1">
      <c r="A33" s="568"/>
      <c r="B33" s="559"/>
      <c r="C33" s="566"/>
      <c r="D33" s="567"/>
      <c r="E33" s="566" t="s">
        <v>55</v>
      </c>
      <c r="G33" s="559"/>
      <c r="H33" s="559"/>
      <c r="I33" s="566"/>
      <c r="J33" s="577"/>
      <c r="L33" s="559"/>
      <c r="M33" s="559"/>
      <c r="N33" s="566"/>
      <c r="O33" s="577"/>
    </row>
    <row r="34" spans="1:15" ht="21.6" customHeight="1">
      <c r="A34" s="568"/>
      <c r="B34" s="559"/>
      <c r="C34" s="566"/>
      <c r="D34" s="566"/>
      <c r="E34" s="566" t="s">
        <v>55</v>
      </c>
      <c r="G34" s="559"/>
      <c r="H34" s="559"/>
      <c r="I34" s="566"/>
      <c r="J34" s="577"/>
      <c r="L34" s="559"/>
      <c r="M34" s="559"/>
      <c r="N34" s="566"/>
      <c r="O34" s="577"/>
    </row>
    <row r="35" spans="1:15" ht="21.6" customHeight="1">
      <c r="A35" s="568"/>
      <c r="B35" s="559"/>
      <c r="C35" s="566"/>
      <c r="D35" s="567"/>
      <c r="E35" s="577"/>
      <c r="F35" s="567"/>
      <c r="G35" s="559"/>
      <c r="H35" s="559"/>
      <c r="I35" s="566"/>
      <c r="J35" s="577"/>
      <c r="L35" s="559"/>
      <c r="M35" s="559"/>
      <c r="N35" s="566"/>
      <c r="O35" s="577"/>
    </row>
    <row r="36" spans="1:15" ht="21.6" customHeight="1">
      <c r="A36" s="568"/>
      <c r="B36" s="559"/>
      <c r="C36" s="566"/>
      <c r="D36" s="566"/>
      <c r="E36" s="577"/>
      <c r="F36" s="567"/>
      <c r="G36" s="559"/>
      <c r="H36" s="559"/>
      <c r="I36" s="566"/>
      <c r="J36" s="577"/>
      <c r="L36" s="559"/>
      <c r="M36" s="559"/>
      <c r="N36" s="566"/>
      <c r="O36" s="577"/>
    </row>
    <row r="37" spans="1:15" ht="21.6" customHeight="1">
      <c r="A37" s="568"/>
      <c r="B37" s="559"/>
      <c r="C37" s="566"/>
      <c r="D37" s="567"/>
      <c r="E37" s="577"/>
      <c r="F37" s="592"/>
      <c r="G37" s="559"/>
      <c r="H37" s="559"/>
      <c r="I37" s="566"/>
      <c r="J37" s="577"/>
      <c r="L37" s="559"/>
      <c r="M37" s="559"/>
      <c r="N37" s="566"/>
      <c r="O37" s="577"/>
    </row>
    <row r="38" spans="1:15" ht="21.6" customHeight="1" thickBot="1">
      <c r="A38" s="568"/>
      <c r="B38" s="595"/>
      <c r="C38" s="596"/>
      <c r="D38" s="597"/>
      <c r="E38" s="597"/>
      <c r="F38" s="597"/>
      <c r="G38" s="595"/>
      <c r="H38" s="595"/>
      <c r="I38" s="597"/>
      <c r="J38" s="597"/>
      <c r="K38" s="597"/>
      <c r="L38" s="595"/>
      <c r="M38" s="595"/>
      <c r="N38" s="989"/>
      <c r="O38" s="597"/>
    </row>
    <row r="39" spans="1:15" ht="21.6" customHeight="1">
      <c r="A39" s="568"/>
      <c r="B39" s="1189" t="s">
        <v>825</v>
      </c>
      <c r="C39" s="603"/>
      <c r="D39" s="604"/>
      <c r="E39" s="605"/>
      <c r="G39" s="1094"/>
      <c r="H39" s="1082"/>
      <c r="I39" s="606"/>
      <c r="J39" s="607"/>
      <c r="K39" s="608"/>
      <c r="L39" s="1096"/>
      <c r="M39" s="1088"/>
      <c r="N39" s="609"/>
      <c r="O39" s="610"/>
    </row>
    <row r="40" spans="1:15" ht="21.6" customHeight="1">
      <c r="A40" s="568"/>
      <c r="B40" s="1084"/>
      <c r="C40" s="566" t="s">
        <v>346</v>
      </c>
      <c r="D40" s="604"/>
      <c r="E40" s="605"/>
      <c r="G40" s="1094"/>
      <c r="H40" s="1082"/>
      <c r="I40" s="606"/>
      <c r="J40" s="1166"/>
      <c r="K40" s="608"/>
      <c r="L40" s="1096"/>
      <c r="M40" s="1088"/>
      <c r="N40" s="609"/>
      <c r="O40" s="610"/>
    </row>
    <row r="41" spans="1:15" ht="21.6" customHeight="1">
      <c r="A41" s="568"/>
      <c r="B41" s="1084"/>
      <c r="C41" s="566" t="s">
        <v>347</v>
      </c>
      <c r="D41" s="604"/>
      <c r="E41" s="605"/>
      <c r="G41" s="1094"/>
      <c r="H41" s="1082"/>
      <c r="I41" s="606"/>
      <c r="J41" s="1166"/>
      <c r="K41" s="608"/>
      <c r="L41" s="1096"/>
      <c r="M41" s="1088"/>
      <c r="N41" s="609"/>
      <c r="O41" s="610"/>
    </row>
    <row r="42" spans="1:15" ht="21.6" customHeight="1">
      <c r="A42" s="568"/>
      <c r="B42" s="1084"/>
      <c r="C42" s="566" t="s">
        <v>348</v>
      </c>
      <c r="D42" s="604"/>
      <c r="E42" s="605"/>
      <c r="G42" s="1094"/>
      <c r="H42" s="1082"/>
      <c r="I42" s="606"/>
      <c r="J42" s="1166"/>
      <c r="K42" s="608"/>
      <c r="L42" s="1096"/>
      <c r="M42" s="1088"/>
      <c r="N42" s="609"/>
      <c r="O42" s="610"/>
    </row>
    <row r="43" spans="1:15" ht="19.5" customHeight="1">
      <c r="A43" s="568"/>
      <c r="B43" s="559"/>
      <c r="C43" s="566" t="s">
        <v>353</v>
      </c>
      <c r="D43" s="567"/>
      <c r="E43" s="568"/>
      <c r="G43" s="1095"/>
      <c r="H43" s="571"/>
      <c r="I43" s="616"/>
      <c r="J43" s="615"/>
      <c r="K43" s="617"/>
      <c r="L43" s="1165"/>
      <c r="M43" s="1165"/>
      <c r="N43" s="593"/>
      <c r="O43" s="618"/>
    </row>
    <row r="44" spans="1:15" ht="19.5" customHeight="1">
      <c r="A44" s="568"/>
      <c r="B44" s="559"/>
      <c r="C44" s="566" t="s">
        <v>349</v>
      </c>
      <c r="D44" s="567"/>
      <c r="E44" s="568"/>
      <c r="G44" s="1095"/>
      <c r="H44" s="571"/>
      <c r="I44" s="616"/>
      <c r="J44" s="615"/>
      <c r="K44" s="617"/>
      <c r="L44" s="1165"/>
      <c r="M44" s="1165"/>
      <c r="N44" s="593"/>
      <c r="O44" s="618"/>
    </row>
    <row r="45" spans="1:15" ht="19.5" customHeight="1">
      <c r="A45" s="568"/>
      <c r="B45" s="611"/>
      <c r="C45" s="566" t="s">
        <v>343</v>
      </c>
      <c r="D45" s="567"/>
      <c r="E45" s="612"/>
      <c r="G45" s="614"/>
      <c r="H45" s="976"/>
      <c r="I45" s="594"/>
      <c r="J45" s="619"/>
      <c r="K45" s="617"/>
      <c r="L45" s="593"/>
      <c r="M45" s="991"/>
      <c r="N45" s="593"/>
      <c r="O45" s="620"/>
    </row>
    <row r="46" spans="1:15" ht="19.5" customHeight="1">
      <c r="A46" s="568"/>
      <c r="B46" s="611"/>
      <c r="C46" s="566" t="s">
        <v>344</v>
      </c>
      <c r="D46" s="621"/>
      <c r="E46" s="622"/>
      <c r="F46" s="623"/>
      <c r="G46" s="614"/>
      <c r="H46" s="593"/>
      <c r="I46" s="593"/>
      <c r="J46" s="619"/>
      <c r="K46" s="617"/>
      <c r="L46" s="624"/>
      <c r="M46" s="593"/>
      <c r="N46" s="593"/>
      <c r="O46" s="613"/>
    </row>
    <row r="47" spans="1:15" ht="21" customHeight="1">
      <c r="A47" s="568"/>
      <c r="B47" s="611"/>
      <c r="C47" s="566" t="s">
        <v>350</v>
      </c>
      <c r="D47" s="567"/>
      <c r="E47" s="612"/>
      <c r="G47" s="624"/>
      <c r="H47" s="626"/>
      <c r="I47" s="625"/>
      <c r="J47" s="619"/>
      <c r="L47" s="624"/>
      <c r="M47" s="626"/>
      <c r="N47" s="626"/>
      <c r="O47" s="613"/>
    </row>
    <row r="48" spans="1:15" ht="21" customHeight="1">
      <c r="A48" s="568"/>
      <c r="B48" s="611"/>
      <c r="C48" s="566" t="s">
        <v>282</v>
      </c>
      <c r="D48" s="567"/>
      <c r="E48" s="612"/>
      <c r="G48" s="627"/>
      <c r="H48" s="593"/>
      <c r="I48" s="626"/>
      <c r="J48" s="628"/>
      <c r="L48" s="624"/>
      <c r="M48" s="626"/>
      <c r="N48" s="626"/>
      <c r="O48" s="613"/>
    </row>
    <row r="49" spans="1:15" ht="21" customHeight="1">
      <c r="A49" s="568"/>
      <c r="B49" s="611"/>
      <c r="C49" s="566" t="s">
        <v>283</v>
      </c>
      <c r="D49" s="567">
        <v>0</v>
      </c>
      <c r="E49" s="612" t="s">
        <v>352</v>
      </c>
      <c r="G49" s="627"/>
      <c r="H49" s="593"/>
      <c r="I49" s="626"/>
      <c r="J49" s="628"/>
      <c r="L49" s="624"/>
      <c r="M49" s="626"/>
      <c r="N49" s="626"/>
      <c r="O49" s="613"/>
    </row>
    <row r="50" spans="1:15" ht="21" customHeight="1">
      <c r="A50" s="568"/>
      <c r="B50" s="611"/>
      <c r="C50" s="566" t="s">
        <v>284</v>
      </c>
      <c r="D50" s="567"/>
      <c r="E50" s="612"/>
      <c r="G50" s="627"/>
      <c r="H50" s="593"/>
      <c r="I50" s="626"/>
      <c r="J50" s="628"/>
      <c r="L50" s="624"/>
      <c r="M50" s="626"/>
      <c r="N50" s="626"/>
      <c r="O50" s="613"/>
    </row>
    <row r="51" spans="1:15" ht="21" customHeight="1">
      <c r="A51" s="568"/>
      <c r="B51" s="567"/>
      <c r="C51" s="566" t="s">
        <v>285</v>
      </c>
      <c r="D51" s="567">
        <v>0</v>
      </c>
      <c r="E51" s="589"/>
      <c r="G51" s="627"/>
      <c r="H51" s="593"/>
      <c r="I51" s="626"/>
      <c r="J51" s="628"/>
      <c r="L51" s="624"/>
      <c r="M51" s="626"/>
      <c r="N51" s="626"/>
      <c r="O51" s="629"/>
    </row>
    <row r="52" spans="1:15" ht="21" customHeight="1">
      <c r="B52" s="567"/>
      <c r="C52" s="566" t="s">
        <v>286</v>
      </c>
      <c r="D52" s="567">
        <v>0</v>
      </c>
      <c r="E52" s="589"/>
      <c r="G52" s="627"/>
      <c r="H52" s="626"/>
      <c r="I52" s="625"/>
      <c r="J52" s="628"/>
      <c r="L52" s="624"/>
      <c r="M52" s="626"/>
      <c r="N52" s="626"/>
      <c r="O52" s="629"/>
    </row>
    <row r="53" spans="1:15" ht="21" customHeight="1">
      <c r="B53" s="611"/>
      <c r="C53" s="566" t="s">
        <v>287</v>
      </c>
      <c r="D53" s="630">
        <v>0</v>
      </c>
      <c r="E53" s="631"/>
      <c r="F53" s="632"/>
      <c r="G53" s="627"/>
      <c r="H53" s="626"/>
      <c r="I53" s="625"/>
      <c r="J53" s="628"/>
      <c r="L53" s="624"/>
      <c r="M53" s="626"/>
      <c r="N53" s="626"/>
      <c r="O53" s="629"/>
    </row>
    <row r="54" spans="1:15" ht="21" customHeight="1">
      <c r="B54" s="611"/>
      <c r="C54" s="566" t="s">
        <v>338</v>
      </c>
      <c r="D54" s="630">
        <v>0</v>
      </c>
      <c r="E54" s="631"/>
      <c r="F54" s="632"/>
      <c r="G54" s="627"/>
      <c r="H54" s="626"/>
      <c r="I54" s="567" t="s">
        <v>56</v>
      </c>
      <c r="J54" s="628">
        <f>7.6*COUNTA(I39:I53)</f>
        <v>0</v>
      </c>
      <c r="L54" s="624"/>
      <c r="M54" s="626"/>
      <c r="N54" s="608" t="s">
        <v>57</v>
      </c>
      <c r="O54" s="629">
        <f>7.6*COUNT(N39:N53)</f>
        <v>0</v>
      </c>
    </row>
    <row r="55" spans="1:15" ht="21" customHeight="1">
      <c r="B55" s="590">
        <f>SUM(E55:O55)</f>
        <v>59</v>
      </c>
      <c r="E55" s="565">
        <f>COUNTA(E3:E38)</f>
        <v>22</v>
      </c>
      <c r="F55" s="565"/>
      <c r="G55" s="590"/>
      <c r="J55" s="565">
        <f>COUNTA(J3:J25)</f>
        <v>19</v>
      </c>
      <c r="K55" s="565"/>
      <c r="L55" s="590"/>
      <c r="O55" s="565">
        <f>COUNTA(O3:O25)</f>
        <v>18</v>
      </c>
    </row>
    <row r="56" spans="1:15" ht="21" customHeight="1">
      <c r="B56" s="634" t="s">
        <v>351</v>
      </c>
      <c r="F56" s="565"/>
      <c r="G56" s="590"/>
      <c r="K56" s="565"/>
      <c r="L56" s="590"/>
    </row>
    <row r="57" spans="1:15" ht="21" customHeight="1">
      <c r="B57" s="590"/>
      <c r="F57" s="565"/>
      <c r="G57" s="590"/>
      <c r="K57" s="565"/>
      <c r="L57" s="590"/>
    </row>
    <row r="58" spans="1:15" ht="21" customHeight="1">
      <c r="B58" s="590"/>
      <c r="F58" s="565"/>
      <c r="G58" s="590"/>
      <c r="K58" s="565"/>
      <c r="L58" s="590"/>
    </row>
    <row r="59" spans="1:15" ht="21" customHeight="1">
      <c r="B59" s="590"/>
      <c r="F59" s="565"/>
      <c r="G59" s="590"/>
      <c r="K59" s="565"/>
      <c r="L59" s="590"/>
    </row>
    <row r="60" spans="1:15" ht="21" customHeight="1">
      <c r="B60" s="590"/>
      <c r="F60" s="565"/>
      <c r="G60" s="590"/>
      <c r="K60" s="565"/>
      <c r="L60" s="590"/>
    </row>
    <row r="61" spans="1:15" ht="21" customHeight="1">
      <c r="B61" s="590"/>
      <c r="F61" s="565"/>
      <c r="G61" s="590"/>
      <c r="K61" s="565"/>
      <c r="L61" s="590"/>
    </row>
    <row r="62" spans="1:15" ht="21" customHeight="1">
      <c r="B62" s="590"/>
      <c r="F62" s="565"/>
      <c r="G62" s="590"/>
      <c r="K62" s="565"/>
      <c r="L62" s="590"/>
    </row>
    <row r="63" spans="1:15" ht="21" customHeight="1">
      <c r="B63" s="590"/>
      <c r="F63" s="565"/>
      <c r="G63" s="590"/>
      <c r="K63" s="565"/>
      <c r="L63" s="590"/>
    </row>
    <row r="64" spans="1:15" ht="21" customHeight="1">
      <c r="B64" s="590"/>
      <c r="F64" s="565"/>
      <c r="G64" s="590"/>
      <c r="K64" s="565"/>
      <c r="L64" s="590"/>
    </row>
    <row r="65" spans="2:12" ht="21" customHeight="1">
      <c r="B65" s="590"/>
      <c r="F65" s="565"/>
      <c r="G65" s="590"/>
      <c r="K65" s="565"/>
      <c r="L65" s="590"/>
    </row>
    <row r="66" spans="2:12" ht="21" customHeight="1">
      <c r="B66" s="590"/>
      <c r="F66" s="565"/>
      <c r="G66" s="590"/>
      <c r="K66" s="565"/>
      <c r="L66" s="590"/>
    </row>
    <row r="67" spans="2:12" ht="21" customHeight="1">
      <c r="B67" s="590"/>
      <c r="F67" s="565"/>
      <c r="G67" s="590"/>
      <c r="K67" s="565"/>
      <c r="L67" s="590"/>
    </row>
    <row r="68" spans="2:12" ht="21" customHeight="1">
      <c r="B68" s="590"/>
      <c r="F68" s="565"/>
      <c r="G68" s="590"/>
      <c r="K68" s="565"/>
      <c r="L68" s="590"/>
    </row>
    <row r="69" spans="2:12" ht="21" customHeight="1">
      <c r="B69" s="590"/>
      <c r="F69" s="565"/>
      <c r="G69" s="590"/>
      <c r="K69" s="565"/>
      <c r="L69" s="590"/>
    </row>
    <row r="70" spans="2:12" ht="21" customHeight="1">
      <c r="B70" s="590"/>
      <c r="F70" s="565"/>
      <c r="G70" s="590"/>
      <c r="K70" s="565"/>
      <c r="L70" s="590"/>
    </row>
    <row r="71" spans="2:12" ht="21" customHeight="1">
      <c r="B71" s="590"/>
      <c r="F71" s="565"/>
      <c r="G71" s="590"/>
      <c r="K71" s="565"/>
      <c r="L71" s="590"/>
    </row>
    <row r="72" spans="2:12" ht="21" customHeight="1">
      <c r="B72" s="590"/>
      <c r="F72" s="565"/>
      <c r="G72" s="590"/>
      <c r="K72" s="565"/>
      <c r="L72" s="590"/>
    </row>
    <row r="73" spans="2:12" ht="21" customHeight="1">
      <c r="B73" s="590"/>
      <c r="F73" s="565"/>
      <c r="G73" s="590"/>
      <c r="K73" s="565"/>
      <c r="L73" s="590"/>
    </row>
    <row r="74" spans="2:12" ht="21" customHeight="1">
      <c r="B74" s="590"/>
      <c r="F74" s="565"/>
      <c r="G74" s="590"/>
      <c r="K74" s="565"/>
      <c r="L74" s="590"/>
    </row>
    <row r="75" spans="2:12" ht="21" customHeight="1">
      <c r="B75" s="590"/>
      <c r="F75" s="565"/>
      <c r="G75" s="590"/>
      <c r="K75" s="565"/>
      <c r="L75" s="590"/>
    </row>
    <row r="76" spans="2:12" ht="21" customHeight="1">
      <c r="B76" s="590"/>
      <c r="F76" s="565"/>
      <c r="G76" s="590"/>
      <c r="K76" s="565"/>
      <c r="L76" s="590"/>
    </row>
    <row r="77" spans="2:12" ht="21" customHeight="1">
      <c r="B77" s="590"/>
      <c r="F77" s="565"/>
      <c r="G77" s="590"/>
      <c r="K77" s="565"/>
      <c r="L77" s="590"/>
    </row>
    <row r="78" spans="2:12" ht="21" customHeight="1">
      <c r="B78" s="590"/>
      <c r="F78" s="565"/>
      <c r="G78" s="590"/>
      <c r="K78" s="565"/>
      <c r="L78" s="590"/>
    </row>
    <row r="79" spans="2:12" ht="21" customHeight="1">
      <c r="B79" s="590"/>
      <c r="F79" s="565"/>
      <c r="G79" s="590"/>
      <c r="K79" s="565"/>
      <c r="L79" s="590"/>
    </row>
    <row r="80" spans="2:12" ht="21" customHeight="1">
      <c r="B80" s="590"/>
      <c r="F80" s="565"/>
      <c r="G80" s="590"/>
      <c r="K80" s="565"/>
      <c r="L80" s="590"/>
    </row>
    <row r="81" spans="2:12" ht="21" customHeight="1">
      <c r="B81" s="590"/>
      <c r="F81" s="565"/>
      <c r="G81" s="590"/>
      <c r="K81" s="565"/>
      <c r="L81" s="590"/>
    </row>
    <row r="82" spans="2:12" ht="21" customHeight="1">
      <c r="B82" s="590"/>
      <c r="F82" s="565"/>
      <c r="G82" s="590"/>
      <c r="K82" s="565"/>
      <c r="L82" s="590"/>
    </row>
    <row r="83" spans="2:12" ht="21" customHeight="1">
      <c r="B83" s="590"/>
      <c r="F83" s="565"/>
      <c r="G83" s="590"/>
      <c r="K83" s="565"/>
      <c r="L83" s="590"/>
    </row>
    <row r="84" spans="2:12" ht="21" customHeight="1">
      <c r="B84" s="590"/>
      <c r="F84" s="565"/>
      <c r="G84" s="590"/>
      <c r="K84" s="565"/>
      <c r="L84" s="590"/>
    </row>
    <row r="85" spans="2:12" ht="21" customHeight="1">
      <c r="B85" s="590"/>
      <c r="F85" s="565"/>
      <c r="G85" s="590"/>
      <c r="K85" s="565"/>
      <c r="L85" s="590"/>
    </row>
    <row r="86" spans="2:12" ht="21" customHeight="1">
      <c r="B86" s="590"/>
      <c r="F86" s="565"/>
      <c r="G86" s="590"/>
      <c r="K86" s="565"/>
      <c r="L86" s="590"/>
    </row>
    <row r="87" spans="2:12" ht="21" customHeight="1">
      <c r="B87" s="590"/>
      <c r="F87" s="565"/>
      <c r="G87" s="590"/>
      <c r="K87" s="565"/>
      <c r="L87" s="590"/>
    </row>
    <row r="88" spans="2:12" ht="21" customHeight="1">
      <c r="B88" s="590"/>
      <c r="F88" s="565"/>
      <c r="G88" s="590"/>
      <c r="K88" s="565"/>
      <c r="L88" s="590"/>
    </row>
    <row r="89" spans="2:12" ht="21" customHeight="1">
      <c r="B89" s="590"/>
      <c r="F89" s="565"/>
      <c r="G89" s="590"/>
      <c r="K89" s="565"/>
      <c r="L89" s="590"/>
    </row>
    <row r="90" spans="2:12" ht="21" customHeight="1">
      <c r="B90" s="590"/>
      <c r="F90" s="565"/>
      <c r="G90" s="590"/>
      <c r="K90" s="565"/>
      <c r="L90" s="590"/>
    </row>
    <row r="91" spans="2:12" ht="21" customHeight="1">
      <c r="B91" s="590"/>
      <c r="F91" s="565"/>
      <c r="G91" s="590"/>
      <c r="K91" s="565"/>
      <c r="L91" s="590"/>
    </row>
    <row r="92" spans="2:12" ht="21" customHeight="1">
      <c r="B92" s="590"/>
      <c r="F92" s="565"/>
      <c r="G92" s="590"/>
      <c r="K92" s="565"/>
      <c r="L92" s="590"/>
    </row>
    <row r="93" spans="2:12" ht="21" customHeight="1">
      <c r="F93" s="565"/>
      <c r="K93" s="565"/>
    </row>
    <row r="94" spans="2:12" ht="21" customHeight="1">
      <c r="F94" s="565"/>
      <c r="K94" s="565"/>
    </row>
    <row r="95" spans="2:12" ht="21" customHeight="1">
      <c r="F95" s="565"/>
      <c r="K95" s="565"/>
    </row>
    <row r="96" spans="2:12" ht="21" customHeight="1">
      <c r="F96" s="565"/>
      <c r="K96" s="565"/>
    </row>
    <row r="97" spans="6:11" ht="21" customHeight="1">
      <c r="F97" s="565"/>
      <c r="K97" s="565"/>
    </row>
    <row r="98" spans="6:11" ht="21" customHeight="1">
      <c r="F98" s="565"/>
      <c r="K98" s="565"/>
    </row>
    <row r="99" spans="6:11" ht="21" customHeight="1">
      <c r="F99" s="565"/>
      <c r="K99" s="565"/>
    </row>
    <row r="100" spans="6:11" ht="21" customHeight="1">
      <c r="F100" s="565"/>
      <c r="K100" s="565"/>
    </row>
    <row r="101" spans="6:11" ht="21" customHeight="1">
      <c r="F101" s="565"/>
      <c r="K101" s="565"/>
    </row>
    <row r="102" spans="6:11" ht="21" customHeight="1">
      <c r="F102" s="565"/>
      <c r="K102" s="565"/>
    </row>
    <row r="103" spans="6:11" ht="21" customHeight="1">
      <c r="F103" s="565"/>
      <c r="K103" s="565"/>
    </row>
    <row r="104" spans="6:11" ht="21" customHeight="1">
      <c r="F104" s="565"/>
      <c r="K104" s="565"/>
    </row>
    <row r="105" spans="6:11" ht="21" customHeight="1">
      <c r="F105" s="565"/>
      <c r="K105" s="565"/>
    </row>
    <row r="106" spans="6:11" ht="21" customHeight="1">
      <c r="F106" s="565"/>
      <c r="K106" s="565"/>
    </row>
    <row r="107" spans="6:11" ht="21" customHeight="1">
      <c r="F107" s="565"/>
      <c r="K107" s="565"/>
    </row>
    <row r="108" spans="6:11" ht="21" customHeight="1">
      <c r="F108" s="565"/>
      <c r="K108" s="565"/>
    </row>
    <row r="109" spans="6:11" ht="21" customHeight="1">
      <c r="F109" s="565"/>
      <c r="K109" s="565"/>
    </row>
    <row r="110" spans="6:11" ht="21" customHeight="1">
      <c r="F110" s="565"/>
      <c r="K110" s="565"/>
    </row>
    <row r="111" spans="6:11" ht="21" customHeight="1">
      <c r="F111" s="565"/>
      <c r="K111" s="565"/>
    </row>
    <row r="112" spans="6:11" ht="21" customHeight="1">
      <c r="F112" s="565"/>
      <c r="K112" s="565"/>
    </row>
    <row r="113" spans="6:11" ht="21" customHeight="1">
      <c r="F113" s="565"/>
      <c r="K113" s="565"/>
    </row>
    <row r="114" spans="6:11" ht="21" customHeight="1">
      <c r="F114" s="565"/>
      <c r="K114" s="565"/>
    </row>
    <row r="115" spans="6:11" ht="21" customHeight="1">
      <c r="F115" s="565"/>
      <c r="K115" s="565"/>
    </row>
    <row r="116" spans="6:11" ht="21" customHeight="1">
      <c r="F116" s="565"/>
      <c r="K116" s="565"/>
    </row>
    <row r="117" spans="6:11" ht="21" customHeight="1">
      <c r="F117" s="565"/>
      <c r="K117" s="565"/>
    </row>
    <row r="118" spans="6:11" ht="21" customHeight="1">
      <c r="F118" s="565"/>
      <c r="K118" s="565"/>
    </row>
    <row r="119" spans="6:11" ht="21" customHeight="1">
      <c r="F119" s="565"/>
      <c r="K119" s="565"/>
    </row>
    <row r="120" spans="6:11" ht="21" customHeight="1">
      <c r="F120" s="565"/>
      <c r="K120" s="565"/>
    </row>
    <row r="121" spans="6:11" ht="21" customHeight="1">
      <c r="F121" s="565"/>
      <c r="K121" s="565"/>
    </row>
    <row r="122" spans="6:11" ht="21" customHeight="1">
      <c r="F122" s="565"/>
      <c r="K122" s="565"/>
    </row>
    <row r="123" spans="6:11" ht="21" customHeight="1">
      <c r="F123" s="565"/>
      <c r="K123" s="565"/>
    </row>
    <row r="124" spans="6:11" ht="21" customHeight="1">
      <c r="F124" s="565"/>
      <c r="K124" s="565"/>
    </row>
    <row r="125" spans="6:11" ht="21" customHeight="1">
      <c r="F125" s="565"/>
      <c r="K125" s="565"/>
    </row>
    <row r="126" spans="6:11" ht="21" customHeight="1">
      <c r="F126" s="565"/>
      <c r="K126" s="565"/>
    </row>
    <row r="127" spans="6:11" ht="21" customHeight="1">
      <c r="F127" s="565"/>
      <c r="K127" s="565"/>
    </row>
    <row r="128" spans="6:11" ht="21" customHeight="1">
      <c r="F128" s="565"/>
      <c r="K128" s="565"/>
    </row>
    <row r="129" spans="6:11" ht="21" customHeight="1">
      <c r="F129" s="565"/>
      <c r="K129" s="565"/>
    </row>
    <row r="130" spans="6:11" ht="21" customHeight="1">
      <c r="F130" s="565"/>
      <c r="K130" s="565"/>
    </row>
    <row r="131" spans="6:11" ht="21" customHeight="1">
      <c r="F131" s="565"/>
      <c r="K131" s="565"/>
    </row>
    <row r="132" spans="6:11" ht="21" customHeight="1">
      <c r="F132" s="565"/>
      <c r="K132" s="565"/>
    </row>
    <row r="133" spans="6:11" ht="21" customHeight="1">
      <c r="F133" s="565"/>
      <c r="K133" s="565"/>
    </row>
    <row r="134" spans="6:11" ht="21" customHeight="1">
      <c r="F134" s="565"/>
      <c r="K134" s="565"/>
    </row>
    <row r="135" spans="6:11" ht="21" customHeight="1">
      <c r="F135" s="565"/>
      <c r="K135" s="565"/>
    </row>
    <row r="136" spans="6:11" ht="21" customHeight="1">
      <c r="F136" s="565"/>
      <c r="K136" s="565"/>
    </row>
    <row r="137" spans="6:11" ht="21" customHeight="1">
      <c r="F137" s="565"/>
      <c r="K137" s="565"/>
    </row>
    <row r="138" spans="6:11" ht="21" customHeight="1">
      <c r="F138" s="565"/>
      <c r="K138" s="565"/>
    </row>
    <row r="139" spans="6:11" ht="21" customHeight="1">
      <c r="F139" s="565"/>
      <c r="K139" s="565"/>
    </row>
    <row r="140" spans="6:11" ht="21" customHeight="1">
      <c r="F140" s="565"/>
      <c r="K140" s="565"/>
    </row>
    <row r="141" spans="6:11" ht="21" customHeight="1">
      <c r="F141" s="565"/>
      <c r="K141" s="565"/>
    </row>
    <row r="142" spans="6:11" ht="21" customHeight="1">
      <c r="F142" s="565"/>
      <c r="K142" s="565"/>
    </row>
    <row r="143" spans="6:11" ht="21" customHeight="1">
      <c r="F143" s="565"/>
      <c r="K143" s="565"/>
    </row>
    <row r="144" spans="6:11" ht="21" customHeight="1">
      <c r="F144" s="565"/>
      <c r="K144" s="565"/>
    </row>
    <row r="145" spans="6:11" ht="21" customHeight="1">
      <c r="F145" s="565"/>
      <c r="K145" s="565"/>
    </row>
    <row r="146" spans="6:11" ht="21" customHeight="1">
      <c r="F146" s="565"/>
      <c r="K146" s="565"/>
    </row>
    <row r="147" spans="6:11" ht="21" customHeight="1">
      <c r="F147" s="565"/>
      <c r="K147" s="565"/>
    </row>
    <row r="148" spans="6:11" ht="21" customHeight="1">
      <c r="F148" s="565"/>
      <c r="K148" s="565"/>
    </row>
    <row r="149" spans="6:11" ht="21" customHeight="1">
      <c r="F149" s="565"/>
      <c r="K149" s="565"/>
    </row>
    <row r="150" spans="6:11" ht="21" customHeight="1">
      <c r="F150" s="565"/>
      <c r="K150" s="565"/>
    </row>
    <row r="151" spans="6:11" ht="21" customHeight="1">
      <c r="F151" s="565"/>
      <c r="K151" s="565"/>
    </row>
    <row r="152" spans="6:11" ht="21" customHeight="1">
      <c r="F152" s="565"/>
      <c r="K152" s="565"/>
    </row>
    <row r="153" spans="6:11" ht="21" customHeight="1">
      <c r="F153" s="565"/>
      <c r="K153" s="565"/>
    </row>
    <row r="154" spans="6:11" ht="21" customHeight="1">
      <c r="F154" s="565"/>
      <c r="K154" s="565"/>
    </row>
    <row r="155" spans="6:11" ht="21" customHeight="1">
      <c r="F155" s="565"/>
      <c r="K155" s="565"/>
    </row>
    <row r="156" spans="6:11" ht="21" customHeight="1">
      <c r="F156" s="565"/>
      <c r="K156" s="565"/>
    </row>
    <row r="157" spans="6:11" ht="21" customHeight="1">
      <c r="F157" s="565"/>
      <c r="K157" s="565"/>
    </row>
    <row r="158" spans="6:11" ht="21" customHeight="1">
      <c r="F158" s="565"/>
      <c r="K158" s="565"/>
    </row>
    <row r="159" spans="6:11" ht="21" customHeight="1">
      <c r="F159" s="565"/>
      <c r="K159" s="565"/>
    </row>
    <row r="160" spans="6:11" ht="21" customHeight="1">
      <c r="F160" s="565"/>
      <c r="K160" s="565"/>
    </row>
    <row r="161" spans="6:11" ht="21" customHeight="1">
      <c r="F161" s="565"/>
      <c r="K161" s="565"/>
    </row>
    <row r="162" spans="6:11" ht="21" customHeight="1">
      <c r="F162" s="565"/>
      <c r="K162" s="565"/>
    </row>
    <row r="163" spans="6:11" ht="21" customHeight="1">
      <c r="F163" s="565"/>
      <c r="K163" s="565"/>
    </row>
    <row r="164" spans="6:11" ht="21" customHeight="1">
      <c r="F164" s="565"/>
      <c r="K164" s="565"/>
    </row>
    <row r="165" spans="6:11" ht="21" customHeight="1">
      <c r="F165" s="565"/>
      <c r="K165" s="565"/>
    </row>
    <row r="166" spans="6:11" ht="21" customHeight="1">
      <c r="F166" s="565"/>
      <c r="K166" s="565"/>
    </row>
    <row r="167" spans="6:11" ht="21" customHeight="1">
      <c r="F167" s="565"/>
      <c r="K167" s="565"/>
    </row>
    <row r="168" spans="6:11" ht="21" customHeight="1">
      <c r="F168" s="565"/>
      <c r="K168" s="565"/>
    </row>
    <row r="169" spans="6:11" ht="21" customHeight="1">
      <c r="F169" s="565"/>
      <c r="K169" s="565"/>
    </row>
    <row r="170" spans="6:11" ht="21" customHeight="1">
      <c r="F170" s="565"/>
      <c r="K170" s="565"/>
    </row>
    <row r="171" spans="6:11" ht="21" customHeight="1">
      <c r="F171" s="565"/>
      <c r="K171" s="565"/>
    </row>
    <row r="172" spans="6:11" ht="21" customHeight="1">
      <c r="F172" s="565"/>
      <c r="K172" s="565"/>
    </row>
    <row r="173" spans="6:11" ht="21" customHeight="1">
      <c r="F173" s="565"/>
      <c r="K173" s="565"/>
    </row>
    <row r="174" spans="6:11" ht="21" customHeight="1">
      <c r="F174" s="565"/>
      <c r="K174" s="565"/>
    </row>
    <row r="175" spans="6:11" ht="21" customHeight="1">
      <c r="F175" s="565"/>
      <c r="K175" s="565"/>
    </row>
    <row r="176" spans="6:11" ht="21" customHeight="1">
      <c r="F176" s="565"/>
      <c r="K176" s="565"/>
    </row>
    <row r="177" spans="6:11" ht="21" customHeight="1">
      <c r="F177" s="565"/>
      <c r="K177" s="565"/>
    </row>
    <row r="178" spans="6:11" ht="21" customHeight="1">
      <c r="F178" s="565"/>
      <c r="K178" s="565"/>
    </row>
    <row r="179" spans="6:11" ht="21" customHeight="1">
      <c r="F179" s="565"/>
      <c r="K179" s="565"/>
    </row>
    <row r="180" spans="6:11" ht="21" customHeight="1">
      <c r="F180" s="565"/>
      <c r="K180" s="565"/>
    </row>
    <row r="181" spans="6:11" ht="21" customHeight="1">
      <c r="F181" s="565"/>
      <c r="K181" s="565"/>
    </row>
    <row r="182" spans="6:11" ht="21" customHeight="1">
      <c r="F182" s="565"/>
      <c r="K182" s="565"/>
    </row>
    <row r="183" spans="6:11" ht="21" customHeight="1">
      <c r="F183" s="565"/>
      <c r="K183" s="565"/>
    </row>
    <row r="184" spans="6:11" ht="21" customHeight="1">
      <c r="F184" s="565"/>
      <c r="K184" s="565"/>
    </row>
    <row r="185" spans="6:11" ht="21" customHeight="1">
      <c r="F185" s="565"/>
      <c r="K185" s="565"/>
    </row>
    <row r="186" spans="6:11" ht="21" customHeight="1">
      <c r="F186" s="565"/>
      <c r="K186" s="565"/>
    </row>
    <row r="187" spans="6:11" ht="21" customHeight="1">
      <c r="F187" s="565"/>
      <c r="K187" s="565"/>
    </row>
    <row r="188" spans="6:11" ht="21" customHeight="1">
      <c r="F188" s="565"/>
      <c r="K188" s="565"/>
    </row>
    <row r="189" spans="6:11" ht="21" customHeight="1">
      <c r="F189" s="565"/>
      <c r="K189" s="565"/>
    </row>
    <row r="190" spans="6:11" ht="21" customHeight="1">
      <c r="F190" s="565"/>
      <c r="K190" s="565"/>
    </row>
    <row r="191" spans="6:11" ht="21" customHeight="1">
      <c r="F191" s="565"/>
      <c r="K191" s="565"/>
    </row>
    <row r="192" spans="6:11" ht="21" customHeight="1">
      <c r="F192" s="565"/>
      <c r="K192" s="565"/>
    </row>
    <row r="193" spans="6:11" ht="21" customHeight="1">
      <c r="F193" s="565"/>
      <c r="K193" s="565"/>
    </row>
    <row r="194" spans="6:11" ht="21" customHeight="1">
      <c r="F194" s="565"/>
      <c r="K194" s="565"/>
    </row>
    <row r="195" spans="6:11" ht="21" customHeight="1">
      <c r="F195" s="565"/>
      <c r="K195" s="565"/>
    </row>
    <row r="196" spans="6:11" ht="21" customHeight="1">
      <c r="F196" s="565"/>
      <c r="K196" s="565"/>
    </row>
    <row r="197" spans="6:11" ht="21" customHeight="1">
      <c r="F197" s="565"/>
      <c r="K197" s="565"/>
    </row>
    <row r="198" spans="6:11" ht="21" customHeight="1">
      <c r="F198" s="565"/>
      <c r="K198" s="565"/>
    </row>
    <row r="199" spans="6:11" ht="21" customHeight="1">
      <c r="F199" s="565"/>
      <c r="K199" s="565"/>
    </row>
    <row r="200" spans="6:11" ht="21" customHeight="1">
      <c r="F200" s="565"/>
      <c r="K200" s="565"/>
    </row>
    <row r="201" spans="6:11" ht="21" customHeight="1">
      <c r="F201" s="565"/>
      <c r="K201" s="565"/>
    </row>
    <row r="202" spans="6:11" ht="21" customHeight="1">
      <c r="F202" s="565"/>
      <c r="K202" s="565"/>
    </row>
    <row r="203" spans="6:11" ht="21" customHeight="1">
      <c r="F203" s="565"/>
      <c r="K203" s="565"/>
    </row>
    <row r="204" spans="6:11" ht="21" customHeight="1">
      <c r="F204" s="565"/>
      <c r="K204" s="565"/>
    </row>
    <row r="205" spans="6:11" ht="21" customHeight="1">
      <c r="F205" s="565"/>
      <c r="K205" s="565"/>
    </row>
    <row r="206" spans="6:11" ht="21" customHeight="1">
      <c r="F206" s="565"/>
      <c r="K206" s="565"/>
    </row>
    <row r="207" spans="6:11" ht="21" customHeight="1">
      <c r="F207" s="565"/>
      <c r="K207" s="565"/>
    </row>
    <row r="208" spans="6:11" ht="21" customHeight="1">
      <c r="F208" s="565"/>
      <c r="K208" s="565"/>
    </row>
    <row r="209" spans="6:11" ht="21" customHeight="1">
      <c r="F209" s="565"/>
      <c r="K209" s="565"/>
    </row>
    <row r="210" spans="6:11" ht="21" customHeight="1">
      <c r="F210" s="565"/>
      <c r="K210" s="565"/>
    </row>
    <row r="211" spans="6:11" ht="21" customHeight="1">
      <c r="F211" s="565"/>
      <c r="K211" s="565"/>
    </row>
    <row r="212" spans="6:11" ht="21" customHeight="1">
      <c r="F212" s="565"/>
      <c r="K212" s="565"/>
    </row>
    <row r="213" spans="6:11" ht="21" customHeight="1">
      <c r="F213" s="565"/>
      <c r="K213" s="565"/>
    </row>
    <row r="214" spans="6:11" ht="21" customHeight="1">
      <c r="F214" s="565"/>
      <c r="K214" s="565"/>
    </row>
    <row r="215" spans="6:11" ht="21" customHeight="1">
      <c r="F215" s="565"/>
      <c r="K215" s="565"/>
    </row>
    <row r="216" spans="6:11" ht="21" customHeight="1">
      <c r="F216" s="565"/>
      <c r="K216" s="565"/>
    </row>
    <row r="217" spans="6:11" ht="21" customHeight="1">
      <c r="F217" s="565"/>
      <c r="K217" s="565"/>
    </row>
    <row r="218" spans="6:11" ht="21" customHeight="1">
      <c r="F218" s="565"/>
      <c r="K218" s="565"/>
    </row>
    <row r="219" spans="6:11" ht="21" customHeight="1">
      <c r="F219" s="565"/>
      <c r="K219" s="565"/>
    </row>
    <row r="220" spans="6:11" ht="21" customHeight="1">
      <c r="F220" s="565"/>
      <c r="K220" s="565"/>
    </row>
    <row r="221" spans="6:11" ht="21" customHeight="1">
      <c r="F221" s="565"/>
      <c r="K221" s="565"/>
    </row>
    <row r="222" spans="6:11" ht="21" customHeight="1">
      <c r="F222" s="565"/>
      <c r="K222" s="565"/>
    </row>
    <row r="223" spans="6:11" ht="21" customHeight="1">
      <c r="F223" s="565"/>
      <c r="K223" s="565"/>
    </row>
    <row r="224" spans="6:11" ht="21" customHeight="1">
      <c r="F224" s="565"/>
      <c r="K224" s="565"/>
    </row>
    <row r="225" spans="6:11" ht="21" customHeight="1">
      <c r="F225" s="565"/>
      <c r="K225" s="565"/>
    </row>
    <row r="226" spans="6:11" ht="21" customHeight="1">
      <c r="F226" s="565"/>
      <c r="K226" s="565"/>
    </row>
    <row r="227" spans="6:11" ht="21" customHeight="1">
      <c r="F227" s="565"/>
      <c r="K227" s="565"/>
    </row>
    <row r="228" spans="6:11" ht="21" customHeight="1">
      <c r="F228" s="565"/>
      <c r="K228" s="565"/>
    </row>
    <row r="229" spans="6:11" ht="21" customHeight="1">
      <c r="F229" s="565"/>
      <c r="K229" s="565"/>
    </row>
    <row r="230" spans="6:11" ht="21" customHeight="1">
      <c r="F230" s="565"/>
      <c r="K230" s="565"/>
    </row>
    <row r="231" spans="6:11" ht="21" customHeight="1">
      <c r="F231" s="565"/>
      <c r="K231" s="565"/>
    </row>
    <row r="232" spans="6:11" ht="21" customHeight="1">
      <c r="F232" s="565"/>
      <c r="K232" s="565"/>
    </row>
    <row r="233" spans="6:11" ht="21" customHeight="1">
      <c r="F233" s="565"/>
      <c r="K233" s="565"/>
    </row>
    <row r="234" spans="6:11" ht="21" customHeight="1">
      <c r="F234" s="565"/>
      <c r="K234" s="565"/>
    </row>
    <row r="235" spans="6:11" ht="21" customHeight="1">
      <c r="F235" s="565"/>
      <c r="K235" s="565"/>
    </row>
    <row r="236" spans="6:11" ht="21" customHeight="1">
      <c r="F236" s="565"/>
      <c r="K236" s="565"/>
    </row>
    <row r="237" spans="6:11" ht="21" customHeight="1">
      <c r="F237" s="565"/>
      <c r="K237" s="565"/>
    </row>
    <row r="238" spans="6:11" ht="21" customHeight="1">
      <c r="F238" s="565"/>
      <c r="K238" s="565"/>
    </row>
    <row r="239" spans="6:11" ht="21" customHeight="1">
      <c r="F239" s="565"/>
      <c r="K239" s="565"/>
    </row>
    <row r="240" spans="6:11" ht="21" customHeight="1">
      <c r="F240" s="565"/>
      <c r="K240" s="565"/>
    </row>
    <row r="241" spans="6:11" ht="21" customHeight="1">
      <c r="F241" s="565"/>
      <c r="K241" s="565"/>
    </row>
    <row r="242" spans="6:11" ht="21" customHeight="1">
      <c r="F242" s="565"/>
      <c r="K242" s="565"/>
    </row>
    <row r="243" spans="6:11" ht="21" customHeight="1">
      <c r="F243" s="565"/>
      <c r="K243" s="565"/>
    </row>
    <row r="244" spans="6:11" ht="21" customHeight="1">
      <c r="F244" s="565"/>
      <c r="K244" s="565"/>
    </row>
    <row r="245" spans="6:11" ht="21" customHeight="1">
      <c r="F245" s="565"/>
      <c r="K245" s="565"/>
    </row>
    <row r="246" spans="6:11" ht="21" customHeight="1">
      <c r="F246" s="565"/>
      <c r="K246" s="565"/>
    </row>
    <row r="247" spans="6:11" ht="21" customHeight="1">
      <c r="F247" s="565"/>
      <c r="K247" s="565"/>
    </row>
    <row r="248" spans="6:11" ht="21" customHeight="1">
      <c r="F248" s="565"/>
      <c r="K248" s="565"/>
    </row>
    <row r="249" spans="6:11" ht="21" customHeight="1">
      <c r="F249" s="565"/>
      <c r="K249" s="565"/>
    </row>
    <row r="250" spans="6:11" ht="21" customHeight="1">
      <c r="F250" s="565"/>
      <c r="K250" s="565"/>
    </row>
    <row r="251" spans="6:11" ht="21" customHeight="1">
      <c r="F251" s="565"/>
      <c r="K251" s="565"/>
    </row>
    <row r="252" spans="6:11" ht="21" customHeight="1">
      <c r="F252" s="565"/>
      <c r="K252" s="565"/>
    </row>
    <row r="253" spans="6:11" ht="21" customHeight="1">
      <c r="F253" s="565"/>
      <c r="K253" s="565"/>
    </row>
    <row r="254" spans="6:11" ht="21" customHeight="1">
      <c r="F254" s="565"/>
      <c r="K254" s="565"/>
    </row>
    <row r="255" spans="6:11" ht="21" customHeight="1">
      <c r="F255" s="565"/>
      <c r="K255" s="565"/>
    </row>
    <row r="256" spans="6:11" ht="21" customHeight="1">
      <c r="F256" s="565"/>
      <c r="K256" s="565"/>
    </row>
    <row r="257" spans="6:11" ht="21" customHeight="1">
      <c r="F257" s="565"/>
      <c r="K257" s="565"/>
    </row>
    <row r="258" spans="6:11" ht="21" customHeight="1">
      <c r="F258" s="565"/>
      <c r="K258" s="565"/>
    </row>
    <row r="259" spans="6:11" ht="21" customHeight="1">
      <c r="F259" s="565"/>
      <c r="K259" s="565"/>
    </row>
    <row r="260" spans="6:11" ht="21" customHeight="1">
      <c r="F260" s="565"/>
      <c r="K260" s="565"/>
    </row>
    <row r="261" spans="6:11" ht="21" customHeight="1">
      <c r="F261" s="565"/>
      <c r="K261" s="565"/>
    </row>
    <row r="262" spans="6:11" ht="21" customHeight="1">
      <c r="F262" s="565"/>
      <c r="K262" s="565"/>
    </row>
    <row r="263" spans="6:11" ht="21" customHeight="1">
      <c r="F263" s="565"/>
      <c r="K263" s="565"/>
    </row>
    <row r="264" spans="6:11" ht="21" customHeight="1">
      <c r="F264" s="565"/>
      <c r="K264" s="565"/>
    </row>
    <row r="265" spans="6:11" ht="21" customHeight="1">
      <c r="F265" s="565"/>
      <c r="K265" s="565"/>
    </row>
    <row r="266" spans="6:11" ht="21" customHeight="1">
      <c r="F266" s="565"/>
      <c r="K266" s="565"/>
    </row>
    <row r="267" spans="6:11" ht="21" customHeight="1">
      <c r="F267" s="565"/>
      <c r="K267" s="565"/>
    </row>
    <row r="268" spans="6:11" ht="21" customHeight="1">
      <c r="F268" s="565"/>
      <c r="K268" s="565"/>
    </row>
    <row r="269" spans="6:11" ht="21" customHeight="1">
      <c r="F269" s="565"/>
      <c r="K269" s="565"/>
    </row>
    <row r="270" spans="6:11" ht="21" customHeight="1">
      <c r="F270" s="565"/>
      <c r="K270" s="565"/>
    </row>
    <row r="271" spans="6:11" ht="21" customHeight="1">
      <c r="F271" s="565"/>
      <c r="K271" s="565"/>
    </row>
    <row r="272" spans="6:11" ht="21" customHeight="1">
      <c r="F272" s="565"/>
      <c r="K272" s="565"/>
    </row>
    <row r="273" spans="6:11" ht="21" customHeight="1">
      <c r="F273" s="565"/>
      <c r="K273" s="565"/>
    </row>
    <row r="274" spans="6:11" ht="21" customHeight="1">
      <c r="F274" s="565"/>
      <c r="K274" s="565"/>
    </row>
    <row r="275" spans="6:11" ht="21" customHeight="1">
      <c r="F275" s="565"/>
      <c r="K275" s="565"/>
    </row>
    <row r="276" spans="6:11" ht="21" customHeight="1">
      <c r="F276" s="565"/>
      <c r="K276" s="565"/>
    </row>
    <row r="277" spans="6:11" ht="21" customHeight="1">
      <c r="F277" s="565"/>
      <c r="K277" s="565"/>
    </row>
    <row r="278" spans="6:11" ht="21" customHeight="1">
      <c r="F278" s="565"/>
      <c r="K278" s="565"/>
    </row>
    <row r="279" spans="6:11" ht="21" customHeight="1">
      <c r="F279" s="565"/>
      <c r="K279" s="565"/>
    </row>
    <row r="280" spans="6:11" ht="21" customHeight="1">
      <c r="F280" s="565"/>
      <c r="K280" s="565"/>
    </row>
    <row r="281" spans="6:11" ht="21" customHeight="1">
      <c r="F281" s="565"/>
      <c r="K281" s="565"/>
    </row>
    <row r="282" spans="6:11" ht="21" customHeight="1">
      <c r="F282" s="565"/>
      <c r="K282" s="565"/>
    </row>
    <row r="283" spans="6:11" ht="21" customHeight="1">
      <c r="F283" s="565"/>
      <c r="K283" s="565"/>
    </row>
    <row r="284" spans="6:11" ht="21" customHeight="1">
      <c r="F284" s="565"/>
      <c r="K284" s="565"/>
    </row>
    <row r="285" spans="6:11" ht="21" customHeight="1">
      <c r="F285" s="565"/>
      <c r="K285" s="565"/>
    </row>
    <row r="286" spans="6:11" ht="21" customHeight="1">
      <c r="F286" s="565"/>
      <c r="K286" s="565"/>
    </row>
    <row r="287" spans="6:11" ht="21" customHeight="1">
      <c r="F287" s="565"/>
      <c r="K287" s="565"/>
    </row>
    <row r="288" spans="6:11" ht="21" customHeight="1">
      <c r="F288" s="565"/>
      <c r="K288" s="565"/>
    </row>
    <row r="289" spans="6:11" ht="21" customHeight="1">
      <c r="F289" s="565"/>
      <c r="K289" s="565"/>
    </row>
    <row r="290" spans="6:11" ht="21" customHeight="1">
      <c r="F290" s="565"/>
      <c r="K290" s="565"/>
    </row>
    <row r="291" spans="6:11" ht="21" customHeight="1">
      <c r="F291" s="565"/>
      <c r="K291" s="565"/>
    </row>
    <row r="292" spans="6:11" ht="21" customHeight="1">
      <c r="F292" s="565"/>
      <c r="K292" s="565"/>
    </row>
    <row r="293" spans="6:11" ht="21" customHeight="1">
      <c r="F293" s="565"/>
      <c r="K293" s="565"/>
    </row>
    <row r="294" spans="6:11" ht="21" customHeight="1">
      <c r="F294" s="565"/>
      <c r="K294" s="565"/>
    </row>
    <row r="295" spans="6:11" ht="21" customHeight="1">
      <c r="F295" s="565"/>
      <c r="K295" s="565"/>
    </row>
    <row r="296" spans="6:11" ht="21" customHeight="1">
      <c r="F296" s="565"/>
      <c r="K296" s="565"/>
    </row>
    <row r="297" spans="6:11" ht="21" customHeight="1">
      <c r="F297" s="565"/>
      <c r="K297" s="565"/>
    </row>
    <row r="298" spans="6:11" ht="21" customHeight="1">
      <c r="F298" s="565"/>
      <c r="K298" s="565"/>
    </row>
    <row r="299" spans="6:11" ht="21" customHeight="1">
      <c r="F299" s="565"/>
      <c r="K299" s="565"/>
    </row>
    <row r="300" spans="6:11" ht="21" customHeight="1">
      <c r="F300" s="565"/>
      <c r="K300" s="565"/>
    </row>
    <row r="301" spans="6:11" ht="21" customHeight="1">
      <c r="F301" s="565"/>
      <c r="K301" s="565"/>
    </row>
    <row r="302" spans="6:11" ht="21" customHeight="1">
      <c r="F302" s="565"/>
      <c r="K302" s="565"/>
    </row>
    <row r="303" spans="6:11" ht="21" customHeight="1">
      <c r="F303" s="565"/>
      <c r="K303" s="565"/>
    </row>
    <row r="304" spans="6:11" ht="21" customHeight="1">
      <c r="F304" s="565"/>
      <c r="K304" s="565"/>
    </row>
    <row r="305" spans="6:11" ht="21" customHeight="1">
      <c r="F305" s="565"/>
      <c r="K305" s="565"/>
    </row>
    <row r="306" spans="6:11" ht="21" customHeight="1">
      <c r="F306" s="565"/>
      <c r="K306" s="565"/>
    </row>
    <row r="307" spans="6:11" ht="21" customHeight="1">
      <c r="F307" s="565"/>
      <c r="K307" s="565"/>
    </row>
    <row r="308" spans="6:11" ht="21" customHeight="1">
      <c r="F308" s="565"/>
      <c r="K308" s="565"/>
    </row>
    <row r="309" spans="6:11" ht="21" customHeight="1">
      <c r="F309" s="565"/>
      <c r="K309" s="565"/>
    </row>
    <row r="310" spans="6:11" ht="21" customHeight="1">
      <c r="F310" s="565"/>
      <c r="K310" s="565"/>
    </row>
    <row r="311" spans="6:11" ht="21" customHeight="1">
      <c r="F311" s="565"/>
      <c r="K311" s="565"/>
    </row>
    <row r="312" spans="6:11" ht="21" customHeight="1">
      <c r="F312" s="565"/>
      <c r="K312" s="565"/>
    </row>
    <row r="313" spans="6:11" ht="21" customHeight="1">
      <c r="F313" s="565"/>
      <c r="K313" s="565"/>
    </row>
    <row r="314" spans="6:11" ht="21" customHeight="1">
      <c r="F314" s="565"/>
      <c r="K314" s="565"/>
    </row>
    <row r="315" spans="6:11" ht="21" customHeight="1">
      <c r="F315" s="565"/>
      <c r="K315" s="565"/>
    </row>
    <row r="316" spans="6:11" ht="21" customHeight="1">
      <c r="F316" s="565"/>
      <c r="K316" s="565"/>
    </row>
    <row r="317" spans="6:11" ht="21" customHeight="1">
      <c r="F317" s="565"/>
      <c r="K317" s="565"/>
    </row>
    <row r="318" spans="6:11" ht="21" customHeight="1">
      <c r="F318" s="565"/>
      <c r="K318" s="565"/>
    </row>
    <row r="319" spans="6:11" ht="21" customHeight="1">
      <c r="F319" s="565"/>
      <c r="K319" s="565"/>
    </row>
    <row r="320" spans="6:11" ht="21" customHeight="1">
      <c r="F320" s="565"/>
      <c r="K320" s="565"/>
    </row>
    <row r="321" spans="6:11" ht="21" customHeight="1">
      <c r="F321" s="565"/>
      <c r="K321" s="565"/>
    </row>
    <row r="322" spans="6:11" ht="21" customHeight="1">
      <c r="F322" s="565"/>
      <c r="K322" s="565"/>
    </row>
    <row r="323" spans="6:11" ht="21" customHeight="1">
      <c r="F323" s="565"/>
      <c r="K323" s="565"/>
    </row>
    <row r="324" spans="6:11" ht="21" customHeight="1">
      <c r="F324" s="565"/>
      <c r="K324" s="565"/>
    </row>
    <row r="325" spans="6:11" ht="21" customHeight="1">
      <c r="F325" s="565"/>
      <c r="K325" s="565"/>
    </row>
    <row r="326" spans="6:11" ht="21" customHeight="1">
      <c r="F326" s="565"/>
      <c r="K326" s="565"/>
    </row>
    <row r="327" spans="6:11" ht="21" customHeight="1">
      <c r="F327" s="565"/>
      <c r="K327" s="565"/>
    </row>
    <row r="328" spans="6:11" ht="21" customHeight="1">
      <c r="F328" s="565"/>
      <c r="K328" s="565"/>
    </row>
    <row r="329" spans="6:11" ht="21" customHeight="1">
      <c r="F329" s="565"/>
      <c r="K329" s="565"/>
    </row>
    <row r="330" spans="6:11" ht="21" customHeight="1">
      <c r="F330" s="565"/>
      <c r="K330" s="565"/>
    </row>
    <row r="331" spans="6:11" ht="21" customHeight="1">
      <c r="F331" s="565"/>
      <c r="K331" s="565"/>
    </row>
    <row r="332" spans="6:11" ht="21" customHeight="1">
      <c r="F332" s="565"/>
      <c r="K332" s="565"/>
    </row>
    <row r="333" spans="6:11" ht="21" customHeight="1">
      <c r="F333" s="565"/>
      <c r="K333" s="565"/>
    </row>
    <row r="334" spans="6:11" ht="21" customHeight="1">
      <c r="F334" s="565"/>
      <c r="K334" s="565"/>
    </row>
    <row r="335" spans="6:11" ht="21" customHeight="1">
      <c r="F335" s="565"/>
      <c r="K335" s="565"/>
    </row>
    <row r="336" spans="6:11" ht="21" customHeight="1">
      <c r="F336" s="565"/>
      <c r="K336" s="565"/>
    </row>
    <row r="337" spans="6:11" ht="21" customHeight="1">
      <c r="F337" s="565"/>
      <c r="K337" s="565"/>
    </row>
    <row r="338" spans="6:11" ht="21" customHeight="1">
      <c r="F338" s="565"/>
      <c r="K338" s="565"/>
    </row>
    <row r="339" spans="6:11" ht="21" customHeight="1">
      <c r="F339" s="565"/>
      <c r="K339" s="565"/>
    </row>
    <row r="340" spans="6:11" ht="21" customHeight="1">
      <c r="F340" s="565"/>
      <c r="K340" s="565"/>
    </row>
    <row r="341" spans="6:11" ht="21" customHeight="1">
      <c r="F341" s="565"/>
      <c r="K341" s="565"/>
    </row>
    <row r="342" spans="6:11" ht="21" customHeight="1">
      <c r="F342" s="565"/>
      <c r="K342" s="565"/>
    </row>
    <row r="343" spans="6:11" ht="21" customHeight="1">
      <c r="F343" s="565"/>
      <c r="K343" s="565"/>
    </row>
    <row r="344" spans="6:11" ht="21" customHeight="1">
      <c r="F344" s="565"/>
      <c r="K344" s="565"/>
    </row>
    <row r="345" spans="6:11" ht="21" customHeight="1">
      <c r="F345" s="565"/>
      <c r="K345" s="565"/>
    </row>
    <row r="346" spans="6:11" ht="21" customHeight="1">
      <c r="F346" s="565"/>
      <c r="K346" s="565"/>
    </row>
    <row r="347" spans="6:11" ht="21" customHeight="1">
      <c r="F347" s="565"/>
      <c r="K347" s="565"/>
    </row>
    <row r="348" spans="6:11" ht="21" customHeight="1">
      <c r="F348" s="565"/>
      <c r="K348" s="565"/>
    </row>
    <row r="349" spans="6:11" ht="21" customHeight="1">
      <c r="F349" s="565"/>
      <c r="K349" s="565"/>
    </row>
    <row r="350" spans="6:11" ht="21" customHeight="1">
      <c r="F350" s="565"/>
      <c r="K350" s="565"/>
    </row>
    <row r="351" spans="6:11" ht="21" customHeight="1">
      <c r="F351" s="565"/>
      <c r="K351" s="565"/>
    </row>
    <row r="352" spans="6:11" ht="21" customHeight="1">
      <c r="F352" s="565"/>
      <c r="K352" s="565"/>
    </row>
    <row r="353" spans="6:11" ht="21" customHeight="1">
      <c r="F353" s="565"/>
      <c r="K353" s="565"/>
    </row>
    <row r="354" spans="6:11" ht="21" customHeight="1">
      <c r="F354" s="565"/>
      <c r="K354" s="565"/>
    </row>
    <row r="355" spans="6:11" ht="21" customHeight="1">
      <c r="F355" s="565"/>
      <c r="K355" s="565"/>
    </row>
    <row r="356" spans="6:11" ht="21" customHeight="1">
      <c r="F356" s="565"/>
      <c r="K356" s="565"/>
    </row>
    <row r="357" spans="6:11" ht="21" customHeight="1">
      <c r="F357" s="565"/>
      <c r="K357" s="565"/>
    </row>
    <row r="358" spans="6:11" ht="21" customHeight="1">
      <c r="F358" s="565"/>
      <c r="K358" s="565"/>
    </row>
    <row r="359" spans="6:11" ht="21" customHeight="1">
      <c r="F359" s="565"/>
      <c r="K359" s="565"/>
    </row>
    <row r="360" spans="6:11" ht="21" customHeight="1">
      <c r="F360" s="565"/>
      <c r="K360" s="565"/>
    </row>
    <row r="361" spans="6:11" ht="21" customHeight="1">
      <c r="F361" s="565"/>
      <c r="K361" s="565"/>
    </row>
    <row r="362" spans="6:11" ht="21" customHeight="1">
      <c r="F362" s="565"/>
      <c r="K362" s="565"/>
    </row>
    <row r="363" spans="6:11" ht="21" customHeight="1">
      <c r="F363" s="565"/>
      <c r="K363" s="565"/>
    </row>
    <row r="364" spans="6:11" ht="21" customHeight="1">
      <c r="F364" s="565"/>
      <c r="K364" s="565"/>
    </row>
    <row r="365" spans="6:11" ht="21" customHeight="1">
      <c r="F365" s="565"/>
      <c r="K365" s="565"/>
    </row>
    <row r="366" spans="6:11" ht="21" customHeight="1">
      <c r="F366" s="565"/>
      <c r="K366" s="565"/>
    </row>
    <row r="367" spans="6:11" ht="21" customHeight="1">
      <c r="F367" s="565"/>
      <c r="K367" s="565"/>
    </row>
    <row r="368" spans="6:11" ht="21" customHeight="1">
      <c r="F368" s="565"/>
      <c r="K368" s="565"/>
    </row>
    <row r="369" spans="6:11" ht="21" customHeight="1">
      <c r="F369" s="565"/>
      <c r="K369" s="565"/>
    </row>
    <row r="370" spans="6:11" ht="21" customHeight="1">
      <c r="F370" s="565"/>
      <c r="K370" s="565"/>
    </row>
    <row r="371" spans="6:11" ht="21" customHeight="1">
      <c r="F371" s="565"/>
      <c r="K371" s="565"/>
    </row>
    <row r="372" spans="6:11" ht="21" customHeight="1">
      <c r="F372" s="565"/>
      <c r="K372" s="565"/>
    </row>
    <row r="373" spans="6:11" ht="21" customHeight="1">
      <c r="F373" s="565"/>
      <c r="K373" s="565"/>
    </row>
    <row r="374" spans="6:11" ht="21" customHeight="1">
      <c r="F374" s="565"/>
      <c r="K374" s="565"/>
    </row>
    <row r="375" spans="6:11" ht="21" customHeight="1">
      <c r="F375" s="565"/>
      <c r="K375" s="565"/>
    </row>
    <row r="376" spans="6:11" ht="21" customHeight="1">
      <c r="F376" s="565"/>
      <c r="K376" s="565"/>
    </row>
    <row r="377" spans="6:11" ht="21" customHeight="1">
      <c r="F377" s="565"/>
      <c r="K377" s="565"/>
    </row>
    <row r="378" spans="6:11" ht="21" customHeight="1">
      <c r="F378" s="565"/>
      <c r="K378" s="565"/>
    </row>
    <row r="379" spans="6:11" ht="21" customHeight="1">
      <c r="F379" s="565"/>
      <c r="K379" s="565"/>
    </row>
    <row r="380" spans="6:11" ht="21" customHeight="1">
      <c r="F380" s="565"/>
      <c r="K380" s="565"/>
    </row>
    <row r="381" spans="6:11" ht="21" customHeight="1">
      <c r="F381" s="565"/>
      <c r="K381" s="565"/>
    </row>
    <row r="382" spans="6:11" ht="21" customHeight="1">
      <c r="F382" s="565"/>
      <c r="K382" s="565"/>
    </row>
    <row r="383" spans="6:11" ht="21" customHeight="1">
      <c r="F383" s="565"/>
      <c r="K383" s="565"/>
    </row>
    <row r="384" spans="6:11" ht="21" customHeight="1">
      <c r="F384" s="565"/>
      <c r="K384" s="565"/>
    </row>
    <row r="385" spans="6:11" ht="21" customHeight="1">
      <c r="F385" s="565"/>
      <c r="K385" s="565"/>
    </row>
    <row r="386" spans="6:11" ht="21" customHeight="1">
      <c r="F386" s="565"/>
      <c r="K386" s="565"/>
    </row>
    <row r="387" spans="6:11" ht="21" customHeight="1">
      <c r="F387" s="565"/>
      <c r="K387" s="565"/>
    </row>
    <row r="388" spans="6:11" ht="21" customHeight="1">
      <c r="F388" s="565"/>
      <c r="K388" s="565"/>
    </row>
    <row r="389" spans="6:11" ht="21" customHeight="1">
      <c r="F389" s="565"/>
      <c r="K389" s="565"/>
    </row>
    <row r="390" spans="6:11" ht="21" customHeight="1">
      <c r="F390" s="565"/>
      <c r="K390" s="565"/>
    </row>
    <row r="391" spans="6:11" ht="21" customHeight="1">
      <c r="F391" s="565"/>
      <c r="K391" s="565"/>
    </row>
    <row r="392" spans="6:11" ht="21" customHeight="1">
      <c r="F392" s="565"/>
      <c r="K392" s="565"/>
    </row>
    <row r="393" spans="6:11" ht="21" customHeight="1">
      <c r="F393" s="565"/>
      <c r="K393" s="565"/>
    </row>
    <row r="394" spans="6:11" ht="21" customHeight="1">
      <c r="F394" s="565"/>
      <c r="K394" s="565"/>
    </row>
    <row r="395" spans="6:11" ht="21" customHeight="1">
      <c r="F395" s="565"/>
      <c r="K395" s="565"/>
    </row>
    <row r="396" spans="6:11" ht="21" customHeight="1">
      <c r="F396" s="565"/>
      <c r="K396" s="565"/>
    </row>
    <row r="397" spans="6:11" ht="21" customHeight="1">
      <c r="F397" s="565"/>
      <c r="K397" s="565"/>
    </row>
    <row r="398" spans="6:11" ht="21" customHeight="1">
      <c r="F398" s="565"/>
      <c r="K398" s="565"/>
    </row>
    <row r="399" spans="6:11" ht="21" customHeight="1">
      <c r="F399" s="565"/>
      <c r="K399" s="565"/>
    </row>
    <row r="400" spans="6:11" ht="21" customHeight="1">
      <c r="F400" s="565"/>
      <c r="K400" s="565"/>
    </row>
    <row r="401" spans="6:11" ht="21" customHeight="1">
      <c r="F401" s="565"/>
      <c r="K401" s="565"/>
    </row>
    <row r="402" spans="6:11" ht="21" customHeight="1">
      <c r="F402" s="565"/>
      <c r="K402" s="565"/>
    </row>
    <row r="403" spans="6:11" ht="21" customHeight="1">
      <c r="F403" s="565"/>
      <c r="K403" s="565"/>
    </row>
    <row r="404" spans="6:11" ht="21" customHeight="1">
      <c r="F404" s="565"/>
      <c r="K404" s="565"/>
    </row>
    <row r="405" spans="6:11" ht="21" customHeight="1">
      <c r="F405" s="565"/>
      <c r="K405" s="565"/>
    </row>
    <row r="406" spans="6:11" ht="21" customHeight="1">
      <c r="F406" s="565"/>
      <c r="K406" s="565"/>
    </row>
    <row r="407" spans="6:11" ht="21" customHeight="1">
      <c r="F407" s="565"/>
      <c r="K407" s="565"/>
    </row>
    <row r="408" spans="6:11" ht="21" customHeight="1">
      <c r="F408" s="565"/>
      <c r="K408" s="565"/>
    </row>
    <row r="409" spans="6:11" ht="21" customHeight="1">
      <c r="F409" s="565"/>
      <c r="K409" s="565"/>
    </row>
    <row r="410" spans="6:11" ht="21" customHeight="1">
      <c r="F410" s="565"/>
      <c r="K410" s="565"/>
    </row>
    <row r="411" spans="6:11" ht="21" customHeight="1">
      <c r="F411" s="565"/>
      <c r="K411" s="565"/>
    </row>
    <row r="412" spans="6:11" ht="21" customHeight="1">
      <c r="F412" s="565"/>
      <c r="K412" s="565"/>
    </row>
    <row r="413" spans="6:11" ht="21" customHeight="1">
      <c r="F413" s="565"/>
      <c r="K413" s="565"/>
    </row>
    <row r="414" spans="6:11" ht="21" customHeight="1">
      <c r="F414" s="565"/>
      <c r="K414" s="565"/>
    </row>
    <row r="415" spans="6:11" ht="21" customHeight="1">
      <c r="F415" s="565"/>
      <c r="K415" s="565"/>
    </row>
    <row r="416" spans="6:11" ht="21" customHeight="1">
      <c r="F416" s="565"/>
      <c r="K416" s="565"/>
    </row>
    <row r="417" spans="6:11" ht="21" customHeight="1">
      <c r="F417" s="565"/>
      <c r="K417" s="565"/>
    </row>
    <row r="418" spans="6:11" ht="21" customHeight="1">
      <c r="F418" s="565"/>
      <c r="K418" s="565"/>
    </row>
    <row r="419" spans="6:11" ht="21" customHeight="1">
      <c r="F419" s="565"/>
      <c r="K419" s="565"/>
    </row>
    <row r="420" spans="6:11" ht="21" customHeight="1">
      <c r="F420" s="565"/>
      <c r="K420" s="565"/>
    </row>
    <row r="421" spans="6:11" ht="21" customHeight="1">
      <c r="F421" s="565"/>
      <c r="K421" s="565"/>
    </row>
    <row r="422" spans="6:11" ht="21" customHeight="1">
      <c r="F422" s="565"/>
      <c r="K422" s="565"/>
    </row>
    <row r="423" spans="6:11" ht="21" customHeight="1">
      <c r="F423" s="565"/>
      <c r="K423" s="565"/>
    </row>
    <row r="424" spans="6:11" ht="21" customHeight="1">
      <c r="F424" s="565"/>
      <c r="K424" s="565"/>
    </row>
    <row r="425" spans="6:11" ht="21" customHeight="1">
      <c r="F425" s="565"/>
      <c r="K425" s="565"/>
    </row>
    <row r="426" spans="6:11" ht="21" customHeight="1">
      <c r="F426" s="565"/>
      <c r="K426" s="565"/>
    </row>
    <row r="427" spans="6:11" ht="21" customHeight="1">
      <c r="F427" s="565"/>
      <c r="K427" s="565"/>
    </row>
    <row r="428" spans="6:11" ht="21" customHeight="1">
      <c r="F428" s="565"/>
      <c r="K428" s="565"/>
    </row>
    <row r="429" spans="6:11" ht="21" customHeight="1">
      <c r="F429" s="565"/>
      <c r="K429" s="565"/>
    </row>
    <row r="430" spans="6:11" ht="21" customHeight="1">
      <c r="F430" s="565"/>
      <c r="K430" s="565"/>
    </row>
    <row r="431" spans="6:11" ht="21" customHeight="1">
      <c r="F431" s="565"/>
      <c r="K431" s="565"/>
    </row>
    <row r="432" spans="6:11" ht="21" customHeight="1">
      <c r="F432" s="565"/>
      <c r="K432" s="565"/>
    </row>
    <row r="433" spans="6:11" ht="21" customHeight="1">
      <c r="F433" s="565"/>
      <c r="K433" s="565"/>
    </row>
    <row r="434" spans="6:11" ht="21" customHeight="1">
      <c r="F434" s="565"/>
      <c r="K434" s="565"/>
    </row>
    <row r="435" spans="6:11" ht="21" customHeight="1">
      <c r="F435" s="565"/>
      <c r="K435" s="565"/>
    </row>
    <row r="436" spans="6:11" ht="21" customHeight="1">
      <c r="F436" s="565"/>
      <c r="K436" s="565"/>
    </row>
    <row r="437" spans="6:11" ht="21" customHeight="1">
      <c r="F437" s="565"/>
      <c r="K437" s="565"/>
    </row>
    <row r="438" spans="6:11" ht="21" customHeight="1">
      <c r="F438" s="565"/>
      <c r="K438" s="565"/>
    </row>
    <row r="439" spans="6:11" ht="21" customHeight="1">
      <c r="F439" s="565"/>
      <c r="K439" s="565"/>
    </row>
    <row r="440" spans="6:11" ht="21" customHeight="1">
      <c r="F440" s="565"/>
      <c r="K440" s="565"/>
    </row>
    <row r="441" spans="6:11" ht="21" customHeight="1">
      <c r="F441" s="565"/>
      <c r="K441" s="565"/>
    </row>
    <row r="442" spans="6:11" ht="21" customHeight="1">
      <c r="F442" s="565"/>
      <c r="K442" s="565"/>
    </row>
    <row r="443" spans="6:11" ht="21" customHeight="1">
      <c r="F443" s="565"/>
      <c r="K443" s="565"/>
    </row>
    <row r="444" spans="6:11" ht="21" customHeight="1">
      <c r="F444" s="565"/>
      <c r="K444" s="565"/>
    </row>
    <row r="445" spans="6:11" ht="21" customHeight="1">
      <c r="F445" s="565"/>
      <c r="K445" s="565"/>
    </row>
    <row r="446" spans="6:11" ht="21" customHeight="1">
      <c r="F446" s="565"/>
      <c r="K446" s="565"/>
    </row>
    <row r="447" spans="6:11" ht="21" customHeight="1">
      <c r="F447" s="565"/>
      <c r="K447" s="565"/>
    </row>
    <row r="448" spans="6:11" ht="21" customHeight="1">
      <c r="F448" s="565"/>
      <c r="K448" s="565"/>
    </row>
    <row r="449" spans="6:11" ht="21" customHeight="1">
      <c r="F449" s="565"/>
      <c r="K449" s="565"/>
    </row>
    <row r="450" spans="6:11" ht="21" customHeight="1">
      <c r="F450" s="565"/>
      <c r="K450" s="565"/>
    </row>
    <row r="451" spans="6:11" ht="21" customHeight="1">
      <c r="F451" s="565"/>
      <c r="K451" s="565"/>
    </row>
    <row r="452" spans="6:11" ht="21" customHeight="1">
      <c r="F452" s="565"/>
      <c r="K452" s="565"/>
    </row>
    <row r="453" spans="6:11" ht="21" customHeight="1">
      <c r="F453" s="565"/>
      <c r="K453" s="565"/>
    </row>
    <row r="454" spans="6:11" ht="21" customHeight="1">
      <c r="F454" s="565"/>
      <c r="K454" s="565"/>
    </row>
    <row r="455" spans="6:11" ht="21" customHeight="1">
      <c r="F455" s="565"/>
      <c r="K455" s="565"/>
    </row>
    <row r="456" spans="6:11" ht="21" customHeight="1">
      <c r="F456" s="565"/>
      <c r="K456" s="565"/>
    </row>
    <row r="457" spans="6:11" ht="21" customHeight="1">
      <c r="F457" s="565"/>
      <c r="K457" s="565"/>
    </row>
    <row r="458" spans="6:11" ht="21" customHeight="1">
      <c r="F458" s="565"/>
      <c r="K458" s="565"/>
    </row>
    <row r="459" spans="6:11" ht="21" customHeight="1">
      <c r="F459" s="565"/>
      <c r="K459" s="565"/>
    </row>
    <row r="460" spans="6:11" ht="21" customHeight="1">
      <c r="F460" s="565"/>
      <c r="K460" s="565"/>
    </row>
    <row r="461" spans="6:11" ht="21" customHeight="1">
      <c r="F461" s="565"/>
      <c r="K461" s="565"/>
    </row>
    <row r="462" spans="6:11" ht="21" customHeight="1">
      <c r="F462" s="565"/>
      <c r="K462" s="565"/>
    </row>
    <row r="463" spans="6:11" ht="21" customHeight="1">
      <c r="F463" s="565"/>
      <c r="K463" s="565"/>
    </row>
    <row r="464" spans="6:11" ht="21" customHeight="1">
      <c r="F464" s="565"/>
      <c r="K464" s="565"/>
    </row>
    <row r="465" spans="6:11" ht="21" customHeight="1">
      <c r="F465" s="565"/>
      <c r="K465" s="565"/>
    </row>
    <row r="466" spans="6:11" ht="21" customHeight="1">
      <c r="F466" s="565"/>
      <c r="K466" s="565"/>
    </row>
    <row r="467" spans="6:11" ht="21" customHeight="1">
      <c r="F467" s="565"/>
      <c r="K467" s="565"/>
    </row>
    <row r="468" spans="6:11" ht="21" customHeight="1">
      <c r="F468" s="565"/>
      <c r="K468" s="565"/>
    </row>
    <row r="469" spans="6:11" ht="21" customHeight="1">
      <c r="F469" s="565"/>
      <c r="K469" s="565"/>
    </row>
    <row r="470" spans="6:11" ht="21" customHeight="1">
      <c r="F470" s="565"/>
      <c r="K470" s="565"/>
    </row>
    <row r="471" spans="6:11" ht="21" customHeight="1">
      <c r="F471" s="565"/>
      <c r="K471" s="565"/>
    </row>
    <row r="472" spans="6:11" ht="21" customHeight="1">
      <c r="F472" s="565"/>
      <c r="K472" s="565"/>
    </row>
    <row r="473" spans="6:11" ht="21" customHeight="1">
      <c r="F473" s="565"/>
      <c r="K473" s="565"/>
    </row>
    <row r="474" spans="6:11" ht="21" customHeight="1">
      <c r="F474" s="565"/>
      <c r="K474" s="565"/>
    </row>
    <row r="475" spans="6:11" ht="21" customHeight="1">
      <c r="F475" s="565"/>
      <c r="K475" s="565"/>
    </row>
    <row r="476" spans="6:11" ht="21" customHeight="1">
      <c r="F476" s="565"/>
      <c r="K476" s="565"/>
    </row>
    <row r="477" spans="6:11" ht="21" customHeight="1">
      <c r="F477" s="565"/>
      <c r="K477" s="565"/>
    </row>
    <row r="478" spans="6:11" ht="21" customHeight="1">
      <c r="F478" s="565"/>
      <c r="K478" s="565"/>
    </row>
    <row r="479" spans="6:11" ht="21" customHeight="1">
      <c r="F479" s="565"/>
      <c r="K479" s="565"/>
    </row>
    <row r="480" spans="6:11" ht="21" customHeight="1">
      <c r="F480" s="565"/>
      <c r="K480" s="565"/>
    </row>
    <row r="481" spans="6:11" ht="21" customHeight="1">
      <c r="F481" s="565"/>
      <c r="K481" s="565"/>
    </row>
    <row r="482" spans="6:11" ht="21" customHeight="1">
      <c r="F482" s="565"/>
      <c r="K482" s="565"/>
    </row>
    <row r="483" spans="6:11" ht="21" customHeight="1">
      <c r="F483" s="565"/>
      <c r="K483" s="565"/>
    </row>
    <row r="484" spans="6:11" ht="21" customHeight="1">
      <c r="F484" s="565"/>
      <c r="K484" s="565"/>
    </row>
    <row r="485" spans="6:11" ht="21" customHeight="1">
      <c r="F485" s="565"/>
      <c r="K485" s="565"/>
    </row>
    <row r="486" spans="6:11" ht="21" customHeight="1">
      <c r="F486" s="565"/>
      <c r="K486" s="565"/>
    </row>
    <row r="487" spans="6:11" ht="21" customHeight="1">
      <c r="F487" s="565"/>
      <c r="K487" s="565"/>
    </row>
    <row r="488" spans="6:11" ht="21" customHeight="1">
      <c r="F488" s="565"/>
      <c r="K488" s="565"/>
    </row>
    <row r="489" spans="6:11" ht="21" customHeight="1">
      <c r="F489" s="565"/>
      <c r="K489" s="565"/>
    </row>
    <row r="490" spans="6:11" ht="21" customHeight="1">
      <c r="F490" s="565"/>
      <c r="K490" s="565"/>
    </row>
    <row r="491" spans="6:11" ht="21" customHeight="1">
      <c r="F491" s="565"/>
      <c r="K491" s="565"/>
    </row>
    <row r="492" spans="6:11" ht="21" customHeight="1">
      <c r="F492" s="565"/>
      <c r="K492" s="565"/>
    </row>
    <row r="493" spans="6:11" ht="21" customHeight="1">
      <c r="F493" s="565"/>
      <c r="K493" s="565"/>
    </row>
    <row r="494" spans="6:11" ht="21" customHeight="1">
      <c r="F494" s="565"/>
      <c r="K494" s="565"/>
    </row>
    <row r="495" spans="6:11" ht="21" customHeight="1">
      <c r="F495" s="565"/>
      <c r="K495" s="565"/>
    </row>
    <row r="496" spans="6:11" ht="21" customHeight="1">
      <c r="F496" s="565"/>
      <c r="K496" s="565"/>
    </row>
    <row r="497" spans="6:11" ht="21" customHeight="1">
      <c r="F497" s="565"/>
      <c r="K497" s="565"/>
    </row>
    <row r="498" spans="6:11" ht="21" customHeight="1">
      <c r="F498" s="565"/>
      <c r="K498" s="565"/>
    </row>
    <row r="499" spans="6:11" ht="21" customHeight="1">
      <c r="F499" s="565"/>
      <c r="K499" s="565"/>
    </row>
    <row r="500" spans="6:11" ht="21" customHeight="1">
      <c r="F500" s="565"/>
      <c r="K500" s="565"/>
    </row>
    <row r="501" spans="6:11" ht="21" customHeight="1">
      <c r="F501" s="565"/>
      <c r="K501" s="565"/>
    </row>
    <row r="502" spans="6:11" ht="21" customHeight="1">
      <c r="F502" s="565"/>
      <c r="K502" s="565"/>
    </row>
    <row r="503" spans="6:11" ht="21" customHeight="1">
      <c r="F503" s="565"/>
      <c r="K503" s="565"/>
    </row>
    <row r="504" spans="6:11" ht="21" customHeight="1">
      <c r="F504" s="565"/>
      <c r="K504" s="565"/>
    </row>
    <row r="505" spans="6:11" ht="21" customHeight="1">
      <c r="F505" s="565"/>
      <c r="K505" s="565"/>
    </row>
    <row r="506" spans="6:11" ht="21" customHeight="1">
      <c r="F506" s="565"/>
      <c r="K506" s="565"/>
    </row>
    <row r="507" spans="6:11" ht="21" customHeight="1">
      <c r="F507" s="565"/>
      <c r="K507" s="565"/>
    </row>
    <row r="508" spans="6:11" ht="21" customHeight="1">
      <c r="F508" s="565"/>
      <c r="K508" s="565"/>
    </row>
    <row r="509" spans="6:11" ht="21" customHeight="1">
      <c r="F509" s="565"/>
      <c r="K509" s="565"/>
    </row>
    <row r="510" spans="6:11" ht="21" customHeight="1">
      <c r="F510" s="565"/>
      <c r="K510" s="565"/>
    </row>
    <row r="511" spans="6:11" ht="21" customHeight="1">
      <c r="F511" s="565"/>
      <c r="K511" s="565"/>
    </row>
    <row r="512" spans="6:11" ht="21" customHeight="1">
      <c r="F512" s="565"/>
      <c r="K512" s="565"/>
    </row>
    <row r="513" spans="6:11" ht="21" customHeight="1">
      <c r="F513" s="565"/>
      <c r="K513" s="565"/>
    </row>
    <row r="514" spans="6:11" ht="21" customHeight="1">
      <c r="F514" s="565"/>
      <c r="K514" s="565"/>
    </row>
    <row r="515" spans="6:11" ht="21" customHeight="1">
      <c r="F515" s="565"/>
      <c r="K515" s="565"/>
    </row>
    <row r="516" spans="6:11" ht="21" customHeight="1">
      <c r="F516" s="565"/>
      <c r="K516" s="565"/>
    </row>
    <row r="517" spans="6:11" ht="21" customHeight="1">
      <c r="F517" s="565"/>
      <c r="K517" s="565"/>
    </row>
    <row r="518" spans="6:11" ht="21" customHeight="1">
      <c r="F518" s="565"/>
      <c r="K518" s="565"/>
    </row>
    <row r="519" spans="6:11" ht="21" customHeight="1">
      <c r="F519" s="565"/>
      <c r="K519" s="565"/>
    </row>
    <row r="520" spans="6:11" ht="21" customHeight="1">
      <c r="F520" s="565"/>
      <c r="K520" s="565"/>
    </row>
    <row r="521" spans="6:11" ht="21" customHeight="1">
      <c r="F521" s="565"/>
      <c r="K521" s="565"/>
    </row>
    <row r="522" spans="6:11" ht="21" customHeight="1">
      <c r="F522" s="565"/>
      <c r="K522" s="565"/>
    </row>
    <row r="523" spans="6:11" ht="21" customHeight="1">
      <c r="F523" s="565"/>
      <c r="K523" s="565"/>
    </row>
    <row r="524" spans="6:11" ht="21" customHeight="1">
      <c r="F524" s="565"/>
      <c r="K524" s="565"/>
    </row>
    <row r="525" spans="6:11" ht="21" customHeight="1">
      <c r="F525" s="565"/>
      <c r="K525" s="565"/>
    </row>
    <row r="526" spans="6:11" ht="21" customHeight="1">
      <c r="F526" s="565"/>
      <c r="K526" s="565"/>
    </row>
    <row r="527" spans="6:11" ht="21" customHeight="1">
      <c r="F527" s="565"/>
      <c r="K527" s="565"/>
    </row>
    <row r="528" spans="6:11" ht="21" customHeight="1">
      <c r="F528" s="565"/>
      <c r="K528" s="565"/>
    </row>
    <row r="529" spans="6:11" ht="21" customHeight="1">
      <c r="F529" s="565"/>
      <c r="K529" s="565"/>
    </row>
    <row r="530" spans="6:11" ht="21" customHeight="1">
      <c r="F530" s="565"/>
      <c r="K530" s="565"/>
    </row>
    <row r="531" spans="6:11" ht="21" customHeight="1">
      <c r="F531" s="565"/>
      <c r="K531" s="565"/>
    </row>
    <row r="532" spans="6:11" ht="21" customHeight="1">
      <c r="F532" s="565"/>
      <c r="K532" s="565"/>
    </row>
    <row r="533" spans="6:11" ht="21" customHeight="1">
      <c r="F533" s="565"/>
      <c r="K533" s="565"/>
    </row>
    <row r="534" spans="6:11" ht="21" customHeight="1">
      <c r="F534" s="565"/>
      <c r="K534" s="565"/>
    </row>
    <row r="535" spans="6:11" ht="21" customHeight="1">
      <c r="F535" s="565"/>
      <c r="K535" s="565"/>
    </row>
    <row r="536" spans="6:11" ht="21" customHeight="1">
      <c r="F536" s="565"/>
      <c r="K536" s="565"/>
    </row>
    <row r="537" spans="6:11" ht="21" customHeight="1">
      <c r="F537" s="565"/>
      <c r="K537" s="565"/>
    </row>
    <row r="538" spans="6:11" ht="21" customHeight="1">
      <c r="F538" s="565"/>
      <c r="K538" s="565"/>
    </row>
    <row r="539" spans="6:11" ht="21" customHeight="1">
      <c r="F539" s="565"/>
      <c r="K539" s="565"/>
    </row>
    <row r="540" spans="6:11" ht="21" customHeight="1">
      <c r="F540" s="565"/>
      <c r="K540" s="565"/>
    </row>
    <row r="541" spans="6:11" ht="21" customHeight="1">
      <c r="F541" s="565"/>
      <c r="K541" s="565"/>
    </row>
    <row r="542" spans="6:11" ht="21" customHeight="1">
      <c r="F542" s="565"/>
      <c r="K542" s="565"/>
    </row>
    <row r="543" spans="6:11" ht="21" customHeight="1">
      <c r="F543" s="565"/>
      <c r="K543" s="565"/>
    </row>
    <row r="544" spans="6:11" ht="21" customHeight="1">
      <c r="F544" s="565"/>
      <c r="K544" s="565"/>
    </row>
    <row r="545" spans="6:11" ht="21" customHeight="1">
      <c r="F545" s="565"/>
      <c r="K545" s="565"/>
    </row>
    <row r="546" spans="6:11" ht="21" customHeight="1">
      <c r="F546" s="565"/>
      <c r="K546" s="565"/>
    </row>
    <row r="547" spans="6:11" ht="21" customHeight="1">
      <c r="F547" s="565"/>
      <c r="K547" s="565"/>
    </row>
    <row r="548" spans="6:11" ht="21" customHeight="1">
      <c r="F548" s="565"/>
      <c r="K548" s="565"/>
    </row>
    <row r="549" spans="6:11" ht="21" customHeight="1">
      <c r="F549" s="565"/>
      <c r="K549" s="565"/>
    </row>
    <row r="550" spans="6:11" ht="21" customHeight="1">
      <c r="F550" s="565"/>
      <c r="K550" s="565"/>
    </row>
    <row r="551" spans="6:11" ht="21" customHeight="1">
      <c r="F551" s="565"/>
      <c r="K551" s="565"/>
    </row>
    <row r="552" spans="6:11" ht="21" customHeight="1">
      <c r="F552" s="565"/>
      <c r="K552" s="565"/>
    </row>
    <row r="553" spans="6:11" ht="21" customHeight="1">
      <c r="F553" s="565"/>
      <c r="K553" s="565"/>
    </row>
    <row r="554" spans="6:11" ht="21" customHeight="1">
      <c r="F554" s="565"/>
      <c r="K554" s="565"/>
    </row>
    <row r="555" spans="6:11" ht="21" customHeight="1">
      <c r="F555" s="565"/>
      <c r="K555" s="565"/>
    </row>
    <row r="556" spans="6:11" ht="21" customHeight="1">
      <c r="F556" s="565"/>
      <c r="K556" s="565"/>
    </row>
    <row r="557" spans="6:11" ht="21" customHeight="1">
      <c r="F557" s="565"/>
      <c r="K557" s="565"/>
    </row>
    <row r="558" spans="6:11" ht="21" customHeight="1">
      <c r="F558" s="565"/>
      <c r="K558" s="565"/>
    </row>
    <row r="559" spans="6:11" ht="21" customHeight="1">
      <c r="F559" s="565"/>
      <c r="K559" s="565"/>
    </row>
    <row r="560" spans="6:11" ht="21" customHeight="1">
      <c r="F560" s="565"/>
      <c r="K560" s="565"/>
    </row>
    <row r="561" spans="6:11" ht="21" customHeight="1">
      <c r="F561" s="565"/>
      <c r="K561" s="565"/>
    </row>
    <row r="562" spans="6:11" ht="21" customHeight="1">
      <c r="F562" s="565"/>
      <c r="K562" s="565"/>
    </row>
    <row r="563" spans="6:11" ht="21" customHeight="1">
      <c r="F563" s="565"/>
      <c r="K563" s="565"/>
    </row>
    <row r="564" spans="6:11" ht="21" customHeight="1">
      <c r="F564" s="565"/>
      <c r="K564" s="565"/>
    </row>
    <row r="565" spans="6:11" ht="21" customHeight="1">
      <c r="F565" s="565"/>
      <c r="K565" s="565"/>
    </row>
    <row r="566" spans="6:11" ht="21" customHeight="1">
      <c r="F566" s="565"/>
      <c r="K566" s="565"/>
    </row>
    <row r="567" spans="6:11" ht="21" customHeight="1">
      <c r="F567" s="565"/>
      <c r="K567" s="565"/>
    </row>
    <row r="568" spans="6:11" ht="21" customHeight="1">
      <c r="F568" s="565"/>
      <c r="K568" s="565"/>
    </row>
    <row r="569" spans="6:11" ht="21" customHeight="1">
      <c r="F569" s="565"/>
      <c r="K569" s="565"/>
    </row>
    <row r="570" spans="6:11" ht="21" customHeight="1">
      <c r="F570" s="565"/>
      <c r="K570" s="565"/>
    </row>
    <row r="571" spans="6:11" ht="21" customHeight="1">
      <c r="F571" s="565"/>
      <c r="K571" s="565"/>
    </row>
    <row r="572" spans="6:11" ht="21" customHeight="1">
      <c r="F572" s="565"/>
      <c r="K572" s="565"/>
    </row>
    <row r="573" spans="6:11" ht="21" customHeight="1">
      <c r="F573" s="565"/>
      <c r="K573" s="565"/>
    </row>
    <row r="574" spans="6:11" ht="21" customHeight="1">
      <c r="F574" s="565"/>
      <c r="K574" s="565"/>
    </row>
    <row r="575" spans="6:11" ht="21" customHeight="1">
      <c r="F575" s="565"/>
      <c r="K575" s="565"/>
    </row>
    <row r="576" spans="6:11" ht="21" customHeight="1">
      <c r="F576" s="565"/>
      <c r="K576" s="565"/>
    </row>
    <row r="577" spans="6:11" ht="21" customHeight="1">
      <c r="F577" s="565"/>
      <c r="K577" s="565"/>
    </row>
    <row r="578" spans="6:11" ht="21" customHeight="1">
      <c r="F578" s="565"/>
      <c r="K578" s="565"/>
    </row>
    <row r="579" spans="6:11" ht="21" customHeight="1">
      <c r="F579" s="565"/>
      <c r="K579" s="565"/>
    </row>
    <row r="580" spans="6:11" ht="21" customHeight="1">
      <c r="F580" s="565"/>
      <c r="K580" s="565"/>
    </row>
    <row r="581" spans="6:11" ht="21" customHeight="1">
      <c r="F581" s="565"/>
      <c r="K581" s="565"/>
    </row>
    <row r="582" spans="6:11" ht="21" customHeight="1">
      <c r="F582" s="565"/>
      <c r="K582" s="565"/>
    </row>
    <row r="583" spans="6:11" ht="21" customHeight="1">
      <c r="F583" s="565"/>
      <c r="K583" s="565"/>
    </row>
    <row r="584" spans="6:11" ht="21" customHeight="1">
      <c r="F584" s="565"/>
      <c r="K584" s="565"/>
    </row>
    <row r="585" spans="6:11" ht="21" customHeight="1">
      <c r="F585" s="565"/>
      <c r="K585" s="565"/>
    </row>
    <row r="586" spans="6:11" ht="21" customHeight="1">
      <c r="F586" s="565"/>
      <c r="K586" s="565"/>
    </row>
    <row r="587" spans="6:11" ht="21" customHeight="1">
      <c r="F587" s="565"/>
      <c r="K587" s="565"/>
    </row>
    <row r="588" spans="6:11" ht="21" customHeight="1">
      <c r="F588" s="565"/>
      <c r="K588" s="565"/>
    </row>
    <row r="589" spans="6:11" ht="21" customHeight="1">
      <c r="F589" s="565"/>
      <c r="K589" s="565"/>
    </row>
    <row r="590" spans="6:11" ht="21" customHeight="1">
      <c r="F590" s="565"/>
      <c r="K590" s="565"/>
    </row>
    <row r="591" spans="6:11" ht="21" customHeight="1">
      <c r="F591" s="565"/>
      <c r="K591" s="565"/>
    </row>
    <row r="592" spans="6:11" ht="21" customHeight="1">
      <c r="F592" s="565"/>
      <c r="K592" s="565"/>
    </row>
    <row r="593" spans="6:11" ht="21" customHeight="1">
      <c r="F593" s="565"/>
      <c r="K593" s="565"/>
    </row>
    <row r="594" spans="6:11" ht="21" customHeight="1">
      <c r="F594" s="565"/>
      <c r="K594" s="565"/>
    </row>
    <row r="595" spans="6:11" ht="21" customHeight="1">
      <c r="F595" s="565"/>
      <c r="K595" s="565"/>
    </row>
    <row r="596" spans="6:11" ht="21" customHeight="1">
      <c r="F596" s="565"/>
      <c r="K596" s="565"/>
    </row>
    <row r="597" spans="6:11" ht="21" customHeight="1">
      <c r="F597" s="565"/>
      <c r="K597" s="565"/>
    </row>
    <row r="598" spans="6:11" ht="21" customHeight="1">
      <c r="F598" s="565"/>
      <c r="K598" s="565"/>
    </row>
    <row r="599" spans="6:11" ht="21" customHeight="1">
      <c r="F599" s="565"/>
      <c r="K599" s="565"/>
    </row>
    <row r="600" spans="6:11" ht="21" customHeight="1">
      <c r="F600" s="565"/>
      <c r="K600" s="565"/>
    </row>
    <row r="601" spans="6:11" ht="21" customHeight="1">
      <c r="F601" s="565"/>
      <c r="K601" s="565"/>
    </row>
    <row r="602" spans="6:11" ht="21" customHeight="1">
      <c r="F602" s="565"/>
      <c r="K602" s="565"/>
    </row>
    <row r="603" spans="6:11" ht="21" customHeight="1">
      <c r="F603" s="565"/>
      <c r="K603" s="565"/>
    </row>
    <row r="604" spans="6:11" ht="21" customHeight="1">
      <c r="F604" s="565"/>
      <c r="K604" s="565"/>
    </row>
    <row r="605" spans="6:11" ht="21" customHeight="1">
      <c r="F605" s="565"/>
      <c r="K605" s="565"/>
    </row>
    <row r="606" spans="6:11" ht="21" customHeight="1">
      <c r="F606" s="565"/>
      <c r="K606" s="565"/>
    </row>
    <row r="607" spans="6:11" ht="21" customHeight="1">
      <c r="F607" s="565"/>
      <c r="K607" s="565"/>
    </row>
    <row r="608" spans="6:11" ht="21" customHeight="1">
      <c r="F608" s="565"/>
      <c r="K608" s="565"/>
    </row>
    <row r="609" spans="6:11" ht="21" customHeight="1">
      <c r="F609" s="565"/>
      <c r="K609" s="565"/>
    </row>
    <row r="610" spans="6:11" ht="21" customHeight="1">
      <c r="F610" s="565"/>
      <c r="K610" s="565"/>
    </row>
    <row r="611" spans="6:11" ht="21" customHeight="1">
      <c r="F611" s="565"/>
      <c r="K611" s="565"/>
    </row>
    <row r="612" spans="6:11" ht="21" customHeight="1">
      <c r="F612" s="565"/>
      <c r="K612" s="565"/>
    </row>
    <row r="613" spans="6:11" ht="21" customHeight="1">
      <c r="F613" s="565"/>
      <c r="K613" s="565"/>
    </row>
    <row r="614" spans="6:11" ht="21" customHeight="1">
      <c r="F614" s="565"/>
      <c r="K614" s="565"/>
    </row>
    <row r="615" spans="6:11" ht="21" customHeight="1">
      <c r="F615" s="565"/>
      <c r="K615" s="565"/>
    </row>
    <row r="616" spans="6:11" ht="21" customHeight="1">
      <c r="F616" s="565"/>
      <c r="K616" s="565"/>
    </row>
    <row r="617" spans="6:11" ht="21" customHeight="1">
      <c r="F617" s="565"/>
      <c r="K617" s="565"/>
    </row>
    <row r="618" spans="6:11" ht="21" customHeight="1">
      <c r="F618" s="565"/>
      <c r="K618" s="565"/>
    </row>
    <row r="619" spans="6:11" ht="21" customHeight="1">
      <c r="F619" s="565"/>
      <c r="K619" s="565"/>
    </row>
    <row r="620" spans="6:11" ht="21" customHeight="1">
      <c r="F620" s="565"/>
      <c r="K620" s="565"/>
    </row>
    <row r="621" spans="6:11" ht="21" customHeight="1">
      <c r="F621" s="565"/>
      <c r="K621" s="565"/>
    </row>
    <row r="622" spans="6:11" ht="21" customHeight="1">
      <c r="F622" s="565"/>
      <c r="K622" s="565"/>
    </row>
    <row r="623" spans="6:11" ht="21" customHeight="1">
      <c r="F623" s="565"/>
      <c r="K623" s="565"/>
    </row>
    <row r="624" spans="6:11" ht="21" customHeight="1">
      <c r="F624" s="565"/>
      <c r="K624" s="565"/>
    </row>
    <row r="625" spans="6:11" ht="21" customHeight="1">
      <c r="F625" s="565"/>
      <c r="K625" s="565"/>
    </row>
    <row r="626" spans="6:11" ht="21" customHeight="1">
      <c r="F626" s="565"/>
      <c r="K626" s="565"/>
    </row>
    <row r="627" spans="6:11" ht="21" customHeight="1">
      <c r="F627" s="565"/>
      <c r="K627" s="565"/>
    </row>
    <row r="628" spans="6:11" ht="21" customHeight="1">
      <c r="F628" s="565"/>
      <c r="K628" s="565"/>
    </row>
    <row r="629" spans="6:11" ht="21" customHeight="1">
      <c r="F629" s="565"/>
      <c r="K629" s="565"/>
    </row>
    <row r="630" spans="6:11" ht="21" customHeight="1">
      <c r="F630" s="565"/>
      <c r="K630" s="565"/>
    </row>
    <row r="631" spans="6:11" ht="21" customHeight="1">
      <c r="F631" s="565"/>
      <c r="K631" s="565"/>
    </row>
    <row r="632" spans="6:11" ht="21" customHeight="1">
      <c r="F632" s="565"/>
      <c r="K632" s="565"/>
    </row>
    <row r="633" spans="6:11" ht="21" customHeight="1">
      <c r="F633" s="565"/>
      <c r="K633" s="565"/>
    </row>
    <row r="634" spans="6:11" ht="21" customHeight="1">
      <c r="F634" s="565"/>
      <c r="K634" s="565"/>
    </row>
    <row r="635" spans="6:11" ht="21" customHeight="1">
      <c r="F635" s="565"/>
      <c r="K635" s="565"/>
    </row>
    <row r="636" spans="6:11" ht="21" customHeight="1">
      <c r="F636" s="565"/>
      <c r="K636" s="565"/>
    </row>
    <row r="637" spans="6:11" ht="21" customHeight="1">
      <c r="F637" s="565"/>
      <c r="K637" s="565"/>
    </row>
    <row r="638" spans="6:11" ht="21" customHeight="1">
      <c r="F638" s="565"/>
      <c r="K638" s="565"/>
    </row>
    <row r="639" spans="6:11" ht="21" customHeight="1">
      <c r="F639" s="565"/>
      <c r="K639" s="565"/>
    </row>
    <row r="640" spans="6:11" ht="21" customHeight="1">
      <c r="F640" s="565"/>
      <c r="K640" s="565"/>
    </row>
    <row r="641" spans="6:11" ht="21" customHeight="1">
      <c r="F641" s="565"/>
      <c r="K641" s="565"/>
    </row>
    <row r="642" spans="6:11" ht="21" customHeight="1">
      <c r="F642" s="565"/>
      <c r="K642" s="565"/>
    </row>
    <row r="643" spans="6:11" ht="21" customHeight="1">
      <c r="F643" s="565"/>
      <c r="K643" s="565"/>
    </row>
    <row r="644" spans="6:11" ht="21" customHeight="1">
      <c r="F644" s="565"/>
      <c r="K644" s="565"/>
    </row>
    <row r="645" spans="6:11" ht="21" customHeight="1">
      <c r="F645" s="565"/>
      <c r="K645" s="565"/>
    </row>
    <row r="646" spans="6:11" ht="21" customHeight="1">
      <c r="F646" s="565"/>
      <c r="K646" s="565"/>
    </row>
    <row r="647" spans="6:11" ht="21" customHeight="1">
      <c r="F647" s="565"/>
      <c r="K647" s="565"/>
    </row>
    <row r="648" spans="6:11" ht="21" customHeight="1">
      <c r="F648" s="565"/>
      <c r="K648" s="565"/>
    </row>
    <row r="649" spans="6:11" ht="21" customHeight="1">
      <c r="F649" s="565"/>
      <c r="K649" s="565"/>
    </row>
    <row r="650" spans="6:11" ht="21" customHeight="1">
      <c r="F650" s="565"/>
      <c r="K650" s="565"/>
    </row>
    <row r="651" spans="6:11" ht="21" customHeight="1">
      <c r="F651" s="565"/>
      <c r="K651" s="565"/>
    </row>
    <row r="652" spans="6:11" ht="21" customHeight="1">
      <c r="F652" s="565"/>
      <c r="K652" s="565"/>
    </row>
    <row r="653" spans="6:11" ht="21" customHeight="1">
      <c r="F653" s="565"/>
      <c r="K653" s="565"/>
    </row>
    <row r="654" spans="6:11" ht="21" customHeight="1">
      <c r="F654" s="565"/>
      <c r="K654" s="565"/>
    </row>
    <row r="655" spans="6:11" ht="21" customHeight="1">
      <c r="F655" s="565"/>
      <c r="K655" s="565"/>
    </row>
    <row r="656" spans="6:11" ht="21" customHeight="1">
      <c r="F656" s="565"/>
      <c r="K656" s="565"/>
    </row>
    <row r="657" spans="6:11" ht="21" customHeight="1">
      <c r="F657" s="565"/>
      <c r="K657" s="565"/>
    </row>
    <row r="658" spans="6:11" ht="21" customHeight="1">
      <c r="F658" s="565"/>
      <c r="K658" s="565"/>
    </row>
    <row r="659" spans="6:11" ht="21" customHeight="1">
      <c r="F659" s="565"/>
      <c r="K659" s="565"/>
    </row>
    <row r="660" spans="6:11" ht="21" customHeight="1">
      <c r="F660" s="565"/>
      <c r="K660" s="565"/>
    </row>
    <row r="661" spans="6:11" ht="21" customHeight="1">
      <c r="F661" s="565"/>
      <c r="K661" s="565"/>
    </row>
    <row r="662" spans="6:11" ht="21" customHeight="1">
      <c r="F662" s="565"/>
      <c r="K662" s="565"/>
    </row>
    <row r="663" spans="6:11" ht="21" customHeight="1">
      <c r="F663" s="565"/>
      <c r="K663" s="565"/>
    </row>
    <row r="664" spans="6:11" ht="21" customHeight="1">
      <c r="F664" s="565"/>
      <c r="K664" s="565"/>
    </row>
    <row r="665" spans="6:11" ht="21" customHeight="1">
      <c r="F665" s="565"/>
      <c r="K665" s="565"/>
    </row>
    <row r="666" spans="6:11" ht="21" customHeight="1">
      <c r="F666" s="565"/>
      <c r="K666" s="565"/>
    </row>
    <row r="667" spans="6:11" ht="21" customHeight="1">
      <c r="F667" s="565"/>
      <c r="K667" s="565"/>
    </row>
    <row r="668" spans="6:11" ht="21" customHeight="1">
      <c r="F668" s="565"/>
      <c r="K668" s="565"/>
    </row>
    <row r="669" spans="6:11" ht="21" customHeight="1">
      <c r="F669" s="565"/>
      <c r="K669" s="565"/>
    </row>
    <row r="670" spans="6:11" ht="21" customHeight="1">
      <c r="F670" s="565"/>
      <c r="K670" s="565"/>
    </row>
    <row r="671" spans="6:11" ht="21" customHeight="1">
      <c r="F671" s="565"/>
      <c r="K671" s="565"/>
    </row>
    <row r="672" spans="6:11" ht="21" customHeight="1">
      <c r="F672" s="565"/>
      <c r="K672" s="565"/>
    </row>
    <row r="673" spans="6:11" ht="21" customHeight="1">
      <c r="F673" s="565"/>
      <c r="K673" s="565"/>
    </row>
    <row r="674" spans="6:11" ht="21" customHeight="1">
      <c r="F674" s="565"/>
      <c r="K674" s="565"/>
    </row>
    <row r="675" spans="6:11" ht="21" customHeight="1">
      <c r="F675" s="565"/>
      <c r="K675" s="565"/>
    </row>
    <row r="676" spans="6:11" ht="21" customHeight="1">
      <c r="F676" s="565"/>
      <c r="K676" s="565"/>
    </row>
    <row r="677" spans="6:11" ht="21" customHeight="1">
      <c r="F677" s="565"/>
      <c r="K677" s="565"/>
    </row>
    <row r="678" spans="6:11" ht="21" customHeight="1">
      <c r="F678" s="565"/>
      <c r="K678" s="565"/>
    </row>
    <row r="679" spans="6:11" ht="21" customHeight="1">
      <c r="F679" s="565"/>
      <c r="K679" s="565"/>
    </row>
    <row r="680" spans="6:11" ht="21" customHeight="1">
      <c r="F680" s="565"/>
      <c r="K680" s="565"/>
    </row>
    <row r="681" spans="6:11" ht="21" customHeight="1">
      <c r="F681" s="565"/>
      <c r="K681" s="565"/>
    </row>
    <row r="682" spans="6:11" ht="21" customHeight="1">
      <c r="F682" s="565"/>
      <c r="K682" s="565"/>
    </row>
    <row r="683" spans="6:11" ht="21" customHeight="1">
      <c r="F683" s="565"/>
      <c r="K683" s="565"/>
    </row>
    <row r="684" spans="6:11" ht="21" customHeight="1">
      <c r="F684" s="565"/>
      <c r="K684" s="565"/>
    </row>
    <row r="685" spans="6:11" ht="21" customHeight="1">
      <c r="F685" s="565"/>
      <c r="K685" s="565"/>
    </row>
    <row r="686" spans="6:11" ht="21" customHeight="1">
      <c r="F686" s="565"/>
      <c r="K686" s="565"/>
    </row>
    <row r="687" spans="6:11" ht="21" customHeight="1">
      <c r="F687" s="565"/>
      <c r="K687" s="565"/>
    </row>
    <row r="688" spans="6:11" ht="21" customHeight="1">
      <c r="F688" s="565"/>
      <c r="K688" s="565"/>
    </row>
    <row r="689" spans="6:11" ht="21" customHeight="1">
      <c r="F689" s="565"/>
      <c r="K689" s="565"/>
    </row>
    <row r="690" spans="6:11" ht="21" customHeight="1">
      <c r="F690" s="565"/>
      <c r="K690" s="565"/>
    </row>
    <row r="691" spans="6:11" ht="21" customHeight="1">
      <c r="F691" s="565"/>
      <c r="K691" s="565"/>
    </row>
    <row r="692" spans="6:11" ht="21" customHeight="1">
      <c r="F692" s="565"/>
      <c r="K692" s="565"/>
    </row>
    <row r="693" spans="6:11" ht="21" customHeight="1">
      <c r="F693" s="565"/>
      <c r="K693" s="565"/>
    </row>
    <row r="694" spans="6:11" ht="21" customHeight="1">
      <c r="F694" s="565"/>
      <c r="K694" s="565"/>
    </row>
    <row r="695" spans="6:11" ht="21" customHeight="1">
      <c r="F695" s="565"/>
      <c r="K695" s="565"/>
    </row>
    <row r="696" spans="6:11" ht="21" customHeight="1">
      <c r="F696" s="565"/>
      <c r="K696" s="565"/>
    </row>
    <row r="697" spans="6:11" ht="21" customHeight="1">
      <c r="F697" s="565"/>
      <c r="K697" s="565"/>
    </row>
    <row r="698" spans="6:11" ht="21" customHeight="1">
      <c r="F698" s="565"/>
      <c r="K698" s="565"/>
    </row>
    <row r="699" spans="6:11" ht="21" customHeight="1">
      <c r="F699" s="565"/>
      <c r="K699" s="565"/>
    </row>
    <row r="700" spans="6:11" ht="21" customHeight="1">
      <c r="F700" s="565"/>
      <c r="K700" s="565"/>
    </row>
    <row r="701" spans="6:11" ht="21" customHeight="1">
      <c r="F701" s="565"/>
      <c r="K701" s="565"/>
    </row>
    <row r="702" spans="6:11" ht="21" customHeight="1">
      <c r="F702" s="565"/>
      <c r="K702" s="565"/>
    </row>
    <row r="703" spans="6:11" ht="21" customHeight="1">
      <c r="F703" s="565"/>
      <c r="K703" s="565"/>
    </row>
    <row r="704" spans="6:11" ht="21" customHeight="1">
      <c r="F704" s="565"/>
      <c r="K704" s="565"/>
    </row>
    <row r="705" spans="6:11" ht="21" customHeight="1">
      <c r="F705" s="565"/>
      <c r="K705" s="565"/>
    </row>
    <row r="706" spans="6:11" ht="21" customHeight="1">
      <c r="F706" s="565"/>
      <c r="K706" s="565"/>
    </row>
    <row r="707" spans="6:11" ht="21" customHeight="1">
      <c r="F707" s="565"/>
      <c r="K707" s="565"/>
    </row>
    <row r="708" spans="6:11" ht="21" customHeight="1">
      <c r="F708" s="565"/>
      <c r="K708" s="565"/>
    </row>
    <row r="709" spans="6:11" ht="21" customHeight="1">
      <c r="F709" s="565"/>
      <c r="K709" s="565"/>
    </row>
    <row r="710" spans="6:11" ht="21" customHeight="1">
      <c r="F710" s="565"/>
      <c r="K710" s="565"/>
    </row>
    <row r="711" spans="6:11" ht="21" customHeight="1">
      <c r="F711" s="565"/>
      <c r="K711" s="565"/>
    </row>
    <row r="712" spans="6:11" ht="21" customHeight="1">
      <c r="F712" s="565"/>
      <c r="K712" s="565"/>
    </row>
    <row r="713" spans="6:11" ht="21" customHeight="1">
      <c r="F713" s="565"/>
      <c r="K713" s="565"/>
    </row>
    <row r="714" spans="6:11" ht="21" customHeight="1">
      <c r="F714" s="565"/>
      <c r="K714" s="565"/>
    </row>
    <row r="715" spans="6:11" ht="21" customHeight="1">
      <c r="F715" s="565"/>
      <c r="K715" s="565"/>
    </row>
    <row r="716" spans="6:11" ht="21" customHeight="1">
      <c r="F716" s="565"/>
      <c r="K716" s="565"/>
    </row>
    <row r="717" spans="6:11" ht="21" customHeight="1">
      <c r="F717" s="565"/>
      <c r="K717" s="565"/>
    </row>
    <row r="718" spans="6:11" ht="21" customHeight="1">
      <c r="F718" s="565"/>
      <c r="K718" s="565"/>
    </row>
    <row r="719" spans="6:11" ht="21" customHeight="1">
      <c r="F719" s="565"/>
      <c r="K719" s="565"/>
    </row>
    <row r="720" spans="6:11" ht="21" customHeight="1">
      <c r="F720" s="565"/>
      <c r="K720" s="565"/>
    </row>
    <row r="721" spans="6:11" ht="21" customHeight="1">
      <c r="F721" s="565"/>
      <c r="K721" s="565"/>
    </row>
    <row r="722" spans="6:11" ht="21" customHeight="1">
      <c r="F722" s="565"/>
      <c r="K722" s="565"/>
    </row>
    <row r="723" spans="6:11" ht="21" customHeight="1">
      <c r="F723" s="565"/>
      <c r="K723" s="565"/>
    </row>
    <row r="724" spans="6:11" ht="21" customHeight="1">
      <c r="F724" s="565"/>
      <c r="K724" s="565"/>
    </row>
    <row r="725" spans="6:11" ht="21" customHeight="1">
      <c r="F725" s="565"/>
      <c r="K725" s="565"/>
    </row>
    <row r="726" spans="6:11" ht="21" customHeight="1">
      <c r="F726" s="565"/>
      <c r="K726" s="565"/>
    </row>
    <row r="727" spans="6:11" ht="21" customHeight="1">
      <c r="F727" s="565"/>
      <c r="K727" s="565"/>
    </row>
    <row r="728" spans="6:11" ht="21" customHeight="1">
      <c r="F728" s="565"/>
      <c r="K728" s="565"/>
    </row>
    <row r="729" spans="6:11" ht="21" customHeight="1">
      <c r="F729" s="565"/>
      <c r="K729" s="565"/>
    </row>
    <row r="730" spans="6:11" ht="21" customHeight="1">
      <c r="F730" s="565"/>
      <c r="K730" s="565"/>
    </row>
    <row r="731" spans="6:11" ht="21" customHeight="1">
      <c r="F731" s="565"/>
      <c r="K731" s="565"/>
    </row>
    <row r="732" spans="6:11" ht="21" customHeight="1">
      <c r="F732" s="565"/>
      <c r="K732" s="565"/>
    </row>
    <row r="733" spans="6:11" ht="21" customHeight="1">
      <c r="F733" s="565"/>
      <c r="K733" s="565"/>
    </row>
    <row r="734" spans="6:11" ht="21" customHeight="1">
      <c r="F734" s="565"/>
      <c r="K734" s="565"/>
    </row>
    <row r="735" spans="6:11" ht="21" customHeight="1">
      <c r="F735" s="565"/>
      <c r="K735" s="565"/>
    </row>
    <row r="736" spans="6:11" ht="21" customHeight="1">
      <c r="F736" s="565"/>
      <c r="K736" s="565"/>
    </row>
    <row r="737" spans="6:11" ht="21" customHeight="1">
      <c r="F737" s="565"/>
      <c r="K737" s="565"/>
    </row>
    <row r="738" spans="6:11" ht="21" customHeight="1">
      <c r="F738" s="565"/>
      <c r="K738" s="565"/>
    </row>
    <row r="739" spans="6:11" ht="21" customHeight="1">
      <c r="F739" s="565"/>
      <c r="K739" s="565"/>
    </row>
    <row r="740" spans="6:11" ht="21" customHeight="1">
      <c r="F740" s="565"/>
      <c r="K740" s="565"/>
    </row>
    <row r="741" spans="6:11" ht="21" customHeight="1">
      <c r="F741" s="565"/>
      <c r="K741" s="565"/>
    </row>
    <row r="742" spans="6:11" ht="21" customHeight="1">
      <c r="F742" s="565"/>
      <c r="K742" s="565"/>
    </row>
    <row r="743" spans="6:11" ht="21" customHeight="1">
      <c r="F743" s="565"/>
      <c r="K743" s="565"/>
    </row>
    <row r="744" spans="6:11" ht="21" customHeight="1">
      <c r="F744" s="565"/>
      <c r="K744" s="565"/>
    </row>
    <row r="745" spans="6:11" ht="21" customHeight="1">
      <c r="F745" s="565"/>
      <c r="K745" s="565"/>
    </row>
    <row r="746" spans="6:11" ht="21" customHeight="1">
      <c r="F746" s="565"/>
      <c r="K746" s="565"/>
    </row>
    <row r="747" spans="6:11" ht="21" customHeight="1">
      <c r="F747" s="565"/>
      <c r="K747" s="565"/>
    </row>
    <row r="748" spans="6:11" ht="21" customHeight="1">
      <c r="F748" s="565"/>
      <c r="K748" s="565"/>
    </row>
    <row r="749" spans="6:11" ht="21" customHeight="1">
      <c r="F749" s="565"/>
      <c r="K749" s="565"/>
    </row>
    <row r="750" spans="6:11" ht="21" customHeight="1">
      <c r="F750" s="565"/>
      <c r="K750" s="565"/>
    </row>
    <row r="751" spans="6:11" ht="21" customHeight="1">
      <c r="F751" s="565"/>
      <c r="K751" s="565"/>
    </row>
    <row r="752" spans="6:11" ht="21" customHeight="1">
      <c r="F752" s="565"/>
      <c r="K752" s="565"/>
    </row>
    <row r="753" spans="6:11" ht="21" customHeight="1">
      <c r="F753" s="565"/>
      <c r="K753" s="565"/>
    </row>
    <row r="754" spans="6:11" ht="21" customHeight="1">
      <c r="F754" s="565"/>
      <c r="K754" s="565"/>
    </row>
    <row r="755" spans="6:11" ht="21" customHeight="1">
      <c r="F755" s="565"/>
      <c r="K755" s="565"/>
    </row>
    <row r="756" spans="6:11" ht="21" customHeight="1">
      <c r="F756" s="565"/>
      <c r="K756" s="565"/>
    </row>
    <row r="757" spans="6:11" ht="21" customHeight="1">
      <c r="F757" s="565"/>
      <c r="K757" s="565"/>
    </row>
    <row r="758" spans="6:11" ht="21" customHeight="1">
      <c r="F758" s="565"/>
      <c r="K758" s="565"/>
    </row>
    <row r="759" spans="6:11" ht="21" customHeight="1">
      <c r="F759" s="565"/>
      <c r="K759" s="565"/>
    </row>
    <row r="760" spans="6:11" ht="21" customHeight="1">
      <c r="F760" s="565"/>
      <c r="K760" s="565"/>
    </row>
    <row r="761" spans="6:11" ht="21" customHeight="1">
      <c r="F761" s="565"/>
      <c r="K761" s="565"/>
    </row>
    <row r="762" spans="6:11" ht="21" customHeight="1">
      <c r="F762" s="565"/>
      <c r="K762" s="565"/>
    </row>
    <row r="763" spans="6:11" ht="21" customHeight="1">
      <c r="F763" s="565"/>
      <c r="K763" s="565"/>
    </row>
    <row r="764" spans="6:11" ht="21" customHeight="1">
      <c r="F764" s="565"/>
      <c r="K764" s="565"/>
    </row>
    <row r="765" spans="6:11" ht="21" customHeight="1">
      <c r="F765" s="565"/>
      <c r="K765" s="565"/>
    </row>
    <row r="766" spans="6:11" ht="21" customHeight="1">
      <c r="F766" s="565"/>
      <c r="K766" s="565"/>
    </row>
    <row r="767" spans="6:11" ht="21" customHeight="1">
      <c r="F767" s="565"/>
      <c r="K767" s="565"/>
    </row>
    <row r="768" spans="6:11" ht="21" customHeight="1">
      <c r="F768" s="565"/>
      <c r="K768" s="565"/>
    </row>
    <row r="769" spans="6:11" ht="21" customHeight="1">
      <c r="F769" s="565"/>
      <c r="K769" s="565"/>
    </row>
    <row r="770" spans="6:11" ht="21" customHeight="1">
      <c r="F770" s="565"/>
      <c r="K770" s="565"/>
    </row>
    <row r="771" spans="6:11" ht="21" customHeight="1">
      <c r="F771" s="565"/>
      <c r="K771" s="565"/>
    </row>
    <row r="772" spans="6:11" ht="21" customHeight="1">
      <c r="F772" s="565"/>
      <c r="K772" s="565"/>
    </row>
    <row r="773" spans="6:11" ht="21" customHeight="1">
      <c r="F773" s="565"/>
      <c r="K773" s="565"/>
    </row>
    <row r="774" spans="6:11" ht="21" customHeight="1">
      <c r="F774" s="565"/>
      <c r="K774" s="565"/>
    </row>
    <row r="775" spans="6:11" ht="21" customHeight="1">
      <c r="F775" s="565"/>
      <c r="K775" s="565"/>
    </row>
    <row r="776" spans="6:11" ht="21" customHeight="1">
      <c r="F776" s="565"/>
      <c r="K776" s="565"/>
    </row>
    <row r="777" spans="6:11" ht="21" customHeight="1">
      <c r="F777" s="565"/>
      <c r="K777" s="565"/>
    </row>
    <row r="778" spans="6:11" ht="21" customHeight="1">
      <c r="F778" s="565"/>
      <c r="K778" s="565"/>
    </row>
    <row r="779" spans="6:11" ht="21" customHeight="1">
      <c r="F779" s="565"/>
      <c r="K779" s="565"/>
    </row>
    <row r="780" spans="6:11" ht="21" customHeight="1">
      <c r="F780" s="565"/>
      <c r="K780" s="565"/>
    </row>
    <row r="781" spans="6:11" ht="21" customHeight="1">
      <c r="F781" s="565"/>
      <c r="K781" s="565"/>
    </row>
    <row r="782" spans="6:11" ht="21" customHeight="1">
      <c r="F782" s="565"/>
      <c r="K782" s="565"/>
    </row>
    <row r="783" spans="6:11" ht="21" customHeight="1">
      <c r="F783" s="565"/>
      <c r="K783" s="565"/>
    </row>
    <row r="784" spans="6:11" ht="21" customHeight="1">
      <c r="F784" s="565"/>
      <c r="K784" s="565"/>
    </row>
    <row r="785" spans="6:11" ht="21" customHeight="1">
      <c r="F785" s="565"/>
      <c r="K785" s="565"/>
    </row>
    <row r="786" spans="6:11" ht="21" customHeight="1">
      <c r="F786" s="565"/>
      <c r="K786" s="565"/>
    </row>
    <row r="787" spans="6:11" ht="21" customHeight="1">
      <c r="F787" s="565"/>
      <c r="K787" s="565"/>
    </row>
    <row r="788" spans="6:11" ht="21" customHeight="1">
      <c r="F788" s="565"/>
      <c r="K788" s="565"/>
    </row>
    <row r="789" spans="6:11" ht="21" customHeight="1">
      <c r="F789" s="565"/>
      <c r="K789" s="565"/>
    </row>
    <row r="790" spans="6:11" ht="21" customHeight="1">
      <c r="F790" s="565"/>
      <c r="K790" s="565"/>
    </row>
    <row r="791" spans="6:11" ht="21" customHeight="1">
      <c r="F791" s="565"/>
      <c r="K791" s="565"/>
    </row>
    <row r="792" spans="6:11" ht="21" customHeight="1">
      <c r="F792" s="565"/>
      <c r="K792" s="565"/>
    </row>
    <row r="793" spans="6:11" ht="21" customHeight="1">
      <c r="F793" s="565"/>
      <c r="K793" s="565"/>
    </row>
    <row r="794" spans="6:11" ht="21" customHeight="1">
      <c r="F794" s="565"/>
      <c r="K794" s="565"/>
    </row>
    <row r="795" spans="6:11" ht="21" customHeight="1">
      <c r="F795" s="565"/>
      <c r="K795" s="565"/>
    </row>
    <row r="796" spans="6:11" ht="21" customHeight="1">
      <c r="F796" s="565"/>
      <c r="K796" s="565"/>
    </row>
    <row r="797" spans="6:11" ht="21" customHeight="1">
      <c r="F797" s="565"/>
      <c r="K797" s="565"/>
    </row>
    <row r="798" spans="6:11" ht="21" customHeight="1">
      <c r="F798" s="565"/>
      <c r="K798" s="565"/>
    </row>
    <row r="799" spans="6:11" ht="21" customHeight="1">
      <c r="F799" s="565"/>
      <c r="K799" s="565"/>
    </row>
    <row r="800" spans="6:11" ht="21" customHeight="1">
      <c r="F800" s="565"/>
      <c r="K800" s="565"/>
    </row>
    <row r="801" spans="6:11" ht="21" customHeight="1">
      <c r="F801" s="565"/>
      <c r="K801" s="565"/>
    </row>
    <row r="802" spans="6:11" ht="21" customHeight="1">
      <c r="F802" s="565"/>
      <c r="K802" s="565"/>
    </row>
    <row r="803" spans="6:11" ht="21" customHeight="1">
      <c r="F803" s="565"/>
      <c r="K803" s="565"/>
    </row>
    <row r="804" spans="6:11" ht="21" customHeight="1">
      <c r="F804" s="565"/>
      <c r="K804" s="565"/>
    </row>
    <row r="805" spans="6:11" ht="21" customHeight="1">
      <c r="F805" s="565"/>
      <c r="K805" s="565"/>
    </row>
    <row r="806" spans="6:11" ht="21" customHeight="1">
      <c r="F806" s="565"/>
      <c r="K806" s="565"/>
    </row>
    <row r="807" spans="6:11" ht="21" customHeight="1">
      <c r="F807" s="565"/>
      <c r="K807" s="565"/>
    </row>
    <row r="808" spans="6:11" ht="21" customHeight="1">
      <c r="F808" s="565"/>
      <c r="K808" s="565"/>
    </row>
    <row r="809" spans="6:11" ht="21" customHeight="1">
      <c r="F809" s="565"/>
      <c r="K809" s="565"/>
    </row>
    <row r="810" spans="6:11" ht="21" customHeight="1">
      <c r="F810" s="565"/>
      <c r="K810" s="565"/>
    </row>
    <row r="811" spans="6:11" ht="21" customHeight="1">
      <c r="F811" s="565"/>
      <c r="K811" s="565"/>
    </row>
    <row r="812" spans="6:11" ht="21" customHeight="1">
      <c r="F812" s="565"/>
      <c r="K812" s="565"/>
    </row>
    <row r="813" spans="6:11" ht="21" customHeight="1">
      <c r="F813" s="565"/>
      <c r="K813" s="565"/>
    </row>
    <row r="814" spans="6:11" ht="21" customHeight="1">
      <c r="F814" s="565"/>
      <c r="K814" s="565"/>
    </row>
    <row r="815" spans="6:11" ht="21" customHeight="1">
      <c r="F815" s="565"/>
      <c r="K815" s="565"/>
    </row>
    <row r="816" spans="6:11" ht="21" customHeight="1">
      <c r="F816" s="565"/>
      <c r="K816" s="565"/>
    </row>
    <row r="817" spans="6:11" ht="21" customHeight="1">
      <c r="F817" s="565"/>
      <c r="K817" s="565"/>
    </row>
    <row r="818" spans="6:11" ht="21" customHeight="1">
      <c r="F818" s="565"/>
      <c r="K818" s="565"/>
    </row>
    <row r="819" spans="6:11" ht="21" customHeight="1">
      <c r="F819" s="565"/>
      <c r="K819" s="565"/>
    </row>
    <row r="820" spans="6:11" ht="21" customHeight="1">
      <c r="F820" s="565"/>
      <c r="K820" s="565"/>
    </row>
    <row r="821" spans="6:11" ht="21" customHeight="1">
      <c r="F821" s="565"/>
      <c r="K821" s="565"/>
    </row>
    <row r="822" spans="6:11" ht="21" customHeight="1">
      <c r="F822" s="565"/>
      <c r="K822" s="565"/>
    </row>
    <row r="823" spans="6:11" ht="21" customHeight="1">
      <c r="F823" s="565"/>
      <c r="K823" s="565"/>
    </row>
    <row r="824" spans="6:11" ht="21" customHeight="1">
      <c r="F824" s="565"/>
      <c r="K824" s="565"/>
    </row>
    <row r="825" spans="6:11" ht="21" customHeight="1">
      <c r="F825" s="565"/>
      <c r="K825" s="565"/>
    </row>
    <row r="826" spans="6:11" ht="21" customHeight="1">
      <c r="F826" s="565"/>
      <c r="K826" s="565"/>
    </row>
    <row r="827" spans="6:11" ht="21" customHeight="1">
      <c r="F827" s="565"/>
      <c r="K827" s="565"/>
    </row>
    <row r="828" spans="6:11" ht="21" customHeight="1">
      <c r="F828" s="565"/>
      <c r="K828" s="565"/>
    </row>
    <row r="829" spans="6:11" ht="21" customHeight="1">
      <c r="F829" s="565"/>
      <c r="K829" s="565"/>
    </row>
    <row r="830" spans="6:11" ht="21" customHeight="1">
      <c r="F830" s="565"/>
      <c r="K830" s="565"/>
    </row>
    <row r="831" spans="6:11" ht="21" customHeight="1">
      <c r="F831" s="565"/>
      <c r="K831" s="565"/>
    </row>
    <row r="832" spans="6:11" ht="21" customHeight="1">
      <c r="F832" s="565"/>
      <c r="K832" s="565"/>
    </row>
    <row r="833" spans="6:11" ht="21" customHeight="1">
      <c r="F833" s="565"/>
      <c r="K833" s="565"/>
    </row>
    <row r="834" spans="6:11" ht="21" customHeight="1">
      <c r="F834" s="565"/>
      <c r="K834" s="565"/>
    </row>
    <row r="835" spans="6:11" ht="21" customHeight="1">
      <c r="F835" s="565"/>
      <c r="K835" s="565"/>
    </row>
    <row r="836" spans="6:11" ht="21" customHeight="1">
      <c r="F836" s="565"/>
      <c r="K836" s="565"/>
    </row>
    <row r="837" spans="6:11" ht="21" customHeight="1">
      <c r="F837" s="565"/>
      <c r="K837" s="565"/>
    </row>
    <row r="838" spans="6:11" ht="21" customHeight="1">
      <c r="F838" s="565"/>
      <c r="K838" s="565"/>
    </row>
    <row r="839" spans="6:11" ht="21" customHeight="1">
      <c r="F839" s="565"/>
      <c r="K839" s="565"/>
    </row>
    <row r="840" spans="6:11" ht="21" customHeight="1">
      <c r="F840" s="565"/>
      <c r="K840" s="565"/>
    </row>
    <row r="841" spans="6:11" ht="21" customHeight="1">
      <c r="F841" s="565"/>
      <c r="K841" s="565"/>
    </row>
    <row r="842" spans="6:11" ht="21" customHeight="1">
      <c r="F842" s="565"/>
      <c r="K842" s="565"/>
    </row>
    <row r="843" spans="6:11" ht="21" customHeight="1">
      <c r="F843" s="565"/>
      <c r="K843" s="565"/>
    </row>
    <row r="844" spans="6:11" ht="21" customHeight="1">
      <c r="F844" s="565"/>
      <c r="K844" s="565"/>
    </row>
    <row r="845" spans="6:11" ht="21" customHeight="1">
      <c r="F845" s="565"/>
      <c r="K845" s="565"/>
    </row>
    <row r="846" spans="6:11" ht="21" customHeight="1">
      <c r="F846" s="565"/>
      <c r="K846" s="565"/>
    </row>
    <row r="847" spans="6:11" ht="21" customHeight="1">
      <c r="F847" s="565"/>
      <c r="K847" s="565"/>
    </row>
    <row r="848" spans="6:11" ht="21" customHeight="1">
      <c r="F848" s="565"/>
      <c r="K848" s="565"/>
    </row>
    <row r="849" spans="6:11" ht="21" customHeight="1">
      <c r="F849" s="565"/>
      <c r="K849" s="565"/>
    </row>
    <row r="850" spans="6:11" ht="21" customHeight="1">
      <c r="F850" s="565"/>
      <c r="K850" s="565"/>
    </row>
    <row r="851" spans="6:11" ht="21" customHeight="1">
      <c r="F851" s="565"/>
      <c r="K851" s="565"/>
    </row>
    <row r="852" spans="6:11" ht="21" customHeight="1">
      <c r="F852" s="565"/>
      <c r="K852" s="565"/>
    </row>
    <row r="853" spans="6:11" ht="21" customHeight="1">
      <c r="F853" s="565"/>
      <c r="K853" s="565"/>
    </row>
    <row r="854" spans="6:11" ht="21" customHeight="1">
      <c r="F854" s="565"/>
      <c r="K854" s="565"/>
    </row>
    <row r="855" spans="6:11" ht="21" customHeight="1">
      <c r="F855" s="565"/>
      <c r="K855" s="565"/>
    </row>
    <row r="856" spans="6:11" ht="21" customHeight="1">
      <c r="F856" s="565"/>
      <c r="K856" s="565"/>
    </row>
    <row r="857" spans="6:11" ht="21" customHeight="1">
      <c r="F857" s="565"/>
      <c r="K857" s="565"/>
    </row>
    <row r="858" spans="6:11" ht="21" customHeight="1">
      <c r="F858" s="565"/>
      <c r="K858" s="565"/>
    </row>
    <row r="859" spans="6:11" ht="21" customHeight="1">
      <c r="F859" s="565"/>
      <c r="K859" s="565"/>
    </row>
    <row r="860" spans="6:11" ht="21" customHeight="1">
      <c r="F860" s="565"/>
      <c r="K860" s="565"/>
    </row>
    <row r="861" spans="6:11" ht="21" customHeight="1">
      <c r="F861" s="565"/>
      <c r="K861" s="565"/>
    </row>
    <row r="862" spans="6:11" ht="21" customHeight="1">
      <c r="F862" s="565"/>
      <c r="K862" s="565"/>
    </row>
    <row r="863" spans="6:11" ht="21" customHeight="1">
      <c r="F863" s="565"/>
      <c r="K863" s="565"/>
    </row>
    <row r="864" spans="6:11" ht="21" customHeight="1">
      <c r="F864" s="565"/>
      <c r="K864" s="565"/>
    </row>
    <row r="865" spans="6:11" ht="21" customHeight="1">
      <c r="F865" s="565"/>
      <c r="K865" s="565"/>
    </row>
    <row r="866" spans="6:11" ht="21" customHeight="1">
      <c r="F866" s="565"/>
      <c r="K866" s="565"/>
    </row>
    <row r="867" spans="6:11" ht="21" customHeight="1">
      <c r="F867" s="565"/>
      <c r="K867" s="565"/>
    </row>
    <row r="868" spans="6:11" ht="21" customHeight="1">
      <c r="F868" s="565"/>
      <c r="K868" s="565"/>
    </row>
    <row r="869" spans="6:11" ht="21" customHeight="1">
      <c r="F869" s="565"/>
      <c r="K869" s="565"/>
    </row>
    <row r="870" spans="6:11" ht="21" customHeight="1">
      <c r="F870" s="565"/>
      <c r="K870" s="565"/>
    </row>
    <row r="871" spans="6:11" ht="21" customHeight="1">
      <c r="F871" s="565"/>
      <c r="K871" s="565"/>
    </row>
    <row r="872" spans="6:11" ht="21" customHeight="1">
      <c r="F872" s="565"/>
      <c r="K872" s="565"/>
    </row>
    <row r="873" spans="6:11" ht="21" customHeight="1">
      <c r="F873" s="565"/>
      <c r="K873" s="565"/>
    </row>
    <row r="874" spans="6:11" ht="21" customHeight="1">
      <c r="F874" s="565"/>
      <c r="K874" s="565"/>
    </row>
    <row r="875" spans="6:11" ht="21" customHeight="1">
      <c r="F875" s="565"/>
      <c r="K875" s="565"/>
    </row>
    <row r="876" spans="6:11" ht="21" customHeight="1">
      <c r="F876" s="565"/>
      <c r="K876" s="565"/>
    </row>
    <row r="877" spans="6:11" ht="21" customHeight="1">
      <c r="F877" s="565"/>
      <c r="K877" s="565"/>
    </row>
    <row r="878" spans="6:11" ht="21" customHeight="1">
      <c r="F878" s="565"/>
      <c r="K878" s="565"/>
    </row>
    <row r="879" spans="6:11" ht="21" customHeight="1">
      <c r="F879" s="565"/>
      <c r="K879" s="565"/>
    </row>
    <row r="880" spans="6:11" ht="21" customHeight="1">
      <c r="F880" s="565"/>
      <c r="K880" s="565"/>
    </row>
    <row r="881" spans="6:11" ht="21" customHeight="1">
      <c r="F881" s="565"/>
      <c r="K881" s="565"/>
    </row>
    <row r="882" spans="6:11" ht="21" customHeight="1">
      <c r="F882" s="565"/>
      <c r="K882" s="565"/>
    </row>
    <row r="883" spans="6:11" ht="21" customHeight="1">
      <c r="F883" s="565"/>
      <c r="K883" s="565"/>
    </row>
    <row r="884" spans="6:11" ht="21" customHeight="1">
      <c r="F884" s="565"/>
      <c r="K884" s="565"/>
    </row>
    <row r="885" spans="6:11" ht="21" customHeight="1">
      <c r="F885" s="565"/>
      <c r="K885" s="565"/>
    </row>
    <row r="886" spans="6:11" ht="21" customHeight="1">
      <c r="F886" s="565"/>
      <c r="K886" s="565"/>
    </row>
    <row r="887" spans="6:11" ht="21" customHeight="1">
      <c r="F887" s="565"/>
      <c r="K887" s="565"/>
    </row>
    <row r="888" spans="6:11" ht="21" customHeight="1">
      <c r="F888" s="565"/>
      <c r="K888" s="565"/>
    </row>
    <row r="889" spans="6:11" ht="21" customHeight="1">
      <c r="F889" s="565"/>
      <c r="K889" s="565"/>
    </row>
    <row r="890" spans="6:11" ht="21" customHeight="1">
      <c r="F890" s="565"/>
      <c r="K890" s="565"/>
    </row>
    <row r="891" spans="6:11" ht="21" customHeight="1">
      <c r="F891" s="565"/>
      <c r="K891" s="565"/>
    </row>
    <row r="892" spans="6:11" ht="21" customHeight="1">
      <c r="F892" s="565"/>
      <c r="K892" s="565"/>
    </row>
    <row r="893" spans="6:11" ht="21" customHeight="1">
      <c r="F893" s="565"/>
      <c r="K893" s="565"/>
    </row>
    <row r="894" spans="6:11" ht="21" customHeight="1">
      <c r="F894" s="565"/>
      <c r="K894" s="565"/>
    </row>
    <row r="895" spans="6:11" ht="21" customHeight="1">
      <c r="F895" s="565"/>
      <c r="K895" s="565"/>
    </row>
    <row r="896" spans="6:11" ht="21" customHeight="1">
      <c r="F896" s="565"/>
      <c r="K896" s="565"/>
    </row>
    <row r="897" spans="6:11" ht="21" customHeight="1">
      <c r="F897" s="565"/>
      <c r="K897" s="565"/>
    </row>
    <row r="898" spans="6:11" ht="21" customHeight="1">
      <c r="F898" s="565"/>
      <c r="K898" s="565"/>
    </row>
    <row r="899" spans="6:11" ht="21" customHeight="1">
      <c r="F899" s="565"/>
      <c r="K899" s="565"/>
    </row>
    <row r="900" spans="6:11" ht="21" customHeight="1">
      <c r="F900" s="565"/>
      <c r="K900" s="565"/>
    </row>
    <row r="901" spans="6:11" ht="21" customHeight="1">
      <c r="F901" s="565"/>
      <c r="K901" s="565"/>
    </row>
    <row r="902" spans="6:11" ht="21" customHeight="1">
      <c r="F902" s="565"/>
      <c r="K902" s="565"/>
    </row>
    <row r="903" spans="6:11" ht="21" customHeight="1">
      <c r="F903" s="565"/>
      <c r="K903" s="565"/>
    </row>
    <row r="904" spans="6:11" ht="21" customHeight="1">
      <c r="F904" s="565"/>
      <c r="K904" s="565"/>
    </row>
    <row r="905" spans="6:11" ht="21" customHeight="1">
      <c r="F905" s="565"/>
      <c r="K905" s="565"/>
    </row>
    <row r="906" spans="6:11" ht="21" customHeight="1">
      <c r="F906" s="565"/>
      <c r="K906" s="565"/>
    </row>
    <row r="907" spans="6:11" ht="21" customHeight="1">
      <c r="F907" s="565"/>
      <c r="K907" s="565"/>
    </row>
    <row r="908" spans="6:11" ht="21" customHeight="1">
      <c r="F908" s="565"/>
      <c r="K908" s="565"/>
    </row>
    <row r="909" spans="6:11" ht="21" customHeight="1">
      <c r="F909" s="565"/>
      <c r="K909" s="565"/>
    </row>
    <row r="910" spans="6:11" ht="21" customHeight="1">
      <c r="F910" s="565"/>
      <c r="K910" s="565"/>
    </row>
    <row r="911" spans="6:11" ht="21" customHeight="1">
      <c r="F911" s="565"/>
      <c r="K911" s="565"/>
    </row>
    <row r="912" spans="6:11" ht="21" customHeight="1">
      <c r="F912" s="565"/>
      <c r="K912" s="565"/>
    </row>
    <row r="913" spans="6:11" ht="21" customHeight="1">
      <c r="F913" s="565"/>
      <c r="K913" s="565"/>
    </row>
    <row r="914" spans="6:11" ht="21" customHeight="1">
      <c r="F914" s="565"/>
      <c r="K914" s="565"/>
    </row>
    <row r="915" spans="6:11" ht="21" customHeight="1">
      <c r="F915" s="565"/>
      <c r="K915" s="565"/>
    </row>
    <row r="916" spans="6:11" ht="21" customHeight="1">
      <c r="F916" s="565"/>
      <c r="K916" s="565"/>
    </row>
    <row r="917" spans="6:11" ht="21" customHeight="1">
      <c r="F917" s="565"/>
      <c r="K917" s="565"/>
    </row>
    <row r="918" spans="6:11" ht="21" customHeight="1">
      <c r="F918" s="565"/>
      <c r="K918" s="565"/>
    </row>
    <row r="919" spans="6:11" ht="21" customHeight="1">
      <c r="F919" s="565"/>
      <c r="K919" s="565"/>
    </row>
    <row r="920" spans="6:11" ht="21" customHeight="1">
      <c r="F920" s="565"/>
      <c r="K920" s="565"/>
    </row>
    <row r="921" spans="6:11" ht="21" customHeight="1">
      <c r="F921" s="565"/>
      <c r="K921" s="565"/>
    </row>
    <row r="922" spans="6:11" ht="21" customHeight="1">
      <c r="F922" s="565"/>
      <c r="K922" s="565"/>
    </row>
    <row r="923" spans="6:11" ht="21" customHeight="1">
      <c r="F923" s="565"/>
      <c r="K923" s="565"/>
    </row>
    <row r="924" spans="6:11" ht="21" customHeight="1">
      <c r="F924" s="565"/>
      <c r="K924" s="565"/>
    </row>
    <row r="925" spans="6:11" ht="21" customHeight="1">
      <c r="F925" s="565"/>
      <c r="K925" s="565"/>
    </row>
    <row r="926" spans="6:11" ht="21" customHeight="1">
      <c r="F926" s="565"/>
      <c r="K926" s="565"/>
    </row>
    <row r="927" spans="6:11" ht="21" customHeight="1">
      <c r="F927" s="565"/>
      <c r="K927" s="565"/>
    </row>
    <row r="928" spans="6:11" ht="21" customHeight="1">
      <c r="F928" s="565"/>
      <c r="K928" s="565"/>
    </row>
    <row r="929" spans="6:11" ht="21" customHeight="1">
      <c r="F929" s="565"/>
      <c r="K929" s="565"/>
    </row>
    <row r="930" spans="6:11" ht="21" customHeight="1">
      <c r="F930" s="565"/>
      <c r="K930" s="565"/>
    </row>
    <row r="931" spans="6:11" ht="21" customHeight="1">
      <c r="F931" s="565"/>
      <c r="K931" s="565"/>
    </row>
    <row r="932" spans="6:11" ht="21" customHeight="1">
      <c r="F932" s="565"/>
      <c r="K932" s="565"/>
    </row>
    <row r="933" spans="6:11" ht="21" customHeight="1">
      <c r="F933" s="565"/>
      <c r="K933" s="565"/>
    </row>
    <row r="934" spans="6:11" ht="21" customHeight="1">
      <c r="F934" s="565"/>
      <c r="K934" s="565"/>
    </row>
    <row r="935" spans="6:11" ht="21" customHeight="1">
      <c r="F935" s="565"/>
      <c r="K935" s="565"/>
    </row>
    <row r="936" spans="6:11" ht="21" customHeight="1">
      <c r="F936" s="565"/>
      <c r="K936" s="565"/>
    </row>
    <row r="937" spans="6:11" ht="21" customHeight="1">
      <c r="F937" s="565"/>
      <c r="K937" s="565"/>
    </row>
    <row r="938" spans="6:11" ht="21" customHeight="1">
      <c r="F938" s="565"/>
      <c r="K938" s="565"/>
    </row>
    <row r="939" spans="6:11" ht="21" customHeight="1">
      <c r="F939" s="565"/>
      <c r="K939" s="565"/>
    </row>
    <row r="940" spans="6:11" ht="21" customHeight="1">
      <c r="F940" s="565"/>
      <c r="K940" s="565"/>
    </row>
    <row r="941" spans="6:11" ht="21" customHeight="1">
      <c r="F941" s="565"/>
      <c r="K941" s="565"/>
    </row>
    <row r="942" spans="6:11" ht="21" customHeight="1">
      <c r="F942" s="565"/>
      <c r="K942" s="565"/>
    </row>
    <row r="943" spans="6:11" ht="21" customHeight="1">
      <c r="F943" s="565"/>
      <c r="K943" s="565"/>
    </row>
    <row r="944" spans="6:11" ht="21" customHeight="1">
      <c r="F944" s="565"/>
      <c r="K944" s="565"/>
    </row>
    <row r="945" spans="6:11" ht="21" customHeight="1">
      <c r="F945" s="565"/>
      <c r="K945" s="565"/>
    </row>
    <row r="946" spans="6:11" ht="21" customHeight="1">
      <c r="F946" s="565"/>
      <c r="K946" s="565"/>
    </row>
    <row r="947" spans="6:11" ht="21" customHeight="1">
      <c r="F947" s="565"/>
      <c r="K947" s="565"/>
    </row>
    <row r="948" spans="6:11" ht="21" customHeight="1">
      <c r="F948" s="565"/>
      <c r="K948" s="565"/>
    </row>
    <row r="949" spans="6:11" ht="21" customHeight="1">
      <c r="F949" s="565"/>
      <c r="K949" s="565"/>
    </row>
    <row r="950" spans="6:11" ht="21" customHeight="1">
      <c r="F950" s="565"/>
      <c r="K950" s="565"/>
    </row>
    <row r="951" spans="6:11" ht="21" customHeight="1">
      <c r="F951" s="565"/>
      <c r="K951" s="565"/>
    </row>
    <row r="952" spans="6:11" ht="21" customHeight="1">
      <c r="F952" s="565"/>
      <c r="K952" s="565"/>
    </row>
    <row r="953" spans="6:11" ht="21" customHeight="1">
      <c r="F953" s="565"/>
      <c r="K953" s="565"/>
    </row>
    <row r="954" spans="6:11" ht="21" customHeight="1">
      <c r="F954" s="565"/>
      <c r="K954" s="565"/>
    </row>
    <row r="955" spans="6:11" ht="21" customHeight="1">
      <c r="F955" s="565"/>
      <c r="K955" s="565"/>
    </row>
    <row r="956" spans="6:11" ht="21" customHeight="1">
      <c r="F956" s="565"/>
      <c r="K956" s="565"/>
    </row>
    <row r="957" spans="6:11" ht="21" customHeight="1">
      <c r="F957" s="565"/>
      <c r="K957" s="565"/>
    </row>
    <row r="958" spans="6:11" ht="21" customHeight="1">
      <c r="F958" s="565"/>
      <c r="K958" s="565"/>
    </row>
    <row r="959" spans="6:11" ht="21" customHeight="1">
      <c r="F959" s="565"/>
      <c r="K959" s="565"/>
    </row>
    <row r="960" spans="6:11" ht="21" customHeight="1">
      <c r="F960" s="565"/>
      <c r="K960" s="565"/>
    </row>
    <row r="961" spans="6:11" ht="21" customHeight="1">
      <c r="F961" s="565"/>
      <c r="K961" s="565"/>
    </row>
    <row r="962" spans="6:11" ht="21" customHeight="1">
      <c r="F962" s="565"/>
      <c r="K962" s="565"/>
    </row>
    <row r="963" spans="6:11" ht="21" customHeight="1">
      <c r="F963" s="565"/>
      <c r="K963" s="565"/>
    </row>
    <row r="964" spans="6:11" ht="21" customHeight="1">
      <c r="F964" s="565"/>
      <c r="K964" s="565"/>
    </row>
    <row r="965" spans="6:11" ht="21" customHeight="1">
      <c r="F965" s="565"/>
      <c r="K965" s="565"/>
    </row>
    <row r="966" spans="6:11" ht="21" customHeight="1">
      <c r="F966" s="565"/>
      <c r="K966" s="565"/>
    </row>
    <row r="967" spans="6:11" ht="21" customHeight="1">
      <c r="F967" s="565"/>
      <c r="K967" s="565"/>
    </row>
    <row r="968" spans="6:11" ht="21" customHeight="1">
      <c r="F968" s="565"/>
      <c r="K968" s="565"/>
    </row>
    <row r="969" spans="6:11" ht="21" customHeight="1">
      <c r="F969" s="565"/>
      <c r="K969" s="565"/>
    </row>
    <row r="970" spans="6:11" ht="21" customHeight="1">
      <c r="F970" s="565"/>
      <c r="K970" s="565"/>
    </row>
    <row r="971" spans="6:11" ht="21" customHeight="1">
      <c r="F971" s="565"/>
      <c r="K971" s="565"/>
    </row>
    <row r="972" spans="6:11" ht="21" customHeight="1">
      <c r="F972" s="565"/>
      <c r="K972" s="565"/>
    </row>
    <row r="973" spans="6:11" ht="21" customHeight="1">
      <c r="F973" s="565"/>
      <c r="K973" s="565"/>
    </row>
    <row r="974" spans="6:11" ht="21" customHeight="1">
      <c r="F974" s="565"/>
      <c r="K974" s="565"/>
    </row>
    <row r="975" spans="6:11" ht="21" customHeight="1">
      <c r="F975" s="565"/>
      <c r="K975" s="565"/>
    </row>
    <row r="976" spans="6:11" ht="21" customHeight="1">
      <c r="F976" s="565"/>
      <c r="K976" s="565"/>
    </row>
    <row r="977" spans="6:11" ht="21" customHeight="1">
      <c r="F977" s="565"/>
      <c r="K977" s="565"/>
    </row>
    <row r="978" spans="6:11" ht="21" customHeight="1">
      <c r="F978" s="565"/>
      <c r="K978" s="565"/>
    </row>
    <row r="979" spans="6:11" ht="21" customHeight="1">
      <c r="F979" s="565"/>
      <c r="K979" s="565"/>
    </row>
    <row r="980" spans="6:11" ht="21" customHeight="1">
      <c r="F980" s="565"/>
      <c r="K980" s="565"/>
    </row>
    <row r="981" spans="6:11" ht="21" customHeight="1">
      <c r="F981" s="565"/>
      <c r="K981" s="565"/>
    </row>
    <row r="982" spans="6:11" ht="21" customHeight="1">
      <c r="F982" s="565"/>
      <c r="K982" s="565"/>
    </row>
    <row r="983" spans="6:11" ht="21" customHeight="1">
      <c r="F983" s="565"/>
      <c r="K983" s="565"/>
    </row>
    <row r="984" spans="6:11" ht="21" customHeight="1">
      <c r="F984" s="565"/>
      <c r="K984" s="565"/>
    </row>
    <row r="985" spans="6:11" ht="21" customHeight="1">
      <c r="F985" s="565"/>
      <c r="K985" s="565"/>
    </row>
    <row r="986" spans="6:11" ht="21" customHeight="1">
      <c r="F986" s="565"/>
      <c r="K986" s="565"/>
    </row>
    <row r="987" spans="6:11" ht="21" customHeight="1">
      <c r="F987" s="565"/>
      <c r="K987" s="565"/>
    </row>
    <row r="988" spans="6:11" ht="21" customHeight="1">
      <c r="F988" s="565"/>
      <c r="K988" s="565"/>
    </row>
    <row r="989" spans="6:11" ht="21" customHeight="1">
      <c r="F989" s="565"/>
      <c r="K989" s="565"/>
    </row>
    <row r="990" spans="6:11" ht="21" customHeight="1">
      <c r="F990" s="565"/>
      <c r="K990" s="565"/>
    </row>
    <row r="991" spans="6:11" ht="21" customHeight="1">
      <c r="F991" s="565"/>
      <c r="K991" s="565"/>
    </row>
    <row r="992" spans="6:11" ht="21" customHeight="1">
      <c r="F992" s="565"/>
      <c r="K992" s="565"/>
    </row>
    <row r="993" spans="6:11" ht="21" customHeight="1">
      <c r="F993" s="565"/>
      <c r="K993" s="565"/>
    </row>
    <row r="994" spans="6:11" ht="21" customHeight="1">
      <c r="F994" s="565"/>
      <c r="K994" s="565"/>
    </row>
    <row r="995" spans="6:11" ht="21" customHeight="1">
      <c r="F995" s="565"/>
      <c r="K995" s="565"/>
    </row>
    <row r="996" spans="6:11" ht="21" customHeight="1">
      <c r="F996" s="565"/>
      <c r="K996" s="565"/>
    </row>
    <row r="997" spans="6:11" ht="21" customHeight="1">
      <c r="F997" s="565"/>
      <c r="K997" s="565"/>
    </row>
    <row r="998" spans="6:11" ht="21" customHeight="1">
      <c r="F998" s="565"/>
      <c r="K998" s="565"/>
    </row>
    <row r="999" spans="6:11" ht="21" customHeight="1">
      <c r="F999" s="565"/>
      <c r="K999" s="565"/>
    </row>
    <row r="1000" spans="6:11" ht="21" customHeight="1">
      <c r="F1000" s="565"/>
      <c r="K1000" s="565"/>
    </row>
    <row r="1001" spans="6:11" ht="21" customHeight="1">
      <c r="F1001" s="565"/>
      <c r="K1001" s="565"/>
    </row>
    <row r="1002" spans="6:11" ht="21" customHeight="1">
      <c r="F1002" s="565"/>
      <c r="K1002" s="565"/>
    </row>
    <row r="1003" spans="6:11" ht="21" customHeight="1">
      <c r="F1003" s="565"/>
      <c r="K1003" s="565"/>
    </row>
    <row r="1004" spans="6:11" ht="21" customHeight="1">
      <c r="F1004" s="565"/>
      <c r="K1004" s="565"/>
    </row>
    <row r="1005" spans="6:11" ht="21" customHeight="1">
      <c r="F1005" s="565"/>
      <c r="K1005" s="565"/>
    </row>
    <row r="1006" spans="6:11" ht="21" customHeight="1">
      <c r="F1006" s="565"/>
      <c r="K1006" s="565"/>
    </row>
    <row r="1007" spans="6:11" ht="21" customHeight="1">
      <c r="F1007" s="565"/>
      <c r="K1007" s="565"/>
    </row>
    <row r="1008" spans="6:11" ht="21" customHeight="1">
      <c r="F1008" s="565"/>
      <c r="K1008" s="565"/>
    </row>
    <row r="1009" spans="6:11" ht="21" customHeight="1">
      <c r="F1009" s="565"/>
      <c r="K1009" s="565"/>
    </row>
    <row r="1010" spans="6:11" ht="21" customHeight="1">
      <c r="F1010" s="565"/>
      <c r="K1010" s="565"/>
    </row>
    <row r="1011" spans="6:11" ht="21" customHeight="1">
      <c r="F1011" s="565"/>
      <c r="K1011" s="565"/>
    </row>
    <row r="1012" spans="6:11" ht="21" customHeight="1">
      <c r="F1012" s="565"/>
      <c r="K1012" s="565"/>
    </row>
    <row r="1013" spans="6:11" ht="21" customHeight="1">
      <c r="F1013" s="565"/>
      <c r="K1013" s="565"/>
    </row>
    <row r="1014" spans="6:11" ht="21" customHeight="1">
      <c r="F1014" s="565"/>
      <c r="K1014" s="565"/>
    </row>
    <row r="1015" spans="6:11" ht="21" customHeight="1">
      <c r="F1015" s="565"/>
      <c r="K1015" s="565"/>
    </row>
    <row r="1016" spans="6:11" ht="21" customHeight="1">
      <c r="F1016" s="565"/>
      <c r="K1016" s="565"/>
    </row>
    <row r="1017" spans="6:11" ht="21" customHeight="1">
      <c r="F1017" s="565"/>
      <c r="K1017" s="565"/>
    </row>
    <row r="1018" spans="6:11" ht="21" customHeight="1">
      <c r="F1018" s="565"/>
      <c r="K1018" s="565"/>
    </row>
    <row r="1019" spans="6:11" ht="21" customHeight="1">
      <c r="F1019" s="565"/>
      <c r="K1019" s="565"/>
    </row>
    <row r="1020" spans="6:11" ht="21" customHeight="1">
      <c r="F1020" s="565"/>
      <c r="K1020" s="565"/>
    </row>
    <row r="1021" spans="6:11" ht="21" customHeight="1">
      <c r="F1021" s="565"/>
      <c r="K1021" s="565"/>
    </row>
    <row r="1022" spans="6:11" ht="21" customHeight="1">
      <c r="F1022" s="565"/>
      <c r="K1022" s="565"/>
    </row>
    <row r="1023" spans="6:11" ht="21" customHeight="1">
      <c r="F1023" s="565"/>
      <c r="K1023" s="565"/>
    </row>
    <row r="1024" spans="6:11" ht="21" customHeight="1">
      <c r="F1024" s="565"/>
      <c r="K1024" s="565"/>
    </row>
    <row r="1025" spans="6:11" ht="21" customHeight="1">
      <c r="F1025" s="565"/>
      <c r="K1025" s="565"/>
    </row>
    <row r="1026" spans="6:11" ht="21" customHeight="1">
      <c r="F1026" s="565"/>
      <c r="K1026" s="565"/>
    </row>
    <row r="1027" spans="6:11" ht="21" customHeight="1">
      <c r="F1027" s="565"/>
      <c r="K1027" s="565"/>
    </row>
    <row r="1028" spans="6:11" ht="21" customHeight="1">
      <c r="F1028" s="565"/>
      <c r="K1028" s="565"/>
    </row>
    <row r="1029" spans="6:11" ht="21" customHeight="1">
      <c r="F1029" s="565"/>
      <c r="K1029" s="565"/>
    </row>
    <row r="1030" spans="6:11" ht="21" customHeight="1">
      <c r="F1030" s="565"/>
      <c r="K1030" s="565"/>
    </row>
    <row r="1031" spans="6:11" ht="21" customHeight="1">
      <c r="F1031" s="565"/>
      <c r="K1031" s="565"/>
    </row>
    <row r="1032" spans="6:11" ht="21" customHeight="1">
      <c r="F1032" s="565"/>
      <c r="K1032" s="565"/>
    </row>
    <row r="1033" spans="6:11" ht="21" customHeight="1">
      <c r="F1033" s="565"/>
      <c r="K1033" s="565"/>
    </row>
    <row r="1034" spans="6:11" ht="21" customHeight="1">
      <c r="F1034" s="565"/>
      <c r="K1034" s="565"/>
    </row>
    <row r="1035" spans="6:11" ht="21" customHeight="1">
      <c r="F1035" s="565"/>
      <c r="K1035" s="565"/>
    </row>
    <row r="1036" spans="6:11" ht="21" customHeight="1">
      <c r="F1036" s="565"/>
      <c r="K1036" s="565"/>
    </row>
    <row r="1037" spans="6:11" ht="21" customHeight="1">
      <c r="F1037" s="565"/>
      <c r="K1037" s="565"/>
    </row>
    <row r="1038" spans="6:11" ht="21" customHeight="1">
      <c r="F1038" s="565"/>
      <c r="K1038" s="565"/>
    </row>
    <row r="1039" spans="6:11" ht="21" customHeight="1">
      <c r="F1039" s="565"/>
      <c r="K1039" s="565"/>
    </row>
    <row r="1040" spans="6:11" ht="21" customHeight="1">
      <c r="F1040" s="565"/>
      <c r="K1040" s="565"/>
    </row>
    <row r="1041" spans="6:11" ht="21" customHeight="1">
      <c r="F1041" s="565"/>
      <c r="K1041" s="565"/>
    </row>
    <row r="1042" spans="6:11" ht="21" customHeight="1">
      <c r="F1042" s="565"/>
      <c r="K1042" s="565"/>
    </row>
    <row r="1043" spans="6:11" ht="21" customHeight="1">
      <c r="F1043" s="565"/>
      <c r="K1043" s="565"/>
    </row>
    <row r="1044" spans="6:11" ht="21" customHeight="1">
      <c r="F1044" s="565"/>
      <c r="K1044" s="565"/>
    </row>
    <row r="1045" spans="6:11" ht="21" customHeight="1">
      <c r="F1045" s="565"/>
      <c r="K1045" s="565"/>
    </row>
    <row r="1046" spans="6:11" ht="21" customHeight="1">
      <c r="F1046" s="565"/>
      <c r="K1046" s="565"/>
    </row>
    <row r="1047" spans="6:11" ht="21" customHeight="1">
      <c r="F1047" s="565"/>
      <c r="K1047" s="565"/>
    </row>
    <row r="1048" spans="6:11" ht="21" customHeight="1">
      <c r="F1048" s="565"/>
      <c r="K1048" s="565"/>
    </row>
    <row r="1049" spans="6:11" ht="21" customHeight="1">
      <c r="F1049" s="565"/>
      <c r="K1049" s="565"/>
    </row>
    <row r="1050" spans="6:11" ht="21" customHeight="1">
      <c r="F1050" s="565"/>
      <c r="K1050" s="565"/>
    </row>
    <row r="1051" spans="6:11" ht="21" customHeight="1">
      <c r="F1051" s="565"/>
      <c r="K1051" s="565"/>
    </row>
    <row r="1052" spans="6:11" ht="21" customHeight="1">
      <c r="F1052" s="565"/>
      <c r="K1052" s="565"/>
    </row>
    <row r="1053" spans="6:11" ht="21" customHeight="1">
      <c r="F1053" s="565"/>
      <c r="K1053" s="565"/>
    </row>
    <row r="1054" spans="6:11" ht="21" customHeight="1">
      <c r="F1054" s="565"/>
      <c r="K1054" s="565"/>
    </row>
    <row r="1055" spans="6:11" ht="21" customHeight="1">
      <c r="F1055" s="565"/>
      <c r="K1055" s="565"/>
    </row>
    <row r="1056" spans="6:11" ht="21" customHeight="1">
      <c r="F1056" s="565"/>
      <c r="K1056" s="565"/>
    </row>
    <row r="1057" spans="6:11" ht="21" customHeight="1">
      <c r="F1057" s="565"/>
      <c r="K1057" s="565"/>
    </row>
    <row r="1058" spans="6:11" ht="21" customHeight="1">
      <c r="F1058" s="565"/>
      <c r="K1058" s="565"/>
    </row>
    <row r="1059" spans="6:11" ht="21" customHeight="1">
      <c r="F1059" s="565"/>
      <c r="K1059" s="565"/>
    </row>
    <row r="1060" spans="6:11" ht="21" customHeight="1">
      <c r="F1060" s="565"/>
      <c r="K1060" s="565"/>
    </row>
    <row r="1061" spans="6:11" ht="21" customHeight="1">
      <c r="F1061" s="565"/>
      <c r="K1061" s="565"/>
    </row>
    <row r="1062" spans="6:11" ht="21" customHeight="1">
      <c r="F1062" s="565"/>
      <c r="K1062" s="565"/>
    </row>
    <row r="1063" spans="6:11" ht="21" customHeight="1">
      <c r="F1063" s="565"/>
      <c r="K1063" s="565"/>
    </row>
    <row r="1064" spans="6:11" ht="21" customHeight="1">
      <c r="F1064" s="565"/>
      <c r="K1064" s="565"/>
    </row>
    <row r="1065" spans="6:11" ht="21" customHeight="1">
      <c r="F1065" s="565"/>
      <c r="K1065" s="565"/>
    </row>
    <row r="1066" spans="6:11" ht="21" customHeight="1">
      <c r="F1066" s="565"/>
      <c r="K1066" s="565"/>
    </row>
    <row r="1067" spans="6:11" ht="21" customHeight="1">
      <c r="F1067" s="565"/>
      <c r="K1067" s="565"/>
    </row>
    <row r="1068" spans="6:11" ht="21" customHeight="1">
      <c r="F1068" s="565"/>
      <c r="K1068" s="565"/>
    </row>
    <row r="1069" spans="6:11" ht="21" customHeight="1">
      <c r="F1069" s="565"/>
      <c r="K1069" s="565"/>
    </row>
    <row r="1070" spans="6:11" ht="21" customHeight="1">
      <c r="F1070" s="565"/>
      <c r="K1070" s="565"/>
    </row>
    <row r="1071" spans="6:11" ht="21" customHeight="1">
      <c r="F1071" s="565"/>
      <c r="K1071" s="565"/>
    </row>
    <row r="1072" spans="6:11" ht="21" customHeight="1">
      <c r="F1072" s="565"/>
      <c r="K1072" s="565"/>
    </row>
    <row r="1073" spans="6:11" ht="21" customHeight="1">
      <c r="F1073" s="565"/>
      <c r="K1073" s="565"/>
    </row>
    <row r="1074" spans="6:11" ht="21" customHeight="1">
      <c r="F1074" s="565"/>
      <c r="K1074" s="565"/>
    </row>
    <row r="1075" spans="6:11" ht="21" customHeight="1">
      <c r="F1075" s="565"/>
      <c r="K1075" s="565"/>
    </row>
    <row r="1076" spans="6:11" ht="21" customHeight="1">
      <c r="F1076" s="565"/>
      <c r="K1076" s="565"/>
    </row>
    <row r="1077" spans="6:11" ht="21" customHeight="1">
      <c r="F1077" s="565"/>
      <c r="K1077" s="565"/>
    </row>
    <row r="1078" spans="6:11" ht="21" customHeight="1">
      <c r="F1078" s="565"/>
      <c r="K1078" s="565"/>
    </row>
    <row r="1079" spans="6:11" ht="21" customHeight="1">
      <c r="F1079" s="565"/>
      <c r="K1079" s="565"/>
    </row>
    <row r="1080" spans="6:11" ht="21" customHeight="1">
      <c r="F1080" s="565"/>
      <c r="K1080" s="565"/>
    </row>
    <row r="1081" spans="6:11" ht="21" customHeight="1">
      <c r="F1081" s="565"/>
      <c r="K1081" s="565"/>
    </row>
    <row r="1082" spans="6:11" ht="21" customHeight="1">
      <c r="F1082" s="565"/>
      <c r="K1082" s="565"/>
    </row>
    <row r="1083" spans="6:11" ht="21" customHeight="1">
      <c r="F1083" s="565"/>
      <c r="K1083" s="565"/>
    </row>
    <row r="1084" spans="6:11" ht="21" customHeight="1">
      <c r="F1084" s="565"/>
      <c r="K1084" s="565"/>
    </row>
    <row r="1085" spans="6:11" ht="21" customHeight="1">
      <c r="F1085" s="565"/>
      <c r="K1085" s="565"/>
    </row>
    <row r="1086" spans="6:11" ht="21" customHeight="1">
      <c r="F1086" s="565"/>
      <c r="K1086" s="565"/>
    </row>
    <row r="1087" spans="6:11" ht="21" customHeight="1">
      <c r="F1087" s="565"/>
      <c r="K1087" s="565"/>
    </row>
    <row r="1088" spans="6:11" ht="21" customHeight="1">
      <c r="F1088" s="565"/>
      <c r="K1088" s="565"/>
    </row>
    <row r="1089" spans="6:11" ht="21" customHeight="1">
      <c r="F1089" s="565"/>
      <c r="K1089" s="565"/>
    </row>
    <row r="1090" spans="6:11" ht="21" customHeight="1">
      <c r="F1090" s="565"/>
      <c r="K1090" s="565"/>
    </row>
    <row r="1091" spans="6:11" ht="21" customHeight="1">
      <c r="F1091" s="565"/>
      <c r="K1091" s="565"/>
    </row>
    <row r="1092" spans="6:11" ht="21" customHeight="1">
      <c r="F1092" s="565"/>
      <c r="K1092" s="565"/>
    </row>
    <row r="1093" spans="6:11" ht="21" customHeight="1">
      <c r="F1093" s="565"/>
      <c r="K1093" s="565"/>
    </row>
    <row r="1094" spans="6:11" ht="21" customHeight="1">
      <c r="F1094" s="565"/>
      <c r="K1094" s="565"/>
    </row>
    <row r="1095" spans="6:11" ht="21" customHeight="1">
      <c r="F1095" s="565"/>
      <c r="K1095" s="565"/>
    </row>
    <row r="1096" spans="6:11" ht="21" customHeight="1">
      <c r="F1096" s="565"/>
      <c r="K1096" s="565"/>
    </row>
    <row r="1097" spans="6:11" ht="21" customHeight="1">
      <c r="F1097" s="565"/>
      <c r="K1097" s="565"/>
    </row>
    <row r="1098" spans="6:11" ht="21" customHeight="1">
      <c r="F1098" s="565"/>
      <c r="K1098" s="565"/>
    </row>
    <row r="1099" spans="6:11" ht="21" customHeight="1">
      <c r="F1099" s="565"/>
      <c r="K1099" s="565"/>
    </row>
    <row r="1100" spans="6:11" ht="21" customHeight="1">
      <c r="F1100" s="565"/>
      <c r="K1100" s="565"/>
    </row>
    <row r="1101" spans="6:11" ht="21" customHeight="1">
      <c r="F1101" s="565"/>
      <c r="K1101" s="565"/>
    </row>
    <row r="1102" spans="6:11" ht="21" customHeight="1">
      <c r="F1102" s="565"/>
      <c r="K1102" s="565"/>
    </row>
    <row r="1103" spans="6:11" ht="21" customHeight="1">
      <c r="F1103" s="565"/>
      <c r="K1103" s="565"/>
    </row>
    <row r="1104" spans="6:11" ht="21" customHeight="1">
      <c r="F1104" s="565"/>
      <c r="K1104" s="565"/>
    </row>
    <row r="1105" spans="6:11" ht="21" customHeight="1">
      <c r="F1105" s="565"/>
      <c r="K1105" s="565"/>
    </row>
    <row r="1106" spans="6:11" ht="21" customHeight="1">
      <c r="F1106" s="565"/>
      <c r="K1106" s="565"/>
    </row>
    <row r="1107" spans="6:11" ht="21" customHeight="1">
      <c r="F1107" s="565"/>
      <c r="K1107" s="565"/>
    </row>
    <row r="1108" spans="6:11" ht="21" customHeight="1">
      <c r="F1108" s="565"/>
      <c r="K1108" s="565"/>
    </row>
    <row r="1109" spans="6:11" ht="21" customHeight="1">
      <c r="F1109" s="565"/>
      <c r="K1109" s="565"/>
    </row>
    <row r="1110" spans="6:11" ht="21" customHeight="1">
      <c r="F1110" s="565"/>
      <c r="K1110" s="565"/>
    </row>
    <row r="1111" spans="6:11" ht="21" customHeight="1">
      <c r="F1111" s="565"/>
      <c r="K1111" s="565"/>
    </row>
    <row r="1112" spans="6:11" ht="21" customHeight="1">
      <c r="F1112" s="565"/>
      <c r="K1112" s="565"/>
    </row>
    <row r="1113" spans="6:11" ht="21" customHeight="1">
      <c r="F1113" s="565"/>
      <c r="K1113" s="565"/>
    </row>
    <row r="1114" spans="6:11" ht="21" customHeight="1">
      <c r="F1114" s="565"/>
      <c r="K1114" s="565"/>
    </row>
    <row r="1115" spans="6:11" ht="21" customHeight="1">
      <c r="F1115" s="565"/>
      <c r="K1115" s="565"/>
    </row>
    <row r="1116" spans="6:11" ht="21" customHeight="1">
      <c r="F1116" s="565"/>
      <c r="K1116" s="565"/>
    </row>
    <row r="1117" spans="6:11" ht="21" customHeight="1">
      <c r="F1117" s="565"/>
      <c r="K1117" s="565"/>
    </row>
    <row r="1118" spans="6:11" ht="21" customHeight="1">
      <c r="F1118" s="565"/>
      <c r="K1118" s="565"/>
    </row>
    <row r="1119" spans="6:11" ht="21" customHeight="1">
      <c r="F1119" s="565"/>
      <c r="K1119" s="565"/>
    </row>
    <row r="1120" spans="6:11" ht="21" customHeight="1">
      <c r="F1120" s="565"/>
      <c r="K1120" s="565"/>
    </row>
    <row r="1121" spans="6:11" ht="21" customHeight="1">
      <c r="F1121" s="565"/>
      <c r="K1121" s="565"/>
    </row>
    <row r="1122" spans="6:11" ht="21" customHeight="1">
      <c r="F1122" s="565"/>
      <c r="K1122" s="565"/>
    </row>
    <row r="1123" spans="6:11" ht="21" customHeight="1">
      <c r="F1123" s="565"/>
      <c r="K1123" s="565"/>
    </row>
    <row r="1124" spans="6:11" ht="21" customHeight="1">
      <c r="F1124" s="565"/>
      <c r="K1124" s="565"/>
    </row>
    <row r="1125" spans="6:11" ht="21" customHeight="1">
      <c r="F1125" s="565"/>
      <c r="K1125" s="565"/>
    </row>
    <row r="1126" spans="6:11" ht="21" customHeight="1">
      <c r="F1126" s="565"/>
      <c r="K1126" s="565"/>
    </row>
    <row r="1127" spans="6:11" ht="21" customHeight="1">
      <c r="F1127" s="565"/>
      <c r="K1127" s="565"/>
    </row>
    <row r="1128" spans="6:11" ht="21" customHeight="1">
      <c r="F1128" s="565"/>
      <c r="K1128" s="565"/>
    </row>
    <row r="1129" spans="6:11" ht="21" customHeight="1">
      <c r="F1129" s="565"/>
      <c r="K1129" s="565"/>
    </row>
    <row r="1130" spans="6:11" ht="21" customHeight="1">
      <c r="F1130" s="565"/>
      <c r="K1130" s="565"/>
    </row>
    <row r="1131" spans="6:11" ht="21" customHeight="1">
      <c r="F1131" s="565"/>
      <c r="K1131" s="565"/>
    </row>
    <row r="1132" spans="6:11" ht="21" customHeight="1">
      <c r="F1132" s="565"/>
      <c r="K1132" s="565"/>
    </row>
    <row r="1133" spans="6:11" ht="21" customHeight="1">
      <c r="F1133" s="565"/>
      <c r="K1133" s="565"/>
    </row>
    <row r="1134" spans="6:11" ht="21" customHeight="1">
      <c r="F1134" s="565"/>
      <c r="K1134" s="565"/>
    </row>
    <row r="1135" spans="6:11" ht="21" customHeight="1">
      <c r="F1135" s="565"/>
      <c r="K1135" s="565"/>
    </row>
    <row r="1136" spans="6:11" ht="21" customHeight="1">
      <c r="F1136" s="565"/>
      <c r="K1136" s="565"/>
    </row>
    <row r="1137" spans="6:11" ht="21" customHeight="1">
      <c r="F1137" s="565"/>
      <c r="K1137" s="565"/>
    </row>
    <row r="1138" spans="6:11" ht="21" customHeight="1">
      <c r="F1138" s="565"/>
      <c r="K1138" s="565"/>
    </row>
    <row r="1139" spans="6:11" ht="21" customHeight="1">
      <c r="F1139" s="565"/>
      <c r="K1139" s="565"/>
    </row>
    <row r="1140" spans="6:11" ht="21" customHeight="1">
      <c r="F1140" s="565"/>
      <c r="K1140" s="565"/>
    </row>
    <row r="1141" spans="6:11" ht="21" customHeight="1">
      <c r="F1141" s="565"/>
      <c r="K1141" s="565"/>
    </row>
    <row r="1142" spans="6:11" ht="21" customHeight="1">
      <c r="F1142" s="565"/>
      <c r="K1142" s="565"/>
    </row>
    <row r="1143" spans="6:11" ht="21" customHeight="1">
      <c r="F1143" s="565"/>
      <c r="K1143" s="565"/>
    </row>
    <row r="1144" spans="6:11" ht="21" customHeight="1">
      <c r="F1144" s="565"/>
      <c r="K1144" s="565"/>
    </row>
    <row r="1145" spans="6:11" ht="21" customHeight="1">
      <c r="F1145" s="565"/>
      <c r="K1145" s="565"/>
    </row>
    <row r="1146" spans="6:11" ht="21" customHeight="1">
      <c r="F1146" s="565"/>
      <c r="K1146" s="565"/>
    </row>
    <row r="1147" spans="6:11" ht="21" customHeight="1">
      <c r="F1147" s="565"/>
      <c r="K1147" s="565"/>
    </row>
    <row r="1148" spans="6:11" ht="21" customHeight="1">
      <c r="F1148" s="565"/>
      <c r="K1148" s="565"/>
    </row>
    <row r="1149" spans="6:11" ht="21" customHeight="1">
      <c r="F1149" s="565"/>
      <c r="K1149" s="565"/>
    </row>
    <row r="1150" spans="6:11" ht="21" customHeight="1">
      <c r="F1150" s="565"/>
      <c r="K1150" s="565"/>
    </row>
    <row r="1151" spans="6:11" ht="21" customHeight="1">
      <c r="F1151" s="565"/>
      <c r="K1151" s="565"/>
    </row>
    <row r="1152" spans="6:11" ht="21" customHeight="1">
      <c r="F1152" s="565"/>
      <c r="K1152" s="565"/>
    </row>
    <row r="1153" spans="6:11" ht="21" customHeight="1">
      <c r="F1153" s="565"/>
      <c r="K1153" s="565"/>
    </row>
    <row r="1154" spans="6:11" ht="21" customHeight="1">
      <c r="F1154" s="565"/>
      <c r="K1154" s="565"/>
    </row>
    <row r="1155" spans="6:11" ht="21" customHeight="1">
      <c r="F1155" s="565"/>
      <c r="K1155" s="565"/>
    </row>
    <row r="1156" spans="6:11" ht="21" customHeight="1">
      <c r="F1156" s="565"/>
      <c r="K1156" s="565"/>
    </row>
    <row r="1157" spans="6:11" ht="21" customHeight="1">
      <c r="F1157" s="565"/>
      <c r="K1157" s="565"/>
    </row>
    <row r="1158" spans="6:11" ht="21" customHeight="1">
      <c r="F1158" s="565"/>
      <c r="K1158" s="565"/>
    </row>
    <row r="1159" spans="6:11" ht="21" customHeight="1">
      <c r="F1159" s="565"/>
      <c r="K1159" s="565"/>
    </row>
    <row r="1160" spans="6:11" ht="21" customHeight="1">
      <c r="F1160" s="565"/>
      <c r="K1160" s="565"/>
    </row>
    <row r="1161" spans="6:11" ht="21" customHeight="1">
      <c r="F1161" s="565"/>
      <c r="K1161" s="565"/>
    </row>
    <row r="1162" spans="6:11" ht="21" customHeight="1">
      <c r="F1162" s="565"/>
      <c r="K1162" s="565"/>
    </row>
    <row r="1163" spans="6:11" ht="21" customHeight="1">
      <c r="F1163" s="565"/>
      <c r="K1163" s="565"/>
    </row>
    <row r="1164" spans="6:11" ht="21" customHeight="1">
      <c r="F1164" s="565"/>
      <c r="K1164" s="565"/>
    </row>
    <row r="1165" spans="6:11" ht="21" customHeight="1">
      <c r="F1165" s="565"/>
      <c r="K1165" s="565"/>
    </row>
    <row r="1166" spans="6:11" ht="21" customHeight="1">
      <c r="F1166" s="565"/>
      <c r="K1166" s="565"/>
    </row>
    <row r="1167" spans="6:11" ht="21" customHeight="1">
      <c r="F1167" s="565"/>
      <c r="K1167" s="565"/>
    </row>
    <row r="1168" spans="6:11" ht="21" customHeight="1">
      <c r="F1168" s="565"/>
      <c r="K1168" s="565"/>
    </row>
    <row r="1169" spans="6:11" ht="21" customHeight="1">
      <c r="F1169" s="565"/>
      <c r="K1169" s="565"/>
    </row>
    <row r="1170" spans="6:11" ht="21" customHeight="1">
      <c r="F1170" s="565"/>
      <c r="K1170" s="565"/>
    </row>
    <row r="1171" spans="6:11" ht="21" customHeight="1">
      <c r="F1171" s="565"/>
      <c r="K1171" s="565"/>
    </row>
    <row r="1172" spans="6:11" ht="21" customHeight="1">
      <c r="F1172" s="565"/>
      <c r="K1172" s="565"/>
    </row>
    <row r="1173" spans="6:11" ht="21" customHeight="1">
      <c r="F1173" s="565"/>
      <c r="K1173" s="565"/>
    </row>
    <row r="1174" spans="6:11" ht="21" customHeight="1">
      <c r="F1174" s="565"/>
      <c r="K1174" s="565"/>
    </row>
    <row r="1175" spans="6:11" ht="21" customHeight="1">
      <c r="F1175" s="565"/>
      <c r="K1175" s="565"/>
    </row>
    <row r="1176" spans="6:11" ht="21" customHeight="1">
      <c r="F1176" s="565"/>
      <c r="K1176" s="565"/>
    </row>
    <row r="1177" spans="6:11" ht="21" customHeight="1">
      <c r="F1177" s="565"/>
      <c r="K1177" s="565"/>
    </row>
    <row r="1178" spans="6:11" ht="21" customHeight="1">
      <c r="F1178" s="565"/>
      <c r="K1178" s="565"/>
    </row>
    <row r="1179" spans="6:11" ht="21" customHeight="1">
      <c r="F1179" s="565"/>
      <c r="K1179" s="565"/>
    </row>
    <row r="1180" spans="6:11" ht="21" customHeight="1">
      <c r="F1180" s="565"/>
      <c r="K1180" s="565"/>
    </row>
    <row r="1181" spans="6:11" ht="21" customHeight="1">
      <c r="F1181" s="565"/>
      <c r="K1181" s="565"/>
    </row>
    <row r="1182" spans="6:11" ht="21" customHeight="1">
      <c r="F1182" s="565"/>
      <c r="K1182" s="565"/>
    </row>
    <row r="1183" spans="6:11" ht="21" customHeight="1">
      <c r="F1183" s="565"/>
      <c r="K1183" s="565"/>
    </row>
    <row r="1184" spans="6:11" ht="21" customHeight="1">
      <c r="F1184" s="565"/>
      <c r="K1184" s="565"/>
    </row>
    <row r="1185" spans="6:11" ht="21" customHeight="1">
      <c r="F1185" s="565"/>
      <c r="K1185" s="565"/>
    </row>
    <row r="1186" spans="6:11" ht="21" customHeight="1">
      <c r="F1186" s="565"/>
      <c r="K1186" s="565"/>
    </row>
    <row r="1187" spans="6:11" ht="21" customHeight="1">
      <c r="F1187" s="565"/>
      <c r="K1187" s="565"/>
    </row>
    <row r="1188" spans="6:11" ht="21" customHeight="1">
      <c r="F1188" s="565"/>
      <c r="K1188" s="565"/>
    </row>
    <row r="1189" spans="6:11" ht="21" customHeight="1">
      <c r="F1189" s="565"/>
      <c r="K1189" s="565"/>
    </row>
    <row r="1190" spans="6:11" ht="21" customHeight="1">
      <c r="F1190" s="565"/>
      <c r="K1190" s="565"/>
    </row>
    <row r="1191" spans="6:11" ht="21" customHeight="1">
      <c r="F1191" s="565"/>
      <c r="K1191" s="565"/>
    </row>
    <row r="1192" spans="6:11" ht="21" customHeight="1">
      <c r="F1192" s="565"/>
      <c r="K1192" s="565"/>
    </row>
    <row r="1193" spans="6:11" ht="21" customHeight="1">
      <c r="F1193" s="565"/>
      <c r="K1193" s="565"/>
    </row>
    <row r="1194" spans="6:11" ht="21" customHeight="1">
      <c r="F1194" s="565"/>
      <c r="K1194" s="565"/>
    </row>
    <row r="1195" spans="6:11" ht="21" customHeight="1">
      <c r="F1195" s="565"/>
      <c r="K1195" s="565"/>
    </row>
    <row r="1196" spans="6:11" ht="21" customHeight="1">
      <c r="F1196" s="565"/>
      <c r="K1196" s="565"/>
    </row>
    <row r="1197" spans="6:11" ht="21" customHeight="1">
      <c r="F1197" s="565"/>
      <c r="K1197" s="565"/>
    </row>
    <row r="1198" spans="6:11" ht="21" customHeight="1">
      <c r="F1198" s="565"/>
      <c r="K1198" s="565"/>
    </row>
    <row r="1199" spans="6:11" ht="21" customHeight="1">
      <c r="F1199" s="565"/>
      <c r="K1199" s="565"/>
    </row>
    <row r="1200" spans="6:11" ht="21" customHeight="1">
      <c r="F1200" s="565"/>
      <c r="K1200" s="565"/>
    </row>
    <row r="1201" spans="6:11" ht="21" customHeight="1">
      <c r="F1201" s="565"/>
      <c r="K1201" s="565"/>
    </row>
    <row r="1202" spans="6:11" ht="21" customHeight="1">
      <c r="F1202" s="565"/>
      <c r="K1202" s="565"/>
    </row>
    <row r="1203" spans="6:11" ht="21" customHeight="1">
      <c r="F1203" s="565"/>
      <c r="K1203" s="565"/>
    </row>
    <row r="1204" spans="6:11" ht="21" customHeight="1">
      <c r="F1204" s="565"/>
      <c r="K1204" s="565"/>
    </row>
    <row r="1205" spans="6:11" ht="21" customHeight="1">
      <c r="F1205" s="565"/>
      <c r="K1205" s="565"/>
    </row>
    <row r="1206" spans="6:11" ht="21" customHeight="1">
      <c r="F1206" s="565"/>
      <c r="K1206" s="565"/>
    </row>
    <row r="1207" spans="6:11" ht="21" customHeight="1">
      <c r="F1207" s="565"/>
      <c r="K1207" s="565"/>
    </row>
    <row r="1208" spans="6:11" ht="21" customHeight="1">
      <c r="F1208" s="565"/>
      <c r="K1208" s="565"/>
    </row>
    <row r="1209" spans="6:11" ht="21" customHeight="1">
      <c r="F1209" s="565"/>
      <c r="K1209" s="565"/>
    </row>
    <row r="1210" spans="6:11" ht="21" customHeight="1">
      <c r="F1210" s="565"/>
      <c r="K1210" s="565"/>
    </row>
    <row r="1211" spans="6:11" ht="21" customHeight="1">
      <c r="F1211" s="565"/>
      <c r="K1211" s="565"/>
    </row>
    <row r="1212" spans="6:11" ht="21" customHeight="1">
      <c r="F1212" s="565"/>
      <c r="K1212" s="565"/>
    </row>
    <row r="1213" spans="6:11" ht="21" customHeight="1">
      <c r="F1213" s="565"/>
      <c r="K1213" s="565"/>
    </row>
    <row r="1214" spans="6:11" ht="21" customHeight="1">
      <c r="F1214" s="565"/>
      <c r="K1214" s="565"/>
    </row>
    <row r="1215" spans="6:11" ht="21" customHeight="1">
      <c r="F1215" s="565"/>
      <c r="K1215" s="565"/>
    </row>
    <row r="1216" spans="6:11" ht="21" customHeight="1">
      <c r="F1216" s="565"/>
      <c r="K1216" s="565"/>
    </row>
    <row r="1217" spans="6:11" ht="21" customHeight="1">
      <c r="F1217" s="565"/>
      <c r="K1217" s="565"/>
    </row>
    <row r="1218" spans="6:11" ht="21" customHeight="1">
      <c r="F1218" s="565"/>
      <c r="K1218" s="565"/>
    </row>
    <row r="1219" spans="6:11" ht="21" customHeight="1">
      <c r="F1219" s="565"/>
      <c r="K1219" s="565"/>
    </row>
    <row r="1220" spans="6:11" ht="21" customHeight="1">
      <c r="F1220" s="565"/>
      <c r="K1220" s="565"/>
    </row>
    <row r="1221" spans="6:11" ht="21" customHeight="1">
      <c r="F1221" s="565"/>
      <c r="K1221" s="565"/>
    </row>
    <row r="1222" spans="6:11" ht="21" customHeight="1">
      <c r="F1222" s="565"/>
      <c r="K1222" s="565"/>
    </row>
    <row r="1223" spans="6:11" ht="21" customHeight="1">
      <c r="F1223" s="565"/>
      <c r="K1223" s="565"/>
    </row>
    <row r="1224" spans="6:11" ht="21" customHeight="1">
      <c r="F1224" s="565"/>
      <c r="K1224" s="565"/>
    </row>
    <row r="1225" spans="6:11" ht="21" customHeight="1">
      <c r="F1225" s="565"/>
      <c r="K1225" s="565"/>
    </row>
    <row r="1226" spans="6:11" ht="21" customHeight="1">
      <c r="F1226" s="565"/>
      <c r="K1226" s="565"/>
    </row>
    <row r="1227" spans="6:11" ht="21" customHeight="1">
      <c r="F1227" s="565"/>
      <c r="K1227" s="565"/>
    </row>
    <row r="1228" spans="6:11" ht="21" customHeight="1">
      <c r="F1228" s="565"/>
      <c r="K1228" s="565"/>
    </row>
    <row r="1229" spans="6:11" ht="21" customHeight="1">
      <c r="F1229" s="565"/>
      <c r="K1229" s="565"/>
    </row>
    <row r="1230" spans="6:11" ht="21" customHeight="1">
      <c r="F1230" s="565"/>
      <c r="K1230" s="565"/>
    </row>
    <row r="1231" spans="6:11" ht="21" customHeight="1">
      <c r="F1231" s="565"/>
      <c r="K1231" s="565"/>
    </row>
    <row r="1232" spans="6:11" ht="21" customHeight="1">
      <c r="F1232" s="565"/>
      <c r="K1232" s="565"/>
    </row>
    <row r="1233" spans="6:11" ht="21" customHeight="1">
      <c r="F1233" s="565"/>
      <c r="K1233" s="565"/>
    </row>
    <row r="1234" spans="6:11" ht="21" customHeight="1">
      <c r="F1234" s="565"/>
      <c r="K1234" s="565"/>
    </row>
    <row r="1235" spans="6:11" ht="21" customHeight="1">
      <c r="F1235" s="565"/>
      <c r="K1235" s="565"/>
    </row>
    <row r="1236" spans="6:11" ht="21" customHeight="1">
      <c r="F1236" s="565"/>
      <c r="K1236" s="565"/>
    </row>
    <row r="1237" spans="6:11" ht="21" customHeight="1">
      <c r="F1237" s="565"/>
      <c r="K1237" s="565"/>
    </row>
    <row r="1238" spans="6:11" ht="21" customHeight="1">
      <c r="F1238" s="565"/>
      <c r="K1238" s="565"/>
    </row>
    <row r="1239" spans="6:11" ht="21" customHeight="1">
      <c r="F1239" s="565"/>
      <c r="K1239" s="565"/>
    </row>
    <row r="1240" spans="6:11" ht="21" customHeight="1">
      <c r="F1240" s="565"/>
      <c r="K1240" s="565"/>
    </row>
    <row r="1241" spans="6:11" ht="21" customHeight="1">
      <c r="F1241" s="565"/>
      <c r="K1241" s="565"/>
    </row>
    <row r="1242" spans="6:11" ht="21" customHeight="1">
      <c r="F1242" s="565"/>
      <c r="K1242" s="565"/>
    </row>
    <row r="1243" spans="6:11" ht="21" customHeight="1">
      <c r="F1243" s="565"/>
      <c r="K1243" s="565"/>
    </row>
    <row r="1244" spans="6:11" ht="21" customHeight="1">
      <c r="F1244" s="565"/>
      <c r="K1244" s="565"/>
    </row>
    <row r="1245" spans="6:11" ht="21" customHeight="1">
      <c r="F1245" s="565"/>
      <c r="K1245" s="565"/>
    </row>
    <row r="1246" spans="6:11" ht="21" customHeight="1">
      <c r="F1246" s="565"/>
      <c r="K1246" s="565"/>
    </row>
    <row r="1247" spans="6:11" ht="21" customHeight="1">
      <c r="F1247" s="565"/>
      <c r="K1247" s="565"/>
    </row>
    <row r="1248" spans="6:11" ht="21" customHeight="1">
      <c r="F1248" s="565"/>
      <c r="K1248" s="565"/>
    </row>
    <row r="1249" spans="6:11" ht="21" customHeight="1">
      <c r="F1249" s="565"/>
      <c r="K1249" s="565"/>
    </row>
    <row r="1250" spans="6:11" ht="21" customHeight="1">
      <c r="F1250" s="565"/>
      <c r="K1250" s="565"/>
    </row>
    <row r="1251" spans="6:11" ht="21" customHeight="1">
      <c r="F1251" s="565"/>
      <c r="K1251" s="565"/>
    </row>
    <row r="1252" spans="6:11" ht="21" customHeight="1">
      <c r="F1252" s="565"/>
      <c r="K1252" s="565"/>
    </row>
    <row r="1253" spans="6:11" ht="21" customHeight="1">
      <c r="F1253" s="565"/>
      <c r="K1253" s="565"/>
    </row>
    <row r="1254" spans="6:11" ht="21" customHeight="1">
      <c r="F1254" s="565"/>
      <c r="K1254" s="565"/>
    </row>
    <row r="1255" spans="6:11" ht="21" customHeight="1">
      <c r="F1255" s="565"/>
      <c r="K1255" s="565"/>
    </row>
    <row r="1256" spans="6:11" ht="21" customHeight="1">
      <c r="F1256" s="565"/>
      <c r="K1256" s="565"/>
    </row>
    <row r="1257" spans="6:11" ht="21" customHeight="1">
      <c r="F1257" s="565"/>
      <c r="K1257" s="565"/>
    </row>
    <row r="1258" spans="6:11" ht="21" customHeight="1">
      <c r="F1258" s="565"/>
      <c r="K1258" s="565"/>
    </row>
    <row r="1259" spans="6:11" ht="21" customHeight="1">
      <c r="F1259" s="565"/>
      <c r="K1259" s="565"/>
    </row>
    <row r="1260" spans="6:11" ht="21" customHeight="1">
      <c r="F1260" s="565"/>
      <c r="K1260" s="565"/>
    </row>
    <row r="1261" spans="6:11" ht="21" customHeight="1">
      <c r="F1261" s="565"/>
      <c r="K1261" s="565"/>
    </row>
    <row r="1262" spans="6:11" ht="21" customHeight="1">
      <c r="F1262" s="565"/>
      <c r="K1262" s="565"/>
    </row>
    <row r="1263" spans="6:11" ht="21" customHeight="1">
      <c r="F1263" s="565"/>
      <c r="K1263" s="565"/>
    </row>
    <row r="1264" spans="6:11" ht="21" customHeight="1">
      <c r="F1264" s="565"/>
      <c r="K1264" s="565"/>
    </row>
    <row r="1265" spans="6:11" ht="21" customHeight="1">
      <c r="F1265" s="565"/>
      <c r="K1265" s="565"/>
    </row>
    <row r="1266" spans="6:11" ht="21" customHeight="1">
      <c r="F1266" s="565"/>
      <c r="K1266" s="565"/>
    </row>
    <row r="1267" spans="6:11" ht="21" customHeight="1">
      <c r="F1267" s="565"/>
      <c r="K1267" s="565"/>
    </row>
    <row r="1268" spans="6:11" ht="21" customHeight="1">
      <c r="F1268" s="565"/>
      <c r="K1268" s="565"/>
    </row>
    <row r="1269" spans="6:11" ht="21" customHeight="1">
      <c r="F1269" s="565"/>
      <c r="K1269" s="565"/>
    </row>
    <row r="1270" spans="6:11" ht="21" customHeight="1">
      <c r="F1270" s="565"/>
      <c r="K1270" s="565"/>
    </row>
    <row r="1271" spans="6:11" ht="21" customHeight="1">
      <c r="F1271" s="565"/>
      <c r="K1271" s="565"/>
    </row>
    <row r="1272" spans="6:11" ht="21" customHeight="1">
      <c r="F1272" s="565"/>
      <c r="K1272" s="565"/>
    </row>
    <row r="1273" spans="6:11" ht="21" customHeight="1">
      <c r="F1273" s="565"/>
      <c r="K1273" s="565"/>
    </row>
    <row r="1274" spans="6:11" ht="21" customHeight="1">
      <c r="F1274" s="565"/>
      <c r="K1274" s="565"/>
    </row>
    <row r="1275" spans="6:11" ht="21" customHeight="1">
      <c r="F1275" s="565"/>
      <c r="K1275" s="565"/>
    </row>
    <row r="1276" spans="6:11" ht="21" customHeight="1">
      <c r="F1276" s="565"/>
      <c r="K1276" s="565"/>
    </row>
    <row r="1277" spans="6:11" ht="21" customHeight="1">
      <c r="F1277" s="565"/>
      <c r="K1277" s="565"/>
    </row>
    <row r="1278" spans="6:11" ht="21" customHeight="1">
      <c r="F1278" s="565"/>
      <c r="K1278" s="565"/>
    </row>
    <row r="1279" spans="6:11" ht="21" customHeight="1">
      <c r="F1279" s="565"/>
      <c r="K1279" s="565"/>
    </row>
    <row r="1280" spans="6:11" ht="21" customHeight="1">
      <c r="F1280" s="565"/>
      <c r="K1280" s="565"/>
    </row>
    <row r="1281" spans="6:11" ht="21" customHeight="1">
      <c r="F1281" s="565"/>
      <c r="K1281" s="565"/>
    </row>
    <row r="1282" spans="6:11" ht="21" customHeight="1">
      <c r="F1282" s="565"/>
      <c r="K1282" s="565"/>
    </row>
    <row r="1283" spans="6:11" ht="21" customHeight="1">
      <c r="F1283" s="565"/>
      <c r="K1283" s="565"/>
    </row>
    <row r="1284" spans="6:11" ht="21" customHeight="1">
      <c r="F1284" s="565"/>
      <c r="K1284" s="565"/>
    </row>
    <row r="1285" spans="6:11" ht="21" customHeight="1">
      <c r="F1285" s="565"/>
      <c r="K1285" s="565"/>
    </row>
    <row r="1286" spans="6:11" ht="21" customHeight="1">
      <c r="F1286" s="565"/>
      <c r="K1286" s="565"/>
    </row>
    <row r="1287" spans="6:11" ht="21" customHeight="1">
      <c r="F1287" s="565"/>
      <c r="K1287" s="565"/>
    </row>
    <row r="1288" spans="6:11" ht="21" customHeight="1">
      <c r="F1288" s="565"/>
      <c r="K1288" s="565"/>
    </row>
    <row r="1289" spans="6:11" ht="21" customHeight="1">
      <c r="F1289" s="565"/>
      <c r="K1289" s="565"/>
    </row>
    <row r="1290" spans="6:11" ht="21" customHeight="1">
      <c r="F1290" s="565"/>
      <c r="K1290" s="565"/>
    </row>
    <row r="1291" spans="6:11" ht="21" customHeight="1">
      <c r="F1291" s="565"/>
      <c r="K1291" s="565"/>
    </row>
    <row r="1292" spans="6:11" ht="21" customHeight="1">
      <c r="F1292" s="565"/>
      <c r="K1292" s="565"/>
    </row>
    <row r="1293" spans="6:11" ht="21" customHeight="1">
      <c r="F1293" s="565"/>
      <c r="K1293" s="565"/>
    </row>
    <row r="1294" spans="6:11" ht="21" customHeight="1">
      <c r="F1294" s="565"/>
      <c r="K1294" s="565"/>
    </row>
    <row r="1295" spans="6:11" ht="21" customHeight="1">
      <c r="F1295" s="565"/>
      <c r="K1295" s="565"/>
    </row>
    <row r="1296" spans="6:11" ht="21" customHeight="1">
      <c r="F1296" s="565"/>
      <c r="K1296" s="565"/>
    </row>
    <row r="1297" spans="6:11" ht="21" customHeight="1">
      <c r="F1297" s="565"/>
      <c r="K1297" s="565"/>
    </row>
    <row r="1298" spans="6:11" ht="21" customHeight="1">
      <c r="F1298" s="565"/>
      <c r="K1298" s="565"/>
    </row>
    <row r="1299" spans="6:11" ht="21" customHeight="1">
      <c r="F1299" s="565"/>
      <c r="K1299" s="565"/>
    </row>
    <row r="1300" spans="6:11" ht="21" customHeight="1">
      <c r="F1300" s="565"/>
      <c r="K1300" s="565"/>
    </row>
    <row r="1301" spans="6:11" ht="21" customHeight="1">
      <c r="F1301" s="565"/>
      <c r="K1301" s="565"/>
    </row>
    <row r="1302" spans="6:11" ht="21" customHeight="1">
      <c r="F1302" s="565"/>
      <c r="K1302" s="565"/>
    </row>
    <row r="1303" spans="6:11" ht="21" customHeight="1">
      <c r="F1303" s="565"/>
      <c r="K1303" s="565"/>
    </row>
    <row r="1304" spans="6:11" ht="21" customHeight="1">
      <c r="F1304" s="565"/>
      <c r="K1304" s="565"/>
    </row>
    <row r="1305" spans="6:11" ht="21" customHeight="1">
      <c r="F1305" s="565"/>
      <c r="K1305" s="565"/>
    </row>
    <row r="1306" spans="6:11" ht="21" customHeight="1">
      <c r="F1306" s="565"/>
      <c r="K1306" s="565"/>
    </row>
    <row r="1307" spans="6:11" ht="21" customHeight="1">
      <c r="F1307" s="565"/>
      <c r="K1307" s="565"/>
    </row>
    <row r="1308" spans="6:11" ht="21" customHeight="1">
      <c r="F1308" s="565"/>
      <c r="K1308" s="565"/>
    </row>
    <row r="1309" spans="6:11" ht="21" customHeight="1">
      <c r="F1309" s="565"/>
      <c r="K1309" s="565"/>
    </row>
    <row r="1310" spans="6:11" ht="21" customHeight="1">
      <c r="F1310" s="565"/>
      <c r="K1310" s="565"/>
    </row>
    <row r="1311" spans="6:11" ht="21" customHeight="1">
      <c r="F1311" s="565"/>
      <c r="K1311" s="565"/>
    </row>
    <row r="1312" spans="6:11" ht="21" customHeight="1">
      <c r="F1312" s="565"/>
      <c r="K1312" s="565"/>
    </row>
    <row r="1313" spans="6:11" ht="21" customHeight="1">
      <c r="F1313" s="565"/>
      <c r="K1313" s="565"/>
    </row>
    <row r="1314" spans="6:11" ht="21" customHeight="1">
      <c r="F1314" s="565"/>
      <c r="K1314" s="565"/>
    </row>
    <row r="1315" spans="6:11" ht="21" customHeight="1">
      <c r="F1315" s="565"/>
      <c r="K1315" s="565"/>
    </row>
    <row r="1316" spans="6:11" ht="21" customHeight="1">
      <c r="F1316" s="565"/>
      <c r="K1316" s="565"/>
    </row>
    <row r="1317" spans="6:11" ht="21" customHeight="1">
      <c r="F1317" s="565"/>
      <c r="K1317" s="565"/>
    </row>
    <row r="1318" spans="6:11" ht="21" customHeight="1">
      <c r="F1318" s="565"/>
      <c r="K1318" s="565"/>
    </row>
    <row r="1319" spans="6:11" ht="21" customHeight="1">
      <c r="F1319" s="565"/>
      <c r="K1319" s="565"/>
    </row>
    <row r="1320" spans="6:11" ht="21" customHeight="1">
      <c r="F1320" s="565"/>
      <c r="K1320" s="565"/>
    </row>
    <row r="1321" spans="6:11" ht="21" customHeight="1">
      <c r="F1321" s="565"/>
      <c r="K1321" s="565"/>
    </row>
    <row r="1322" spans="6:11" ht="21" customHeight="1">
      <c r="F1322" s="565"/>
      <c r="K1322" s="565"/>
    </row>
    <row r="1323" spans="6:11" ht="21" customHeight="1">
      <c r="F1323" s="565"/>
      <c r="K1323" s="565"/>
    </row>
    <row r="1324" spans="6:11" ht="21" customHeight="1">
      <c r="F1324" s="565"/>
      <c r="K1324" s="565"/>
    </row>
    <row r="1325" spans="6:11" ht="21" customHeight="1">
      <c r="F1325" s="565"/>
      <c r="K1325" s="565"/>
    </row>
    <row r="1326" spans="6:11" ht="21" customHeight="1">
      <c r="F1326" s="565"/>
      <c r="K1326" s="565"/>
    </row>
    <row r="1327" spans="6:11" ht="21" customHeight="1">
      <c r="F1327" s="565"/>
      <c r="K1327" s="565"/>
    </row>
    <row r="1328" spans="6:11" ht="21" customHeight="1">
      <c r="F1328" s="565"/>
      <c r="K1328" s="565"/>
    </row>
    <row r="1329" spans="6:11" ht="21" customHeight="1">
      <c r="F1329" s="565"/>
      <c r="K1329" s="565"/>
    </row>
    <row r="1330" spans="6:11" ht="21" customHeight="1">
      <c r="F1330" s="565"/>
      <c r="K1330" s="565"/>
    </row>
    <row r="1331" spans="6:11" ht="21" customHeight="1">
      <c r="F1331" s="565"/>
      <c r="K1331" s="565"/>
    </row>
    <row r="1332" spans="6:11" ht="21" customHeight="1">
      <c r="F1332" s="565"/>
      <c r="K1332" s="565"/>
    </row>
    <row r="1333" spans="6:11" ht="21" customHeight="1">
      <c r="F1333" s="565"/>
      <c r="K1333" s="565"/>
    </row>
    <row r="1334" spans="6:11" ht="21" customHeight="1">
      <c r="F1334" s="565"/>
      <c r="K1334" s="565"/>
    </row>
    <row r="1335" spans="6:11" ht="21" customHeight="1">
      <c r="F1335" s="565"/>
      <c r="K1335" s="565"/>
    </row>
    <row r="1336" spans="6:11" ht="21" customHeight="1">
      <c r="F1336" s="565"/>
      <c r="K1336" s="565"/>
    </row>
    <row r="1337" spans="6:11" ht="21" customHeight="1">
      <c r="F1337" s="565"/>
      <c r="K1337" s="565"/>
    </row>
    <row r="1338" spans="6:11" ht="21" customHeight="1">
      <c r="F1338" s="565"/>
      <c r="K1338" s="565"/>
    </row>
    <row r="1339" spans="6:11" ht="21" customHeight="1">
      <c r="F1339" s="565"/>
      <c r="K1339" s="565"/>
    </row>
    <row r="1340" spans="6:11" ht="21" customHeight="1">
      <c r="F1340" s="565"/>
      <c r="K1340" s="565"/>
    </row>
    <row r="1341" spans="6:11" ht="21" customHeight="1">
      <c r="F1341" s="565"/>
      <c r="K1341" s="565"/>
    </row>
    <row r="1342" spans="6:11" ht="21" customHeight="1">
      <c r="F1342" s="565"/>
      <c r="K1342" s="565"/>
    </row>
    <row r="1343" spans="6:11" ht="21" customHeight="1">
      <c r="F1343" s="565"/>
      <c r="K1343" s="565"/>
    </row>
    <row r="1344" spans="6:11" ht="21" customHeight="1">
      <c r="F1344" s="565"/>
      <c r="K1344" s="565"/>
    </row>
    <row r="1345" spans="6:11" ht="21" customHeight="1">
      <c r="F1345" s="565"/>
      <c r="K1345" s="565"/>
    </row>
    <row r="1346" spans="6:11" ht="21" customHeight="1">
      <c r="F1346" s="565"/>
      <c r="K1346" s="565"/>
    </row>
    <row r="1347" spans="6:11" ht="21" customHeight="1">
      <c r="F1347" s="565"/>
      <c r="K1347" s="565"/>
    </row>
    <row r="1348" spans="6:11" ht="21" customHeight="1">
      <c r="F1348" s="565"/>
      <c r="K1348" s="565"/>
    </row>
    <row r="1349" spans="6:11" ht="21" customHeight="1">
      <c r="F1349" s="565"/>
      <c r="K1349" s="565"/>
    </row>
    <row r="1350" spans="6:11" ht="21" customHeight="1">
      <c r="F1350" s="565"/>
      <c r="K1350" s="565"/>
    </row>
    <row r="1351" spans="6:11" ht="21" customHeight="1">
      <c r="F1351" s="565"/>
      <c r="K1351" s="565"/>
    </row>
    <row r="1352" spans="6:11" ht="21" customHeight="1">
      <c r="F1352" s="565"/>
      <c r="K1352" s="565"/>
    </row>
    <row r="1353" spans="6:11" ht="21" customHeight="1">
      <c r="F1353" s="565"/>
      <c r="K1353" s="565"/>
    </row>
    <row r="1354" spans="6:11" ht="21" customHeight="1">
      <c r="F1354" s="565"/>
      <c r="K1354" s="565"/>
    </row>
    <row r="1355" spans="6:11" ht="21" customHeight="1">
      <c r="F1355" s="565"/>
      <c r="K1355" s="565"/>
    </row>
    <row r="1356" spans="6:11" ht="21" customHeight="1">
      <c r="F1356" s="565"/>
      <c r="K1356" s="565"/>
    </row>
    <row r="1357" spans="6:11" ht="21" customHeight="1">
      <c r="F1357" s="565"/>
      <c r="K1357" s="565"/>
    </row>
    <row r="1358" spans="6:11" ht="21" customHeight="1">
      <c r="F1358" s="565"/>
      <c r="K1358" s="565"/>
    </row>
    <row r="1359" spans="6:11" ht="21" customHeight="1">
      <c r="F1359" s="565"/>
      <c r="K1359" s="565"/>
    </row>
    <row r="1360" spans="6:11" ht="21" customHeight="1">
      <c r="F1360" s="565"/>
      <c r="K1360" s="565"/>
    </row>
    <row r="1361" spans="6:11" ht="21" customHeight="1">
      <c r="F1361" s="565"/>
      <c r="K1361" s="565"/>
    </row>
    <row r="1362" spans="6:11" ht="21" customHeight="1">
      <c r="F1362" s="565"/>
      <c r="K1362" s="565"/>
    </row>
    <row r="1363" spans="6:11" ht="21" customHeight="1">
      <c r="F1363" s="565"/>
      <c r="K1363" s="565"/>
    </row>
    <row r="1364" spans="6:11" ht="21" customHeight="1">
      <c r="F1364" s="565"/>
      <c r="K1364" s="565"/>
    </row>
    <row r="1365" spans="6:11" ht="21" customHeight="1">
      <c r="F1365" s="565"/>
      <c r="K1365" s="565"/>
    </row>
    <row r="1366" spans="6:11" ht="21" customHeight="1">
      <c r="F1366" s="565"/>
      <c r="K1366" s="565"/>
    </row>
    <row r="1367" spans="6:11" ht="21" customHeight="1">
      <c r="F1367" s="565"/>
      <c r="K1367" s="565"/>
    </row>
    <row r="1368" spans="6:11" ht="21" customHeight="1">
      <c r="F1368" s="565"/>
      <c r="K1368" s="565"/>
    </row>
    <row r="1369" spans="6:11" ht="21" customHeight="1">
      <c r="F1369" s="565"/>
      <c r="K1369" s="565"/>
    </row>
    <row r="1370" spans="6:11" ht="21" customHeight="1">
      <c r="F1370" s="565"/>
      <c r="K1370" s="565"/>
    </row>
    <row r="1371" spans="6:11" ht="21" customHeight="1">
      <c r="F1371" s="565"/>
      <c r="K1371" s="565"/>
    </row>
    <row r="1372" spans="6:11" ht="21" customHeight="1">
      <c r="F1372" s="565"/>
      <c r="K1372" s="565"/>
    </row>
    <row r="1373" spans="6:11" ht="21" customHeight="1">
      <c r="F1373" s="565"/>
      <c r="K1373" s="565"/>
    </row>
    <row r="1374" spans="6:11" ht="21" customHeight="1">
      <c r="F1374" s="565"/>
      <c r="K1374" s="565"/>
    </row>
    <row r="1375" spans="6:11" ht="21" customHeight="1">
      <c r="F1375" s="565"/>
      <c r="K1375" s="565"/>
    </row>
    <row r="1376" spans="6:11" ht="21" customHeight="1">
      <c r="F1376" s="565"/>
      <c r="K1376" s="565"/>
    </row>
    <row r="1377" spans="6:11" ht="21" customHeight="1">
      <c r="F1377" s="565"/>
      <c r="K1377" s="565"/>
    </row>
    <row r="1378" spans="6:11" ht="21" customHeight="1">
      <c r="F1378" s="565"/>
      <c r="K1378" s="565"/>
    </row>
    <row r="1379" spans="6:11" ht="21" customHeight="1">
      <c r="F1379" s="565"/>
      <c r="K1379" s="565"/>
    </row>
    <row r="1380" spans="6:11" ht="21" customHeight="1">
      <c r="F1380" s="565"/>
      <c r="K1380" s="565"/>
    </row>
    <row r="1381" spans="6:11" ht="21" customHeight="1">
      <c r="F1381" s="565"/>
      <c r="K1381" s="565"/>
    </row>
    <row r="1382" spans="6:11" ht="21" customHeight="1">
      <c r="F1382" s="565"/>
      <c r="K1382" s="565"/>
    </row>
    <row r="1383" spans="6:11" ht="21" customHeight="1">
      <c r="F1383" s="565"/>
      <c r="K1383" s="565"/>
    </row>
    <row r="1384" spans="6:11" ht="21" customHeight="1">
      <c r="F1384" s="565"/>
      <c r="K1384" s="565"/>
    </row>
    <row r="1385" spans="6:11" ht="21" customHeight="1">
      <c r="F1385" s="565"/>
      <c r="K1385" s="565"/>
    </row>
    <row r="1386" spans="6:11" ht="21" customHeight="1">
      <c r="F1386" s="565"/>
      <c r="K1386" s="565"/>
    </row>
    <row r="1387" spans="6:11" ht="21" customHeight="1">
      <c r="F1387" s="565"/>
      <c r="K1387" s="565"/>
    </row>
    <row r="1388" spans="6:11" ht="21" customHeight="1">
      <c r="F1388" s="565"/>
      <c r="K1388" s="565"/>
    </row>
    <row r="1389" spans="6:11" ht="21" customHeight="1">
      <c r="F1389" s="565"/>
      <c r="K1389" s="565"/>
    </row>
    <row r="1390" spans="6:11" ht="21" customHeight="1">
      <c r="F1390" s="565"/>
      <c r="K1390" s="565"/>
    </row>
    <row r="1391" spans="6:11" ht="21" customHeight="1">
      <c r="F1391" s="565"/>
      <c r="K1391" s="565"/>
    </row>
    <row r="1392" spans="6:11" ht="21" customHeight="1">
      <c r="F1392" s="565"/>
      <c r="K1392" s="565"/>
    </row>
    <row r="1393" spans="6:11" ht="21" customHeight="1">
      <c r="F1393" s="565"/>
      <c r="K1393" s="565"/>
    </row>
    <row r="1394" spans="6:11" ht="21" customHeight="1">
      <c r="F1394" s="565"/>
      <c r="K1394" s="565"/>
    </row>
    <row r="1395" spans="6:11" ht="21" customHeight="1">
      <c r="F1395" s="565"/>
      <c r="K1395" s="565"/>
    </row>
    <row r="1396" spans="6:11" ht="21" customHeight="1">
      <c r="F1396" s="565"/>
      <c r="K1396" s="565"/>
    </row>
    <row r="1397" spans="6:11" ht="21" customHeight="1">
      <c r="F1397" s="565"/>
      <c r="K1397" s="565"/>
    </row>
    <row r="1398" spans="6:11" ht="21" customHeight="1">
      <c r="F1398" s="565"/>
      <c r="K1398" s="565"/>
    </row>
    <row r="1399" spans="6:11" ht="21" customHeight="1">
      <c r="F1399" s="565"/>
      <c r="K1399" s="565"/>
    </row>
    <row r="1400" spans="6:11" ht="21" customHeight="1">
      <c r="F1400" s="565"/>
      <c r="K1400" s="565"/>
    </row>
    <row r="1401" spans="6:11" ht="21" customHeight="1">
      <c r="F1401" s="565"/>
      <c r="K1401" s="565"/>
    </row>
    <row r="1402" spans="6:11" ht="21" customHeight="1">
      <c r="F1402" s="565"/>
      <c r="K1402" s="565"/>
    </row>
    <row r="1403" spans="6:11" ht="21" customHeight="1">
      <c r="F1403" s="565"/>
      <c r="K1403" s="565"/>
    </row>
    <row r="1404" spans="6:11" ht="21" customHeight="1">
      <c r="F1404" s="565"/>
      <c r="K1404" s="565"/>
    </row>
    <row r="1405" spans="6:11" ht="21" customHeight="1">
      <c r="F1405" s="565"/>
      <c r="K1405" s="565"/>
    </row>
    <row r="1406" spans="6:11" ht="21" customHeight="1">
      <c r="F1406" s="565"/>
      <c r="K1406" s="565"/>
    </row>
    <row r="1407" spans="6:11" ht="21" customHeight="1">
      <c r="F1407" s="565"/>
      <c r="K1407" s="565"/>
    </row>
    <row r="1408" spans="6:11" ht="21" customHeight="1">
      <c r="F1408" s="565"/>
      <c r="K1408" s="565"/>
    </row>
    <row r="1409" spans="6:11" ht="21" customHeight="1">
      <c r="F1409" s="565"/>
      <c r="K1409" s="565"/>
    </row>
    <row r="1410" spans="6:11" ht="21" customHeight="1">
      <c r="F1410" s="565"/>
      <c r="K1410" s="565"/>
    </row>
    <row r="1411" spans="6:11" ht="21" customHeight="1">
      <c r="F1411" s="565"/>
      <c r="K1411" s="565"/>
    </row>
    <row r="1412" spans="6:11" ht="21" customHeight="1">
      <c r="F1412" s="565"/>
      <c r="K1412" s="565"/>
    </row>
    <row r="1413" spans="6:11" ht="21" customHeight="1">
      <c r="F1413" s="565"/>
      <c r="K1413" s="565"/>
    </row>
    <row r="1414" spans="6:11" ht="21" customHeight="1">
      <c r="F1414" s="565"/>
      <c r="K1414" s="565"/>
    </row>
    <row r="1415" spans="6:11" ht="21" customHeight="1">
      <c r="F1415" s="565"/>
      <c r="K1415" s="565"/>
    </row>
    <row r="1416" spans="6:11" ht="21" customHeight="1">
      <c r="F1416" s="565"/>
      <c r="K1416" s="565"/>
    </row>
    <row r="1417" spans="6:11" ht="21" customHeight="1">
      <c r="F1417" s="565"/>
      <c r="K1417" s="565"/>
    </row>
    <row r="1418" spans="6:11" ht="21" customHeight="1">
      <c r="F1418" s="565"/>
      <c r="K1418" s="565"/>
    </row>
    <row r="1419" spans="6:11" ht="21" customHeight="1">
      <c r="F1419" s="565"/>
      <c r="K1419" s="565"/>
    </row>
    <row r="1420" spans="6:11" ht="21" customHeight="1">
      <c r="F1420" s="565"/>
      <c r="K1420" s="565"/>
    </row>
    <row r="1421" spans="6:11" ht="21" customHeight="1">
      <c r="F1421" s="565"/>
      <c r="K1421" s="565"/>
    </row>
    <row r="1422" spans="6:11" ht="21" customHeight="1">
      <c r="F1422" s="565"/>
      <c r="K1422" s="565"/>
    </row>
    <row r="1423" spans="6:11" ht="21" customHeight="1">
      <c r="F1423" s="565"/>
      <c r="K1423" s="565"/>
    </row>
    <row r="1424" spans="6:11" ht="21" customHeight="1">
      <c r="F1424" s="565"/>
      <c r="K1424" s="565"/>
    </row>
    <row r="1425" spans="6:11" ht="21" customHeight="1">
      <c r="F1425" s="565"/>
      <c r="K1425" s="565"/>
    </row>
    <row r="1426" spans="6:11" ht="21" customHeight="1">
      <c r="F1426" s="565"/>
      <c r="K1426" s="565"/>
    </row>
    <row r="1427" spans="6:11" ht="21" customHeight="1">
      <c r="F1427" s="565"/>
      <c r="K1427" s="565"/>
    </row>
    <row r="1428" spans="6:11" ht="21" customHeight="1">
      <c r="F1428" s="565"/>
      <c r="K1428" s="565"/>
    </row>
    <row r="1429" spans="6:11" ht="21" customHeight="1">
      <c r="F1429" s="565"/>
      <c r="K1429" s="565"/>
    </row>
    <row r="1430" spans="6:11" ht="21" customHeight="1">
      <c r="F1430" s="565"/>
      <c r="K1430" s="565"/>
    </row>
    <row r="1431" spans="6:11" ht="21" customHeight="1">
      <c r="F1431" s="565"/>
      <c r="K1431" s="565"/>
    </row>
    <row r="1432" spans="6:11" ht="21" customHeight="1">
      <c r="F1432" s="565"/>
      <c r="K1432" s="565"/>
    </row>
    <row r="1433" spans="6:11" ht="21" customHeight="1">
      <c r="F1433" s="565"/>
      <c r="K1433" s="565"/>
    </row>
    <row r="1434" spans="6:11" ht="21" customHeight="1">
      <c r="F1434" s="565"/>
      <c r="K1434" s="565"/>
    </row>
    <row r="1435" spans="6:11" ht="21" customHeight="1">
      <c r="F1435" s="565"/>
      <c r="K1435" s="565"/>
    </row>
    <row r="1436" spans="6:11" ht="21" customHeight="1">
      <c r="F1436" s="565"/>
      <c r="K1436" s="565"/>
    </row>
    <row r="1437" spans="6:11" ht="21" customHeight="1">
      <c r="F1437" s="565"/>
      <c r="K1437" s="565"/>
    </row>
    <row r="1438" spans="6:11" ht="21" customHeight="1">
      <c r="F1438" s="565"/>
      <c r="K1438" s="565"/>
    </row>
    <row r="1439" spans="6:11" ht="21" customHeight="1">
      <c r="F1439" s="565"/>
      <c r="K1439" s="565"/>
    </row>
    <row r="1440" spans="6:11" ht="21" customHeight="1">
      <c r="F1440" s="565"/>
      <c r="K1440" s="565"/>
    </row>
    <row r="1441" spans="6:11" ht="21" customHeight="1">
      <c r="F1441" s="565"/>
      <c r="K1441" s="565"/>
    </row>
    <row r="1442" spans="6:11" ht="21" customHeight="1">
      <c r="F1442" s="565"/>
      <c r="K1442" s="565"/>
    </row>
    <row r="1443" spans="6:11" ht="21" customHeight="1">
      <c r="F1443" s="565"/>
      <c r="K1443" s="565"/>
    </row>
    <row r="1444" spans="6:11" ht="21" customHeight="1">
      <c r="F1444" s="565"/>
      <c r="K1444" s="565"/>
    </row>
    <row r="1445" spans="6:11" ht="21" customHeight="1">
      <c r="F1445" s="565"/>
      <c r="K1445" s="565"/>
    </row>
    <row r="1446" spans="6:11" ht="21" customHeight="1">
      <c r="F1446" s="565"/>
      <c r="K1446" s="565"/>
    </row>
    <row r="1447" spans="6:11" ht="21" customHeight="1">
      <c r="F1447" s="565"/>
      <c r="K1447" s="565"/>
    </row>
    <row r="1448" spans="6:11" ht="21" customHeight="1">
      <c r="F1448" s="565"/>
      <c r="K1448" s="565"/>
    </row>
    <row r="1449" spans="6:11" ht="21" customHeight="1">
      <c r="F1449" s="565"/>
      <c r="K1449" s="565"/>
    </row>
    <row r="1450" spans="6:11" ht="21" customHeight="1">
      <c r="F1450" s="565"/>
      <c r="K1450" s="565"/>
    </row>
    <row r="1451" spans="6:11" ht="21" customHeight="1">
      <c r="F1451" s="565"/>
      <c r="K1451" s="565"/>
    </row>
    <row r="1452" spans="6:11" ht="21" customHeight="1">
      <c r="F1452" s="565"/>
      <c r="K1452" s="565"/>
    </row>
    <row r="1453" spans="6:11" ht="21" customHeight="1">
      <c r="F1453" s="565"/>
      <c r="K1453" s="565"/>
    </row>
    <row r="1454" spans="6:11" ht="21" customHeight="1">
      <c r="F1454" s="565"/>
      <c r="K1454" s="565"/>
    </row>
    <row r="1455" spans="6:11" ht="21" customHeight="1">
      <c r="F1455" s="565"/>
      <c r="K1455" s="565"/>
    </row>
    <row r="1456" spans="6:11" ht="21" customHeight="1">
      <c r="F1456" s="565"/>
      <c r="K1456" s="565"/>
    </row>
    <row r="1457" spans="6:11" ht="21" customHeight="1">
      <c r="F1457" s="565"/>
      <c r="K1457" s="565"/>
    </row>
    <row r="1458" spans="6:11" ht="21" customHeight="1">
      <c r="F1458" s="565"/>
      <c r="K1458" s="565"/>
    </row>
    <row r="1459" spans="6:11" ht="21" customHeight="1">
      <c r="F1459" s="565"/>
      <c r="K1459" s="565"/>
    </row>
    <row r="1460" spans="6:11" ht="21" customHeight="1">
      <c r="F1460" s="565"/>
      <c r="K1460" s="565"/>
    </row>
    <row r="1461" spans="6:11" ht="21" customHeight="1">
      <c r="F1461" s="565"/>
      <c r="K1461" s="565"/>
    </row>
    <row r="1462" spans="6:11" ht="21" customHeight="1">
      <c r="F1462" s="565"/>
      <c r="K1462" s="565"/>
    </row>
    <row r="1463" spans="6:11" ht="21" customHeight="1">
      <c r="F1463" s="565"/>
      <c r="K1463" s="565"/>
    </row>
    <row r="1464" spans="6:11" ht="21" customHeight="1">
      <c r="F1464" s="565"/>
      <c r="K1464" s="565"/>
    </row>
    <row r="1465" spans="6:11" ht="21" customHeight="1">
      <c r="F1465" s="565"/>
      <c r="K1465" s="565"/>
    </row>
    <row r="1466" spans="6:11" ht="21" customHeight="1">
      <c r="F1466" s="565"/>
      <c r="K1466" s="565"/>
    </row>
    <row r="1467" spans="6:11" ht="21" customHeight="1">
      <c r="F1467" s="565"/>
      <c r="K1467" s="565"/>
    </row>
    <row r="1468" spans="6:11" ht="21" customHeight="1">
      <c r="F1468" s="565"/>
      <c r="K1468" s="565"/>
    </row>
    <row r="1469" spans="6:11" ht="21" customHeight="1">
      <c r="F1469" s="565"/>
      <c r="K1469" s="565"/>
    </row>
    <row r="1470" spans="6:11" ht="21" customHeight="1">
      <c r="F1470" s="565"/>
      <c r="K1470" s="565"/>
    </row>
    <row r="1471" spans="6:11" ht="21" customHeight="1">
      <c r="F1471" s="565"/>
      <c r="K1471" s="565"/>
    </row>
    <row r="1472" spans="6:11" ht="21" customHeight="1">
      <c r="F1472" s="565"/>
      <c r="K1472" s="565"/>
    </row>
    <row r="1473" spans="6:11" ht="21" customHeight="1">
      <c r="F1473" s="565"/>
      <c r="K1473" s="565"/>
    </row>
    <row r="1474" spans="6:11" ht="21" customHeight="1">
      <c r="F1474" s="565"/>
      <c r="K1474" s="565"/>
    </row>
    <row r="1475" spans="6:11" ht="21" customHeight="1">
      <c r="F1475" s="565"/>
      <c r="K1475" s="565"/>
    </row>
    <row r="1476" spans="6:11" ht="21" customHeight="1">
      <c r="F1476" s="565"/>
      <c r="K1476" s="565"/>
    </row>
    <row r="1477" spans="6:11" ht="21" customHeight="1">
      <c r="F1477" s="565"/>
      <c r="K1477" s="565"/>
    </row>
    <row r="1478" spans="6:11" ht="21" customHeight="1">
      <c r="F1478" s="565"/>
      <c r="K1478" s="565"/>
    </row>
    <row r="1479" spans="6:11" ht="21" customHeight="1">
      <c r="F1479" s="565"/>
      <c r="K1479" s="565"/>
    </row>
    <row r="1480" spans="6:11" ht="21" customHeight="1">
      <c r="F1480" s="565"/>
      <c r="K1480" s="565"/>
    </row>
    <row r="1481" spans="6:11" ht="21" customHeight="1">
      <c r="F1481" s="565"/>
      <c r="K1481" s="565"/>
    </row>
    <row r="1482" spans="6:11" ht="21" customHeight="1">
      <c r="F1482" s="565"/>
      <c r="K1482" s="565"/>
    </row>
    <row r="1483" spans="6:11" ht="21" customHeight="1">
      <c r="F1483" s="565"/>
      <c r="K1483" s="565"/>
    </row>
    <row r="1484" spans="6:11" ht="21" customHeight="1">
      <c r="F1484" s="565"/>
      <c r="K1484" s="565"/>
    </row>
    <row r="1485" spans="6:11" ht="21" customHeight="1">
      <c r="F1485" s="565"/>
      <c r="K1485" s="565"/>
    </row>
    <row r="1486" spans="6:11" ht="21" customHeight="1">
      <c r="F1486" s="565"/>
      <c r="K1486" s="565"/>
    </row>
    <row r="1487" spans="6:11" ht="21" customHeight="1">
      <c r="F1487" s="565"/>
      <c r="K1487" s="565"/>
    </row>
    <row r="1488" spans="6:11" ht="21" customHeight="1">
      <c r="F1488" s="565"/>
      <c r="K1488" s="565"/>
    </row>
    <row r="1489" spans="6:11" ht="21" customHeight="1">
      <c r="F1489" s="565"/>
      <c r="K1489" s="565"/>
    </row>
    <row r="1490" spans="6:11" ht="21" customHeight="1">
      <c r="F1490" s="565"/>
      <c r="K1490" s="565"/>
    </row>
    <row r="1491" spans="6:11" ht="21" customHeight="1">
      <c r="F1491" s="565"/>
      <c r="K1491" s="565"/>
    </row>
    <row r="1492" spans="6:11" ht="21" customHeight="1">
      <c r="F1492" s="565"/>
      <c r="K1492" s="565"/>
    </row>
    <row r="1493" spans="6:11" ht="21" customHeight="1">
      <c r="F1493" s="565"/>
      <c r="K1493" s="565"/>
    </row>
    <row r="1494" spans="6:11" ht="21" customHeight="1">
      <c r="F1494" s="565"/>
      <c r="K1494" s="565"/>
    </row>
    <row r="1495" spans="6:11" ht="21" customHeight="1">
      <c r="F1495" s="565"/>
      <c r="K1495" s="565"/>
    </row>
    <row r="1496" spans="6:11" ht="21" customHeight="1">
      <c r="F1496" s="565"/>
      <c r="K1496" s="565"/>
    </row>
    <row r="1497" spans="6:11" ht="21" customHeight="1">
      <c r="F1497" s="565"/>
      <c r="K1497" s="565"/>
    </row>
    <row r="1498" spans="6:11" ht="21" customHeight="1">
      <c r="F1498" s="565"/>
      <c r="K1498" s="565"/>
    </row>
    <row r="1499" spans="6:11" ht="21" customHeight="1">
      <c r="F1499" s="565"/>
      <c r="K1499" s="565"/>
    </row>
    <row r="1500" spans="6:11" ht="21" customHeight="1">
      <c r="F1500" s="565"/>
      <c r="K1500" s="565"/>
    </row>
    <row r="1501" spans="6:11" ht="21" customHeight="1">
      <c r="F1501" s="565"/>
      <c r="K1501" s="565"/>
    </row>
    <row r="1502" spans="6:11" ht="21" customHeight="1">
      <c r="F1502" s="565"/>
      <c r="K1502" s="565"/>
    </row>
    <row r="1503" spans="6:11" ht="21" customHeight="1">
      <c r="F1503" s="565"/>
      <c r="K1503" s="565"/>
    </row>
    <row r="1504" spans="6:11" ht="21" customHeight="1">
      <c r="F1504" s="565"/>
      <c r="K1504" s="565"/>
    </row>
    <row r="1505" spans="6:11" ht="21" customHeight="1">
      <c r="F1505" s="565"/>
      <c r="K1505" s="565"/>
    </row>
    <row r="1506" spans="6:11" ht="21" customHeight="1">
      <c r="F1506" s="565"/>
      <c r="K1506" s="565"/>
    </row>
    <row r="1507" spans="6:11" ht="21" customHeight="1">
      <c r="F1507" s="565"/>
      <c r="K1507" s="565"/>
    </row>
    <row r="1508" spans="6:11" ht="21" customHeight="1">
      <c r="F1508" s="565"/>
      <c r="K1508" s="565"/>
    </row>
    <row r="1509" spans="6:11" ht="21" customHeight="1">
      <c r="F1509" s="565"/>
      <c r="K1509" s="565"/>
    </row>
    <row r="1510" spans="6:11" ht="21" customHeight="1">
      <c r="F1510" s="565"/>
      <c r="K1510" s="565"/>
    </row>
    <row r="1511" spans="6:11" ht="21" customHeight="1">
      <c r="F1511" s="565"/>
      <c r="K1511" s="565"/>
    </row>
    <row r="1512" spans="6:11" ht="21" customHeight="1">
      <c r="F1512" s="565"/>
      <c r="K1512" s="565"/>
    </row>
    <row r="1513" spans="6:11" ht="21" customHeight="1">
      <c r="F1513" s="565"/>
      <c r="K1513" s="565"/>
    </row>
    <row r="1514" spans="6:11" ht="21" customHeight="1">
      <c r="F1514" s="565"/>
      <c r="K1514" s="565"/>
    </row>
    <row r="1515" spans="6:11" ht="21" customHeight="1">
      <c r="F1515" s="565"/>
      <c r="K1515" s="565"/>
    </row>
    <row r="1516" spans="6:11" ht="21" customHeight="1">
      <c r="F1516" s="565"/>
      <c r="K1516" s="565"/>
    </row>
    <row r="1517" spans="6:11" ht="21" customHeight="1">
      <c r="F1517" s="565"/>
      <c r="K1517" s="565"/>
    </row>
    <row r="1518" spans="6:11" ht="21" customHeight="1">
      <c r="F1518" s="565"/>
      <c r="K1518" s="565"/>
    </row>
    <row r="1519" spans="6:11" ht="21" customHeight="1">
      <c r="F1519" s="565"/>
      <c r="K1519" s="565"/>
    </row>
    <row r="1520" spans="6:11" ht="21" customHeight="1">
      <c r="F1520" s="565"/>
      <c r="K1520" s="565"/>
    </row>
    <row r="1521" spans="6:11" ht="21" customHeight="1">
      <c r="F1521" s="565"/>
      <c r="K1521" s="565"/>
    </row>
    <row r="1522" spans="6:11" ht="21" customHeight="1">
      <c r="F1522" s="565"/>
      <c r="K1522" s="565"/>
    </row>
    <row r="1523" spans="6:11" ht="21" customHeight="1">
      <c r="F1523" s="565"/>
      <c r="K1523" s="565"/>
    </row>
    <row r="1524" spans="6:11" ht="21" customHeight="1">
      <c r="F1524" s="565"/>
      <c r="K1524" s="565"/>
    </row>
    <row r="1525" spans="6:11" ht="21" customHeight="1">
      <c r="F1525" s="565"/>
      <c r="K1525" s="565"/>
    </row>
    <row r="1526" spans="6:11" ht="21" customHeight="1">
      <c r="F1526" s="565"/>
      <c r="K1526" s="565"/>
    </row>
    <row r="1527" spans="6:11" ht="21" customHeight="1">
      <c r="F1527" s="565"/>
      <c r="K1527" s="565"/>
    </row>
    <row r="1528" spans="6:11" ht="21" customHeight="1">
      <c r="F1528" s="565"/>
      <c r="K1528" s="565"/>
    </row>
    <row r="1529" spans="6:11" ht="21" customHeight="1">
      <c r="F1529" s="565"/>
      <c r="K1529" s="565"/>
    </row>
    <row r="1530" spans="6:11" ht="21" customHeight="1">
      <c r="F1530" s="565"/>
      <c r="K1530" s="565"/>
    </row>
    <row r="1531" spans="6:11" ht="21" customHeight="1">
      <c r="F1531" s="565"/>
      <c r="K1531" s="565"/>
    </row>
    <row r="1532" spans="6:11" ht="21" customHeight="1">
      <c r="F1532" s="565"/>
      <c r="K1532" s="565"/>
    </row>
    <row r="1533" spans="6:11" ht="21" customHeight="1">
      <c r="F1533" s="565"/>
      <c r="K1533" s="565"/>
    </row>
    <row r="1534" spans="6:11" ht="21" customHeight="1">
      <c r="F1534" s="565"/>
      <c r="K1534" s="565"/>
    </row>
    <row r="1535" spans="6:11" ht="21" customHeight="1">
      <c r="F1535" s="565"/>
      <c r="K1535" s="565"/>
    </row>
    <row r="1536" spans="6:11" ht="21" customHeight="1">
      <c r="F1536" s="565"/>
      <c r="K1536" s="565"/>
    </row>
    <row r="1537" spans="6:11" ht="21" customHeight="1">
      <c r="F1537" s="565"/>
      <c r="K1537" s="565"/>
    </row>
    <row r="1538" spans="6:11" ht="21" customHeight="1">
      <c r="F1538" s="565"/>
      <c r="K1538" s="565"/>
    </row>
    <row r="1539" spans="6:11" ht="21" customHeight="1">
      <c r="F1539" s="565"/>
      <c r="K1539" s="565"/>
    </row>
    <row r="1540" spans="6:11" ht="21" customHeight="1">
      <c r="F1540" s="565"/>
      <c r="K1540" s="565"/>
    </row>
    <row r="1541" spans="6:11" ht="21" customHeight="1">
      <c r="F1541" s="565"/>
      <c r="K1541" s="565"/>
    </row>
    <row r="1542" spans="6:11" ht="21" customHeight="1">
      <c r="F1542" s="565"/>
      <c r="K1542" s="565"/>
    </row>
    <row r="1543" spans="6:11" ht="21" customHeight="1">
      <c r="F1543" s="565"/>
      <c r="K1543" s="565"/>
    </row>
    <row r="1544" spans="6:11" ht="21" customHeight="1">
      <c r="F1544" s="565"/>
      <c r="K1544" s="565"/>
    </row>
    <row r="1545" spans="6:11" ht="21" customHeight="1">
      <c r="F1545" s="565"/>
      <c r="K1545" s="565"/>
    </row>
    <row r="1546" spans="6:11" ht="21" customHeight="1">
      <c r="F1546" s="565"/>
      <c r="K1546" s="565"/>
    </row>
    <row r="1547" spans="6:11" ht="21" customHeight="1">
      <c r="F1547" s="565"/>
      <c r="K1547" s="565"/>
    </row>
    <row r="1548" spans="6:11" ht="21" customHeight="1">
      <c r="F1548" s="565"/>
      <c r="K1548" s="565"/>
    </row>
    <row r="1549" spans="6:11" ht="21" customHeight="1">
      <c r="F1549" s="565"/>
      <c r="K1549" s="565"/>
    </row>
    <row r="1550" spans="6:11" ht="21" customHeight="1">
      <c r="F1550" s="565"/>
      <c r="K1550" s="565"/>
    </row>
    <row r="1551" spans="6:11" ht="21" customHeight="1">
      <c r="F1551" s="565"/>
      <c r="K1551" s="565"/>
    </row>
    <row r="1552" spans="6:11" ht="21" customHeight="1">
      <c r="F1552" s="565"/>
      <c r="K1552" s="565"/>
    </row>
    <row r="1553" spans="6:11" ht="21" customHeight="1">
      <c r="F1553" s="565"/>
      <c r="K1553" s="565"/>
    </row>
    <row r="1554" spans="6:11" ht="21" customHeight="1">
      <c r="F1554" s="565"/>
      <c r="K1554" s="565"/>
    </row>
    <row r="1555" spans="6:11" ht="21" customHeight="1">
      <c r="F1555" s="565"/>
      <c r="K1555" s="565"/>
    </row>
    <row r="1556" spans="6:11" ht="21" customHeight="1">
      <c r="F1556" s="565"/>
      <c r="K1556" s="565"/>
    </row>
    <row r="1557" spans="6:11" ht="21" customHeight="1">
      <c r="F1557" s="565"/>
      <c r="K1557" s="565"/>
    </row>
    <row r="1558" spans="6:11" ht="21" customHeight="1">
      <c r="F1558" s="565"/>
      <c r="K1558" s="565"/>
    </row>
    <row r="1559" spans="6:11" ht="21" customHeight="1">
      <c r="F1559" s="565"/>
      <c r="K1559" s="565"/>
    </row>
    <row r="1560" spans="6:11" ht="21" customHeight="1">
      <c r="F1560" s="565"/>
      <c r="K1560" s="565"/>
    </row>
    <row r="1561" spans="6:11" ht="21" customHeight="1">
      <c r="F1561" s="565"/>
      <c r="K1561" s="565"/>
    </row>
    <row r="1562" spans="6:11" ht="21" customHeight="1">
      <c r="F1562" s="565"/>
      <c r="K1562" s="565"/>
    </row>
    <row r="1563" spans="6:11" ht="21" customHeight="1">
      <c r="F1563" s="565"/>
      <c r="K1563" s="565"/>
    </row>
    <row r="1564" spans="6:11" ht="21" customHeight="1">
      <c r="F1564" s="565"/>
      <c r="K1564" s="565"/>
    </row>
    <row r="1565" spans="6:11" ht="21" customHeight="1">
      <c r="F1565" s="565"/>
      <c r="K1565" s="565"/>
    </row>
    <row r="1566" spans="6:11" ht="21" customHeight="1">
      <c r="F1566" s="565"/>
      <c r="K1566" s="565"/>
    </row>
    <row r="1567" spans="6:11" ht="21" customHeight="1">
      <c r="F1567" s="565"/>
      <c r="K1567" s="565"/>
    </row>
    <row r="1568" spans="6:11" ht="21" customHeight="1">
      <c r="F1568" s="565"/>
      <c r="K1568" s="565"/>
    </row>
    <row r="1569" spans="6:11" ht="21" customHeight="1">
      <c r="F1569" s="565"/>
      <c r="K1569" s="565"/>
    </row>
    <row r="1570" spans="6:11" ht="21" customHeight="1">
      <c r="F1570" s="565"/>
      <c r="K1570" s="565"/>
    </row>
    <row r="1571" spans="6:11" ht="21" customHeight="1">
      <c r="F1571" s="565"/>
      <c r="K1571" s="565"/>
    </row>
    <row r="1572" spans="6:11" ht="21" customHeight="1">
      <c r="F1572" s="565"/>
      <c r="K1572" s="565"/>
    </row>
    <row r="1573" spans="6:11" ht="21" customHeight="1">
      <c r="F1573" s="565"/>
      <c r="K1573" s="565"/>
    </row>
    <row r="1574" spans="6:11" ht="21" customHeight="1">
      <c r="F1574" s="565"/>
      <c r="K1574" s="565"/>
    </row>
    <row r="1575" spans="6:11" ht="21" customHeight="1">
      <c r="F1575" s="565"/>
      <c r="K1575" s="565"/>
    </row>
    <row r="1576" spans="6:11" ht="21" customHeight="1">
      <c r="F1576" s="565"/>
      <c r="K1576" s="565"/>
    </row>
    <row r="1577" spans="6:11" ht="21" customHeight="1">
      <c r="F1577" s="565"/>
      <c r="K1577" s="565"/>
    </row>
    <row r="1578" spans="6:11" ht="21" customHeight="1">
      <c r="F1578" s="565"/>
      <c r="K1578" s="565"/>
    </row>
    <row r="1579" spans="6:11" ht="21" customHeight="1">
      <c r="F1579" s="565"/>
      <c r="K1579" s="565"/>
    </row>
    <row r="1580" spans="6:11" ht="21" customHeight="1">
      <c r="F1580" s="565"/>
      <c r="K1580" s="565"/>
    </row>
    <row r="1581" spans="6:11" ht="21" customHeight="1">
      <c r="F1581" s="565"/>
      <c r="K1581" s="565"/>
    </row>
    <row r="1582" spans="6:11" ht="21" customHeight="1">
      <c r="F1582" s="565"/>
      <c r="K1582" s="565"/>
    </row>
    <row r="1583" spans="6:11" ht="21" customHeight="1">
      <c r="F1583" s="565"/>
      <c r="K1583" s="565"/>
    </row>
    <row r="1584" spans="6:11" ht="21" customHeight="1">
      <c r="F1584" s="565"/>
      <c r="K1584" s="565"/>
    </row>
    <row r="1585" spans="6:11" ht="21" customHeight="1">
      <c r="F1585" s="565"/>
      <c r="K1585" s="565"/>
    </row>
    <row r="1586" spans="6:11" ht="21" customHeight="1">
      <c r="F1586" s="565"/>
      <c r="K1586" s="565"/>
    </row>
    <row r="1587" spans="6:11" ht="21" customHeight="1">
      <c r="F1587" s="565"/>
      <c r="K1587" s="565"/>
    </row>
    <row r="1588" spans="6:11" ht="21" customHeight="1">
      <c r="F1588" s="565"/>
      <c r="K1588" s="565"/>
    </row>
    <row r="1589" spans="6:11" ht="21" customHeight="1">
      <c r="F1589" s="565"/>
      <c r="K1589" s="565"/>
    </row>
    <row r="1590" spans="6:11" ht="21" customHeight="1">
      <c r="F1590" s="565"/>
      <c r="K1590" s="565"/>
    </row>
    <row r="1591" spans="6:11" ht="21" customHeight="1">
      <c r="F1591" s="565"/>
      <c r="K1591" s="565"/>
    </row>
    <row r="1592" spans="6:11" ht="21" customHeight="1">
      <c r="F1592" s="565"/>
      <c r="K1592" s="565"/>
    </row>
    <row r="1593" spans="6:11" ht="21" customHeight="1">
      <c r="F1593" s="565"/>
      <c r="K1593" s="565"/>
    </row>
    <row r="1594" spans="6:11" ht="21" customHeight="1">
      <c r="F1594" s="565"/>
      <c r="K1594" s="565"/>
    </row>
    <row r="1595" spans="6:11" ht="21" customHeight="1">
      <c r="F1595" s="565"/>
      <c r="K1595" s="565"/>
    </row>
    <row r="1596" spans="6:11" ht="21" customHeight="1">
      <c r="F1596" s="565"/>
      <c r="K1596" s="565"/>
    </row>
    <row r="1597" spans="6:11" ht="21" customHeight="1">
      <c r="F1597" s="565"/>
      <c r="K1597" s="565"/>
    </row>
    <row r="1598" spans="6:11" ht="21" customHeight="1">
      <c r="F1598" s="565"/>
      <c r="K1598" s="565"/>
    </row>
    <row r="1599" spans="6:11" ht="21" customHeight="1">
      <c r="F1599" s="565"/>
      <c r="K1599" s="565"/>
    </row>
    <row r="1600" spans="6:11" ht="21" customHeight="1">
      <c r="F1600" s="565"/>
      <c r="K1600" s="565"/>
    </row>
    <row r="1601" spans="6:11" ht="21" customHeight="1">
      <c r="F1601" s="565"/>
      <c r="K1601" s="565"/>
    </row>
    <row r="1602" spans="6:11" ht="21" customHeight="1">
      <c r="F1602" s="565"/>
      <c r="K1602" s="565"/>
    </row>
    <row r="1603" spans="6:11" ht="21" customHeight="1">
      <c r="F1603" s="565"/>
      <c r="K1603" s="565"/>
    </row>
    <row r="1604" spans="6:11" ht="21" customHeight="1">
      <c r="F1604" s="565"/>
      <c r="K1604" s="565"/>
    </row>
    <row r="1605" spans="6:11" ht="21" customHeight="1">
      <c r="F1605" s="565"/>
      <c r="K1605" s="565"/>
    </row>
    <row r="1606" spans="6:11" ht="21" customHeight="1">
      <c r="F1606" s="565"/>
      <c r="K1606" s="565"/>
    </row>
    <row r="1607" spans="6:11" ht="21" customHeight="1">
      <c r="F1607" s="565"/>
      <c r="K1607" s="565"/>
    </row>
    <row r="1608" spans="6:11" ht="21" customHeight="1">
      <c r="F1608" s="565"/>
      <c r="K1608" s="565"/>
    </row>
    <row r="1609" spans="6:11" ht="21" customHeight="1">
      <c r="F1609" s="565"/>
      <c r="K1609" s="565"/>
    </row>
    <row r="1610" spans="6:11" ht="21" customHeight="1">
      <c r="F1610" s="565"/>
      <c r="K1610" s="565"/>
    </row>
    <row r="1611" spans="6:11" ht="21" customHeight="1">
      <c r="F1611" s="565"/>
      <c r="K1611" s="565"/>
    </row>
    <row r="1612" spans="6:11" ht="21" customHeight="1">
      <c r="F1612" s="565"/>
      <c r="K1612" s="565"/>
    </row>
    <row r="1613" spans="6:11" ht="21" customHeight="1">
      <c r="F1613" s="565"/>
      <c r="K1613" s="565"/>
    </row>
    <row r="1614" spans="6:11" ht="21" customHeight="1">
      <c r="F1614" s="565"/>
      <c r="K1614" s="565"/>
    </row>
    <row r="1615" spans="6:11" ht="21" customHeight="1">
      <c r="F1615" s="565"/>
      <c r="K1615" s="565"/>
    </row>
    <row r="1616" spans="6:11" ht="21" customHeight="1">
      <c r="F1616" s="565"/>
      <c r="K1616" s="565"/>
    </row>
    <row r="1617" spans="6:11" ht="21" customHeight="1">
      <c r="F1617" s="565"/>
      <c r="K1617" s="565"/>
    </row>
    <row r="1618" spans="6:11" ht="21" customHeight="1">
      <c r="F1618" s="565"/>
      <c r="K1618" s="565"/>
    </row>
    <row r="1619" spans="6:11" ht="21" customHeight="1">
      <c r="F1619" s="565"/>
      <c r="K1619" s="565"/>
    </row>
    <row r="1620" spans="6:11" ht="21" customHeight="1">
      <c r="F1620" s="565"/>
      <c r="K1620" s="565"/>
    </row>
    <row r="1621" spans="6:11" ht="21" customHeight="1">
      <c r="F1621" s="565"/>
      <c r="K1621" s="565"/>
    </row>
    <row r="1622" spans="6:11" ht="21" customHeight="1">
      <c r="F1622" s="565"/>
      <c r="K1622" s="565"/>
    </row>
    <row r="1623" spans="6:11" ht="21" customHeight="1">
      <c r="F1623" s="565"/>
      <c r="K1623" s="565"/>
    </row>
    <row r="1624" spans="6:11" ht="21" customHeight="1">
      <c r="F1624" s="565"/>
      <c r="K1624" s="565"/>
    </row>
    <row r="1625" spans="6:11" ht="21" customHeight="1">
      <c r="F1625" s="565"/>
      <c r="K1625" s="565"/>
    </row>
    <row r="1626" spans="6:11" ht="21" customHeight="1">
      <c r="F1626" s="565"/>
      <c r="K1626" s="565"/>
    </row>
    <row r="1627" spans="6:11" ht="21" customHeight="1">
      <c r="F1627" s="565"/>
      <c r="K1627" s="565"/>
    </row>
    <row r="1628" spans="6:11" ht="21" customHeight="1">
      <c r="F1628" s="565"/>
      <c r="K1628" s="565"/>
    </row>
    <row r="1629" spans="6:11" ht="21" customHeight="1">
      <c r="F1629" s="565"/>
      <c r="K1629" s="565"/>
    </row>
    <row r="1630" spans="6:11" ht="21" customHeight="1">
      <c r="F1630" s="565"/>
      <c r="K1630" s="565"/>
    </row>
    <row r="1631" spans="6:11" ht="21" customHeight="1">
      <c r="F1631" s="565"/>
      <c r="K1631" s="565"/>
    </row>
    <row r="1632" spans="6:11" ht="21" customHeight="1">
      <c r="F1632" s="565"/>
      <c r="K1632" s="565"/>
    </row>
    <row r="1633" spans="6:11" ht="21" customHeight="1">
      <c r="F1633" s="565"/>
      <c r="K1633" s="565"/>
    </row>
    <row r="1634" spans="6:11" ht="21" customHeight="1">
      <c r="F1634" s="565"/>
      <c r="K1634" s="565"/>
    </row>
    <row r="1635" spans="6:11" ht="21" customHeight="1">
      <c r="F1635" s="565"/>
      <c r="K1635" s="565"/>
    </row>
    <row r="1636" spans="6:11" ht="21" customHeight="1">
      <c r="F1636" s="565"/>
      <c r="K1636" s="565"/>
    </row>
    <row r="1637" spans="6:11" ht="21" customHeight="1">
      <c r="F1637" s="565"/>
      <c r="K1637" s="565"/>
    </row>
    <row r="1638" spans="6:11" ht="21" customHeight="1">
      <c r="F1638" s="565"/>
      <c r="K1638" s="565"/>
    </row>
    <row r="1639" spans="6:11" ht="21" customHeight="1">
      <c r="F1639" s="565"/>
      <c r="K1639" s="565"/>
    </row>
    <row r="1640" spans="6:11" ht="21" customHeight="1">
      <c r="F1640" s="565"/>
      <c r="K1640" s="565"/>
    </row>
    <row r="1641" spans="6:11" ht="21" customHeight="1">
      <c r="F1641" s="565"/>
      <c r="K1641" s="565"/>
    </row>
    <row r="1642" spans="6:11" ht="21" customHeight="1">
      <c r="F1642" s="565"/>
      <c r="K1642" s="565"/>
    </row>
    <row r="1643" spans="6:11" ht="21" customHeight="1">
      <c r="F1643" s="565"/>
      <c r="K1643" s="565"/>
    </row>
    <row r="1644" spans="6:11" ht="21" customHeight="1">
      <c r="F1644" s="565"/>
      <c r="K1644" s="565"/>
    </row>
    <row r="1645" spans="6:11" ht="21" customHeight="1">
      <c r="F1645" s="565"/>
      <c r="K1645" s="565"/>
    </row>
    <row r="1646" spans="6:11" ht="21" customHeight="1">
      <c r="F1646" s="565"/>
      <c r="K1646" s="565"/>
    </row>
    <row r="1647" spans="6:11" ht="21" customHeight="1">
      <c r="F1647" s="565"/>
      <c r="K1647" s="565"/>
    </row>
    <row r="1648" spans="6:11" ht="21" customHeight="1">
      <c r="F1648" s="565"/>
      <c r="K1648" s="565"/>
    </row>
    <row r="1649" spans="6:11" ht="21" customHeight="1">
      <c r="F1649" s="565"/>
      <c r="K1649" s="565"/>
    </row>
    <row r="1650" spans="6:11" ht="21" customHeight="1">
      <c r="F1650" s="565"/>
      <c r="K1650" s="565"/>
    </row>
    <row r="1651" spans="6:11" ht="21" customHeight="1">
      <c r="F1651" s="565"/>
      <c r="K1651" s="565"/>
    </row>
    <row r="1652" spans="6:11" ht="21" customHeight="1">
      <c r="F1652" s="565"/>
      <c r="K1652" s="565"/>
    </row>
    <row r="1653" spans="6:11" ht="21" customHeight="1">
      <c r="F1653" s="565"/>
      <c r="K1653" s="565"/>
    </row>
    <row r="1654" spans="6:11" ht="21" customHeight="1">
      <c r="F1654" s="565"/>
      <c r="K1654" s="565"/>
    </row>
    <row r="1655" spans="6:11" ht="21" customHeight="1">
      <c r="F1655" s="565"/>
      <c r="K1655" s="565"/>
    </row>
    <row r="1656" spans="6:11" ht="21" customHeight="1">
      <c r="F1656" s="565"/>
      <c r="K1656" s="565"/>
    </row>
    <row r="1657" spans="6:11" ht="21" customHeight="1">
      <c r="F1657" s="565"/>
      <c r="K1657" s="565"/>
    </row>
    <row r="1658" spans="6:11" ht="21" customHeight="1">
      <c r="F1658" s="565"/>
      <c r="K1658" s="565"/>
    </row>
    <row r="1659" spans="6:11" ht="21" customHeight="1">
      <c r="F1659" s="565"/>
      <c r="K1659" s="565"/>
    </row>
    <row r="1660" spans="6:11" ht="21" customHeight="1">
      <c r="F1660" s="565"/>
      <c r="K1660" s="565"/>
    </row>
    <row r="1661" spans="6:11" ht="21" customHeight="1">
      <c r="F1661" s="565"/>
      <c r="K1661" s="565"/>
    </row>
    <row r="1662" spans="6:11" ht="21" customHeight="1">
      <c r="F1662" s="565"/>
      <c r="K1662" s="565"/>
    </row>
    <row r="1663" spans="6:11" ht="21" customHeight="1">
      <c r="F1663" s="565"/>
      <c r="K1663" s="565"/>
    </row>
    <row r="1664" spans="6:11" ht="21" customHeight="1">
      <c r="F1664" s="565"/>
      <c r="K1664" s="565"/>
    </row>
    <row r="1665" spans="6:11" ht="21" customHeight="1">
      <c r="F1665" s="565"/>
      <c r="K1665" s="565"/>
    </row>
    <row r="1666" spans="6:11" ht="21" customHeight="1">
      <c r="F1666" s="565"/>
      <c r="K1666" s="565"/>
    </row>
    <row r="1667" spans="6:11" ht="21" customHeight="1">
      <c r="F1667" s="565"/>
      <c r="K1667" s="565"/>
    </row>
    <row r="1668" spans="6:11" ht="21" customHeight="1">
      <c r="F1668" s="565"/>
      <c r="K1668" s="565"/>
    </row>
    <row r="1669" spans="6:11" ht="21" customHeight="1">
      <c r="F1669" s="565"/>
      <c r="K1669" s="565"/>
    </row>
    <row r="1670" spans="6:11" ht="21" customHeight="1">
      <c r="F1670" s="565"/>
      <c r="K1670" s="565"/>
    </row>
    <row r="1671" spans="6:11" ht="21" customHeight="1">
      <c r="F1671" s="565"/>
      <c r="K1671" s="565"/>
    </row>
    <row r="1672" spans="6:11" ht="21" customHeight="1">
      <c r="F1672" s="565"/>
      <c r="K1672" s="565"/>
    </row>
    <row r="1673" spans="6:11" ht="21" customHeight="1">
      <c r="F1673" s="565"/>
      <c r="K1673" s="565"/>
    </row>
    <row r="1674" spans="6:11" ht="21" customHeight="1">
      <c r="F1674" s="565"/>
      <c r="K1674" s="565"/>
    </row>
    <row r="1675" spans="6:11" ht="21" customHeight="1">
      <c r="F1675" s="565"/>
      <c r="K1675" s="565"/>
    </row>
    <row r="1676" spans="6:11" ht="21" customHeight="1">
      <c r="F1676" s="565"/>
      <c r="K1676" s="565"/>
    </row>
    <row r="1677" spans="6:11" ht="21" customHeight="1">
      <c r="F1677" s="565"/>
      <c r="K1677" s="565"/>
    </row>
    <row r="1678" spans="6:11" ht="21" customHeight="1">
      <c r="F1678" s="565"/>
      <c r="K1678" s="565"/>
    </row>
    <row r="1679" spans="6:11" ht="21" customHeight="1">
      <c r="F1679" s="565"/>
      <c r="K1679" s="565"/>
    </row>
    <row r="1680" spans="6:11" ht="21" customHeight="1">
      <c r="F1680" s="565"/>
      <c r="K1680" s="565"/>
    </row>
    <row r="1681" spans="6:11" ht="21" customHeight="1">
      <c r="F1681" s="565"/>
      <c r="K1681" s="565"/>
    </row>
    <row r="1682" spans="6:11" ht="21" customHeight="1">
      <c r="F1682" s="565"/>
      <c r="K1682" s="565"/>
    </row>
    <row r="1683" spans="6:11" ht="21" customHeight="1">
      <c r="F1683" s="565"/>
      <c r="K1683" s="565"/>
    </row>
    <row r="1684" spans="6:11" ht="21" customHeight="1">
      <c r="F1684" s="565"/>
      <c r="K1684" s="565"/>
    </row>
    <row r="1685" spans="6:11" ht="21" customHeight="1">
      <c r="F1685" s="565"/>
      <c r="K1685" s="565"/>
    </row>
    <row r="1686" spans="6:11" ht="21" customHeight="1">
      <c r="F1686" s="565"/>
      <c r="K1686" s="565"/>
    </row>
    <row r="1687" spans="6:11" ht="21" customHeight="1">
      <c r="F1687" s="565"/>
      <c r="K1687" s="565"/>
    </row>
    <row r="1688" spans="6:11" ht="21" customHeight="1">
      <c r="F1688" s="565"/>
      <c r="K1688" s="565"/>
    </row>
    <row r="1689" spans="6:11" ht="21" customHeight="1">
      <c r="F1689" s="565"/>
      <c r="K1689" s="565"/>
    </row>
    <row r="1690" spans="6:11" ht="21" customHeight="1">
      <c r="F1690" s="565"/>
      <c r="K1690" s="565"/>
    </row>
    <row r="1691" spans="6:11" ht="21" customHeight="1">
      <c r="F1691" s="565"/>
      <c r="K1691" s="565"/>
    </row>
    <row r="1692" spans="6:11" ht="21" customHeight="1">
      <c r="F1692" s="565"/>
      <c r="K1692" s="565"/>
    </row>
    <row r="1693" spans="6:11" ht="21" customHeight="1">
      <c r="F1693" s="565"/>
      <c r="K1693" s="565"/>
    </row>
    <row r="1694" spans="6:11" ht="21" customHeight="1">
      <c r="F1694" s="565"/>
      <c r="K1694" s="565"/>
    </row>
    <row r="1695" spans="6:11" ht="21" customHeight="1">
      <c r="F1695" s="565"/>
      <c r="K1695" s="565"/>
    </row>
    <row r="1696" spans="6:11" ht="21" customHeight="1">
      <c r="F1696" s="565"/>
      <c r="K1696" s="565"/>
    </row>
    <row r="1697" spans="6:11" ht="21" customHeight="1">
      <c r="F1697" s="565"/>
      <c r="K1697" s="565"/>
    </row>
    <row r="1698" spans="6:11" ht="21" customHeight="1">
      <c r="F1698" s="565"/>
      <c r="K1698" s="565"/>
    </row>
    <row r="1699" spans="6:11" ht="21" customHeight="1">
      <c r="F1699" s="565"/>
      <c r="K1699" s="565"/>
    </row>
    <row r="1700" spans="6:11" ht="21" customHeight="1">
      <c r="F1700" s="565"/>
      <c r="K1700" s="565"/>
    </row>
    <row r="1701" spans="6:11" ht="21" customHeight="1">
      <c r="F1701" s="565"/>
      <c r="K1701" s="565"/>
    </row>
    <row r="1702" spans="6:11" ht="21" customHeight="1">
      <c r="F1702" s="565"/>
      <c r="K1702" s="565"/>
    </row>
    <row r="1703" spans="6:11" ht="21" customHeight="1">
      <c r="F1703" s="565"/>
      <c r="K1703" s="565"/>
    </row>
    <row r="1704" spans="6:11" ht="21" customHeight="1">
      <c r="F1704" s="565"/>
      <c r="K1704" s="565"/>
    </row>
    <row r="1705" spans="6:11" ht="21" customHeight="1">
      <c r="F1705" s="565"/>
      <c r="K1705" s="565"/>
    </row>
    <row r="1706" spans="6:11" ht="21" customHeight="1">
      <c r="F1706" s="565"/>
      <c r="K1706" s="565"/>
    </row>
    <row r="1707" spans="6:11" ht="21" customHeight="1">
      <c r="F1707" s="565"/>
      <c r="K1707" s="565"/>
    </row>
    <row r="1708" spans="6:11" ht="21" customHeight="1">
      <c r="F1708" s="565"/>
      <c r="K1708" s="565"/>
    </row>
    <row r="1709" spans="6:11" ht="21" customHeight="1">
      <c r="F1709" s="565"/>
      <c r="K1709" s="565"/>
    </row>
    <row r="1710" spans="6:11" ht="21" customHeight="1">
      <c r="F1710" s="565"/>
      <c r="K1710" s="565"/>
    </row>
    <row r="1711" spans="6:11" ht="21" customHeight="1">
      <c r="F1711" s="565"/>
      <c r="K1711" s="565"/>
    </row>
    <row r="1712" spans="6:11" ht="21" customHeight="1">
      <c r="F1712" s="565"/>
      <c r="K1712" s="565"/>
    </row>
    <row r="1713" spans="6:11" ht="21" customHeight="1">
      <c r="F1713" s="565"/>
      <c r="K1713" s="565"/>
    </row>
    <row r="1714" spans="6:11" ht="21" customHeight="1">
      <c r="F1714" s="565"/>
      <c r="K1714" s="565"/>
    </row>
    <row r="1715" spans="6:11" ht="21" customHeight="1">
      <c r="F1715" s="565"/>
      <c r="K1715" s="565"/>
    </row>
    <row r="1716" spans="6:11" ht="21" customHeight="1">
      <c r="F1716" s="565"/>
      <c r="K1716" s="565"/>
    </row>
    <row r="1717" spans="6:11" ht="21" customHeight="1">
      <c r="F1717" s="565"/>
      <c r="K1717" s="565"/>
    </row>
    <row r="1718" spans="6:11" ht="21" customHeight="1">
      <c r="F1718" s="565"/>
      <c r="K1718" s="565"/>
    </row>
    <row r="1719" spans="6:11" ht="21" customHeight="1">
      <c r="F1719" s="565"/>
      <c r="K1719" s="565"/>
    </row>
    <row r="1720" spans="6:11" ht="21" customHeight="1">
      <c r="F1720" s="565"/>
      <c r="K1720" s="565"/>
    </row>
    <row r="1721" spans="6:11" ht="21" customHeight="1">
      <c r="F1721" s="565"/>
      <c r="K1721" s="565"/>
    </row>
    <row r="1722" spans="6:11" ht="21" customHeight="1">
      <c r="F1722" s="565"/>
      <c r="K1722" s="565"/>
    </row>
    <row r="1723" spans="6:11" ht="21" customHeight="1">
      <c r="F1723" s="565"/>
      <c r="K1723" s="565"/>
    </row>
    <row r="1724" spans="6:11" ht="21" customHeight="1">
      <c r="F1724" s="565"/>
      <c r="K1724" s="565"/>
    </row>
    <row r="1725" spans="6:11" ht="21" customHeight="1">
      <c r="F1725" s="565"/>
      <c r="K1725" s="565"/>
    </row>
    <row r="1726" spans="6:11" ht="21" customHeight="1">
      <c r="F1726" s="565"/>
      <c r="K1726" s="565"/>
    </row>
    <row r="1727" spans="6:11" ht="21" customHeight="1">
      <c r="F1727" s="565"/>
      <c r="K1727" s="565"/>
    </row>
    <row r="1728" spans="6:11" ht="21" customHeight="1">
      <c r="F1728" s="565"/>
      <c r="K1728" s="565"/>
    </row>
    <row r="1729" spans="6:11" ht="21" customHeight="1">
      <c r="F1729" s="565"/>
      <c r="K1729" s="565"/>
    </row>
    <row r="1730" spans="6:11" ht="21" customHeight="1">
      <c r="F1730" s="565"/>
      <c r="K1730" s="565"/>
    </row>
    <row r="1731" spans="6:11" ht="21" customHeight="1">
      <c r="F1731" s="565"/>
      <c r="K1731" s="565"/>
    </row>
    <row r="1732" spans="6:11" ht="21" customHeight="1">
      <c r="F1732" s="565"/>
      <c r="K1732" s="565"/>
    </row>
    <row r="1733" spans="6:11" ht="21" customHeight="1">
      <c r="F1733" s="565"/>
      <c r="K1733" s="565"/>
    </row>
    <row r="1734" spans="6:11" ht="21" customHeight="1">
      <c r="F1734" s="565"/>
      <c r="K1734" s="565"/>
    </row>
    <row r="1735" spans="6:11" ht="21" customHeight="1">
      <c r="F1735" s="565"/>
      <c r="K1735" s="565"/>
    </row>
    <row r="1736" spans="6:11" ht="21" customHeight="1">
      <c r="F1736" s="565"/>
      <c r="K1736" s="565"/>
    </row>
    <row r="1737" spans="6:11" ht="21" customHeight="1">
      <c r="F1737" s="565"/>
      <c r="K1737" s="565"/>
    </row>
    <row r="1738" spans="6:11" ht="21" customHeight="1">
      <c r="F1738" s="565"/>
      <c r="K1738" s="565"/>
    </row>
    <row r="1739" spans="6:11" ht="21" customHeight="1">
      <c r="F1739" s="565"/>
      <c r="K1739" s="565"/>
    </row>
    <row r="1740" spans="6:11" ht="21" customHeight="1">
      <c r="F1740" s="565"/>
      <c r="K1740" s="565"/>
    </row>
    <row r="1741" spans="6:11" ht="21" customHeight="1">
      <c r="F1741" s="565"/>
      <c r="K1741" s="565"/>
    </row>
    <row r="1742" spans="6:11" ht="21" customHeight="1">
      <c r="F1742" s="565"/>
      <c r="K1742" s="565"/>
    </row>
    <row r="1743" spans="6:11" ht="21" customHeight="1">
      <c r="F1743" s="565"/>
      <c r="K1743" s="565"/>
    </row>
    <row r="1744" spans="6:11" ht="21" customHeight="1">
      <c r="F1744" s="565"/>
      <c r="K1744" s="565"/>
    </row>
    <row r="1745" spans="6:11" ht="21" customHeight="1">
      <c r="F1745" s="565"/>
      <c r="K1745" s="565"/>
    </row>
    <row r="1746" spans="6:11" ht="21" customHeight="1">
      <c r="F1746" s="565"/>
      <c r="K1746" s="565"/>
    </row>
    <row r="1747" spans="6:11" ht="21" customHeight="1">
      <c r="F1747" s="565"/>
      <c r="K1747" s="565"/>
    </row>
    <row r="1748" spans="6:11" ht="21" customHeight="1">
      <c r="F1748" s="565"/>
      <c r="K1748" s="565"/>
    </row>
    <row r="1749" spans="6:11" ht="21" customHeight="1">
      <c r="F1749" s="565"/>
      <c r="K1749" s="565"/>
    </row>
    <row r="1750" spans="6:11" ht="21" customHeight="1">
      <c r="F1750" s="565"/>
      <c r="K1750" s="565"/>
    </row>
    <row r="1751" spans="6:11" ht="21" customHeight="1">
      <c r="F1751" s="565"/>
      <c r="K1751" s="565"/>
    </row>
    <row r="1752" spans="6:11" ht="21" customHeight="1">
      <c r="F1752" s="565"/>
      <c r="K1752" s="565"/>
    </row>
    <row r="1753" spans="6:11" ht="21" customHeight="1">
      <c r="F1753" s="565"/>
      <c r="K1753" s="565"/>
    </row>
    <row r="1754" spans="6:11" ht="21" customHeight="1">
      <c r="F1754" s="565"/>
      <c r="K1754" s="565"/>
    </row>
    <row r="1755" spans="6:11" ht="21" customHeight="1">
      <c r="F1755" s="565"/>
      <c r="K1755" s="565"/>
    </row>
    <row r="1756" spans="6:11" ht="21" customHeight="1">
      <c r="F1756" s="565"/>
      <c r="K1756" s="565"/>
    </row>
    <row r="1757" spans="6:11" ht="21" customHeight="1">
      <c r="F1757" s="565"/>
      <c r="K1757" s="565"/>
    </row>
    <row r="1758" spans="6:11" ht="21" customHeight="1">
      <c r="F1758" s="565"/>
      <c r="K1758" s="565"/>
    </row>
    <row r="1759" spans="6:11" ht="21" customHeight="1">
      <c r="F1759" s="565"/>
      <c r="K1759" s="565"/>
    </row>
    <row r="1760" spans="6:11" ht="21" customHeight="1">
      <c r="F1760" s="565"/>
      <c r="K1760" s="565"/>
    </row>
    <row r="1761" spans="6:11" ht="21" customHeight="1">
      <c r="F1761" s="565"/>
      <c r="K1761" s="565"/>
    </row>
    <row r="1762" spans="6:11" ht="21" customHeight="1">
      <c r="F1762" s="565"/>
      <c r="K1762" s="565"/>
    </row>
    <row r="1763" spans="6:11" ht="21" customHeight="1">
      <c r="F1763" s="565"/>
      <c r="K1763" s="565"/>
    </row>
    <row r="1764" spans="6:11" ht="21" customHeight="1">
      <c r="F1764" s="565"/>
      <c r="K1764" s="565"/>
    </row>
    <row r="1765" spans="6:11" ht="21" customHeight="1">
      <c r="F1765" s="565"/>
      <c r="K1765" s="565"/>
    </row>
    <row r="1766" spans="6:11" ht="21" customHeight="1">
      <c r="F1766" s="565"/>
      <c r="K1766" s="565"/>
    </row>
    <row r="1767" spans="6:11" ht="21" customHeight="1">
      <c r="F1767" s="565"/>
      <c r="K1767" s="565"/>
    </row>
    <row r="1768" spans="6:11" ht="21" customHeight="1">
      <c r="F1768" s="565"/>
      <c r="K1768" s="565"/>
    </row>
    <row r="1769" spans="6:11" ht="21" customHeight="1">
      <c r="F1769" s="565"/>
      <c r="K1769" s="565"/>
    </row>
    <row r="1770" spans="6:11" ht="21" customHeight="1">
      <c r="F1770" s="565"/>
      <c r="K1770" s="565"/>
    </row>
    <row r="1771" spans="6:11" ht="21" customHeight="1">
      <c r="F1771" s="565"/>
      <c r="K1771" s="565"/>
    </row>
    <row r="1772" spans="6:11" ht="21" customHeight="1">
      <c r="F1772" s="565"/>
      <c r="K1772" s="565"/>
    </row>
    <row r="1773" spans="6:11" ht="21" customHeight="1">
      <c r="F1773" s="565"/>
      <c r="K1773" s="565"/>
    </row>
    <row r="1774" spans="6:11" ht="21" customHeight="1">
      <c r="F1774" s="565"/>
      <c r="K1774" s="565"/>
    </row>
    <row r="1775" spans="6:11" ht="21" customHeight="1">
      <c r="F1775" s="565"/>
      <c r="K1775" s="565"/>
    </row>
    <row r="1776" spans="6:11" ht="21" customHeight="1">
      <c r="F1776" s="565"/>
      <c r="K1776" s="565"/>
    </row>
    <row r="1777" spans="6:11" ht="21" customHeight="1">
      <c r="F1777" s="565"/>
      <c r="K1777" s="565"/>
    </row>
    <row r="1778" spans="6:11" ht="21" customHeight="1">
      <c r="F1778" s="565"/>
      <c r="K1778" s="565"/>
    </row>
    <row r="1779" spans="6:11" ht="21" customHeight="1">
      <c r="F1779" s="565"/>
      <c r="K1779" s="565"/>
    </row>
    <row r="1780" spans="6:11" ht="21" customHeight="1">
      <c r="F1780" s="565"/>
      <c r="K1780" s="565"/>
    </row>
    <row r="1781" spans="6:11" ht="21" customHeight="1">
      <c r="F1781" s="565"/>
      <c r="K1781" s="565"/>
    </row>
    <row r="1782" spans="6:11" ht="21" customHeight="1">
      <c r="F1782" s="565"/>
      <c r="K1782" s="565"/>
    </row>
    <row r="1783" spans="6:11" ht="21" customHeight="1">
      <c r="F1783" s="565"/>
      <c r="K1783" s="565"/>
    </row>
    <row r="1784" spans="6:11" ht="21" customHeight="1">
      <c r="F1784" s="565"/>
      <c r="K1784" s="565"/>
    </row>
    <row r="1785" spans="6:11" ht="21" customHeight="1">
      <c r="F1785" s="565"/>
      <c r="K1785" s="565"/>
    </row>
    <row r="1786" spans="6:11" ht="21" customHeight="1">
      <c r="F1786" s="565"/>
      <c r="K1786" s="565"/>
    </row>
    <row r="1787" spans="6:11" ht="21" customHeight="1">
      <c r="F1787" s="565"/>
      <c r="K1787" s="565"/>
    </row>
    <row r="1788" spans="6:11" ht="21" customHeight="1">
      <c r="F1788" s="565"/>
      <c r="K1788" s="565"/>
    </row>
    <row r="1789" spans="6:11" ht="21" customHeight="1">
      <c r="F1789" s="565"/>
      <c r="K1789" s="565"/>
    </row>
    <row r="1790" spans="6:11" ht="21" customHeight="1">
      <c r="F1790" s="565"/>
      <c r="K1790" s="565"/>
    </row>
    <row r="1791" spans="6:11" ht="21" customHeight="1">
      <c r="F1791" s="565"/>
      <c r="K1791" s="565"/>
    </row>
    <row r="1792" spans="6:11" ht="21" customHeight="1">
      <c r="F1792" s="565"/>
      <c r="K1792" s="565"/>
    </row>
    <row r="1793" spans="6:11" ht="21" customHeight="1">
      <c r="F1793" s="565"/>
      <c r="K1793" s="565"/>
    </row>
    <row r="1794" spans="6:11" ht="21" customHeight="1">
      <c r="F1794" s="565"/>
      <c r="K1794" s="565"/>
    </row>
    <row r="1795" spans="6:11" ht="21" customHeight="1">
      <c r="F1795" s="565"/>
      <c r="K1795" s="565"/>
    </row>
    <row r="1796" spans="6:11" ht="21" customHeight="1">
      <c r="F1796" s="565"/>
      <c r="K1796" s="565"/>
    </row>
    <row r="1797" spans="6:11" ht="21" customHeight="1">
      <c r="F1797" s="565"/>
      <c r="K1797" s="565"/>
    </row>
    <row r="1798" spans="6:11" ht="21" customHeight="1">
      <c r="F1798" s="565"/>
      <c r="K1798" s="565"/>
    </row>
    <row r="1799" spans="6:11" ht="21" customHeight="1">
      <c r="F1799" s="565"/>
      <c r="K1799" s="565"/>
    </row>
    <row r="1800" spans="6:11" ht="21" customHeight="1">
      <c r="F1800" s="565"/>
      <c r="K1800" s="565"/>
    </row>
    <row r="1801" spans="6:11" ht="21" customHeight="1">
      <c r="F1801" s="565"/>
      <c r="K1801" s="565"/>
    </row>
    <row r="1802" spans="6:11" ht="21" customHeight="1">
      <c r="F1802" s="565"/>
      <c r="K1802" s="565"/>
    </row>
    <row r="1803" spans="6:11" ht="21" customHeight="1">
      <c r="F1803" s="565"/>
      <c r="K1803" s="565"/>
    </row>
    <row r="1804" spans="6:11" ht="21" customHeight="1">
      <c r="F1804" s="565"/>
      <c r="K1804" s="565"/>
    </row>
    <row r="1805" spans="6:11" ht="21" customHeight="1">
      <c r="F1805" s="565"/>
      <c r="K1805" s="565"/>
    </row>
    <row r="1806" spans="6:11" ht="21" customHeight="1">
      <c r="F1806" s="565"/>
      <c r="K1806" s="565"/>
    </row>
    <row r="1807" spans="6:11" ht="21" customHeight="1">
      <c r="F1807" s="565"/>
      <c r="K1807" s="565"/>
    </row>
    <row r="1808" spans="6:11" ht="21" customHeight="1">
      <c r="F1808" s="565"/>
      <c r="K1808" s="565"/>
    </row>
    <row r="1809" spans="6:11" ht="21" customHeight="1">
      <c r="F1809" s="565"/>
      <c r="K1809" s="565"/>
    </row>
    <row r="1810" spans="6:11" ht="21" customHeight="1">
      <c r="F1810" s="565"/>
      <c r="K1810" s="565"/>
    </row>
    <row r="1811" spans="6:11" ht="21" customHeight="1">
      <c r="F1811" s="565"/>
      <c r="K1811" s="565"/>
    </row>
    <row r="1812" spans="6:11" ht="21" customHeight="1">
      <c r="F1812" s="565"/>
      <c r="K1812" s="565"/>
    </row>
    <row r="1813" spans="6:11" ht="21" customHeight="1">
      <c r="F1813" s="565"/>
      <c r="K1813" s="565"/>
    </row>
    <row r="1814" spans="6:11" ht="21" customHeight="1">
      <c r="F1814" s="565"/>
      <c r="K1814" s="565"/>
    </row>
    <row r="1815" spans="6:11" ht="21" customHeight="1">
      <c r="F1815" s="565"/>
      <c r="K1815" s="565"/>
    </row>
    <row r="1816" spans="6:11" ht="21" customHeight="1">
      <c r="F1816" s="565"/>
      <c r="K1816" s="565"/>
    </row>
    <row r="1817" spans="6:11" ht="21" customHeight="1">
      <c r="F1817" s="565"/>
      <c r="K1817" s="565"/>
    </row>
    <row r="1818" spans="6:11" ht="21" customHeight="1">
      <c r="F1818" s="565"/>
      <c r="K1818" s="565"/>
    </row>
    <row r="1819" spans="6:11" ht="21" customHeight="1">
      <c r="F1819" s="565"/>
      <c r="K1819" s="565"/>
    </row>
    <row r="1820" spans="6:11" ht="21" customHeight="1">
      <c r="F1820" s="565"/>
      <c r="K1820" s="565"/>
    </row>
    <row r="1821" spans="6:11" ht="21" customHeight="1">
      <c r="F1821" s="565"/>
      <c r="K1821" s="565"/>
    </row>
    <row r="1822" spans="6:11" ht="21" customHeight="1">
      <c r="F1822" s="565"/>
      <c r="K1822" s="565"/>
    </row>
    <row r="1823" spans="6:11" ht="21" customHeight="1">
      <c r="F1823" s="565"/>
      <c r="K1823" s="565"/>
    </row>
    <row r="1824" spans="6:11" ht="21" customHeight="1">
      <c r="F1824" s="565"/>
      <c r="K1824" s="565"/>
    </row>
    <row r="1825" spans="6:11" ht="21" customHeight="1">
      <c r="F1825" s="565"/>
      <c r="K1825" s="565"/>
    </row>
    <row r="1826" spans="6:11" ht="21" customHeight="1">
      <c r="F1826" s="565"/>
      <c r="K1826" s="565"/>
    </row>
    <row r="1827" spans="6:11" ht="21" customHeight="1">
      <c r="F1827" s="565"/>
      <c r="K1827" s="565"/>
    </row>
    <row r="1828" spans="6:11" ht="21" customHeight="1">
      <c r="F1828" s="565"/>
      <c r="K1828" s="565"/>
    </row>
    <row r="1829" spans="6:11" ht="21" customHeight="1">
      <c r="F1829" s="565"/>
      <c r="K1829" s="565"/>
    </row>
    <row r="1830" spans="6:11" ht="21" customHeight="1">
      <c r="F1830" s="565"/>
      <c r="K1830" s="565"/>
    </row>
    <row r="1831" spans="6:11" ht="21" customHeight="1">
      <c r="F1831" s="565"/>
      <c r="K1831" s="565"/>
    </row>
    <row r="1832" spans="6:11" ht="21" customHeight="1">
      <c r="F1832" s="565"/>
      <c r="K1832" s="565"/>
    </row>
    <row r="1833" spans="6:11" ht="21" customHeight="1">
      <c r="F1833" s="565"/>
      <c r="K1833" s="565"/>
    </row>
    <row r="1834" spans="6:11" ht="21" customHeight="1">
      <c r="F1834" s="565"/>
      <c r="K1834" s="565"/>
    </row>
    <row r="1835" spans="6:11" ht="21" customHeight="1">
      <c r="F1835" s="565"/>
      <c r="K1835" s="565"/>
    </row>
    <row r="1836" spans="6:11" ht="21" customHeight="1">
      <c r="F1836" s="565"/>
      <c r="K1836" s="565"/>
    </row>
    <row r="1837" spans="6:11" ht="21" customHeight="1">
      <c r="F1837" s="565"/>
      <c r="K1837" s="565"/>
    </row>
    <row r="1838" spans="6:11" ht="21" customHeight="1">
      <c r="F1838" s="565"/>
      <c r="K1838" s="565"/>
    </row>
    <row r="1839" spans="6:11" ht="21" customHeight="1">
      <c r="F1839" s="565"/>
      <c r="K1839" s="565"/>
    </row>
    <row r="1840" spans="6:11" ht="21" customHeight="1">
      <c r="F1840" s="565"/>
      <c r="K1840" s="565"/>
    </row>
    <row r="1841" spans="6:11" ht="21" customHeight="1">
      <c r="F1841" s="565"/>
      <c r="K1841" s="565"/>
    </row>
    <row r="1842" spans="6:11" ht="21" customHeight="1">
      <c r="F1842" s="565"/>
      <c r="K1842" s="565"/>
    </row>
    <row r="1843" spans="6:11" ht="21" customHeight="1">
      <c r="F1843" s="565"/>
      <c r="K1843" s="565"/>
    </row>
    <row r="1844" spans="6:11" ht="21" customHeight="1">
      <c r="F1844" s="565"/>
      <c r="K1844" s="565"/>
    </row>
    <row r="1845" spans="6:11" ht="21" customHeight="1">
      <c r="F1845" s="565"/>
      <c r="K1845" s="565"/>
    </row>
    <row r="1846" spans="6:11" ht="21" customHeight="1">
      <c r="F1846" s="565"/>
      <c r="K1846" s="565"/>
    </row>
    <row r="1847" spans="6:11" ht="21" customHeight="1">
      <c r="F1847" s="565"/>
      <c r="K1847" s="565"/>
    </row>
    <row r="1848" spans="6:11" ht="21" customHeight="1">
      <c r="F1848" s="565"/>
      <c r="K1848" s="565"/>
    </row>
    <row r="1849" spans="6:11" ht="21" customHeight="1">
      <c r="F1849" s="565"/>
      <c r="K1849" s="565"/>
    </row>
    <row r="1850" spans="6:11" ht="21" customHeight="1">
      <c r="F1850" s="565"/>
      <c r="K1850" s="565"/>
    </row>
    <row r="1851" spans="6:11" ht="21" customHeight="1">
      <c r="F1851" s="565"/>
      <c r="K1851" s="565"/>
    </row>
    <row r="1852" spans="6:11" ht="21" customHeight="1">
      <c r="F1852" s="565"/>
      <c r="K1852" s="565"/>
    </row>
    <row r="1853" spans="6:11" ht="21" customHeight="1">
      <c r="F1853" s="565"/>
      <c r="K1853" s="565"/>
    </row>
    <row r="1854" spans="6:11" ht="21" customHeight="1">
      <c r="F1854" s="565"/>
      <c r="K1854" s="565"/>
    </row>
    <row r="1855" spans="6:11" ht="21" customHeight="1">
      <c r="F1855" s="565"/>
      <c r="K1855" s="565"/>
    </row>
    <row r="1856" spans="6:11" ht="21" customHeight="1">
      <c r="F1856" s="565"/>
      <c r="K1856" s="565"/>
    </row>
    <row r="1857" spans="6:11" ht="21" customHeight="1">
      <c r="F1857" s="565"/>
      <c r="K1857" s="565"/>
    </row>
    <row r="1858" spans="6:11" ht="21" customHeight="1">
      <c r="F1858" s="565"/>
      <c r="K1858" s="565"/>
    </row>
    <row r="1859" spans="6:11" ht="21" customHeight="1">
      <c r="F1859" s="565"/>
      <c r="K1859" s="565"/>
    </row>
    <row r="1860" spans="6:11" ht="21" customHeight="1">
      <c r="F1860" s="565"/>
      <c r="K1860" s="565"/>
    </row>
    <row r="1861" spans="6:11" ht="21" customHeight="1">
      <c r="F1861" s="565"/>
      <c r="K1861" s="565"/>
    </row>
    <row r="1862" spans="6:11" ht="21" customHeight="1">
      <c r="F1862" s="565"/>
      <c r="K1862" s="565"/>
    </row>
    <row r="1863" spans="6:11" ht="21" customHeight="1">
      <c r="F1863" s="565"/>
      <c r="K1863" s="565"/>
    </row>
    <row r="1864" spans="6:11" ht="21" customHeight="1">
      <c r="F1864" s="565"/>
      <c r="K1864" s="565"/>
    </row>
    <row r="1865" spans="6:11" ht="21" customHeight="1">
      <c r="F1865" s="565"/>
      <c r="K1865" s="565"/>
    </row>
    <row r="1866" spans="6:11" ht="21" customHeight="1">
      <c r="F1866" s="565"/>
      <c r="K1866" s="565"/>
    </row>
    <row r="1867" spans="6:11" ht="21" customHeight="1">
      <c r="F1867" s="565"/>
      <c r="K1867" s="565"/>
    </row>
    <row r="1868" spans="6:11" ht="21" customHeight="1">
      <c r="F1868" s="565"/>
      <c r="K1868" s="565"/>
    </row>
    <row r="1869" spans="6:11" ht="21" customHeight="1">
      <c r="F1869" s="565"/>
      <c r="K1869" s="565"/>
    </row>
    <row r="1870" spans="6:11" ht="21" customHeight="1">
      <c r="F1870" s="565"/>
      <c r="K1870" s="565"/>
    </row>
    <row r="1871" spans="6:11" ht="21" customHeight="1">
      <c r="F1871" s="565"/>
      <c r="K1871" s="565"/>
    </row>
    <row r="1872" spans="6:11" ht="21" customHeight="1">
      <c r="F1872" s="565"/>
      <c r="K1872" s="565"/>
    </row>
    <row r="1873" spans="6:11" ht="21" customHeight="1">
      <c r="F1873" s="565"/>
      <c r="K1873" s="565"/>
    </row>
    <row r="1874" spans="6:11" ht="21" customHeight="1">
      <c r="F1874" s="565"/>
      <c r="K1874" s="565"/>
    </row>
    <row r="1875" spans="6:11" ht="21" customHeight="1">
      <c r="F1875" s="565"/>
      <c r="K1875" s="565"/>
    </row>
    <row r="1876" spans="6:11" ht="21" customHeight="1">
      <c r="F1876" s="565"/>
      <c r="K1876" s="565"/>
    </row>
    <row r="1877" spans="6:11" ht="21" customHeight="1">
      <c r="F1877" s="565"/>
      <c r="K1877" s="565"/>
    </row>
    <row r="1878" spans="6:11" ht="21" customHeight="1">
      <c r="F1878" s="565"/>
      <c r="K1878" s="565"/>
    </row>
    <row r="1879" spans="6:11" ht="21" customHeight="1">
      <c r="F1879" s="565"/>
      <c r="K1879" s="565"/>
    </row>
    <row r="1880" spans="6:11" ht="21" customHeight="1">
      <c r="F1880" s="565"/>
      <c r="K1880" s="565"/>
    </row>
    <row r="1881" spans="6:11" ht="21" customHeight="1">
      <c r="F1881" s="565"/>
      <c r="K1881" s="565"/>
    </row>
    <row r="1882" spans="6:11" ht="21" customHeight="1">
      <c r="F1882" s="565"/>
      <c r="K1882" s="565"/>
    </row>
    <row r="1883" spans="6:11" ht="21" customHeight="1">
      <c r="F1883" s="565"/>
      <c r="K1883" s="565"/>
    </row>
    <row r="1884" spans="6:11" ht="21" customHeight="1">
      <c r="F1884" s="565"/>
      <c r="K1884" s="565"/>
    </row>
    <row r="1885" spans="6:11" ht="21" customHeight="1">
      <c r="F1885" s="565"/>
      <c r="K1885" s="565"/>
    </row>
    <row r="1886" spans="6:11" ht="21" customHeight="1">
      <c r="F1886" s="565"/>
      <c r="K1886" s="565"/>
    </row>
    <row r="1887" spans="6:11" ht="21" customHeight="1">
      <c r="F1887" s="565"/>
      <c r="K1887" s="565"/>
    </row>
    <row r="1888" spans="6:11" ht="21" customHeight="1">
      <c r="F1888" s="565"/>
      <c r="K1888" s="565"/>
    </row>
    <row r="1889" spans="6:11" ht="21" customHeight="1">
      <c r="F1889" s="565"/>
      <c r="K1889" s="565"/>
    </row>
    <row r="1890" spans="6:11" ht="21" customHeight="1">
      <c r="F1890" s="565"/>
      <c r="K1890" s="565"/>
    </row>
    <row r="1891" spans="6:11" ht="21" customHeight="1">
      <c r="F1891" s="565"/>
      <c r="K1891" s="565"/>
    </row>
    <row r="1892" spans="6:11" ht="21" customHeight="1">
      <c r="F1892" s="565"/>
      <c r="K1892" s="565"/>
    </row>
    <row r="1893" spans="6:11" ht="21" customHeight="1">
      <c r="F1893" s="565"/>
      <c r="K1893" s="565"/>
    </row>
    <row r="1894" spans="6:11" ht="21" customHeight="1">
      <c r="F1894" s="565"/>
      <c r="K1894" s="565"/>
    </row>
    <row r="1895" spans="6:11" ht="21" customHeight="1">
      <c r="F1895" s="565"/>
      <c r="K1895" s="565"/>
    </row>
    <row r="1896" spans="6:11" ht="21" customHeight="1">
      <c r="F1896" s="565"/>
      <c r="K1896" s="565"/>
    </row>
    <row r="1897" spans="6:11" ht="21" customHeight="1">
      <c r="F1897" s="565"/>
      <c r="K1897" s="565"/>
    </row>
    <row r="1898" spans="6:11" ht="21" customHeight="1">
      <c r="F1898" s="565"/>
      <c r="K1898" s="565"/>
    </row>
    <row r="1899" spans="6:11" ht="21" customHeight="1">
      <c r="F1899" s="565"/>
      <c r="K1899" s="565"/>
    </row>
    <row r="1900" spans="6:11" ht="21" customHeight="1">
      <c r="F1900" s="565"/>
      <c r="K1900" s="565"/>
    </row>
    <row r="1901" spans="6:11" ht="21" customHeight="1">
      <c r="F1901" s="565"/>
      <c r="K1901" s="565"/>
    </row>
    <row r="1902" spans="6:11" ht="21" customHeight="1">
      <c r="F1902" s="565"/>
      <c r="K1902" s="565"/>
    </row>
    <row r="1903" spans="6:11" ht="21" customHeight="1">
      <c r="F1903" s="565"/>
      <c r="K1903" s="565"/>
    </row>
    <row r="1904" spans="6:11" ht="21" customHeight="1">
      <c r="F1904" s="565"/>
      <c r="K1904" s="565"/>
    </row>
    <row r="1905" spans="6:11" ht="21" customHeight="1">
      <c r="F1905" s="565"/>
      <c r="K1905" s="565"/>
    </row>
    <row r="1906" spans="6:11" ht="21" customHeight="1">
      <c r="F1906" s="565"/>
      <c r="K1906" s="565"/>
    </row>
    <row r="1907" spans="6:11" ht="21" customHeight="1">
      <c r="F1907" s="565"/>
      <c r="K1907" s="565"/>
    </row>
    <row r="1908" spans="6:11" ht="21" customHeight="1">
      <c r="F1908" s="565"/>
      <c r="K1908" s="565"/>
    </row>
    <row r="1909" spans="6:11" ht="21" customHeight="1">
      <c r="F1909" s="565"/>
      <c r="K1909" s="565"/>
    </row>
    <row r="1910" spans="6:11" ht="21" customHeight="1">
      <c r="F1910" s="565"/>
      <c r="K1910" s="565"/>
    </row>
    <row r="1911" spans="6:11" ht="21" customHeight="1">
      <c r="F1911" s="565"/>
      <c r="K1911" s="565"/>
    </row>
    <row r="1912" spans="6:11" ht="21" customHeight="1">
      <c r="F1912" s="565"/>
      <c r="K1912" s="565"/>
    </row>
    <row r="1913" spans="6:11" ht="21" customHeight="1">
      <c r="F1913" s="565"/>
      <c r="K1913" s="565"/>
    </row>
    <row r="1914" spans="6:11" ht="21" customHeight="1">
      <c r="F1914" s="565"/>
      <c r="K1914" s="565"/>
    </row>
    <row r="1915" spans="6:11" ht="21" customHeight="1">
      <c r="F1915" s="565"/>
      <c r="K1915" s="565"/>
    </row>
    <row r="1916" spans="6:11" ht="21" customHeight="1">
      <c r="F1916" s="565"/>
      <c r="K1916" s="565"/>
    </row>
    <row r="1917" spans="6:11" ht="21" customHeight="1">
      <c r="F1917" s="565"/>
      <c r="K1917" s="565"/>
    </row>
    <row r="1918" spans="6:11" ht="21" customHeight="1">
      <c r="F1918" s="565"/>
      <c r="K1918" s="565"/>
    </row>
    <row r="1919" spans="6:11" ht="21" customHeight="1">
      <c r="F1919" s="565"/>
      <c r="K1919" s="565"/>
    </row>
    <row r="1920" spans="6:11" ht="21" customHeight="1">
      <c r="F1920" s="565"/>
      <c r="K1920" s="565"/>
    </row>
    <row r="1921" spans="6:11" ht="21" customHeight="1">
      <c r="F1921" s="565"/>
      <c r="K1921" s="565"/>
    </row>
    <row r="1922" spans="6:11" ht="21" customHeight="1">
      <c r="F1922" s="565"/>
      <c r="K1922" s="565"/>
    </row>
    <row r="1923" spans="6:11" ht="21" customHeight="1">
      <c r="F1923" s="565"/>
      <c r="K1923" s="565"/>
    </row>
    <row r="1924" spans="6:11" ht="21" customHeight="1">
      <c r="F1924" s="565"/>
      <c r="K1924" s="565"/>
    </row>
    <row r="1925" spans="6:11" ht="21" customHeight="1">
      <c r="F1925" s="565"/>
      <c r="K1925" s="565"/>
    </row>
    <row r="1926" spans="6:11" ht="21" customHeight="1">
      <c r="F1926" s="565"/>
      <c r="K1926" s="565"/>
    </row>
    <row r="1927" spans="6:11" ht="21" customHeight="1">
      <c r="F1927" s="565"/>
      <c r="K1927" s="565"/>
    </row>
    <row r="1928" spans="6:11" ht="21" customHeight="1">
      <c r="F1928" s="565"/>
      <c r="K1928" s="565"/>
    </row>
    <row r="1929" spans="6:11" ht="21" customHeight="1">
      <c r="F1929" s="565"/>
      <c r="K1929" s="565"/>
    </row>
    <row r="1930" spans="6:11" ht="21" customHeight="1">
      <c r="F1930" s="565"/>
      <c r="K1930" s="565"/>
    </row>
    <row r="1931" spans="6:11" ht="21" customHeight="1">
      <c r="F1931" s="565"/>
      <c r="K1931" s="565"/>
    </row>
    <row r="1932" spans="6:11" ht="21" customHeight="1">
      <c r="F1932" s="565"/>
      <c r="K1932" s="565"/>
    </row>
    <row r="1933" spans="6:11" ht="21" customHeight="1">
      <c r="F1933" s="565"/>
      <c r="K1933" s="565"/>
    </row>
    <row r="1934" spans="6:11" ht="21" customHeight="1">
      <c r="F1934" s="565"/>
      <c r="K1934" s="565"/>
    </row>
    <row r="1935" spans="6:11" ht="21" customHeight="1">
      <c r="F1935" s="565"/>
      <c r="K1935" s="565"/>
    </row>
    <row r="1936" spans="6:11" ht="21" customHeight="1">
      <c r="F1936" s="565"/>
      <c r="K1936" s="565"/>
    </row>
    <row r="1937" spans="6:11" ht="21" customHeight="1">
      <c r="F1937" s="565"/>
      <c r="K1937" s="565"/>
    </row>
    <row r="1938" spans="6:11" ht="21" customHeight="1">
      <c r="F1938" s="565"/>
      <c r="K1938" s="565"/>
    </row>
    <row r="1939" spans="6:11" ht="21" customHeight="1">
      <c r="F1939" s="565"/>
      <c r="K1939" s="565"/>
    </row>
    <row r="1940" spans="6:11" ht="21" customHeight="1">
      <c r="F1940" s="565"/>
      <c r="K1940" s="565"/>
    </row>
    <row r="1941" spans="6:11" ht="21" customHeight="1">
      <c r="F1941" s="565"/>
      <c r="K1941" s="565"/>
    </row>
    <row r="1942" spans="6:11" ht="21" customHeight="1">
      <c r="F1942" s="565"/>
      <c r="K1942" s="565"/>
    </row>
    <row r="1943" spans="6:11" ht="21" customHeight="1">
      <c r="F1943" s="565"/>
      <c r="K1943" s="565"/>
    </row>
    <row r="1944" spans="6:11" ht="21" customHeight="1">
      <c r="F1944" s="565"/>
      <c r="K1944" s="565"/>
    </row>
    <row r="1945" spans="6:11" ht="21" customHeight="1">
      <c r="F1945" s="565"/>
      <c r="K1945" s="565"/>
    </row>
    <row r="1946" spans="6:11" ht="21" customHeight="1">
      <c r="F1946" s="565"/>
      <c r="K1946" s="565"/>
    </row>
    <row r="1947" spans="6:11" ht="21" customHeight="1">
      <c r="F1947" s="565"/>
      <c r="K1947" s="565"/>
    </row>
    <row r="1948" spans="6:11" ht="21" customHeight="1">
      <c r="F1948" s="565"/>
      <c r="K1948" s="565"/>
    </row>
    <row r="1949" spans="6:11" ht="21" customHeight="1">
      <c r="F1949" s="565"/>
      <c r="K1949" s="565"/>
    </row>
    <row r="1950" spans="6:11" ht="21" customHeight="1">
      <c r="F1950" s="565"/>
      <c r="K1950" s="565"/>
    </row>
    <row r="1951" spans="6:11" ht="21" customHeight="1">
      <c r="F1951" s="565"/>
      <c r="K1951" s="565"/>
    </row>
    <row r="1952" spans="6:11" ht="21" customHeight="1">
      <c r="F1952" s="565"/>
      <c r="K1952" s="565"/>
    </row>
    <row r="1953" spans="6:11" ht="21" customHeight="1">
      <c r="F1953" s="565"/>
      <c r="K1953" s="565"/>
    </row>
    <row r="1954" spans="6:11" ht="21" customHeight="1">
      <c r="F1954" s="565"/>
      <c r="K1954" s="565"/>
    </row>
    <row r="1955" spans="6:11" ht="21" customHeight="1">
      <c r="F1955" s="565"/>
      <c r="K1955" s="565"/>
    </row>
    <row r="1956" spans="6:11" ht="21" customHeight="1">
      <c r="F1956" s="565"/>
      <c r="K1956" s="565"/>
    </row>
    <row r="1957" spans="6:11" ht="21" customHeight="1">
      <c r="F1957" s="565"/>
      <c r="K1957" s="565"/>
    </row>
    <row r="1958" spans="6:11" ht="21" customHeight="1">
      <c r="F1958" s="565"/>
      <c r="K1958" s="565"/>
    </row>
    <row r="1959" spans="6:11" ht="21" customHeight="1">
      <c r="F1959" s="565"/>
      <c r="K1959" s="565"/>
    </row>
    <row r="1960" spans="6:11" ht="21" customHeight="1">
      <c r="F1960" s="565"/>
      <c r="K1960" s="565"/>
    </row>
    <row r="1961" spans="6:11" ht="21" customHeight="1">
      <c r="F1961" s="565"/>
      <c r="K1961" s="565"/>
    </row>
    <row r="1962" spans="6:11" ht="21" customHeight="1">
      <c r="F1962" s="565"/>
      <c r="K1962" s="565"/>
    </row>
    <row r="1963" spans="6:11" ht="21" customHeight="1">
      <c r="F1963" s="565"/>
      <c r="K1963" s="565"/>
    </row>
    <row r="1964" spans="6:11" ht="21" customHeight="1">
      <c r="F1964" s="565"/>
      <c r="K1964" s="565"/>
    </row>
    <row r="1965" spans="6:11" ht="21" customHeight="1">
      <c r="F1965" s="565"/>
      <c r="K1965" s="565"/>
    </row>
    <row r="1966" spans="6:11" ht="21" customHeight="1">
      <c r="F1966" s="565"/>
      <c r="K1966" s="565"/>
    </row>
    <row r="1967" spans="6:11" ht="21" customHeight="1">
      <c r="F1967" s="565"/>
      <c r="K1967" s="565"/>
    </row>
    <row r="1968" spans="6:11" ht="21" customHeight="1">
      <c r="F1968" s="565"/>
      <c r="K1968" s="565"/>
    </row>
    <row r="1969" spans="6:11" ht="21" customHeight="1">
      <c r="F1969" s="565"/>
      <c r="K1969" s="565"/>
    </row>
    <row r="1970" spans="6:11" ht="21" customHeight="1">
      <c r="F1970" s="565"/>
      <c r="K1970" s="565"/>
    </row>
    <row r="1971" spans="6:11" ht="21" customHeight="1">
      <c r="F1971" s="565"/>
      <c r="K1971" s="565"/>
    </row>
    <row r="1972" spans="6:11" ht="21" customHeight="1">
      <c r="F1972" s="565"/>
      <c r="K1972" s="565"/>
    </row>
    <row r="1973" spans="6:11" ht="21" customHeight="1">
      <c r="F1973" s="565"/>
      <c r="K1973" s="565"/>
    </row>
    <row r="1974" spans="6:11" ht="21" customHeight="1">
      <c r="F1974" s="565"/>
      <c r="K1974" s="565"/>
    </row>
    <row r="1975" spans="6:11" ht="21" customHeight="1">
      <c r="F1975" s="565"/>
      <c r="K1975" s="565"/>
    </row>
    <row r="1976" spans="6:11" ht="21" customHeight="1">
      <c r="F1976" s="565"/>
      <c r="K1976" s="565"/>
    </row>
    <row r="1977" spans="6:11" ht="21" customHeight="1">
      <c r="F1977" s="565"/>
      <c r="K1977" s="565"/>
    </row>
    <row r="1978" spans="6:11" ht="21" customHeight="1">
      <c r="F1978" s="565"/>
      <c r="K1978" s="565"/>
    </row>
    <row r="1979" spans="6:11" ht="21" customHeight="1">
      <c r="F1979" s="565"/>
      <c r="K1979" s="565"/>
    </row>
    <row r="1980" spans="6:11" ht="21" customHeight="1">
      <c r="F1980" s="565"/>
      <c r="K1980" s="565"/>
    </row>
    <row r="1981" spans="6:11" ht="21" customHeight="1">
      <c r="F1981" s="565"/>
      <c r="K1981" s="565"/>
    </row>
    <row r="1982" spans="6:11" ht="21" customHeight="1">
      <c r="F1982" s="565"/>
      <c r="K1982" s="565"/>
    </row>
    <row r="1983" spans="6:11" ht="21" customHeight="1">
      <c r="F1983" s="565"/>
      <c r="K1983" s="565"/>
    </row>
    <row r="1984" spans="6:11" ht="21" customHeight="1">
      <c r="F1984" s="565"/>
      <c r="K1984" s="565"/>
    </row>
    <row r="1985" spans="6:11" ht="21" customHeight="1">
      <c r="F1985" s="565"/>
      <c r="K1985" s="565"/>
    </row>
    <row r="1986" spans="6:11" ht="21" customHeight="1">
      <c r="F1986" s="565"/>
      <c r="K1986" s="565"/>
    </row>
    <row r="1987" spans="6:11" ht="21" customHeight="1">
      <c r="F1987" s="565"/>
      <c r="K1987" s="565"/>
    </row>
    <row r="1988" spans="6:11" ht="21" customHeight="1">
      <c r="F1988" s="565"/>
      <c r="K1988" s="565"/>
    </row>
    <row r="1989" spans="6:11" ht="21" customHeight="1">
      <c r="F1989" s="565"/>
      <c r="K1989" s="565"/>
    </row>
    <row r="1990" spans="6:11" ht="21" customHeight="1">
      <c r="F1990" s="565"/>
      <c r="K1990" s="565"/>
    </row>
    <row r="1991" spans="6:11" ht="21" customHeight="1">
      <c r="F1991" s="565"/>
      <c r="K1991" s="565"/>
    </row>
    <row r="1992" spans="6:11" ht="21" customHeight="1">
      <c r="F1992" s="565"/>
      <c r="K1992" s="565"/>
    </row>
    <row r="1993" spans="6:11" ht="21" customHeight="1">
      <c r="F1993" s="565"/>
      <c r="K1993" s="565"/>
    </row>
    <row r="1994" spans="6:11" ht="21" customHeight="1">
      <c r="F1994" s="565"/>
      <c r="K1994" s="565"/>
    </row>
    <row r="1995" spans="6:11" ht="21" customHeight="1">
      <c r="F1995" s="565"/>
      <c r="K1995" s="565"/>
    </row>
    <row r="1996" spans="6:11" ht="21" customHeight="1">
      <c r="F1996" s="565"/>
      <c r="K1996" s="565"/>
    </row>
    <row r="1997" spans="6:11" ht="21" customHeight="1">
      <c r="F1997" s="565"/>
      <c r="K1997" s="565"/>
    </row>
    <row r="1998" spans="6:11" ht="21" customHeight="1">
      <c r="F1998" s="565"/>
      <c r="K1998" s="565"/>
    </row>
    <row r="1999" spans="6:11" ht="21" customHeight="1">
      <c r="F1999" s="565"/>
      <c r="K1999" s="565"/>
    </row>
    <row r="1048556" spans="6:6" ht="21" customHeight="1">
      <c r="F1048556" s="565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B38:D38 G43:G46 L7 L9:L11 K4 L20 G43:I45">
    <cfRule type="cellIs" dxfId="4473" priority="738" operator="equal">
      <formula>"SL"</formula>
    </cfRule>
    <cfRule type="cellIs" dxfId="4472" priority="739" operator="equal">
      <formula>"AL"</formula>
    </cfRule>
  </conditionalFormatting>
  <conditionalFormatting sqref="N15 D23 N3 D13:D18 D20 N6:N11 N20 I39:I46 N39:N53 D38">
    <cfRule type="cellIs" dxfId="4471" priority="734" operator="equal">
      <formula>"SL"</formula>
    </cfRule>
    <cfRule type="cellIs" dxfId="4470" priority="735" operator="equal">
      <formula>"SL"</formula>
    </cfRule>
    <cfRule type="cellIs" dxfId="4469" priority="736" operator="equal">
      <formula>"SL"</formula>
    </cfRule>
    <cfRule type="cellIs" dxfId="4468" priority="737" operator="equal">
      <formula>"AL"</formula>
    </cfRule>
  </conditionalFormatting>
  <conditionalFormatting sqref="B39:B42 I46 B38:D38 N43:N44 I39:I42 G43:G46 L11 D23 N8:N11 G43:I45 B45:B54 D45:F54 D39:F42 A29:A38 P37:XFD38">
    <cfRule type="cellIs" dxfId="4467" priority="748" operator="equal">
      <formula>"Prep"</formula>
    </cfRule>
    <cfRule type="cellIs" dxfId="4466" priority="749" operator="equal">
      <formula>"SL"</formula>
    </cfRule>
    <cfRule type="cellIs" dxfId="4465" priority="750" operator="equal">
      <formula>"AL"</formula>
    </cfRule>
  </conditionalFormatting>
  <conditionalFormatting sqref="L43:M44">
    <cfRule type="cellIs" dxfId="4464" priority="746" operator="equal">
      <formula>"SL"</formula>
    </cfRule>
    <cfRule type="cellIs" dxfId="4463" priority="747" operator="equal">
      <formula>"AL"</formula>
    </cfRule>
  </conditionalFormatting>
  <conditionalFormatting sqref="G46:H46">
    <cfRule type="cellIs" dxfId="4462" priority="654" operator="equal">
      <formula>"SL"</formula>
    </cfRule>
    <cfRule type="cellIs" dxfId="4461" priority="655" operator="equal">
      <formula>"AL"</formula>
    </cfRule>
  </conditionalFormatting>
  <conditionalFormatting sqref="A2:O2 A1:K1 P1:XFD2 L15:N15 O14:O15 K6:N7 K8:K9 O7 B23:D23 G11:I11 G9:I9 K4 O4 C15:D18 C20:D21 H19:I19 G25:I25 E6:G6 G18:I18 E12:F12 B5:I5 A5:A37 L8:O11 L20:N20 A38:O38 A39:B54 D39:O53 A55:XFD1048576 D54:H54 J54:M54 O54 P37:XFD54">
    <cfRule type="cellIs" dxfId="4460" priority="501" operator="equal">
      <formula>"WC"</formula>
    </cfRule>
    <cfRule type="cellIs" dxfId="4459" priority="502" operator="equal">
      <formula>"TR"</formula>
    </cfRule>
  </conditionalFormatting>
  <conditionalFormatting sqref="G43:G46">
    <cfRule type="cellIs" dxfId="4458" priority="477" operator="equal">
      <formula>"SL"</formula>
    </cfRule>
    <cfRule type="cellIs" dxfId="4457" priority="478" operator="equal">
      <formula>"AL"</formula>
    </cfRule>
  </conditionalFormatting>
  <conditionalFormatting sqref="G43:I44 L8:N8 L11:N11 L7:M7 L9:M11 C28:D28 G17:I18 N8:N11">
    <cfRule type="expression" dxfId="4456" priority="468">
      <formula>ROW()=CELL("ROW")</formula>
    </cfRule>
  </conditionalFormatting>
  <conditionalFormatting sqref="G43:I44 L8:N8 L11:N11 L7:M7 L9:M11 C28:D28 G17:I18 N8:N11">
    <cfRule type="expression" dxfId="4455" priority="467">
      <formula>ROW()=CELL("ROW")</formula>
    </cfRule>
  </conditionalFormatting>
  <conditionalFormatting sqref="J39:J42">
    <cfRule type="cellIs" dxfId="4454" priority="407" operator="equal">
      <formula>"SL"</formula>
    </cfRule>
    <cfRule type="cellIs" dxfId="4453" priority="408" operator="equal">
      <formula>"SL"</formula>
    </cfRule>
    <cfRule type="cellIs" dxfId="4452" priority="409" operator="equal">
      <formula>"SL"</formula>
    </cfRule>
    <cfRule type="cellIs" dxfId="4451" priority="410" operator="equal">
      <formula>"AL"</formula>
    </cfRule>
  </conditionalFormatting>
  <conditionalFormatting sqref="J39:J42">
    <cfRule type="cellIs" dxfId="4450" priority="411" operator="equal">
      <formula>"Prep"</formula>
    </cfRule>
    <cfRule type="cellIs" dxfId="4449" priority="412" operator="equal">
      <formula>"SL"</formula>
    </cfRule>
    <cfRule type="cellIs" dxfId="4448" priority="413" operator="equal">
      <formula>"AL"</formula>
    </cfRule>
  </conditionalFormatting>
  <conditionalFormatting sqref="C8:C9 K7 C20 G9:H9 G21:I21 H18 K16:K17 G17 G6 K9:K14 F14:F16 E15:E17 O14:O15">
    <cfRule type="cellIs" dxfId="4447" priority="248" operator="equal">
      <formula>"SL"</formula>
    </cfRule>
    <cfRule type="cellIs" dxfId="4446" priority="249" operator="equal">
      <formula>"AL"</formula>
    </cfRule>
  </conditionalFormatting>
  <conditionalFormatting sqref="D8:D10 D5 O21 I9 I11 I21">
    <cfRule type="cellIs" dxfId="4445" priority="244" operator="equal">
      <formula>"SL"</formula>
    </cfRule>
    <cfRule type="cellIs" dxfId="4444" priority="245" operator="equal">
      <formula>"SL"</formula>
    </cfRule>
    <cfRule type="cellIs" dxfId="4443" priority="246" operator="equal">
      <formula>"SL"</formula>
    </cfRule>
    <cfRule type="cellIs" dxfId="4442" priority="247" operator="equal">
      <formula>"AL"</formula>
    </cfRule>
  </conditionalFormatting>
  <conditionalFormatting sqref="K7 D20 K30:K31 K16:K17 K27 E5:F5 N15 E3:F3 K3 P29:XFD33 Q34:XFD36 K9:K14 D8:D10 F8:F11 E10:E11 F21:I21 F22 E23:E24 D14:D15 F14:F16 E12:F12 E37 K20:K24 J26 E33:E34 O25:O26 O14:O15 L15 I9 I11 F35:F36 J28 E13:E17">
    <cfRule type="cellIs" dxfId="4441" priority="250" operator="equal">
      <formula>"Prep"</formula>
    </cfRule>
    <cfRule type="cellIs" dxfId="4440" priority="251" operator="equal">
      <formula>"SL"</formula>
    </cfRule>
    <cfRule type="cellIs" dxfId="4439" priority="252" operator="equal">
      <formula>"AL"</formula>
    </cfRule>
  </conditionalFormatting>
  <conditionalFormatting sqref="C15">
    <cfRule type="cellIs" dxfId="4438" priority="242" operator="equal">
      <formula>"SL"</formula>
    </cfRule>
    <cfRule type="cellIs" dxfId="4437" priority="243" operator="equal">
      <formula>"AL"</formula>
    </cfRule>
  </conditionalFormatting>
  <conditionalFormatting sqref="C20">
    <cfRule type="cellIs" dxfId="4436" priority="238" operator="equal">
      <formula>"SL"</formula>
    </cfRule>
    <cfRule type="cellIs" dxfId="4435" priority="239" operator="equal">
      <formula>"AL"</formula>
    </cfRule>
  </conditionalFormatting>
  <conditionalFormatting sqref="E5:F5">
    <cfRule type="cellIs" dxfId="4434" priority="235" operator="equal">
      <formula>"Prep"</formula>
    </cfRule>
    <cfRule type="cellIs" dxfId="4433" priority="236" operator="equal">
      <formula>"SL"</formula>
    </cfRule>
    <cfRule type="cellIs" dxfId="4432" priority="237" operator="equal">
      <formula>"AL"</formula>
    </cfRule>
  </conditionalFormatting>
  <conditionalFormatting sqref="C10">
    <cfRule type="cellIs" dxfId="4431" priority="231" operator="equal">
      <formula>"SL"</formula>
    </cfRule>
    <cfRule type="cellIs" dxfId="4430" priority="232" operator="equal">
      <formula>"AL"</formula>
    </cfRule>
  </conditionalFormatting>
  <conditionalFormatting sqref="L3:M3">
    <cfRule type="cellIs" dxfId="4429" priority="229" operator="equal">
      <formula>"SL"</formula>
    </cfRule>
    <cfRule type="cellIs" dxfId="4428" priority="230" operator="equal">
      <formula>"AL"</formula>
    </cfRule>
  </conditionalFormatting>
  <conditionalFormatting sqref="K8 K4:K6">
    <cfRule type="cellIs" dxfId="4427" priority="222" operator="equal">
      <formula>"SL"</formula>
    </cfRule>
    <cfRule type="cellIs" dxfId="4426" priority="223" operator="equal">
      <formula>"AL"</formula>
    </cfRule>
  </conditionalFormatting>
  <conditionalFormatting sqref="K8 K4:K6">
    <cfRule type="cellIs" dxfId="4425" priority="226" operator="equal">
      <formula>"Prep"</formula>
    </cfRule>
    <cfRule type="cellIs" dxfId="4424" priority="227" operator="equal">
      <formula>"SL"</formula>
    </cfRule>
    <cfRule type="cellIs" dxfId="4423" priority="228" operator="equal">
      <formula>"AL"</formula>
    </cfRule>
  </conditionalFormatting>
  <conditionalFormatting sqref="K3">
    <cfRule type="cellIs" dxfId="4422" priority="224" operator="equal">
      <formula>"SL"</formula>
    </cfRule>
    <cfRule type="cellIs" dxfId="4421" priority="225" operator="equal">
      <formula>"AL"</formula>
    </cfRule>
  </conditionalFormatting>
  <conditionalFormatting sqref="E3:F3">
    <cfRule type="cellIs" dxfId="4420" priority="220" operator="equal">
      <formula>"SL"</formula>
    </cfRule>
    <cfRule type="cellIs" dxfId="4419" priority="221" operator="equal">
      <formula>"AL"</formula>
    </cfRule>
  </conditionalFormatting>
  <conditionalFormatting sqref="E3:F3">
    <cfRule type="cellIs" dxfId="4418" priority="218" operator="equal">
      <formula>"SL"</formula>
    </cfRule>
    <cfRule type="cellIs" dxfId="4417" priority="219" operator="equal">
      <formula>"AL"</formula>
    </cfRule>
  </conditionalFormatting>
  <conditionalFormatting sqref="O3">
    <cfRule type="cellIs" dxfId="4416" priority="213" operator="equal">
      <formula>"SL"</formula>
    </cfRule>
    <cfRule type="cellIs" dxfId="4415" priority="214" operator="equal">
      <formula>"AL"</formula>
    </cfRule>
  </conditionalFormatting>
  <conditionalFormatting sqref="O3">
    <cfRule type="cellIs" dxfId="4414" priority="215" operator="equal">
      <formula>"Prep"</formula>
    </cfRule>
    <cfRule type="cellIs" dxfId="4413" priority="216" operator="equal">
      <formula>"SL"</formula>
    </cfRule>
    <cfRule type="cellIs" dxfId="4412" priority="217" operator="equal">
      <formula>"AL"</formula>
    </cfRule>
  </conditionalFormatting>
  <conditionalFormatting sqref="O3">
    <cfRule type="cellIs" dxfId="4411" priority="211" operator="equal">
      <formula>"SL"</formula>
    </cfRule>
    <cfRule type="cellIs" dxfId="4410" priority="212" operator="equal">
      <formula>"AL"</formula>
    </cfRule>
  </conditionalFormatting>
  <conditionalFormatting sqref="O7">
    <cfRule type="cellIs" dxfId="4409" priority="206" operator="equal">
      <formula>"SL"</formula>
    </cfRule>
    <cfRule type="cellIs" dxfId="4408" priority="207" operator="equal">
      <formula>"AL"</formula>
    </cfRule>
  </conditionalFormatting>
  <conditionalFormatting sqref="O7">
    <cfRule type="cellIs" dxfId="4407" priority="208" operator="equal">
      <formula>"Prep"</formula>
    </cfRule>
    <cfRule type="cellIs" dxfId="4406" priority="209" operator="equal">
      <formula>"SL"</formula>
    </cfRule>
    <cfRule type="cellIs" dxfId="4405" priority="210" operator="equal">
      <formula>"AL"</formula>
    </cfRule>
  </conditionalFormatting>
  <conditionalFormatting sqref="O7">
    <cfRule type="cellIs" dxfId="4404" priority="204" operator="equal">
      <formula>"SL"</formula>
    </cfRule>
    <cfRule type="cellIs" dxfId="4403" priority="205" operator="equal">
      <formula>"AL"</formula>
    </cfRule>
  </conditionalFormatting>
  <conditionalFormatting sqref="K16:K24 A3 E3:F3 P3:XFD33 Q34:XFD36 L17:N17 E10:E11 F15:F16 E15:E17 E14:F14 E37:F37 C8:D10 B10:B11 B13:B14 B16:B17 B20:B21 B25:B26 F17:I17 J26 E33:E34 O25:O26 K5 O5 F7:F11 A4:F4 F35:F36 F20:F28 K27:K28 K30:K36 E23:E28 E30:F30 G21:I21 F31:F33 E31 J28 O19:O23 K3:O3 K10:K14">
    <cfRule type="cellIs" dxfId="4402" priority="202" operator="equal">
      <formula>"WC"</formula>
    </cfRule>
    <cfRule type="cellIs" dxfId="4401" priority="203" operator="equal">
      <formula>"TR"</formula>
    </cfRule>
  </conditionalFormatting>
  <conditionalFormatting sqref="C9:D9 B5:D5 M15:N15 B11 B14:E14 B21 B26 L20:M20 G6">
    <cfRule type="expression" dxfId="4400" priority="201">
      <formula>ROW()=CELL("ROW")</formula>
    </cfRule>
  </conditionalFormatting>
  <conditionalFormatting sqref="C9:D9 B5:D5 M15:N15 B11 B14:E14 B21 B26 L20:M20 G6">
    <cfRule type="expression" dxfId="4399" priority="200">
      <formula>ROW()=CELL("ROW")</formula>
    </cfRule>
  </conditionalFormatting>
  <conditionalFormatting sqref="B3:C3 G19 B9 G12 B15 B28">
    <cfRule type="cellIs" dxfId="4398" priority="198" operator="equal">
      <formula>"SL"</formula>
    </cfRule>
    <cfRule type="cellIs" dxfId="4397" priority="199" operator="equal">
      <formula>"AL"</formula>
    </cfRule>
  </conditionalFormatting>
  <conditionalFormatting sqref="D3">
    <cfRule type="cellIs" dxfId="4396" priority="194" operator="equal">
      <formula>"SL"</formula>
    </cfRule>
    <cfRule type="cellIs" dxfId="4395" priority="195" operator="equal">
      <formula>"SL"</formula>
    </cfRule>
    <cfRule type="cellIs" dxfId="4394" priority="196" operator="equal">
      <formula>"SL"</formula>
    </cfRule>
    <cfRule type="cellIs" dxfId="4393" priority="197" operator="equal">
      <formula>"AL"</formula>
    </cfRule>
  </conditionalFormatting>
  <conditionalFormatting sqref="B3:D3 G19 B9 G12 B15 B28">
    <cfRule type="expression" dxfId="4392" priority="192">
      <formula>ROW()=CELL("ROW")</formula>
    </cfRule>
    <cfRule type="expression" priority="193">
      <formula>ROW()=CELL("ROW")</formula>
    </cfRule>
  </conditionalFormatting>
  <conditionalFormatting sqref="G25:H25">
    <cfRule type="cellIs" dxfId="4391" priority="188" operator="equal">
      <formula>"WC"</formula>
    </cfRule>
    <cfRule type="cellIs" dxfId="4390" priority="189" operator="equal">
      <formula>"TR"</formula>
    </cfRule>
  </conditionalFormatting>
  <conditionalFormatting sqref="G25">
    <cfRule type="cellIs" dxfId="4389" priority="186" operator="equal">
      <formula>"SL"</formula>
    </cfRule>
    <cfRule type="cellIs" dxfId="4388" priority="187" operator="equal">
      <formula>"AL"</formula>
    </cfRule>
  </conditionalFormatting>
  <conditionalFormatting sqref="G25:H25">
    <cfRule type="expression" dxfId="4387" priority="185">
      <formula>ROW()=CELL("ROW")</formula>
    </cfRule>
  </conditionalFormatting>
  <conditionalFormatting sqref="G25:H25">
    <cfRule type="expression" dxfId="4386" priority="184">
      <formula>ROW()=CELL("ROW")</formula>
    </cfRule>
  </conditionalFormatting>
  <conditionalFormatting sqref="O7">
    <cfRule type="cellIs" dxfId="4385" priority="160" operator="equal">
      <formula>"SL"</formula>
    </cfRule>
    <cfRule type="cellIs" dxfId="4384" priority="161" operator="equal">
      <formula>"AL"</formula>
    </cfRule>
  </conditionalFormatting>
  <conditionalFormatting sqref="O7">
    <cfRule type="cellIs" dxfId="4383" priority="162" operator="equal">
      <formula>"Prep"</formula>
    </cfRule>
    <cfRule type="cellIs" dxfId="4382" priority="163" operator="equal">
      <formula>"SL"</formula>
    </cfRule>
    <cfRule type="cellIs" dxfId="4381" priority="164" operator="equal">
      <formula>"AL"</formula>
    </cfRule>
  </conditionalFormatting>
  <conditionalFormatting sqref="O7">
    <cfRule type="cellIs" dxfId="4380" priority="158" operator="equal">
      <formula>"SL"</formula>
    </cfRule>
    <cfRule type="cellIs" dxfId="4379" priority="159" operator="equal">
      <formula>"AL"</formula>
    </cfRule>
  </conditionalFormatting>
  <conditionalFormatting sqref="E30:E32">
    <cfRule type="cellIs" dxfId="4378" priority="146" operator="equal">
      <formula>"WC"</formula>
    </cfRule>
    <cfRule type="cellIs" dxfId="4377" priority="147" operator="equal">
      <formula>"TR"</formula>
    </cfRule>
  </conditionalFormatting>
  <conditionalFormatting sqref="O16:O17">
    <cfRule type="cellIs" dxfId="4376" priority="144" operator="equal">
      <formula>"SL"</formula>
    </cfRule>
    <cfRule type="cellIs" dxfId="4375" priority="145" operator="equal">
      <formula>"AL"</formula>
    </cfRule>
  </conditionalFormatting>
  <conditionalFormatting sqref="O16:O17">
    <cfRule type="cellIs" dxfId="4374" priority="140" operator="equal">
      <formula>"SL"</formula>
    </cfRule>
    <cfRule type="cellIs" dxfId="4373" priority="141" operator="equal">
      <formula>"AL"</formula>
    </cfRule>
    <cfRule type="cellIs" dxfId="4372" priority="142" operator="equal">
      <formula>"WC"</formula>
    </cfRule>
    <cfRule type="cellIs" dxfId="4371" priority="143" operator="equal">
      <formula>"TR"</formula>
    </cfRule>
  </conditionalFormatting>
  <conditionalFormatting sqref="I6">
    <cfRule type="expression" dxfId="4370" priority="128">
      <formula>ROW()=CELL("ROW")</formula>
    </cfRule>
  </conditionalFormatting>
  <conditionalFormatting sqref="I6">
    <cfRule type="expression" dxfId="4369" priority="127">
      <formula>ROW()=CELL("ROW")</formula>
    </cfRule>
  </conditionalFormatting>
  <conditionalFormatting sqref="I3">
    <cfRule type="cellIs" dxfId="4368" priority="120" operator="equal">
      <formula>"SL"</formula>
    </cfRule>
    <cfRule type="cellIs" dxfId="4367" priority="121" operator="equal">
      <formula>"SL"</formula>
    </cfRule>
    <cfRule type="cellIs" dxfId="4366" priority="122" operator="equal">
      <formula>"SL"</formula>
    </cfRule>
    <cfRule type="cellIs" dxfId="4365" priority="123" operator="equal">
      <formula>"AL"</formula>
    </cfRule>
  </conditionalFormatting>
  <conditionalFormatting sqref="I3">
    <cfRule type="cellIs" dxfId="4364" priority="124" operator="equal">
      <formula>"Prep"</formula>
    </cfRule>
    <cfRule type="cellIs" dxfId="4363" priority="125" operator="equal">
      <formula>"SL"</formula>
    </cfRule>
    <cfRule type="cellIs" dxfId="4362" priority="126" operator="equal">
      <formula>"AL"</formula>
    </cfRule>
  </conditionalFormatting>
  <conditionalFormatting sqref="I3">
    <cfRule type="cellIs" dxfId="4361" priority="118" operator="equal">
      <formula>"WC"</formula>
    </cfRule>
    <cfRule type="cellIs" dxfId="4360" priority="119" operator="equal">
      <formula>"TR"</formula>
    </cfRule>
  </conditionalFormatting>
  <conditionalFormatting sqref="E18">
    <cfRule type="cellIs" dxfId="4359" priority="114" operator="equal">
      <formula>$E$13</formula>
    </cfRule>
  </conditionalFormatting>
  <conditionalFormatting sqref="E8">
    <cfRule type="cellIs" dxfId="4358" priority="113" operator="equal">
      <formula>$E$13</formula>
    </cfRule>
  </conditionalFormatting>
  <conditionalFormatting sqref="J30">
    <cfRule type="cellIs" dxfId="4357" priority="112" operator="equal">
      <formula>$E$13</formula>
    </cfRule>
  </conditionalFormatting>
  <conditionalFormatting sqref="N28">
    <cfRule type="expression" dxfId="4356" priority="111">
      <formula>ROW()=CELL("ROW")</formula>
    </cfRule>
  </conditionalFormatting>
  <conditionalFormatting sqref="N28">
    <cfRule type="expression" dxfId="4355" priority="110">
      <formula>ROW()=CELL("ROW")</formula>
    </cfRule>
  </conditionalFormatting>
  <conditionalFormatting sqref="L28">
    <cfRule type="cellIs" dxfId="4354" priority="108" operator="equal">
      <formula>"SL"</formula>
    </cfRule>
    <cfRule type="cellIs" dxfId="4353" priority="109" operator="equal">
      <formula>"AL"</formula>
    </cfRule>
  </conditionalFormatting>
  <conditionalFormatting sqref="L28:M28">
    <cfRule type="expression" dxfId="4352" priority="107">
      <formula>ROW()=CELL("ROW")</formula>
    </cfRule>
  </conditionalFormatting>
  <conditionalFormatting sqref="L28:M28">
    <cfRule type="expression" dxfId="4351" priority="106">
      <formula>ROW()=CELL("ROW")</formula>
    </cfRule>
  </conditionalFormatting>
  <conditionalFormatting sqref="M28">
    <cfRule type="expression" dxfId="4350" priority="105">
      <formula>ROW()=CELL("ROW")</formula>
    </cfRule>
  </conditionalFormatting>
  <conditionalFormatting sqref="M28">
    <cfRule type="expression" dxfId="4349" priority="104">
      <formula>ROW()=CELL("ROW")</formula>
    </cfRule>
  </conditionalFormatting>
  <conditionalFormatting sqref="L28">
    <cfRule type="cellIs" dxfId="4348" priority="102" operator="equal">
      <formula>"SL"</formula>
    </cfRule>
    <cfRule type="cellIs" dxfId="4347" priority="103" operator="equal">
      <formula>"AL"</formula>
    </cfRule>
  </conditionalFormatting>
  <conditionalFormatting sqref="L28">
    <cfRule type="expression" dxfId="4346" priority="101">
      <formula>ROW()=CELL("ROW")</formula>
    </cfRule>
  </conditionalFormatting>
  <conditionalFormatting sqref="L28">
    <cfRule type="expression" dxfId="4345" priority="100">
      <formula>ROW()=CELL("ROW")</formula>
    </cfRule>
  </conditionalFormatting>
  <conditionalFormatting sqref="J5 J7">
    <cfRule type="cellIs" dxfId="4344" priority="97" operator="equal">
      <formula>"Prep"</formula>
    </cfRule>
    <cfRule type="cellIs" dxfId="4343" priority="98" operator="equal">
      <formula>"SL"</formula>
    </cfRule>
    <cfRule type="cellIs" dxfId="4342" priority="99" operator="equal">
      <formula>"AL"</formula>
    </cfRule>
  </conditionalFormatting>
  <conditionalFormatting sqref="J5 J7">
    <cfRule type="cellIs" dxfId="4341" priority="95" operator="equal">
      <formula>"SL"</formula>
    </cfRule>
    <cfRule type="cellIs" dxfId="4340" priority="96" operator="equal">
      <formula>"AL"</formula>
    </cfRule>
  </conditionalFormatting>
  <conditionalFormatting sqref="J5 J7:J19">
    <cfRule type="cellIs" dxfId="4339" priority="93" operator="equal">
      <formula>"WC"</formula>
    </cfRule>
    <cfRule type="cellIs" dxfId="4338" priority="94" operator="equal">
      <formula>"TR"</formula>
    </cfRule>
  </conditionalFormatting>
  <conditionalFormatting sqref="J9:J17">
    <cfRule type="cellIs" dxfId="4337" priority="88" operator="equal">
      <formula>"SL"</formula>
    </cfRule>
    <cfRule type="cellIs" dxfId="4336" priority="89" operator="equal">
      <formula>"AL"</formula>
    </cfRule>
  </conditionalFormatting>
  <conditionalFormatting sqref="J3 J9:J17 J21:J25">
    <cfRule type="cellIs" dxfId="4335" priority="90" operator="equal">
      <formula>"Prep"</formula>
    </cfRule>
    <cfRule type="cellIs" dxfId="4334" priority="91" operator="equal">
      <formula>"SL"</formula>
    </cfRule>
    <cfRule type="cellIs" dxfId="4333" priority="92" operator="equal">
      <formula>"AL"</formula>
    </cfRule>
  </conditionalFormatting>
  <conditionalFormatting sqref="J8">
    <cfRule type="cellIs" dxfId="4332" priority="81" operator="equal">
      <formula>"SL"</formula>
    </cfRule>
    <cfRule type="cellIs" dxfId="4331" priority="82" operator="equal">
      <formula>"AL"</formula>
    </cfRule>
  </conditionalFormatting>
  <conditionalFormatting sqref="J8">
    <cfRule type="cellIs" dxfId="4330" priority="85" operator="equal">
      <formula>"Prep"</formula>
    </cfRule>
    <cfRule type="cellIs" dxfId="4329" priority="86" operator="equal">
      <formula>"SL"</formula>
    </cfRule>
    <cfRule type="cellIs" dxfId="4328" priority="87" operator="equal">
      <formula>"AL"</formula>
    </cfRule>
  </conditionalFormatting>
  <conditionalFormatting sqref="J3">
    <cfRule type="cellIs" dxfId="4327" priority="83" operator="equal">
      <formula>"SL"</formula>
    </cfRule>
    <cfRule type="cellIs" dxfId="4326" priority="84" operator="equal">
      <formula>"AL"</formula>
    </cfRule>
  </conditionalFormatting>
  <conditionalFormatting sqref="J3 J21:J25">
    <cfRule type="cellIs" dxfId="4325" priority="79" operator="equal">
      <formula>"WC"</formula>
    </cfRule>
    <cfRule type="cellIs" dxfId="4324" priority="80" operator="equal">
      <formula>"TR"</formula>
    </cfRule>
  </conditionalFormatting>
  <conditionalFormatting sqref="J4">
    <cfRule type="cellIs" dxfId="4323" priority="77" operator="equal">
      <formula>"SL"</formula>
    </cfRule>
    <cfRule type="cellIs" dxfId="4322" priority="78" operator="equal">
      <formula>"AL"</formula>
    </cfRule>
  </conditionalFormatting>
  <conditionalFormatting sqref="J4">
    <cfRule type="cellIs" dxfId="4321" priority="72" operator="equal">
      <formula>"SL"</formula>
    </cfRule>
    <cfRule type="cellIs" dxfId="4320" priority="73" operator="equal">
      <formula>"AL"</formula>
    </cfRule>
  </conditionalFormatting>
  <conditionalFormatting sqref="J4">
    <cfRule type="cellIs" dxfId="4319" priority="74" operator="equal">
      <formula>"Prep"</formula>
    </cfRule>
    <cfRule type="cellIs" dxfId="4318" priority="75" operator="equal">
      <formula>"SL"</formula>
    </cfRule>
    <cfRule type="cellIs" dxfId="4317" priority="76" operator="equal">
      <formula>"AL"</formula>
    </cfRule>
  </conditionalFormatting>
  <conditionalFormatting sqref="J4">
    <cfRule type="cellIs" dxfId="4316" priority="68" operator="equal">
      <formula>"SL"</formula>
    </cfRule>
    <cfRule type="cellIs" dxfId="4315" priority="69" operator="equal">
      <formula>"AL"</formula>
    </cfRule>
    <cfRule type="cellIs" dxfId="4314" priority="70" operator="equal">
      <formula>"WC"</formula>
    </cfRule>
    <cfRule type="cellIs" dxfId="4313" priority="71" operator="equal">
      <formula>"TR"</formula>
    </cfRule>
  </conditionalFormatting>
  <conditionalFormatting sqref="H4:I4">
    <cfRule type="expression" dxfId="4312" priority="67">
      <formula>ROW()=CELL("ROW")</formula>
    </cfRule>
  </conditionalFormatting>
  <conditionalFormatting sqref="H4:I4">
    <cfRule type="expression" dxfId="4311" priority="66">
      <formula>ROW()=CELL("ROW")</formula>
    </cfRule>
  </conditionalFormatting>
  <conditionalFormatting sqref="I4">
    <cfRule type="cellIs" dxfId="4310" priority="62" operator="equal">
      <formula>"SL"</formula>
    </cfRule>
    <cfRule type="cellIs" dxfId="4309" priority="63" operator="equal">
      <formula>"SL"</formula>
    </cfRule>
    <cfRule type="cellIs" dxfId="4308" priority="64" operator="equal">
      <formula>"SL"</formula>
    </cfRule>
    <cfRule type="cellIs" dxfId="4307" priority="65" operator="equal">
      <formula>"AL"</formula>
    </cfRule>
  </conditionalFormatting>
  <conditionalFormatting sqref="I4">
    <cfRule type="expression" dxfId="4306" priority="60">
      <formula>ROW()=CELL("ROW")</formula>
    </cfRule>
    <cfRule type="expression" priority="61">
      <formula>ROW()=CELL("ROW")</formula>
    </cfRule>
  </conditionalFormatting>
  <conditionalFormatting sqref="I4">
    <cfRule type="expression" dxfId="4305" priority="59">
      <formula>ROW()=CELL("ROW")</formula>
    </cfRule>
  </conditionalFormatting>
  <conditionalFormatting sqref="I4">
    <cfRule type="expression" dxfId="4304" priority="58">
      <formula>ROW()=CELL("ROW")</formula>
    </cfRule>
  </conditionalFormatting>
  <conditionalFormatting sqref="I4">
    <cfRule type="expression" dxfId="4303" priority="57">
      <formula>ROW()=CELL("ROW")</formula>
    </cfRule>
  </conditionalFormatting>
  <conditionalFormatting sqref="I4">
    <cfRule type="expression" dxfId="4302" priority="56">
      <formula>ROW()=CELL("ROW")</formula>
    </cfRule>
  </conditionalFormatting>
  <conditionalFormatting sqref="J13">
    <cfRule type="cellIs" dxfId="4301" priority="55" operator="equal">
      <formula>$E$13</formula>
    </cfRule>
  </conditionalFormatting>
  <conditionalFormatting sqref="B12:D12">
    <cfRule type="expression" dxfId="4300" priority="53">
      <formula>ROW()=CELL("ROW")</formula>
    </cfRule>
  </conditionalFormatting>
  <conditionalFormatting sqref="B12:D12">
    <cfRule type="expression" dxfId="4299" priority="52">
      <formula>ROW()=CELL("ROW")</formula>
    </cfRule>
  </conditionalFormatting>
  <conditionalFormatting sqref="N20">
    <cfRule type="cellIs" dxfId="4298" priority="49" operator="equal">
      <formula>"Prep"</formula>
    </cfRule>
    <cfRule type="cellIs" dxfId="4297" priority="50" operator="equal">
      <formula>"SL"</formula>
    </cfRule>
    <cfRule type="cellIs" dxfId="4296" priority="51" operator="equal">
      <formula>"AL"</formula>
    </cfRule>
  </conditionalFormatting>
  <conditionalFormatting sqref="N20">
    <cfRule type="expression" dxfId="4295" priority="48">
      <formula>ROW()=CELL("ROW")</formula>
    </cfRule>
  </conditionalFormatting>
  <conditionalFormatting sqref="N20">
    <cfRule type="expression" dxfId="4294" priority="47">
      <formula>ROW()=CELL("ROW")</formula>
    </cfRule>
  </conditionalFormatting>
  <conditionalFormatting sqref="N23">
    <cfRule type="cellIs" dxfId="4293" priority="40" operator="equal">
      <formula>"SL"</formula>
    </cfRule>
    <cfRule type="cellIs" dxfId="4292" priority="41" operator="equal">
      <formula>"SL"</formula>
    </cfRule>
    <cfRule type="cellIs" dxfId="4291" priority="42" operator="equal">
      <formula>"SL"</formula>
    </cfRule>
    <cfRule type="cellIs" dxfId="4290" priority="43" operator="equal">
      <formula>"AL"</formula>
    </cfRule>
  </conditionalFormatting>
  <conditionalFormatting sqref="N23">
    <cfRule type="cellIs" dxfId="4289" priority="44" operator="equal">
      <formula>"Prep"</formula>
    </cfRule>
    <cfRule type="cellIs" dxfId="4288" priority="45" operator="equal">
      <formula>"SL"</formula>
    </cfRule>
    <cfRule type="cellIs" dxfId="4287" priority="46" operator="equal">
      <formula>"AL"</formula>
    </cfRule>
  </conditionalFormatting>
  <conditionalFormatting sqref="N23">
    <cfRule type="cellIs" dxfId="4286" priority="38" operator="equal">
      <formula>"WC"</formula>
    </cfRule>
    <cfRule type="cellIs" dxfId="4285" priority="39" operator="equal">
      <formula>"TR"</formula>
    </cfRule>
  </conditionalFormatting>
  <conditionalFormatting sqref="N23">
    <cfRule type="expression" dxfId="4284" priority="37">
      <formula>ROW()=CELL("ROW")</formula>
    </cfRule>
  </conditionalFormatting>
  <conditionalFormatting sqref="N23">
    <cfRule type="expression" dxfId="4283" priority="36">
      <formula>ROW()=CELL("ROW")</formula>
    </cfRule>
  </conditionalFormatting>
  <conditionalFormatting sqref="N30">
    <cfRule type="expression" dxfId="4282" priority="35">
      <formula>ROW()=CELL("ROW")</formula>
    </cfRule>
  </conditionalFormatting>
  <conditionalFormatting sqref="N30">
    <cfRule type="expression" dxfId="4281" priority="34">
      <formula>ROW()=CELL("ROW")</formula>
    </cfRule>
  </conditionalFormatting>
  <conditionalFormatting sqref="N29">
    <cfRule type="expression" dxfId="4280" priority="33">
      <formula>ROW()=CELL("ROW")</formula>
    </cfRule>
  </conditionalFormatting>
  <conditionalFormatting sqref="N29">
    <cfRule type="expression" dxfId="4279" priority="32">
      <formula>ROW()=CELL("ROW")</formula>
    </cfRule>
  </conditionalFormatting>
  <conditionalFormatting sqref="G24">
    <cfRule type="expression" dxfId="4278" priority="31">
      <formula>ROW()=CELL("ROW")</formula>
    </cfRule>
  </conditionalFormatting>
  <conditionalFormatting sqref="G24">
    <cfRule type="expression" dxfId="4277" priority="30">
      <formula>ROW()=CELL("ROW")</formula>
    </cfRule>
  </conditionalFormatting>
  <conditionalFormatting sqref="G24">
    <cfRule type="cellIs" dxfId="4276" priority="28" operator="equal">
      <formula>"SL"</formula>
    </cfRule>
    <cfRule type="cellIs" dxfId="4275" priority="29" operator="equal">
      <formula>"AL"</formula>
    </cfRule>
  </conditionalFormatting>
  <conditionalFormatting sqref="B31">
    <cfRule type="expression" dxfId="4274" priority="27">
      <formula>ROW()=CELL("ROW")</formula>
    </cfRule>
  </conditionalFormatting>
  <conditionalFormatting sqref="B31">
    <cfRule type="expression" dxfId="4273" priority="26">
      <formula>ROW()=CELL("ROW")</formula>
    </cfRule>
  </conditionalFormatting>
  <conditionalFormatting sqref="B31">
    <cfRule type="cellIs" dxfId="4272" priority="24" operator="equal">
      <formula>"SL"</formula>
    </cfRule>
    <cfRule type="cellIs" dxfId="4271" priority="25" operator="equal">
      <formula>"AL"</formula>
    </cfRule>
  </conditionalFormatting>
  <conditionalFormatting sqref="E13">
    <cfRule type="cellIs" dxfId="4270" priority="22" operator="equal">
      <formula>"WC"</formula>
    </cfRule>
    <cfRule type="cellIs" dxfId="4269" priority="23" operator="equal">
      <formula>"TR"</formula>
    </cfRule>
  </conditionalFormatting>
  <conditionalFormatting sqref="J25">
    <cfRule type="cellIs" dxfId="4268" priority="20" operator="equal">
      <formula>"WC"</formula>
    </cfRule>
    <cfRule type="cellIs" dxfId="4267" priority="21" operator="equal">
      <formula>"TR"</formula>
    </cfRule>
  </conditionalFormatting>
  <conditionalFormatting sqref="J25">
    <cfRule type="cellIs" dxfId="4266" priority="18" operator="equal">
      <formula>"SL"</formula>
    </cfRule>
    <cfRule type="cellIs" dxfId="4265" priority="19" operator="equal">
      <formula>"AL"</formula>
    </cfRule>
  </conditionalFormatting>
  <conditionalFormatting sqref="O12">
    <cfRule type="cellIs" dxfId="4264" priority="16" operator="equal">
      <formula>"WC"</formula>
    </cfRule>
    <cfRule type="cellIs" dxfId="4263" priority="17" operator="equal">
      <formula>"TR"</formula>
    </cfRule>
  </conditionalFormatting>
  <conditionalFormatting sqref="C39:C40 C44:C54">
    <cfRule type="cellIs" dxfId="4262" priority="13" operator="equal">
      <formula>"Prep"</formula>
    </cfRule>
    <cfRule type="cellIs" dxfId="4261" priority="14" operator="equal">
      <formula>"SL"</formula>
    </cfRule>
    <cfRule type="cellIs" dxfId="4260" priority="15" operator="equal">
      <formula>"AL"</formula>
    </cfRule>
  </conditionalFormatting>
  <conditionalFormatting sqref="C39:C42 C44:C54">
    <cfRule type="cellIs" dxfId="4259" priority="11" operator="equal">
      <formula>"WC"</formula>
    </cfRule>
    <cfRule type="cellIs" dxfId="4258" priority="12" operator="equal">
      <formula>"TR"</formula>
    </cfRule>
  </conditionalFormatting>
  <conditionalFormatting sqref="C43">
    <cfRule type="cellIs" dxfId="4257" priority="9" operator="equal">
      <formula>"WC"</formula>
    </cfRule>
    <cfRule type="cellIs" dxfId="4256" priority="10" operator="equal">
      <formula>"TR"</formula>
    </cfRule>
  </conditionalFormatting>
  <conditionalFormatting sqref="I54">
    <cfRule type="cellIs" dxfId="4255" priority="5" operator="equal">
      <formula>"SL"</formula>
    </cfRule>
    <cfRule type="cellIs" dxfId="4254" priority="6" operator="equal">
      <formula>"AL"</formula>
    </cfRule>
    <cfRule type="cellIs" dxfId="4253" priority="7" operator="equal">
      <formula>"WC"</formula>
    </cfRule>
    <cfRule type="cellIs" dxfId="4252" priority="8" operator="equal">
      <formula>"TR"</formula>
    </cfRule>
  </conditionalFormatting>
  <conditionalFormatting sqref="N54">
    <cfRule type="cellIs" dxfId="4251" priority="1" operator="equal">
      <formula>"SL"</formula>
    </cfRule>
    <cfRule type="cellIs" dxfId="4250" priority="2" operator="equal">
      <formula>"AL"</formula>
    </cfRule>
    <cfRule type="cellIs" dxfId="4249" priority="3" operator="equal">
      <formula>"WC"</formula>
    </cfRule>
    <cfRule type="cellIs" dxfId="4248" priority="4" operator="equal">
      <formula>"TR"</formula>
    </cfRule>
  </conditionalFormatting>
  <pageMargins left="0.25" right="0.25" top="0.75" bottom="0.75" header="0.3" footer="0.3"/>
  <pageSetup paperSize="9" scale="4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GenerateRoster">
                <anchor moveWithCells="1" sizeWithCells="1">
                  <from>
                    <xdr:col>8</xdr:col>
                    <xdr:colOff>731520</xdr:colOff>
                    <xdr:row>0</xdr:row>
                    <xdr:rowOff>198120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ResetRoster">
                <anchor moveWithCells="1" sizeWithCells="1">
                  <from>
                    <xdr:col>9</xdr:col>
                    <xdr:colOff>457200</xdr:colOff>
                    <xdr:row>0</xdr:row>
                    <xdr:rowOff>198120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807720</xdr:colOff>
                    <xdr:row>0</xdr:row>
                    <xdr:rowOff>220980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7"/>
  <sheetViews>
    <sheetView showZeros="0" tabSelected="1" zoomScale="54" zoomScaleNormal="70" workbookViewId="0">
      <selection activeCell="M26" sqref="M26"/>
    </sheetView>
  </sheetViews>
  <sheetFormatPr defaultColWidth="9.109375" defaultRowHeight="17.399999999999999"/>
  <cols>
    <col min="1" max="1" width="2.109375" style="565" customWidth="1"/>
    <col min="2" max="2" width="18.5546875" style="590" customWidth="1"/>
    <col min="3" max="3" width="40" style="590" customWidth="1"/>
    <col min="4" max="4" width="20.44140625" style="590" customWidth="1"/>
    <col min="5" max="5" width="36.6640625" style="565" customWidth="1"/>
    <col min="6" max="6" width="1.5546875" style="565" customWidth="1"/>
    <col min="7" max="7" width="19.44140625" style="590" customWidth="1"/>
    <col min="8" max="8" width="43.6640625" style="590" customWidth="1"/>
    <col min="9" max="9" width="19.44140625" style="590" customWidth="1"/>
    <col min="10" max="10" width="20.88671875" style="565" customWidth="1"/>
    <col min="11" max="11" width="1.44140625" style="565" customWidth="1"/>
    <col min="12" max="12" width="16.5546875" style="590" customWidth="1"/>
    <col min="13" max="13" width="41.109375" style="590" customWidth="1"/>
    <col min="14" max="14" width="21.77734375" style="590" customWidth="1"/>
    <col min="15" max="15" width="23.44140625" style="565" customWidth="1"/>
    <col min="16" max="16" width="3.33203125" style="565" customWidth="1"/>
    <col min="17" max="16384" width="9.109375" style="565"/>
  </cols>
  <sheetData>
    <row r="1" spans="1:15" s="636" customFormat="1" ht="45.6" customHeight="1">
      <c r="A1" s="1217" t="s">
        <v>370</v>
      </c>
      <c r="B1" s="1217"/>
      <c r="C1" s="1217"/>
      <c r="D1" s="1217"/>
      <c r="E1" s="1217"/>
      <c r="F1" s="1217"/>
      <c r="G1" s="1217"/>
      <c r="H1" s="1217"/>
      <c r="I1" s="1217"/>
      <c r="K1" s="637"/>
      <c r="L1" s="1223">
        <f>Monday!K1+1</f>
        <v>46322</v>
      </c>
      <c r="M1" s="1223"/>
      <c r="N1" s="1223"/>
      <c r="O1" s="1223"/>
    </row>
    <row r="2" spans="1:15" s="554" customFormat="1" ht="21.6" customHeight="1">
      <c r="A2" s="1218" t="s">
        <v>279</v>
      </c>
      <c r="B2" s="1219"/>
      <c r="C2" s="1219"/>
      <c r="D2" s="1219"/>
      <c r="E2" s="1220"/>
      <c r="F2" s="638"/>
      <c r="G2" s="1207" t="s">
        <v>236</v>
      </c>
      <c r="H2" s="1208"/>
      <c r="I2" s="1208"/>
      <c r="J2" s="1208"/>
      <c r="K2" s="638"/>
      <c r="L2" s="1221" t="s">
        <v>49</v>
      </c>
      <c r="M2" s="1222"/>
      <c r="N2" s="1222"/>
      <c r="O2" s="1222"/>
    </row>
    <row r="3" spans="1:15" s="554" customFormat="1" ht="21.6" customHeight="1">
      <c r="A3" s="639"/>
      <c r="B3" s="640"/>
      <c r="C3" s="641"/>
      <c r="D3" s="642"/>
      <c r="E3" s="643" t="s">
        <v>233</v>
      </c>
      <c r="F3" s="644"/>
      <c r="G3" s="650"/>
      <c r="H3" s="669"/>
      <c r="I3" s="647"/>
      <c r="J3" s="557" t="s">
        <v>628</v>
      </c>
      <c r="K3" s="644"/>
      <c r="L3" s="645"/>
      <c r="M3" s="1108"/>
      <c r="N3" s="648"/>
      <c r="O3" s="649" t="s">
        <v>50</v>
      </c>
    </row>
    <row r="4" spans="1:15" s="554" customFormat="1" ht="21.6" customHeight="1">
      <c r="A4" s="639"/>
      <c r="B4" s="650"/>
      <c r="C4" s="651"/>
      <c r="D4" s="647"/>
      <c r="E4" s="657"/>
      <c r="F4" s="644"/>
      <c r="G4" s="650"/>
      <c r="H4" s="1106"/>
      <c r="I4" s="642"/>
      <c r="J4" s="570" t="s">
        <v>810</v>
      </c>
      <c r="K4" s="654"/>
      <c r="L4" s="640"/>
      <c r="M4" s="640"/>
      <c r="N4" s="648"/>
      <c r="O4" s="655" t="s">
        <v>732</v>
      </c>
    </row>
    <row r="5" spans="1:15" s="554" customFormat="1" ht="21.6" customHeight="1">
      <c r="A5" s="639"/>
      <c r="B5" s="640"/>
      <c r="C5" s="641"/>
      <c r="D5" s="647"/>
      <c r="E5" s="641" t="s">
        <v>604</v>
      </c>
      <c r="F5" s="644"/>
      <c r="G5" s="645"/>
      <c r="H5" s="645"/>
      <c r="I5" s="647"/>
      <c r="J5" s="575" t="s">
        <v>811</v>
      </c>
      <c r="K5" s="656"/>
      <c r="L5" s="650"/>
      <c r="M5" s="650"/>
      <c r="N5" s="651"/>
      <c r="O5" s="655" t="s">
        <v>732</v>
      </c>
    </row>
    <row r="6" spans="1:15" s="554" customFormat="1" ht="21.6" customHeight="1">
      <c r="A6" s="639"/>
      <c r="B6" s="982"/>
      <c r="C6" s="673"/>
      <c r="D6" s="651"/>
      <c r="E6" s="641" t="s">
        <v>605</v>
      </c>
      <c r="F6" s="644"/>
      <c r="G6" s="640"/>
      <c r="H6" s="640"/>
      <c r="I6" s="642"/>
      <c r="J6" s="565" t="s">
        <v>812</v>
      </c>
      <c r="K6" s="656"/>
      <c r="L6" s="650"/>
      <c r="M6" s="650"/>
      <c r="N6" s="648"/>
      <c r="O6" s="657"/>
    </row>
    <row r="7" spans="1:15" s="554" customFormat="1" ht="21.6" customHeight="1">
      <c r="A7" s="639"/>
      <c r="B7" s="645"/>
      <c r="C7" s="646"/>
      <c r="D7" s="651"/>
      <c r="E7" s="657" t="s">
        <v>611</v>
      </c>
      <c r="F7" s="644"/>
      <c r="G7" s="640"/>
      <c r="H7" s="1107"/>
      <c r="I7" s="642"/>
      <c r="J7" s="575" t="s">
        <v>217</v>
      </c>
      <c r="K7" s="658"/>
      <c r="L7" s="640"/>
      <c r="M7" s="640"/>
      <c r="N7" s="648"/>
      <c r="O7" s="649" t="s">
        <v>50</v>
      </c>
    </row>
    <row r="8" spans="1:15" s="554" customFormat="1" ht="21.6" customHeight="1">
      <c r="A8" s="639"/>
      <c r="B8" s="669"/>
      <c r="C8" s="657"/>
      <c r="D8" s="657"/>
      <c r="E8" s="657"/>
      <c r="F8" s="644"/>
      <c r="G8" s="669"/>
      <c r="H8" s="669"/>
      <c r="I8" s="658"/>
      <c r="J8" s="575"/>
      <c r="K8" s="658"/>
      <c r="L8" s="640"/>
      <c r="M8" s="640"/>
      <c r="N8" s="566"/>
      <c r="O8" s="653" t="s">
        <v>224</v>
      </c>
    </row>
    <row r="9" spans="1:15" s="554" customFormat="1" ht="21.6" customHeight="1">
      <c r="A9" s="639"/>
      <c r="B9" s="640"/>
      <c r="C9" s="641"/>
      <c r="D9" s="647"/>
      <c r="E9" s="657"/>
      <c r="F9" s="644"/>
      <c r="G9" s="650"/>
      <c r="H9" s="650"/>
      <c r="I9" s="644"/>
      <c r="J9" s="575" t="s">
        <v>218</v>
      </c>
      <c r="K9" s="659"/>
      <c r="L9" s="650"/>
      <c r="M9" s="650"/>
      <c r="N9" s="566"/>
      <c r="O9" s="653" t="s">
        <v>224</v>
      </c>
    </row>
    <row r="10" spans="1:15" s="554" customFormat="1" ht="21.6" customHeight="1">
      <c r="A10" s="639"/>
      <c r="B10" s="640"/>
      <c r="C10" s="641"/>
      <c r="D10" s="647"/>
      <c r="E10" s="660" t="s">
        <v>51</v>
      </c>
      <c r="F10" s="644"/>
      <c r="G10" s="555"/>
      <c r="H10" s="559"/>
      <c r="I10" s="647"/>
      <c r="J10" s="575" t="s">
        <v>218</v>
      </c>
      <c r="K10" s="659"/>
      <c r="L10" s="650"/>
      <c r="M10" s="650"/>
      <c r="N10" s="651"/>
      <c r="O10" s="653" t="s">
        <v>224</v>
      </c>
    </row>
    <row r="11" spans="1:15" s="554" customFormat="1" ht="21.6" customHeight="1">
      <c r="A11" s="639"/>
      <c r="B11" s="650"/>
      <c r="C11" s="651"/>
      <c r="D11" s="644"/>
      <c r="E11" s="660" t="s">
        <v>51</v>
      </c>
      <c r="F11" s="657"/>
      <c r="G11" s="669"/>
      <c r="H11" s="669"/>
      <c r="I11" s="658"/>
      <c r="J11" s="575" t="s">
        <v>218</v>
      </c>
      <c r="K11" s="659"/>
      <c r="L11" s="650"/>
      <c r="M11" s="650"/>
      <c r="N11" s="651"/>
      <c r="O11" s="653" t="s">
        <v>224</v>
      </c>
    </row>
    <row r="12" spans="1:15" s="554" customFormat="1" ht="21.6" customHeight="1">
      <c r="A12" s="639"/>
      <c r="B12" s="982"/>
      <c r="C12" s="651"/>
      <c r="D12" s="651"/>
      <c r="E12" s="660" t="s">
        <v>51</v>
      </c>
      <c r="F12" s="657"/>
      <c r="G12" s="669"/>
      <c r="H12" s="669"/>
      <c r="I12" s="657"/>
      <c r="J12" s="570" t="s">
        <v>218</v>
      </c>
      <c r="K12" s="659"/>
      <c r="L12" s="640"/>
      <c r="M12" s="640"/>
      <c r="N12" s="651"/>
      <c r="O12" s="653" t="s">
        <v>224</v>
      </c>
    </row>
    <row r="13" spans="1:15" s="554" customFormat="1" ht="21.6" customHeight="1">
      <c r="A13" s="639"/>
      <c r="B13" s="669"/>
      <c r="C13" s="657"/>
      <c r="D13" s="657"/>
      <c r="E13" s="660" t="s">
        <v>51</v>
      </c>
      <c r="F13" s="644"/>
      <c r="G13" s="669"/>
      <c r="H13" s="669"/>
      <c r="I13" s="657"/>
      <c r="J13" s="570" t="s">
        <v>218</v>
      </c>
      <c r="K13" s="659"/>
      <c r="L13" s="650"/>
      <c r="M13" s="1109"/>
      <c r="N13" s="648"/>
      <c r="O13" s="653"/>
    </row>
    <row r="14" spans="1:15" s="554" customFormat="1" ht="21.6" customHeight="1">
      <c r="A14" s="639"/>
      <c r="B14" s="645"/>
      <c r="C14" s="646"/>
      <c r="D14" s="647"/>
      <c r="E14" s="659"/>
      <c r="F14" s="644"/>
      <c r="G14" s="669"/>
      <c r="H14" s="669"/>
      <c r="I14" s="657"/>
      <c r="J14" s="570"/>
      <c r="K14" s="656"/>
      <c r="L14" s="650"/>
      <c r="M14" s="650"/>
      <c r="N14" s="648"/>
      <c r="O14" s="662" t="s">
        <v>51</v>
      </c>
    </row>
    <row r="15" spans="1:15" s="554" customFormat="1" ht="21.6" customHeight="1">
      <c r="A15" s="639"/>
      <c r="B15" s="640"/>
      <c r="C15" s="641"/>
      <c r="D15" s="647"/>
      <c r="E15" s="653" t="s">
        <v>222</v>
      </c>
      <c r="F15" s="644"/>
      <c r="G15" s="650"/>
      <c r="H15" s="650"/>
      <c r="I15" s="651"/>
      <c r="J15" s="570"/>
      <c r="K15" s="658"/>
      <c r="L15" s="992"/>
      <c r="M15" s="992"/>
      <c r="N15" s="648"/>
      <c r="O15" s="662" t="s">
        <v>51</v>
      </c>
    </row>
    <row r="16" spans="1:15" s="554" customFormat="1" ht="21.6" customHeight="1">
      <c r="B16" s="982"/>
      <c r="C16" s="651"/>
      <c r="D16" s="651"/>
      <c r="E16" s="653" t="s">
        <v>222</v>
      </c>
      <c r="F16" s="644"/>
      <c r="G16" s="650"/>
      <c r="H16" s="650"/>
      <c r="I16" s="651"/>
      <c r="J16" s="570" t="s">
        <v>219</v>
      </c>
      <c r="K16" s="654"/>
      <c r="L16" s="650"/>
      <c r="M16" s="650"/>
      <c r="N16" s="651"/>
      <c r="O16" s="662" t="s">
        <v>51</v>
      </c>
    </row>
    <row r="17" spans="1:15" s="554" customFormat="1" ht="21.6" customHeight="1">
      <c r="A17" s="639"/>
      <c r="B17" s="982"/>
      <c r="C17" s="651"/>
      <c r="D17" s="651"/>
      <c r="E17" s="653" t="s">
        <v>222</v>
      </c>
      <c r="F17" s="644"/>
      <c r="G17" s="650"/>
      <c r="H17" s="1106"/>
      <c r="I17" s="642"/>
      <c r="J17" s="570" t="s">
        <v>220</v>
      </c>
      <c r="K17" s="658"/>
      <c r="L17" s="650"/>
      <c r="M17" s="650"/>
      <c r="N17" s="647"/>
      <c r="O17" s="662" t="s">
        <v>51</v>
      </c>
    </row>
    <row r="18" spans="1:15" s="554" customFormat="1" ht="21.6" customHeight="1">
      <c r="A18" s="639"/>
      <c r="B18" s="645"/>
      <c r="C18" s="646"/>
      <c r="D18" s="647"/>
      <c r="E18" s="657"/>
      <c r="F18" s="658"/>
      <c r="G18" s="650"/>
      <c r="H18" s="650"/>
      <c r="I18" s="651"/>
      <c r="J18" s="577" t="s">
        <v>221</v>
      </c>
      <c r="K18" s="658"/>
      <c r="L18" s="645"/>
      <c r="M18" s="645"/>
      <c r="N18" s="648"/>
      <c r="O18" s="657"/>
    </row>
    <row r="19" spans="1:15" s="554" customFormat="1" ht="21.6" customHeight="1">
      <c r="A19" s="639"/>
      <c r="B19" s="1099"/>
      <c r="C19" s="663"/>
      <c r="D19" s="647"/>
      <c r="F19" s="644"/>
      <c r="G19" s="1101"/>
      <c r="H19" s="645"/>
      <c r="I19" s="647"/>
      <c r="J19" s="577" t="s">
        <v>221</v>
      </c>
      <c r="K19" s="658"/>
      <c r="L19" s="992"/>
      <c r="M19" s="1110"/>
      <c r="N19" s="1049"/>
      <c r="O19" s="664" t="s">
        <v>290</v>
      </c>
    </row>
    <row r="20" spans="1:15" s="554" customFormat="1" ht="21.6" customHeight="1">
      <c r="A20" s="639"/>
      <c r="B20" s="650"/>
      <c r="C20" s="651"/>
      <c r="D20" s="651"/>
      <c r="E20" s="657" t="s">
        <v>320</v>
      </c>
      <c r="F20" s="644"/>
      <c r="G20" s="645"/>
      <c r="H20" s="645"/>
      <c r="I20" s="647"/>
      <c r="J20" s="577"/>
      <c r="K20" s="658"/>
      <c r="L20" s="650"/>
      <c r="M20" s="650"/>
      <c r="N20" s="566"/>
      <c r="O20" s="664" t="s">
        <v>290</v>
      </c>
    </row>
    <row r="21" spans="1:15" s="554" customFormat="1" ht="21.6" customHeight="1">
      <c r="A21" s="639"/>
      <c r="B21" s="645"/>
      <c r="C21" s="646"/>
      <c r="D21" s="647"/>
      <c r="E21" s="657" t="s">
        <v>320</v>
      </c>
      <c r="F21" s="644"/>
      <c r="G21" s="645"/>
      <c r="H21" s="640"/>
      <c r="I21" s="647"/>
      <c r="J21" s="572" t="s">
        <v>52</v>
      </c>
      <c r="K21" s="656"/>
      <c r="L21" s="1104"/>
      <c r="M21" s="1111"/>
      <c r="N21" s="566"/>
      <c r="O21" s="665"/>
    </row>
    <row r="22" spans="1:15" s="554" customFormat="1" ht="21.6" customHeight="1">
      <c r="A22" s="639"/>
      <c r="B22" s="669"/>
      <c r="C22" s="657"/>
      <c r="D22" s="657"/>
      <c r="E22" s="657"/>
      <c r="F22" s="658"/>
      <c r="G22" s="640"/>
      <c r="H22" s="640"/>
      <c r="I22" s="659"/>
      <c r="J22" s="572" t="s">
        <v>52</v>
      </c>
      <c r="K22" s="658"/>
      <c r="L22" s="650"/>
      <c r="M22" s="650"/>
      <c r="N22" s="647"/>
      <c r="O22" s="585" t="s">
        <v>809</v>
      </c>
    </row>
    <row r="23" spans="1:15" s="554" customFormat="1" ht="21.6" customHeight="1">
      <c r="A23" s="639"/>
      <c r="B23" s="650"/>
      <c r="C23" s="651"/>
      <c r="D23" s="651"/>
      <c r="E23" s="641" t="s">
        <v>53</v>
      </c>
      <c r="F23" s="644"/>
      <c r="G23" s="650"/>
      <c r="H23" s="650"/>
      <c r="I23" s="647"/>
      <c r="J23" s="572" t="s">
        <v>52</v>
      </c>
      <c r="K23" s="658"/>
      <c r="L23" s="669"/>
      <c r="M23" s="669"/>
      <c r="N23" s="657"/>
      <c r="O23" s="585" t="s">
        <v>809</v>
      </c>
    </row>
    <row r="24" spans="1:15" s="554" customFormat="1" ht="21.6" customHeight="1">
      <c r="A24" s="639"/>
      <c r="B24" s="640"/>
      <c r="C24" s="641"/>
      <c r="D24" s="647"/>
      <c r="E24" s="641" t="s">
        <v>77</v>
      </c>
      <c r="F24" s="644"/>
      <c r="G24" s="669"/>
      <c r="H24" s="669"/>
      <c r="I24" s="657"/>
      <c r="J24" s="572" t="s">
        <v>52</v>
      </c>
      <c r="K24" s="654"/>
      <c r="L24" s="669"/>
      <c r="M24" s="669"/>
      <c r="N24" s="657"/>
      <c r="O24" s="657"/>
    </row>
    <row r="25" spans="1:15" s="554" customFormat="1" ht="21.6" customHeight="1">
      <c r="A25" s="666"/>
      <c r="B25" s="669"/>
      <c r="C25" s="657"/>
      <c r="D25" s="657"/>
      <c r="E25" s="644"/>
      <c r="F25" s="658"/>
      <c r="G25" s="669"/>
      <c r="H25" s="669"/>
      <c r="I25" s="657"/>
      <c r="J25" s="572" t="s">
        <v>52</v>
      </c>
      <c r="K25" s="658"/>
      <c r="L25" s="645"/>
      <c r="M25" s="645"/>
      <c r="N25" s="648"/>
      <c r="O25" s="651" t="s">
        <v>55</v>
      </c>
    </row>
    <row r="26" spans="1:15" s="554" customFormat="1" ht="21.6" customHeight="1">
      <c r="A26" s="668"/>
      <c r="B26" s="982"/>
      <c r="C26" s="651"/>
      <c r="D26" s="651"/>
      <c r="E26" s="657" t="s">
        <v>738</v>
      </c>
      <c r="F26" s="644"/>
      <c r="G26" s="1102"/>
      <c r="H26" s="640"/>
      <c r="I26" s="959"/>
      <c r="J26" s="667"/>
      <c r="K26" s="654"/>
      <c r="L26" s="669"/>
      <c r="M26" s="669"/>
      <c r="N26" s="657"/>
      <c r="O26" s="651" t="s">
        <v>55</v>
      </c>
    </row>
    <row r="27" spans="1:15" s="554" customFormat="1" ht="21.6" customHeight="1">
      <c r="A27" s="668"/>
      <c r="B27" s="650"/>
      <c r="C27" s="651"/>
      <c r="D27" s="651"/>
      <c r="E27" s="657" t="s">
        <v>737</v>
      </c>
      <c r="F27" s="658"/>
      <c r="G27" s="1103"/>
      <c r="H27" s="988"/>
      <c r="I27" s="959"/>
      <c r="J27" s="667"/>
      <c r="K27" s="654"/>
      <c r="L27" s="645"/>
      <c r="M27" s="645"/>
      <c r="N27" s="566"/>
      <c r="O27" s="657"/>
    </row>
    <row r="28" spans="1:15" s="554" customFormat="1" ht="21.6" customHeight="1">
      <c r="A28" s="666"/>
      <c r="B28" s="669"/>
      <c r="C28" s="657"/>
      <c r="D28" s="657"/>
      <c r="E28" s="657" t="s">
        <v>763</v>
      </c>
      <c r="F28" s="644"/>
      <c r="G28" s="669"/>
      <c r="H28" s="669"/>
      <c r="I28" s="658"/>
      <c r="J28" s="667"/>
      <c r="K28" s="654"/>
      <c r="L28" s="650"/>
      <c r="M28" s="650"/>
      <c r="N28" s="651"/>
      <c r="O28" s="657"/>
    </row>
    <row r="29" spans="1:15" s="554" customFormat="1" ht="21.6" customHeight="1">
      <c r="A29" s="666"/>
      <c r="B29" s="1100"/>
      <c r="E29" s="657"/>
      <c r="F29" s="644"/>
      <c r="G29" s="669"/>
      <c r="H29" s="669"/>
      <c r="I29" s="657"/>
      <c r="J29" s="667"/>
      <c r="K29" s="654"/>
      <c r="L29" s="982"/>
      <c r="M29" s="650"/>
      <c r="N29" s="651"/>
      <c r="O29" s="1052" t="s">
        <v>808</v>
      </c>
    </row>
    <row r="30" spans="1:15" s="554" customFormat="1" ht="21.6" customHeight="1">
      <c r="A30" s="666"/>
      <c r="B30" s="982"/>
      <c r="C30" s="651"/>
      <c r="D30" s="651"/>
      <c r="E30" s="983" t="s">
        <v>253</v>
      </c>
      <c r="F30" s="644"/>
      <c r="G30" s="669"/>
      <c r="H30" s="669"/>
      <c r="I30" s="657"/>
      <c r="J30" s="667"/>
      <c r="K30" s="654"/>
      <c r="L30" s="669"/>
      <c r="M30" s="669"/>
      <c r="N30" s="965"/>
      <c r="O30" s="1052" t="s">
        <v>817</v>
      </c>
    </row>
    <row r="31" spans="1:15" s="554" customFormat="1" ht="21.6" customHeight="1">
      <c r="A31" s="666"/>
      <c r="B31" s="670"/>
      <c r="C31" s="671"/>
      <c r="D31" s="648"/>
      <c r="E31" s="983" t="s">
        <v>253</v>
      </c>
      <c r="F31" s="644"/>
      <c r="G31" s="669"/>
      <c r="H31" s="669"/>
      <c r="I31" s="657"/>
      <c r="J31" s="667"/>
      <c r="K31" s="654"/>
      <c r="L31" s="1105"/>
      <c r="M31" s="729"/>
      <c r="N31" s="965"/>
      <c r="O31" s="1052" t="s">
        <v>821</v>
      </c>
    </row>
    <row r="32" spans="1:15" s="554" customFormat="1" ht="21.6" customHeight="1">
      <c r="A32" s="666"/>
      <c r="B32" s="650"/>
      <c r="C32" s="651"/>
      <c r="D32" s="651"/>
      <c r="E32" s="657"/>
      <c r="F32" s="658"/>
      <c r="G32" s="669"/>
      <c r="H32" s="669"/>
      <c r="I32" s="657"/>
      <c r="J32" s="657"/>
      <c r="K32" s="654"/>
      <c r="L32" s="650"/>
      <c r="M32" s="669"/>
      <c r="N32" s="651"/>
      <c r="O32" s="1052" t="s">
        <v>822</v>
      </c>
    </row>
    <row r="33" spans="1:15" s="554" customFormat="1" ht="21.6" customHeight="1">
      <c r="A33" s="672"/>
      <c r="B33" s="669"/>
      <c r="C33" s="657"/>
      <c r="D33" s="657"/>
      <c r="E33" s="651" t="s">
        <v>55</v>
      </c>
      <c r="F33" s="658"/>
      <c r="G33" s="669"/>
      <c r="H33" s="669"/>
      <c r="I33" s="657"/>
      <c r="J33" s="657"/>
      <c r="K33" s="654"/>
      <c r="L33" s="650"/>
      <c r="M33" s="559"/>
      <c r="N33" s="566"/>
      <c r="O33" s="657"/>
    </row>
    <row r="34" spans="1:15" s="554" customFormat="1" ht="21.6" customHeight="1">
      <c r="B34" s="669"/>
      <c r="C34" s="657"/>
      <c r="D34" s="657"/>
      <c r="E34" s="651" t="s">
        <v>55</v>
      </c>
      <c r="F34" s="658"/>
      <c r="G34" s="669"/>
      <c r="H34" s="669"/>
      <c r="I34" s="657"/>
      <c r="J34" s="657"/>
      <c r="K34" s="658"/>
      <c r="L34" s="650"/>
      <c r="M34" s="650"/>
      <c r="N34" s="651"/>
      <c r="O34" s="657"/>
    </row>
    <row r="35" spans="1:15" s="554" customFormat="1" ht="21.6" customHeight="1">
      <c r="A35" s="666"/>
      <c r="B35" s="669"/>
      <c r="C35" s="657"/>
      <c r="D35" s="657"/>
      <c r="E35" s="657"/>
      <c r="F35" s="658"/>
      <c r="G35" s="669"/>
      <c r="H35" s="669"/>
      <c r="I35" s="657"/>
      <c r="J35" s="657"/>
      <c r="K35" s="658"/>
      <c r="L35" s="650"/>
      <c r="M35" s="650"/>
      <c r="N35" s="651"/>
      <c r="O35" s="657"/>
    </row>
    <row r="36" spans="1:15" s="554" customFormat="1" ht="21.6" customHeight="1">
      <c r="A36" s="666"/>
      <c r="B36" s="645"/>
      <c r="C36" s="641"/>
      <c r="D36" s="647"/>
      <c r="E36" s="577" t="s">
        <v>824</v>
      </c>
      <c r="F36" s="658"/>
      <c r="G36" s="669"/>
      <c r="H36" s="669"/>
      <c r="I36" s="657"/>
      <c r="J36" s="657"/>
      <c r="K36" s="658"/>
      <c r="L36" s="650"/>
      <c r="M36" s="650"/>
      <c r="N36" s="651"/>
      <c r="O36" s="657"/>
    </row>
    <row r="37" spans="1:15" s="554" customFormat="1" ht="21.6" customHeight="1">
      <c r="A37" s="666"/>
      <c r="B37" s="650"/>
      <c r="C37" s="657"/>
      <c r="D37" s="647"/>
      <c r="E37" s="577" t="s">
        <v>824</v>
      </c>
      <c r="F37" s="658"/>
      <c r="G37" s="669"/>
      <c r="H37" s="669"/>
      <c r="I37" s="657"/>
      <c r="J37" s="657"/>
      <c r="K37" s="658"/>
      <c r="L37" s="650"/>
      <c r="M37" s="650"/>
      <c r="N37" s="651"/>
      <c r="O37" s="657"/>
    </row>
    <row r="38" spans="1:15" s="554" customFormat="1" ht="21.6" customHeight="1">
      <c r="A38" s="658"/>
      <c r="B38" s="650"/>
      <c r="C38" s="651"/>
      <c r="D38" s="675"/>
      <c r="E38" s="652"/>
      <c r="F38" s="656"/>
      <c r="G38" s="669"/>
      <c r="H38" s="669"/>
      <c r="I38" s="657"/>
      <c r="J38" s="657"/>
      <c r="K38" s="674"/>
      <c r="L38" s="650"/>
      <c r="M38" s="650"/>
      <c r="N38" s="651"/>
      <c r="O38" s="657"/>
    </row>
    <row r="39" spans="1:15" s="554" customFormat="1" ht="21.6" customHeight="1" thickBot="1">
      <c r="A39" s="1116"/>
      <c r="B39" s="676"/>
      <c r="C39" s="677"/>
      <c r="D39" s="678"/>
      <c r="E39" s="597"/>
      <c r="F39" s="597"/>
      <c r="G39" s="595"/>
      <c r="H39" s="595"/>
      <c r="I39" s="597"/>
      <c r="J39" s="597"/>
      <c r="K39" s="597"/>
      <c r="L39" s="595"/>
      <c r="M39" s="595"/>
      <c r="N39" s="597"/>
      <c r="O39" s="597"/>
    </row>
    <row r="40" spans="1:15" s="554" customFormat="1" ht="21.6" customHeight="1">
      <c r="A40" s="1068"/>
      <c r="B40" s="1190" t="s">
        <v>334</v>
      </c>
      <c r="C40" s="1067"/>
      <c r="D40" s="1113"/>
      <c r="E40" s="1114"/>
      <c r="F40" s="1114"/>
      <c r="G40" s="1115"/>
      <c r="H40" s="1115"/>
      <c r="I40" s="1114"/>
      <c r="J40" s="1114"/>
      <c r="K40" s="1114"/>
      <c r="L40" s="1115"/>
      <c r="M40" s="1115"/>
      <c r="N40" s="1114"/>
      <c r="O40" s="1114"/>
    </row>
    <row r="41" spans="1:15" ht="21.6" customHeight="1">
      <c r="A41" s="569"/>
      <c r="B41" s="566"/>
      <c r="C41" s="651" t="s">
        <v>345</v>
      </c>
      <c r="D41" s="683"/>
      <c r="E41" s="684"/>
      <c r="F41" s="569"/>
      <c r="G41" s="687"/>
      <c r="H41" s="687"/>
      <c r="I41" s="1112"/>
      <c r="J41" s="685"/>
      <c r="K41" s="632"/>
      <c r="L41" s="593"/>
      <c r="M41" s="626"/>
      <c r="N41" s="626"/>
      <c r="O41" s="686"/>
    </row>
    <row r="42" spans="1:15" ht="21.6" customHeight="1">
      <c r="A42" s="569"/>
      <c r="B42" s="683"/>
      <c r="C42" s="651" t="s">
        <v>346</v>
      </c>
      <c r="D42" s="683"/>
      <c r="E42" s="684"/>
      <c r="F42" s="569"/>
      <c r="G42" s="685"/>
      <c r="H42" s="626"/>
      <c r="I42" s="625"/>
      <c r="J42" s="685"/>
      <c r="K42" s="569"/>
      <c r="L42" s="686"/>
      <c r="M42" s="626"/>
      <c r="N42" s="626"/>
      <c r="O42" s="686"/>
    </row>
    <row r="43" spans="1:15" ht="21.6" customHeight="1">
      <c r="A43" s="569"/>
      <c r="B43" s="651"/>
      <c r="C43" s="651" t="s">
        <v>347</v>
      </c>
      <c r="D43" s="651"/>
      <c r="E43" s="657"/>
      <c r="F43" s="569"/>
      <c r="G43" s="685"/>
      <c r="H43" s="626"/>
      <c r="I43" s="625"/>
      <c r="J43" s="685"/>
      <c r="K43" s="569"/>
      <c r="L43" s="686"/>
      <c r="M43" s="626"/>
      <c r="N43" s="626"/>
      <c r="O43" s="686"/>
    </row>
    <row r="44" spans="1:15" ht="21.6" customHeight="1">
      <c r="A44" s="569"/>
      <c r="B44" s="651"/>
      <c r="C44" s="651" t="s">
        <v>348</v>
      </c>
      <c r="D44" s="651"/>
      <c r="E44" s="657"/>
      <c r="F44" s="569"/>
      <c r="G44" s="685"/>
      <c r="H44" s="626"/>
      <c r="I44" s="625"/>
      <c r="J44" s="685"/>
      <c r="K44" s="569"/>
      <c r="L44" s="686"/>
      <c r="M44" s="626"/>
      <c r="N44" s="626"/>
      <c r="O44" s="686"/>
    </row>
    <row r="45" spans="1:15" ht="21.6" customHeight="1">
      <c r="A45" s="569"/>
      <c r="B45" s="651"/>
      <c r="C45" s="566" t="s">
        <v>353</v>
      </c>
      <c r="D45" s="651"/>
      <c r="E45" s="657"/>
      <c r="F45" s="569"/>
      <c r="G45" s="685"/>
      <c r="H45" s="626"/>
      <c r="I45" s="625"/>
      <c r="J45" s="685"/>
      <c r="K45" s="569"/>
      <c r="L45" s="686"/>
      <c r="M45" s="626"/>
      <c r="N45" s="626"/>
      <c r="O45" s="686"/>
    </row>
    <row r="46" spans="1:15" ht="21.6" customHeight="1">
      <c r="A46" s="569"/>
      <c r="B46" s="683"/>
      <c r="C46" s="651" t="s">
        <v>349</v>
      </c>
      <c r="D46" s="683"/>
      <c r="E46" s="684"/>
      <c r="F46" s="569"/>
      <c r="G46" s="685"/>
      <c r="H46" s="626"/>
      <c r="I46" s="625"/>
      <c r="J46" s="685"/>
      <c r="K46" s="569"/>
      <c r="L46" s="686"/>
      <c r="M46" s="626"/>
      <c r="N46" s="626"/>
      <c r="O46" s="686"/>
    </row>
    <row r="47" spans="1:15" ht="21.6" customHeight="1">
      <c r="A47" s="569"/>
      <c r="B47" s="683"/>
      <c r="C47" s="651" t="s">
        <v>343</v>
      </c>
      <c r="D47" s="688"/>
      <c r="E47" s="689"/>
      <c r="F47" s="569"/>
      <c r="G47" s="685"/>
      <c r="H47" s="626"/>
      <c r="I47" s="625"/>
      <c r="J47" s="685"/>
      <c r="K47" s="569"/>
      <c r="L47" s="686"/>
      <c r="M47" s="626"/>
      <c r="N47" s="626"/>
      <c r="O47" s="686"/>
    </row>
    <row r="48" spans="1:15" ht="21.6" customHeight="1">
      <c r="A48" s="569"/>
      <c r="B48" s="683"/>
      <c r="C48" s="651" t="s">
        <v>344</v>
      </c>
      <c r="D48" s="683"/>
      <c r="E48" s="684"/>
      <c r="F48" s="569"/>
      <c r="G48" s="685"/>
      <c r="H48" s="626"/>
      <c r="I48" s="625"/>
      <c r="J48" s="685"/>
      <c r="K48" s="569"/>
      <c r="L48" s="686"/>
      <c r="M48" s="626"/>
      <c r="N48" s="626"/>
      <c r="O48" s="686"/>
    </row>
    <row r="49" spans="1:15" ht="20.399999999999999">
      <c r="A49" s="569"/>
      <c r="B49" s="683"/>
      <c r="C49" s="651" t="s">
        <v>350</v>
      </c>
      <c r="D49" s="683"/>
      <c r="E49" s="684"/>
      <c r="F49" s="569"/>
      <c r="G49" s="685"/>
      <c r="H49" s="626"/>
      <c r="I49" s="625"/>
      <c r="J49" s="685"/>
      <c r="K49" s="608"/>
      <c r="L49" s="686"/>
      <c r="M49" s="626"/>
      <c r="N49" s="626"/>
      <c r="O49" s="686"/>
    </row>
    <row r="50" spans="1:15" ht="20.399999999999999">
      <c r="A50" s="569"/>
      <c r="B50" s="683"/>
      <c r="C50" s="651" t="s">
        <v>282</v>
      </c>
      <c r="D50" s="683"/>
      <c r="E50" s="684"/>
      <c r="F50" s="569"/>
      <c r="G50" s="685"/>
      <c r="H50" s="626"/>
      <c r="I50" s="625"/>
      <c r="J50" s="685"/>
      <c r="K50" s="617"/>
      <c r="L50" s="686"/>
      <c r="M50" s="626"/>
      <c r="N50" s="626"/>
      <c r="O50" s="686"/>
    </row>
    <row r="51" spans="1:15" ht="20.399999999999999">
      <c r="A51" s="569"/>
      <c r="B51" s="683"/>
      <c r="C51" s="651" t="s">
        <v>283</v>
      </c>
      <c r="D51" s="683"/>
      <c r="E51" s="684"/>
      <c r="F51" s="569"/>
      <c r="G51" s="685"/>
      <c r="H51" s="626"/>
      <c r="I51" s="625"/>
      <c r="J51" s="685"/>
      <c r="K51" s="617"/>
      <c r="L51" s="686"/>
      <c r="M51" s="626"/>
      <c r="N51" s="626"/>
      <c r="O51" s="686"/>
    </row>
    <row r="52" spans="1:15" ht="20.399999999999999">
      <c r="A52" s="569"/>
      <c r="B52" s="644"/>
      <c r="C52" s="651" t="s">
        <v>284</v>
      </c>
      <c r="D52" s="644"/>
      <c r="E52" s="658"/>
      <c r="F52" s="569"/>
      <c r="G52" s="685"/>
      <c r="H52" s="626"/>
      <c r="I52" s="625"/>
      <c r="J52" s="685"/>
      <c r="K52" s="617"/>
      <c r="L52" s="686"/>
      <c r="M52" s="626"/>
      <c r="N52" s="626"/>
      <c r="O52" s="686"/>
    </row>
    <row r="53" spans="1:15" ht="20.399999999999999">
      <c r="A53" s="569"/>
      <c r="B53" s="644"/>
      <c r="C53" s="651" t="s">
        <v>285</v>
      </c>
      <c r="D53" s="644"/>
      <c r="E53" s="658"/>
      <c r="F53" s="569"/>
      <c r="G53" s="685"/>
      <c r="H53" s="593"/>
      <c r="I53" s="626"/>
      <c r="J53" s="690"/>
      <c r="K53" s="569"/>
      <c r="L53" s="686"/>
      <c r="M53" s="626"/>
      <c r="N53" s="626"/>
      <c r="O53" s="686"/>
    </row>
    <row r="54" spans="1:15" ht="20.399999999999999">
      <c r="A54" s="569"/>
      <c r="B54" s="683"/>
      <c r="C54" s="651" t="s">
        <v>286</v>
      </c>
      <c r="D54" s="691"/>
      <c r="E54" s="692"/>
      <c r="F54" s="569"/>
      <c r="G54" s="685"/>
      <c r="H54" s="566"/>
      <c r="I54" s="626"/>
      <c r="J54" s="690"/>
      <c r="K54" s="569"/>
      <c r="L54" s="686"/>
      <c r="M54" s="562"/>
      <c r="N54" s="626"/>
      <c r="O54" s="686"/>
    </row>
    <row r="55" spans="1:15" ht="20.399999999999999">
      <c r="A55" s="569"/>
      <c r="B55" s="683"/>
      <c r="C55" s="651" t="s">
        <v>287</v>
      </c>
      <c r="D55" s="691"/>
      <c r="E55" s="692"/>
      <c r="F55" s="569"/>
      <c r="G55" s="685"/>
      <c r="H55" s="566"/>
      <c r="I55" s="626"/>
      <c r="J55" s="690"/>
      <c r="K55" s="569"/>
      <c r="L55" s="686"/>
      <c r="M55" s="562"/>
      <c r="N55" s="626"/>
      <c r="O55" s="686"/>
    </row>
    <row r="56" spans="1:15" ht="20.399999999999999">
      <c r="A56" s="569"/>
      <c r="B56" s="683"/>
      <c r="C56" s="566" t="s">
        <v>338</v>
      </c>
      <c r="D56" s="691"/>
      <c r="E56" s="692"/>
      <c r="F56" s="569"/>
      <c r="G56" s="617"/>
      <c r="H56" s="566"/>
      <c r="I56" s="567" t="s">
        <v>56</v>
      </c>
      <c r="J56" s="694"/>
      <c r="K56" s="621"/>
      <c r="L56" s="567"/>
      <c r="M56" s="562"/>
      <c r="N56" s="608" t="s">
        <v>57</v>
      </c>
      <c r="O56" s="566"/>
    </row>
    <row r="57" spans="1:15">
      <c r="B57" s="634" t="s">
        <v>351</v>
      </c>
    </row>
  </sheetData>
  <mergeCells count="5">
    <mergeCell ref="A1:I1"/>
    <mergeCell ref="A2:E2"/>
    <mergeCell ref="G2:J2"/>
    <mergeCell ref="L2:O2"/>
    <mergeCell ref="L1:O1"/>
  </mergeCells>
  <phoneticPr fontId="40" type="noConversion"/>
  <conditionalFormatting sqref="K20:K21 K27 K3 F28:F33 F23:F24 A3:A15 A17:A31 F26 K5:K6 F3:F10 F13:F17 F19:F21 K29:K37 F35 K41 K9:K13 K16 K25 P3:XFD34 R35:XFD35 L21 D3:D5 D14:D19 I3 E33:E34 D21:D22 D24 D26 I5 I9:I10 D8:D10 I19:I24 J26:J31 N17 E38:F38 D36:D40 B42 B40">
    <cfRule type="cellIs" dxfId="4247" priority="752" operator="equal">
      <formula>"Prep"</formula>
    </cfRule>
    <cfRule type="cellIs" dxfId="4246" priority="753" operator="equal">
      <formula>"SL"</formula>
    </cfRule>
    <cfRule type="cellIs" dxfId="4245" priority="754" operator="equal">
      <formula>"AL"</formula>
    </cfRule>
  </conditionalFormatting>
  <conditionalFormatting sqref="K32:K33 H5 B19:C19 F32:F33 K3:K6 B14:C14 G20:H20 K9:K14 L7:M8 M4 G17 K16 B7:C7 G10 G4:G6 B36 G19 L11:M11 L27:M27 G41:G56 K38 F38">
    <cfRule type="cellIs" dxfId="4244" priority="750" operator="equal">
      <formula>"SL"</formula>
    </cfRule>
    <cfRule type="cellIs" dxfId="4243" priority="751" operator="equal">
      <formula>"AL"</formula>
    </cfRule>
  </conditionalFormatting>
  <conditionalFormatting sqref="D3:D5 D14:D19 I3 D21:D22 D24 I41 D26 I5 I9:I10 D8:D10 I19:I24 N3:N7 N17:N19 N11 N13:N15 N22:N25 D36:D40">
    <cfRule type="cellIs" dxfId="4242" priority="746" operator="equal">
      <formula>"SL"</formula>
    </cfRule>
    <cfRule type="cellIs" dxfId="4241" priority="747" operator="equal">
      <formula>"SL"</formula>
    </cfRule>
    <cfRule type="cellIs" dxfId="4240" priority="748" operator="equal">
      <formula>"SL"</formula>
    </cfRule>
    <cfRule type="cellIs" dxfId="4239" priority="749" operator="equal">
      <formula>"AL"</formula>
    </cfRule>
  </conditionalFormatting>
  <conditionalFormatting sqref="N3:N4 N19 N6:N7 N11 N13:N15 N22 F38">
    <cfRule type="cellIs" dxfId="4238" priority="744" operator="equal">
      <formula>"NA"</formula>
    </cfRule>
    <cfRule type="cellIs" dxfId="4237" priority="745" operator="equal">
      <formula>"AL"</formula>
    </cfRule>
  </conditionalFormatting>
  <conditionalFormatting sqref="G5">
    <cfRule type="cellIs" dxfId="4236" priority="742" operator="equal">
      <formula>"SL"</formula>
    </cfRule>
    <cfRule type="cellIs" dxfId="4235" priority="743" operator="equal">
      <formula>"AL"</formula>
    </cfRule>
  </conditionalFormatting>
  <conditionalFormatting sqref="B14:C14">
    <cfRule type="cellIs" dxfId="4234" priority="700" operator="equal">
      <formula>"SL"</formula>
    </cfRule>
    <cfRule type="cellIs" dxfId="4233" priority="701" operator="equal">
      <formula>"AL"</formula>
    </cfRule>
  </conditionalFormatting>
  <conditionalFormatting sqref="G21:H21">
    <cfRule type="cellIs" dxfId="4232" priority="612" operator="equal">
      <formula>"SL"</formula>
    </cfRule>
    <cfRule type="cellIs" dxfId="4231" priority="613" operator="equal">
      <formula>"AL"</formula>
    </cfRule>
  </conditionalFormatting>
  <conditionalFormatting sqref="B18:C18">
    <cfRule type="cellIs" dxfId="4230" priority="601" operator="equal">
      <formula>"SL"</formula>
    </cfRule>
    <cfRule type="cellIs" dxfId="4229" priority="602" operator="equal">
      <formula>"AL"</formula>
    </cfRule>
  </conditionalFormatting>
  <conditionalFormatting sqref="B21:C21">
    <cfRule type="cellIs" dxfId="4228" priority="599" operator="equal">
      <formula>"SL"</formula>
    </cfRule>
    <cfRule type="cellIs" dxfId="4227" priority="600" operator="equal">
      <formula>"AL"</formula>
    </cfRule>
  </conditionalFormatting>
  <conditionalFormatting sqref="B46:B56 D41:E42 D46:E56">
    <cfRule type="cellIs" dxfId="4226" priority="514" operator="equal">
      <formula>"Prep"</formula>
    </cfRule>
    <cfRule type="cellIs" dxfId="4225" priority="515" operator="equal">
      <formula>"SL"</formula>
    </cfRule>
    <cfRule type="cellIs" dxfId="4224" priority="516" operator="equal">
      <formula>"AL"</formula>
    </cfRule>
  </conditionalFormatting>
  <conditionalFormatting sqref="A57:F1048576 N3 K4:N4 B17:C19 G19 B15:C15 D15:D19 B14:D14 K5 I19 Q1:XFD34 R35:XFD37 B5:D5 D41:F56 A2:F2 A1:I1 K1:L1 P1 K2:P2 A3:D4 K3 H3:I3 L23:N25 E33:E34 A8:D10 A5:A7 E26:E28 B21:D24 B16:D16 B26:D26 G5:I5 G9:I10 B36:D36 G20:I24 B7:C7 J26:J31 G26:H26 L17 L20:M22 K6:N7 K10 K11:N11 N19 L27:M27 N17 N13:N15 G41:O1048576 K8:M9 N22 C37:D37 Q38:XFD1048576 K12:K38 P3:P1048576 F3:F38 J37:J38 D38:E40 A42:B56 A11:A41 B40">
    <cfRule type="cellIs" dxfId="4223" priority="508" operator="equal">
      <formula>"WC"</formula>
    </cfRule>
    <cfRule type="cellIs" dxfId="4222" priority="509" operator="equal">
      <formula>"TR"</formula>
    </cfRule>
  </conditionalFormatting>
  <conditionalFormatting sqref="B3 G22">
    <cfRule type="cellIs" dxfId="4221" priority="469" operator="equal">
      <formula>"SL"</formula>
    </cfRule>
    <cfRule type="cellIs" dxfId="4220" priority="470" operator="equal">
      <formula>"AL"</formula>
    </cfRule>
  </conditionalFormatting>
  <conditionalFormatting sqref="B15:C16 L4:M4 B3:D3 B5:C5 G22:I22 B9:C10 B24:C24 L19:M20 G17:I17 B36:D36 B25:D25 B27:D27 G4:I4 G6:I6 L7:M9 L11:M12">
    <cfRule type="expression" dxfId="4219" priority="462">
      <formula>ROW()=CELL("ROW")</formula>
    </cfRule>
  </conditionalFormatting>
  <conditionalFormatting sqref="B15:C16 L4:M4 B3:D3 B5:C5 G22:I22 B9:C10 B24:C24 L19:M20 G17:I17 B36:D36 B25:D25 B27:D27 G4:I4 G6:I6 L7:M9 L11:M12">
    <cfRule type="expression" dxfId="4218" priority="461">
      <formula>ROW()=CELL("ROW")</formula>
    </cfRule>
  </conditionalFormatting>
  <conditionalFormatting sqref="L3:M3">
    <cfRule type="cellIs" dxfId="4217" priority="439" operator="equal">
      <formula>"SL"</formula>
    </cfRule>
    <cfRule type="cellIs" dxfId="4216" priority="440" operator="equal">
      <formula>"AL"</formula>
    </cfRule>
  </conditionalFormatting>
  <conditionalFormatting sqref="L3:M3">
    <cfRule type="expression" dxfId="4215" priority="433">
      <formula>ROW()=CELL("ROW")</formula>
    </cfRule>
    <cfRule type="expression" priority="434">
      <formula>ROW()=CELL("ROW")</formula>
    </cfRule>
  </conditionalFormatting>
  <conditionalFormatting sqref="B39:B40">
    <cfRule type="cellIs" dxfId="4214" priority="431" operator="equal">
      <formula>"SL"</formula>
    </cfRule>
    <cfRule type="cellIs" dxfId="4213" priority="432" operator="equal">
      <formula>"AL"</formula>
    </cfRule>
  </conditionalFormatting>
  <conditionalFormatting sqref="B39:C40">
    <cfRule type="expression" dxfId="4212" priority="430">
      <formula>ROW()=CELL("ROW")</formula>
    </cfRule>
  </conditionalFormatting>
  <conditionalFormatting sqref="B39:C40">
    <cfRule type="expression" dxfId="4211" priority="429">
      <formula>ROW()=CELL("ROW")</formula>
    </cfRule>
  </conditionalFormatting>
  <conditionalFormatting sqref="L15">
    <cfRule type="cellIs" dxfId="4210" priority="398" operator="equal">
      <formula>"SL"</formula>
    </cfRule>
    <cfRule type="cellIs" dxfId="4209" priority="399" operator="equal">
      <formula>"AL"</formula>
    </cfRule>
  </conditionalFormatting>
  <conditionalFormatting sqref="L15:M15">
    <cfRule type="expression" dxfId="4208" priority="397">
      <formula>ROW()=CELL("ROW")</formula>
    </cfRule>
  </conditionalFormatting>
  <conditionalFormatting sqref="L15:M15">
    <cfRule type="expression" dxfId="4207" priority="396">
      <formula>ROW()=CELL("ROW")</formula>
    </cfRule>
  </conditionalFormatting>
  <conditionalFormatting sqref="N22">
    <cfRule type="cellIs" dxfId="4206" priority="371" operator="equal">
      <formula>"SL"</formula>
    </cfRule>
    <cfRule type="cellIs" dxfId="4205" priority="372" operator="equal">
      <formula>"SL"</formula>
    </cfRule>
    <cfRule type="cellIs" dxfId="4204" priority="373" operator="equal">
      <formula>"SL"</formula>
    </cfRule>
    <cfRule type="cellIs" dxfId="4203" priority="374" operator="equal">
      <formula>"AL"</formula>
    </cfRule>
  </conditionalFormatting>
  <conditionalFormatting sqref="L22:N22">
    <cfRule type="cellIs" dxfId="4202" priority="370" operator="equal">
      <formula>"WC"</formula>
    </cfRule>
  </conditionalFormatting>
  <conditionalFormatting sqref="N22">
    <cfRule type="cellIs" dxfId="4201" priority="367" operator="equal">
      <formula>"Prep"</formula>
    </cfRule>
    <cfRule type="cellIs" dxfId="4200" priority="368" operator="equal">
      <formula>"SL"</formula>
    </cfRule>
    <cfRule type="cellIs" dxfId="4199" priority="369" operator="equal">
      <formula>"AL"</formula>
    </cfRule>
  </conditionalFormatting>
  <conditionalFormatting sqref="N22">
    <cfRule type="cellIs" dxfId="4198" priority="365" operator="equal">
      <formula>"SL"</formula>
    </cfRule>
    <cfRule type="cellIs" dxfId="4197" priority="366" operator="equal">
      <formula>"AL"</formula>
    </cfRule>
  </conditionalFormatting>
  <conditionalFormatting sqref="N22">
    <cfRule type="cellIs" dxfId="4196" priority="361" operator="equal">
      <formula>"SL"</formula>
    </cfRule>
    <cfRule type="cellIs" dxfId="4195" priority="362" operator="equal">
      <formula>"SL"</formula>
    </cfRule>
    <cfRule type="cellIs" dxfId="4194" priority="363" operator="equal">
      <formula>"SL"</formula>
    </cfRule>
    <cfRule type="cellIs" dxfId="4193" priority="364" operator="equal">
      <formula>"AL"</formula>
    </cfRule>
  </conditionalFormatting>
  <conditionalFormatting sqref="L22:N22">
    <cfRule type="cellIs" dxfId="4192" priority="357" operator="equal">
      <formula>"SL"</formula>
    </cfRule>
    <cfRule type="cellIs" dxfId="4191" priority="358" operator="equal">
      <formula>"AL"</formula>
    </cfRule>
    <cfRule type="cellIs" dxfId="4190" priority="359" operator="equal">
      <formula>"WC"</formula>
    </cfRule>
    <cfRule type="cellIs" dxfId="4189" priority="360" operator="equal">
      <formula>"TR"</formula>
    </cfRule>
  </conditionalFormatting>
  <conditionalFormatting sqref="D31">
    <cfRule type="cellIs" dxfId="4188" priority="353" operator="equal">
      <formula>"SL"</formula>
    </cfRule>
    <cfRule type="cellIs" dxfId="4187" priority="354" operator="equal">
      <formula>"SL"</formula>
    </cfRule>
    <cfRule type="cellIs" dxfId="4186" priority="355" operator="equal">
      <formula>"SL"</formula>
    </cfRule>
    <cfRule type="cellIs" dxfId="4185" priority="356" operator="equal">
      <formula>"AL"</formula>
    </cfRule>
  </conditionalFormatting>
  <conditionalFormatting sqref="B31:D31">
    <cfRule type="expression" dxfId="4184" priority="351">
      <formula>ROW()=CELL("ROW")</formula>
    </cfRule>
    <cfRule type="expression" priority="352">
      <formula>ROW()=CELL("ROW")</formula>
    </cfRule>
  </conditionalFormatting>
  <conditionalFormatting sqref="D31">
    <cfRule type="cellIs" dxfId="4183" priority="347" operator="equal">
      <formula>"SL"</formula>
    </cfRule>
    <cfRule type="cellIs" dxfId="4182" priority="348" operator="equal">
      <formula>"SL"</formula>
    </cfRule>
    <cfRule type="cellIs" dxfId="4181" priority="349" operator="equal">
      <formula>"SL"</formula>
    </cfRule>
    <cfRule type="cellIs" dxfId="4180" priority="350" operator="equal">
      <formula>"AL"</formula>
    </cfRule>
  </conditionalFormatting>
  <conditionalFormatting sqref="D31">
    <cfRule type="cellIs" dxfId="4179" priority="343" operator="equal">
      <formula>"SL"</formula>
    </cfRule>
    <cfRule type="cellIs" dxfId="4178" priority="344" operator="equal">
      <formula>"SL"</formula>
    </cfRule>
    <cfRule type="cellIs" dxfId="4177" priority="345" operator="equal">
      <formula>"SL"</formula>
    </cfRule>
    <cfRule type="cellIs" dxfId="4176" priority="346" operator="equal">
      <formula>"AL"</formula>
    </cfRule>
  </conditionalFormatting>
  <conditionalFormatting sqref="D31">
    <cfRule type="cellIs" dxfId="4175" priority="339" operator="equal">
      <formula>"SL"</formula>
    </cfRule>
    <cfRule type="cellIs" dxfId="4174" priority="340" operator="equal">
      <formula>"SL"</formula>
    </cfRule>
    <cfRule type="cellIs" dxfId="4173" priority="341" operator="equal">
      <formula>"SL"</formula>
    </cfRule>
    <cfRule type="cellIs" dxfId="4172" priority="342" operator="equal">
      <formula>"AL"</formula>
    </cfRule>
  </conditionalFormatting>
  <conditionalFormatting sqref="D31">
    <cfRule type="cellIs" dxfId="4171" priority="335" operator="equal">
      <formula>"SL"</formula>
    </cfRule>
    <cfRule type="cellIs" dxfId="4170" priority="336" operator="equal">
      <formula>"SL"</formula>
    </cfRule>
    <cfRule type="cellIs" dxfId="4169" priority="337" operator="equal">
      <formula>"SL"</formula>
    </cfRule>
    <cfRule type="cellIs" dxfId="4168" priority="338" operator="equal">
      <formula>"AL"</formula>
    </cfRule>
  </conditionalFormatting>
  <conditionalFormatting sqref="G7:I7">
    <cfRule type="expression" dxfId="4167" priority="330">
      <formula>ROW()=CELL("ROW")</formula>
    </cfRule>
  </conditionalFormatting>
  <conditionalFormatting sqref="G7:I7">
    <cfRule type="expression" dxfId="4166" priority="329">
      <formula>ROW()=CELL("ROW")</formula>
    </cfRule>
  </conditionalFormatting>
  <conditionalFormatting sqref="I7">
    <cfRule type="expression" dxfId="4165" priority="328">
      <formula>ROW()=CELL("ROW")</formula>
    </cfRule>
  </conditionalFormatting>
  <conditionalFormatting sqref="I7">
    <cfRule type="expression" dxfId="4164" priority="327">
      <formula>ROW()=CELL("ROW")</formula>
    </cfRule>
  </conditionalFormatting>
  <conditionalFormatting sqref="C41:C42 C46:C55">
    <cfRule type="cellIs" dxfId="4163" priority="324" operator="equal">
      <formula>"Prep"</formula>
    </cfRule>
    <cfRule type="cellIs" dxfId="4162" priority="325" operator="equal">
      <formula>"SL"</formula>
    </cfRule>
    <cfRule type="cellIs" dxfId="4161" priority="326" operator="equal">
      <formula>"AL"</formula>
    </cfRule>
  </conditionalFormatting>
  <conditionalFormatting sqref="C41:C44 C46:C55">
    <cfRule type="cellIs" dxfId="4160" priority="322" operator="equal">
      <formula>"WC"</formula>
    </cfRule>
    <cfRule type="cellIs" dxfId="4159" priority="323" operator="equal">
      <formula>"TR"</formula>
    </cfRule>
  </conditionalFormatting>
  <conditionalFormatting sqref="M21">
    <cfRule type="cellIs" dxfId="4158" priority="310" operator="equal">
      <formula>"SL"</formula>
    </cfRule>
    <cfRule type="cellIs" dxfId="4157" priority="311" operator="equal">
      <formula>"AL"</formula>
    </cfRule>
  </conditionalFormatting>
  <conditionalFormatting sqref="M21">
    <cfRule type="expression" dxfId="4156" priority="308">
      <formula>ROW()=CELL("ROW")</formula>
    </cfRule>
    <cfRule type="expression" priority="309">
      <formula>ROW()=CELL("ROW")</formula>
    </cfRule>
  </conditionalFormatting>
  <conditionalFormatting sqref="H19">
    <cfRule type="cellIs" dxfId="4155" priority="294" operator="equal">
      <formula>"SL"</formula>
    </cfRule>
    <cfRule type="cellIs" dxfId="4154" priority="295" operator="equal">
      <formula>"AL"</formula>
    </cfRule>
  </conditionalFormatting>
  <conditionalFormatting sqref="H19">
    <cfRule type="cellIs" dxfId="4153" priority="292" operator="equal">
      <formula>"WC"</formula>
    </cfRule>
    <cfRule type="cellIs" dxfId="4152" priority="293" operator="equal">
      <formula>"TR"</formula>
    </cfRule>
  </conditionalFormatting>
  <conditionalFormatting sqref="C56">
    <cfRule type="cellIs" dxfId="4151" priority="281" operator="equal">
      <formula>"Prep"</formula>
    </cfRule>
    <cfRule type="cellIs" dxfId="4150" priority="282" operator="equal">
      <formula>"SL"</formula>
    </cfRule>
    <cfRule type="cellIs" dxfId="4149" priority="283" operator="equal">
      <formula>"AL"</formula>
    </cfRule>
  </conditionalFormatting>
  <conditionalFormatting sqref="C56">
    <cfRule type="cellIs" dxfId="4148" priority="279" operator="equal">
      <formula>"WC"</formula>
    </cfRule>
    <cfRule type="cellIs" dxfId="4147" priority="280" operator="equal">
      <formula>"TR"</formula>
    </cfRule>
  </conditionalFormatting>
  <conditionalFormatting sqref="C45">
    <cfRule type="cellIs" dxfId="4146" priority="277" operator="equal">
      <formula>"WC"</formula>
    </cfRule>
    <cfRule type="cellIs" dxfId="4145" priority="278" operator="equal">
      <formula>"TR"</formula>
    </cfRule>
  </conditionalFormatting>
  <conditionalFormatting sqref="G2:J2">
    <cfRule type="cellIs" dxfId="4144" priority="269" operator="equal">
      <formula>"WC"</formula>
    </cfRule>
    <cfRule type="cellIs" dxfId="4143" priority="270" operator="equal">
      <formula>"TR"</formula>
    </cfRule>
  </conditionalFormatting>
  <conditionalFormatting sqref="E30:E31">
    <cfRule type="cellIs" dxfId="4142" priority="198" operator="equal">
      <formula>"WC"</formula>
    </cfRule>
    <cfRule type="cellIs" dxfId="4141" priority="199" operator="equal">
      <formula>"TR"</formula>
    </cfRule>
  </conditionalFormatting>
  <conditionalFormatting sqref="O14:O17">
    <cfRule type="cellIs" dxfId="4140" priority="182" operator="equal">
      <formula>"Prep"</formula>
    </cfRule>
    <cfRule type="cellIs" dxfId="4139" priority="183" operator="equal">
      <formula>"SL"</formula>
    </cfRule>
    <cfRule type="cellIs" dxfId="4138" priority="184" operator="equal">
      <formula>"AL"</formula>
    </cfRule>
  </conditionalFormatting>
  <conditionalFormatting sqref="O14:O17">
    <cfRule type="cellIs" dxfId="4137" priority="180" operator="equal">
      <formula>"SL"</formula>
    </cfRule>
    <cfRule type="cellIs" dxfId="4136" priority="181" operator="equal">
      <formula>"AL"</formula>
    </cfRule>
  </conditionalFormatting>
  <conditionalFormatting sqref="O3">
    <cfRule type="cellIs" dxfId="4135" priority="171" operator="equal">
      <formula>"SL"</formula>
    </cfRule>
    <cfRule type="cellIs" dxfId="4134" priority="172" operator="equal">
      <formula>"AL"</formula>
    </cfRule>
  </conditionalFormatting>
  <conditionalFormatting sqref="O3">
    <cfRule type="cellIs" dxfId="4133" priority="173" operator="equal">
      <formula>"Prep"</formula>
    </cfRule>
    <cfRule type="cellIs" dxfId="4132" priority="174" operator="equal">
      <formula>"SL"</formula>
    </cfRule>
    <cfRule type="cellIs" dxfId="4131" priority="175" operator="equal">
      <formula>"AL"</formula>
    </cfRule>
  </conditionalFormatting>
  <conditionalFormatting sqref="O3">
    <cfRule type="cellIs" dxfId="4130" priority="169" operator="equal">
      <formula>"SL"</formula>
    </cfRule>
    <cfRule type="cellIs" dxfId="4129" priority="170" operator="equal">
      <formula>"AL"</formula>
    </cfRule>
  </conditionalFormatting>
  <conditionalFormatting sqref="O7">
    <cfRule type="cellIs" dxfId="4128" priority="164" operator="equal">
      <formula>"SL"</formula>
    </cfRule>
    <cfRule type="cellIs" dxfId="4127" priority="165" operator="equal">
      <formula>"AL"</formula>
    </cfRule>
  </conditionalFormatting>
  <conditionalFormatting sqref="O7">
    <cfRule type="cellIs" dxfId="4126" priority="166" operator="equal">
      <formula>"Prep"</formula>
    </cfRule>
    <cfRule type="cellIs" dxfId="4125" priority="167" operator="equal">
      <formula>"SL"</formula>
    </cfRule>
    <cfRule type="cellIs" dxfId="4124" priority="168" operator="equal">
      <formula>"AL"</formula>
    </cfRule>
  </conditionalFormatting>
  <conditionalFormatting sqref="O7">
    <cfRule type="cellIs" dxfId="4123" priority="162" operator="equal">
      <formula>"SL"</formula>
    </cfRule>
    <cfRule type="cellIs" dxfId="4122" priority="163" operator="equal">
      <formula>"AL"</formula>
    </cfRule>
  </conditionalFormatting>
  <conditionalFormatting sqref="O3:O5 O19:O21 O7:O17">
    <cfRule type="cellIs" dxfId="4121" priority="160" operator="equal">
      <formula>"WC"</formula>
    </cfRule>
    <cfRule type="cellIs" dxfId="4120" priority="161" operator="equal">
      <formula>"TR"</formula>
    </cfRule>
  </conditionalFormatting>
  <conditionalFormatting sqref="O7">
    <cfRule type="cellIs" dxfId="4119" priority="155" operator="equal">
      <formula>"SL"</formula>
    </cfRule>
    <cfRule type="cellIs" dxfId="4118" priority="156" operator="equal">
      <formula>"AL"</formula>
    </cfRule>
  </conditionalFormatting>
  <conditionalFormatting sqref="O7">
    <cfRule type="cellIs" dxfId="4117" priority="157" operator="equal">
      <formula>"Prep"</formula>
    </cfRule>
    <cfRule type="cellIs" dxfId="4116" priority="158" operator="equal">
      <formula>"SL"</formula>
    </cfRule>
    <cfRule type="cellIs" dxfId="4115" priority="159" operator="equal">
      <formula>"AL"</formula>
    </cfRule>
  </conditionalFormatting>
  <conditionalFormatting sqref="O7">
    <cfRule type="cellIs" dxfId="4114" priority="153" operator="equal">
      <formula>"SL"</formula>
    </cfRule>
    <cfRule type="cellIs" dxfId="4113" priority="154" operator="equal">
      <formula>"AL"</formula>
    </cfRule>
  </conditionalFormatting>
  <conditionalFormatting sqref="E15:E17">
    <cfRule type="cellIs" dxfId="4112" priority="142" operator="equal">
      <formula>"SL"</formula>
    </cfRule>
    <cfRule type="cellIs" dxfId="4111" priority="143" operator="equal">
      <formula>"AL"</formula>
    </cfRule>
  </conditionalFormatting>
  <conditionalFormatting sqref="E5 E3 E23:E24 E10:E17">
    <cfRule type="cellIs" dxfId="4110" priority="144" operator="equal">
      <formula>"Prep"</formula>
    </cfRule>
    <cfRule type="cellIs" dxfId="4109" priority="145" operator="equal">
      <formula>"SL"</formula>
    </cfRule>
    <cfRule type="cellIs" dxfId="4108" priority="146" operator="equal">
      <formula>"AL"</formula>
    </cfRule>
  </conditionalFormatting>
  <conditionalFormatting sqref="E5">
    <cfRule type="cellIs" dxfId="4107" priority="139" operator="equal">
      <formula>"Prep"</formula>
    </cfRule>
    <cfRule type="cellIs" dxfId="4106" priority="140" operator="equal">
      <formula>"SL"</formula>
    </cfRule>
    <cfRule type="cellIs" dxfId="4105" priority="141" operator="equal">
      <formula>"AL"</formula>
    </cfRule>
  </conditionalFormatting>
  <conditionalFormatting sqref="E3">
    <cfRule type="cellIs" dxfId="4104" priority="137" operator="equal">
      <formula>"SL"</formula>
    </cfRule>
    <cfRule type="cellIs" dxfId="4103" priority="138" operator="equal">
      <formula>"AL"</formula>
    </cfRule>
  </conditionalFormatting>
  <conditionalFormatting sqref="E3">
    <cfRule type="cellIs" dxfId="4102" priority="135" operator="equal">
      <formula>"SL"</formula>
    </cfRule>
    <cfRule type="cellIs" dxfId="4101" priority="136" operator="equal">
      <formula>"AL"</formula>
    </cfRule>
  </conditionalFormatting>
  <conditionalFormatting sqref="E3:E6 E22:E24 F39:O40 E10:E18">
    <cfRule type="cellIs" dxfId="4100" priority="133" operator="equal">
      <formula>"WC"</formula>
    </cfRule>
    <cfRule type="cellIs" dxfId="4099" priority="134" operator="equal">
      <formula>"TR"</formula>
    </cfRule>
  </conditionalFormatting>
  <conditionalFormatting sqref="E14">
    <cfRule type="expression" dxfId="4098" priority="132">
      <formula>ROW()=CELL("ROW")</formula>
    </cfRule>
  </conditionalFormatting>
  <conditionalFormatting sqref="E14">
    <cfRule type="expression" dxfId="4097" priority="131">
      <formula>ROW()=CELL("ROW")</formula>
    </cfRule>
  </conditionalFormatting>
  <conditionalFormatting sqref="E30:E32">
    <cfRule type="cellIs" dxfId="4096" priority="129" operator="equal">
      <formula>"WC"</formula>
    </cfRule>
    <cfRule type="cellIs" dxfId="4095" priority="130" operator="equal">
      <formula>"TR"</formula>
    </cfRule>
  </conditionalFormatting>
  <conditionalFormatting sqref="J5 J7">
    <cfRule type="cellIs" dxfId="4094" priority="111" operator="equal">
      <formula>"Prep"</formula>
    </cfRule>
    <cfRule type="cellIs" dxfId="4093" priority="112" operator="equal">
      <formula>"SL"</formula>
    </cfRule>
    <cfRule type="cellIs" dxfId="4092" priority="113" operator="equal">
      <formula>"AL"</formula>
    </cfRule>
  </conditionalFormatting>
  <conditionalFormatting sqref="J5 J7">
    <cfRule type="cellIs" dxfId="4091" priority="109" operator="equal">
      <formula>"SL"</formula>
    </cfRule>
    <cfRule type="cellIs" dxfId="4090" priority="110" operator="equal">
      <formula>"AL"</formula>
    </cfRule>
  </conditionalFormatting>
  <conditionalFormatting sqref="J5 J7:J19">
    <cfRule type="cellIs" dxfId="4089" priority="107" operator="equal">
      <formula>"WC"</formula>
    </cfRule>
    <cfRule type="cellIs" dxfId="4088" priority="108" operator="equal">
      <formula>"TR"</formula>
    </cfRule>
  </conditionalFormatting>
  <conditionalFormatting sqref="J9:J17">
    <cfRule type="cellIs" dxfId="4087" priority="102" operator="equal">
      <formula>"SL"</formula>
    </cfRule>
    <cfRule type="cellIs" dxfId="4086" priority="103" operator="equal">
      <formula>"AL"</formula>
    </cfRule>
  </conditionalFormatting>
  <conditionalFormatting sqref="J3 J9:J17 J21:J25">
    <cfRule type="cellIs" dxfId="4085" priority="104" operator="equal">
      <formula>"Prep"</formula>
    </cfRule>
    <cfRule type="cellIs" dxfId="4084" priority="105" operator="equal">
      <formula>"SL"</formula>
    </cfRule>
    <cfRule type="cellIs" dxfId="4083" priority="106" operator="equal">
      <formula>"AL"</formula>
    </cfRule>
  </conditionalFormatting>
  <conditionalFormatting sqref="J8">
    <cfRule type="cellIs" dxfId="4082" priority="95" operator="equal">
      <formula>"SL"</formula>
    </cfRule>
    <cfRule type="cellIs" dxfId="4081" priority="96" operator="equal">
      <formula>"AL"</formula>
    </cfRule>
  </conditionalFormatting>
  <conditionalFormatting sqref="J8">
    <cfRule type="cellIs" dxfId="4080" priority="99" operator="equal">
      <formula>"Prep"</formula>
    </cfRule>
    <cfRule type="cellIs" dxfId="4079" priority="100" operator="equal">
      <formula>"SL"</formula>
    </cfRule>
    <cfRule type="cellIs" dxfId="4078" priority="101" operator="equal">
      <formula>"AL"</formula>
    </cfRule>
  </conditionalFormatting>
  <conditionalFormatting sqref="J3">
    <cfRule type="cellIs" dxfId="4077" priority="97" operator="equal">
      <formula>"SL"</formula>
    </cfRule>
    <cfRule type="cellIs" dxfId="4076" priority="98" operator="equal">
      <formula>"AL"</formula>
    </cfRule>
  </conditionalFormatting>
  <conditionalFormatting sqref="J3 J21:J25">
    <cfRule type="cellIs" dxfId="4075" priority="93" operator="equal">
      <formula>"WC"</formula>
    </cfRule>
    <cfRule type="cellIs" dxfId="4074" priority="94" operator="equal">
      <formula>"TR"</formula>
    </cfRule>
  </conditionalFormatting>
  <conditionalFormatting sqref="J4">
    <cfRule type="cellIs" dxfId="4073" priority="91" operator="equal">
      <formula>"SL"</formula>
    </cfRule>
    <cfRule type="cellIs" dxfId="4072" priority="92" operator="equal">
      <formula>"AL"</formula>
    </cfRule>
  </conditionalFormatting>
  <conditionalFormatting sqref="J4">
    <cfRule type="cellIs" dxfId="4071" priority="86" operator="equal">
      <formula>"SL"</formula>
    </cfRule>
    <cfRule type="cellIs" dxfId="4070" priority="87" operator="equal">
      <formula>"AL"</formula>
    </cfRule>
  </conditionalFormatting>
  <conditionalFormatting sqref="J4">
    <cfRule type="cellIs" dxfId="4069" priority="88" operator="equal">
      <formula>"Prep"</formula>
    </cfRule>
    <cfRule type="cellIs" dxfId="4068" priority="89" operator="equal">
      <formula>"SL"</formula>
    </cfRule>
    <cfRule type="cellIs" dxfId="4067" priority="90" operator="equal">
      <formula>"AL"</formula>
    </cfRule>
  </conditionalFormatting>
  <conditionalFormatting sqref="J4">
    <cfRule type="cellIs" dxfId="4066" priority="82" operator="equal">
      <formula>"SL"</formula>
    </cfRule>
    <cfRule type="cellIs" dxfId="4065" priority="83" operator="equal">
      <formula>"AL"</formula>
    </cfRule>
    <cfRule type="cellIs" dxfId="4064" priority="84" operator="equal">
      <formula>"WC"</formula>
    </cfRule>
    <cfRule type="cellIs" dxfId="4063" priority="85" operator="equal">
      <formula>"TR"</formula>
    </cfRule>
  </conditionalFormatting>
  <conditionalFormatting sqref="I26:I27">
    <cfRule type="expression" dxfId="4062" priority="80">
      <formula>ROW()=CELL("ROW")</formula>
    </cfRule>
  </conditionalFormatting>
  <conditionalFormatting sqref="I26:I27">
    <cfRule type="expression" dxfId="4061" priority="79">
      <formula>ROW()=CELL("ROW")</formula>
    </cfRule>
  </conditionalFormatting>
  <conditionalFormatting sqref="L18:M18">
    <cfRule type="cellIs" dxfId="4060" priority="77" operator="equal">
      <formula>"SL"</formula>
    </cfRule>
    <cfRule type="cellIs" dxfId="4059" priority="78" operator="equal">
      <formula>"AL"</formula>
    </cfRule>
  </conditionalFormatting>
  <conditionalFormatting sqref="L18:N18">
    <cfRule type="cellIs" dxfId="4058" priority="75" operator="equal">
      <formula>"WC"</formula>
    </cfRule>
    <cfRule type="cellIs" dxfId="4057" priority="76" operator="equal">
      <formula>"TR"</formula>
    </cfRule>
  </conditionalFormatting>
  <conditionalFormatting sqref="L31:N31">
    <cfRule type="expression" dxfId="4056" priority="72">
      <formula>ROW()=CELL("ROW")</formula>
    </cfRule>
  </conditionalFormatting>
  <conditionalFormatting sqref="L31:N31">
    <cfRule type="expression" dxfId="4055" priority="71">
      <formula>ROW()=CELL("ROW")</formula>
    </cfRule>
  </conditionalFormatting>
  <conditionalFormatting sqref="L31">
    <cfRule type="cellIs" dxfId="4054" priority="69" operator="equal">
      <formula>"SL"</formula>
    </cfRule>
    <cfRule type="cellIs" dxfId="4053" priority="70" operator="equal">
      <formula>"AL"</formula>
    </cfRule>
  </conditionalFormatting>
  <conditionalFormatting sqref="G27">
    <cfRule type="expression" dxfId="4052" priority="68">
      <formula>ROW()=CELL("ROW")</formula>
    </cfRule>
  </conditionalFormatting>
  <conditionalFormatting sqref="G27">
    <cfRule type="expression" dxfId="4051" priority="67">
      <formula>ROW()=CELL("ROW")</formula>
    </cfRule>
  </conditionalFormatting>
  <conditionalFormatting sqref="G27">
    <cfRule type="cellIs" dxfId="4050" priority="65" operator="equal">
      <formula>"SL"</formula>
    </cfRule>
    <cfRule type="cellIs" dxfId="4049" priority="66" operator="equal">
      <formula>"AL"</formula>
    </cfRule>
  </conditionalFormatting>
  <conditionalFormatting sqref="N8">
    <cfRule type="cellIs" dxfId="4048" priority="58" operator="equal">
      <formula>"SL"</formula>
    </cfRule>
    <cfRule type="cellIs" dxfId="4047" priority="59" operator="equal">
      <formula>"SL"</formula>
    </cfRule>
    <cfRule type="cellIs" dxfId="4046" priority="60" operator="equal">
      <formula>"SL"</formula>
    </cfRule>
    <cfRule type="cellIs" dxfId="4045" priority="61" operator="equal">
      <formula>"AL"</formula>
    </cfRule>
  </conditionalFormatting>
  <conditionalFormatting sqref="N8">
    <cfRule type="cellIs" dxfId="4044" priority="62" operator="equal">
      <formula>"Prep"</formula>
    </cfRule>
    <cfRule type="cellIs" dxfId="4043" priority="63" operator="equal">
      <formula>"SL"</formula>
    </cfRule>
    <cfRule type="cellIs" dxfId="4042" priority="64" operator="equal">
      <formula>"AL"</formula>
    </cfRule>
  </conditionalFormatting>
  <conditionalFormatting sqref="N8">
    <cfRule type="cellIs" dxfId="4041" priority="56" operator="equal">
      <formula>"WC"</formula>
    </cfRule>
    <cfRule type="cellIs" dxfId="4040" priority="57" operator="equal">
      <formula>"TR"</formula>
    </cfRule>
  </conditionalFormatting>
  <conditionalFormatting sqref="N8">
    <cfRule type="expression" dxfId="4039" priority="55">
      <formula>ROW()=CELL("ROW")</formula>
    </cfRule>
  </conditionalFormatting>
  <conditionalFormatting sqref="N8">
    <cfRule type="expression" dxfId="4038" priority="54">
      <formula>ROW()=CELL("ROW")</formula>
    </cfRule>
  </conditionalFormatting>
  <conditionalFormatting sqref="N9">
    <cfRule type="cellIs" dxfId="4037" priority="47" operator="equal">
      <formula>"SL"</formula>
    </cfRule>
    <cfRule type="cellIs" dxfId="4036" priority="48" operator="equal">
      <formula>"SL"</formula>
    </cfRule>
    <cfRule type="cellIs" dxfId="4035" priority="49" operator="equal">
      <formula>"SL"</formula>
    </cfRule>
    <cfRule type="cellIs" dxfId="4034" priority="50" operator="equal">
      <formula>"AL"</formula>
    </cfRule>
  </conditionalFormatting>
  <conditionalFormatting sqref="N9">
    <cfRule type="cellIs" dxfId="4033" priority="51" operator="equal">
      <formula>"Prep"</formula>
    </cfRule>
    <cfRule type="cellIs" dxfId="4032" priority="52" operator="equal">
      <formula>"SL"</formula>
    </cfRule>
    <cfRule type="cellIs" dxfId="4031" priority="53" operator="equal">
      <formula>"AL"</formula>
    </cfRule>
  </conditionalFormatting>
  <conditionalFormatting sqref="N9">
    <cfRule type="cellIs" dxfId="4030" priority="45" operator="equal">
      <formula>"WC"</formula>
    </cfRule>
    <cfRule type="cellIs" dxfId="4029" priority="46" operator="equal">
      <formula>"TR"</formula>
    </cfRule>
  </conditionalFormatting>
  <conditionalFormatting sqref="N9">
    <cfRule type="expression" dxfId="4028" priority="44">
      <formula>ROW()=CELL("ROW")</formula>
    </cfRule>
  </conditionalFormatting>
  <conditionalFormatting sqref="N9">
    <cfRule type="expression" dxfId="4027" priority="43">
      <formula>ROW()=CELL("ROW")</formula>
    </cfRule>
  </conditionalFormatting>
  <conditionalFormatting sqref="N20">
    <cfRule type="cellIs" dxfId="4026" priority="36" operator="equal">
      <formula>"SL"</formula>
    </cfRule>
    <cfRule type="cellIs" dxfId="4025" priority="37" operator="equal">
      <formula>"SL"</formula>
    </cfRule>
    <cfRule type="cellIs" dxfId="4024" priority="38" operator="equal">
      <formula>"SL"</formula>
    </cfRule>
    <cfRule type="cellIs" dxfId="4023" priority="39" operator="equal">
      <formula>"AL"</formula>
    </cfRule>
  </conditionalFormatting>
  <conditionalFormatting sqref="N20">
    <cfRule type="cellIs" dxfId="4022" priority="40" operator="equal">
      <formula>"Prep"</formula>
    </cfRule>
    <cfRule type="cellIs" dxfId="4021" priority="41" operator="equal">
      <formula>"SL"</formula>
    </cfRule>
    <cfRule type="cellIs" dxfId="4020" priority="42" operator="equal">
      <formula>"AL"</formula>
    </cfRule>
  </conditionalFormatting>
  <conditionalFormatting sqref="N20">
    <cfRule type="cellIs" dxfId="4019" priority="34" operator="equal">
      <formula>"WC"</formula>
    </cfRule>
    <cfRule type="cellIs" dxfId="4018" priority="35" operator="equal">
      <formula>"TR"</formula>
    </cfRule>
  </conditionalFormatting>
  <conditionalFormatting sqref="N20">
    <cfRule type="expression" dxfId="4017" priority="33">
      <formula>ROW()=CELL("ROW")</formula>
    </cfRule>
  </conditionalFormatting>
  <conditionalFormatting sqref="N20">
    <cfRule type="expression" dxfId="4016" priority="32">
      <formula>ROW()=CELL("ROW")</formula>
    </cfRule>
  </conditionalFormatting>
  <conditionalFormatting sqref="N21">
    <cfRule type="cellIs" dxfId="4015" priority="25" operator="equal">
      <formula>"SL"</formula>
    </cfRule>
    <cfRule type="cellIs" dxfId="4014" priority="26" operator="equal">
      <formula>"SL"</formula>
    </cfRule>
    <cfRule type="cellIs" dxfId="4013" priority="27" operator="equal">
      <formula>"SL"</formula>
    </cfRule>
    <cfRule type="cellIs" dxfId="4012" priority="28" operator="equal">
      <formula>"AL"</formula>
    </cfRule>
  </conditionalFormatting>
  <conditionalFormatting sqref="N21">
    <cfRule type="cellIs" dxfId="4011" priority="29" operator="equal">
      <formula>"Prep"</formula>
    </cfRule>
    <cfRule type="cellIs" dxfId="4010" priority="30" operator="equal">
      <formula>"SL"</formula>
    </cfRule>
    <cfRule type="cellIs" dxfId="4009" priority="31" operator="equal">
      <formula>"AL"</formula>
    </cfRule>
  </conditionalFormatting>
  <conditionalFormatting sqref="N21">
    <cfRule type="cellIs" dxfId="4008" priority="23" operator="equal">
      <formula>"WC"</formula>
    </cfRule>
    <cfRule type="cellIs" dxfId="4007" priority="24" operator="equal">
      <formula>"TR"</formula>
    </cfRule>
  </conditionalFormatting>
  <conditionalFormatting sqref="N21">
    <cfRule type="expression" dxfId="4006" priority="22">
      <formula>ROW()=CELL("ROW")</formula>
    </cfRule>
  </conditionalFormatting>
  <conditionalFormatting sqref="N21">
    <cfRule type="expression" dxfId="4005" priority="21">
      <formula>ROW()=CELL("ROW")</formula>
    </cfRule>
  </conditionalFormatting>
  <conditionalFormatting sqref="N27">
    <cfRule type="cellIs" dxfId="4004" priority="14" operator="equal">
      <formula>"SL"</formula>
    </cfRule>
    <cfRule type="cellIs" dxfId="4003" priority="15" operator="equal">
      <formula>"SL"</formula>
    </cfRule>
    <cfRule type="cellIs" dxfId="4002" priority="16" operator="equal">
      <formula>"SL"</formula>
    </cfRule>
    <cfRule type="cellIs" dxfId="4001" priority="17" operator="equal">
      <formula>"AL"</formula>
    </cfRule>
  </conditionalFormatting>
  <conditionalFormatting sqref="N27">
    <cfRule type="cellIs" dxfId="4000" priority="18" operator="equal">
      <formula>"Prep"</formula>
    </cfRule>
    <cfRule type="cellIs" dxfId="3999" priority="19" operator="equal">
      <formula>"SL"</formula>
    </cfRule>
    <cfRule type="cellIs" dxfId="3998" priority="20" operator="equal">
      <formula>"AL"</formula>
    </cfRule>
  </conditionalFormatting>
  <conditionalFormatting sqref="N27">
    <cfRule type="cellIs" dxfId="3997" priority="12" operator="equal">
      <formula>"WC"</formula>
    </cfRule>
    <cfRule type="cellIs" dxfId="3996" priority="13" operator="equal">
      <formula>"TR"</formula>
    </cfRule>
  </conditionalFormatting>
  <conditionalFormatting sqref="N27">
    <cfRule type="expression" dxfId="3995" priority="11">
      <formula>ROW()=CELL("ROW")</formula>
    </cfRule>
  </conditionalFormatting>
  <conditionalFormatting sqref="N27">
    <cfRule type="expression" dxfId="3994" priority="10">
      <formula>ROW()=CELL("ROW")</formula>
    </cfRule>
  </conditionalFormatting>
  <conditionalFormatting sqref="N30">
    <cfRule type="expression" dxfId="3993" priority="9">
      <formula>ROW()=CELL("ROW")</formula>
    </cfRule>
  </conditionalFormatting>
  <conditionalFormatting sqref="N30">
    <cfRule type="expression" dxfId="3992" priority="8">
      <formula>ROW()=CELL("ROW")</formula>
    </cfRule>
  </conditionalFormatting>
  <conditionalFormatting sqref="O25:O26">
    <cfRule type="cellIs" dxfId="3991" priority="5" operator="equal">
      <formula>"Prep"</formula>
    </cfRule>
    <cfRule type="cellIs" dxfId="3990" priority="6" operator="equal">
      <formula>"SL"</formula>
    </cfRule>
    <cfRule type="cellIs" dxfId="3989" priority="7" operator="equal">
      <formula>"AL"</formula>
    </cfRule>
  </conditionalFormatting>
  <conditionalFormatting sqref="O25:O26">
    <cfRule type="cellIs" dxfId="3988" priority="3" operator="equal">
      <formula>"WC"</formula>
    </cfRule>
    <cfRule type="cellIs" dxfId="3987" priority="4" operator="equal">
      <formula>"TR"</formula>
    </cfRule>
  </conditionalFormatting>
  <conditionalFormatting sqref="O22:O23">
    <cfRule type="cellIs" dxfId="3986" priority="1" operator="equal">
      <formula>"WC"</formula>
    </cfRule>
    <cfRule type="cellIs" dxfId="3985" priority="2" operator="equal">
      <formula>"TR"</formula>
    </cfRule>
  </conditionalFormatting>
  <pageMargins left="0.25" right="0.25" top="0.75" bottom="0.75" header="0.3" footer="0.3"/>
  <pageSetup paperSize="9" scale="4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GenerateRoster">
                <anchor moveWithCells="1" sizeWithCells="1">
                  <from>
                    <xdr:col>7</xdr:col>
                    <xdr:colOff>2026920</xdr:colOff>
                    <xdr:row>0</xdr:row>
                    <xdr:rowOff>137160</xdr:rowOff>
                  </from>
                  <to>
                    <xdr:col>8</xdr:col>
                    <xdr:colOff>190500</xdr:colOff>
                    <xdr:row>0</xdr:row>
                    <xdr:rowOff>518160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ResetRoster">
                <anchor moveWithCells="1" sizeWithCells="1">
                  <from>
                    <xdr:col>8</xdr:col>
                    <xdr:colOff>297180</xdr:colOff>
                    <xdr:row>0</xdr:row>
                    <xdr:rowOff>144780</xdr:rowOff>
                  </from>
                  <to>
                    <xdr:col>8</xdr:col>
                    <xdr:colOff>1173480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60960</xdr:colOff>
                    <xdr:row>0</xdr:row>
                    <xdr:rowOff>137160</xdr:rowOff>
                  </from>
                  <to>
                    <xdr:col>7</xdr:col>
                    <xdr:colOff>68580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/>
  <dimension ref="A1:O58"/>
  <sheetViews>
    <sheetView showZeros="0" zoomScale="70" zoomScaleNormal="70" workbookViewId="0">
      <selection activeCell="A38" sqref="A38:XFD39"/>
    </sheetView>
  </sheetViews>
  <sheetFormatPr defaultColWidth="9.109375" defaultRowHeight="20.399999999999999"/>
  <cols>
    <col min="1" max="1" width="1" style="372" customWidth="1"/>
    <col min="2" max="2" width="16.33203125" style="374" customWidth="1"/>
    <col min="3" max="3" width="46.33203125" style="374" customWidth="1"/>
    <col min="4" max="4" width="18" style="374" customWidth="1"/>
    <col min="5" max="5" width="30.21875" style="372" customWidth="1"/>
    <col min="6" max="6" width="1" style="375" customWidth="1"/>
    <col min="7" max="7" width="18.6640625" style="374" customWidth="1"/>
    <col min="8" max="8" width="39.44140625" style="374" customWidth="1"/>
    <col min="9" max="9" width="20.6640625" style="374" customWidth="1"/>
    <col min="10" max="10" width="26.88671875" style="372" customWidth="1"/>
    <col min="11" max="11" width="1.44140625" style="375" customWidth="1"/>
    <col min="12" max="12" width="21.88671875" style="374" customWidth="1"/>
    <col min="13" max="13" width="36.5546875" style="374" customWidth="1"/>
    <col min="14" max="14" width="20.88671875" style="376" customWidth="1"/>
    <col min="15" max="15" width="26.88671875" style="372" customWidth="1"/>
    <col min="16" max="16384" width="9.109375" style="372"/>
  </cols>
  <sheetData>
    <row r="1" spans="1:15" s="367" customFormat="1" ht="45.6" customHeight="1">
      <c r="A1" s="1224" t="s">
        <v>371</v>
      </c>
      <c r="B1" s="1224"/>
      <c r="C1" s="1224"/>
      <c r="D1" s="1224"/>
      <c r="E1" s="1224"/>
      <c r="F1" s="1224"/>
      <c r="G1" s="1224"/>
      <c r="H1" s="1224"/>
      <c r="I1" s="1224"/>
      <c r="K1" s="368"/>
      <c r="L1" s="1228">
        <f>Tuesday!L1+1</f>
        <v>46323</v>
      </c>
      <c r="M1" s="1228"/>
      <c r="N1" s="1228"/>
      <c r="O1" s="1228"/>
    </row>
    <row r="2" spans="1:15" s="371" customFormat="1" ht="18" customHeight="1">
      <c r="A2" s="1225" t="s">
        <v>279</v>
      </c>
      <c r="B2" s="1225"/>
      <c r="C2" s="1225"/>
      <c r="D2" s="1225"/>
      <c r="E2" s="1225"/>
      <c r="F2" s="369"/>
      <c r="G2" s="1226" t="s">
        <v>236</v>
      </c>
      <c r="H2" s="1227"/>
      <c r="I2" s="1227"/>
      <c r="J2" s="1227"/>
      <c r="K2" s="370"/>
      <c r="L2" s="1225" t="s">
        <v>49</v>
      </c>
      <c r="M2" s="1225"/>
      <c r="N2" s="1225"/>
      <c r="O2" s="1225"/>
    </row>
    <row r="3" spans="1:15" s="384" customFormat="1" ht="17.399999999999999">
      <c r="A3" s="695"/>
      <c r="B3" s="696"/>
      <c r="C3" s="697"/>
      <c r="D3" s="698"/>
      <c r="E3" s="699" t="s">
        <v>233</v>
      </c>
      <c r="F3" s="700"/>
      <c r="G3" s="696"/>
      <c r="H3" s="1120"/>
      <c r="I3" s="698"/>
      <c r="J3" s="557" t="s">
        <v>628</v>
      </c>
      <c r="K3" s="700"/>
      <c r="L3" s="696"/>
      <c r="M3" s="696"/>
      <c r="N3" s="701"/>
      <c r="O3" s="702" t="s">
        <v>50</v>
      </c>
    </row>
    <row r="4" spans="1:15" s="384" customFormat="1" ht="21" customHeight="1">
      <c r="A4" s="695"/>
      <c r="B4" s="703"/>
      <c r="C4" s="704"/>
      <c r="D4" s="698"/>
      <c r="E4" s="705"/>
      <c r="F4" s="380"/>
      <c r="G4" s="706"/>
      <c r="H4" s="706"/>
      <c r="I4" s="711"/>
      <c r="J4" s="570" t="s">
        <v>810</v>
      </c>
      <c r="K4" s="708"/>
      <c r="L4" s="703"/>
      <c r="M4" s="703"/>
      <c r="N4" s="701"/>
      <c r="O4" s="710" t="s">
        <v>301</v>
      </c>
    </row>
    <row r="5" spans="1:15" s="384" customFormat="1" ht="20.25" customHeight="1">
      <c r="A5" s="695"/>
      <c r="B5" s="703"/>
      <c r="C5" s="704"/>
      <c r="D5" s="704"/>
      <c r="E5" s="709" t="s">
        <v>604</v>
      </c>
      <c r="F5" s="711"/>
      <c r="G5" s="703"/>
      <c r="H5" s="703"/>
      <c r="I5" s="698"/>
      <c r="J5" s="575" t="s">
        <v>811</v>
      </c>
      <c r="K5" s="708"/>
      <c r="L5" s="706"/>
      <c r="M5" s="706"/>
      <c r="N5" s="701"/>
      <c r="O5" s="710" t="s">
        <v>301</v>
      </c>
    </row>
    <row r="6" spans="1:15" s="384" customFormat="1" ht="18" customHeight="1">
      <c r="A6" s="713"/>
      <c r="B6" s="703"/>
      <c r="C6" s="704"/>
      <c r="D6" s="704"/>
      <c r="E6" s="709" t="s">
        <v>605</v>
      </c>
      <c r="F6" s="714"/>
      <c r="G6" s="1123"/>
      <c r="H6" s="988"/>
      <c r="I6" s="1030"/>
      <c r="J6" s="565" t="s">
        <v>812</v>
      </c>
      <c r="K6" s="708"/>
      <c r="L6" s="703"/>
      <c r="M6" s="703"/>
      <c r="N6" s="701"/>
      <c r="O6" s="713"/>
    </row>
    <row r="7" spans="1:15" s="384" customFormat="1" ht="21.75" customHeight="1">
      <c r="A7" s="695"/>
      <c r="B7" s="706"/>
      <c r="C7" s="720"/>
      <c r="D7" s="719"/>
      <c r="E7" s="713" t="s">
        <v>611</v>
      </c>
      <c r="F7" s="380"/>
      <c r="G7" s="706"/>
      <c r="H7" s="706"/>
      <c r="I7" s="711"/>
      <c r="J7" s="575" t="s">
        <v>217</v>
      </c>
      <c r="K7" s="708"/>
      <c r="L7" s="703"/>
      <c r="M7" s="703"/>
      <c r="N7" s="704"/>
      <c r="O7" s="702" t="s">
        <v>50</v>
      </c>
    </row>
    <row r="8" spans="1:15" s="384" customFormat="1" ht="21" customHeight="1">
      <c r="A8" s="695"/>
      <c r="B8" s="706"/>
      <c r="C8" s="709"/>
      <c r="D8" s="711"/>
      <c r="E8" s="713"/>
      <c r="F8" s="715"/>
      <c r="G8" s="703"/>
      <c r="H8" s="703"/>
      <c r="I8" s="698"/>
      <c r="J8" s="575"/>
      <c r="K8" s="708"/>
      <c r="L8" s="703"/>
      <c r="M8" s="703"/>
      <c r="N8" s="701"/>
      <c r="O8" s="708" t="s">
        <v>224</v>
      </c>
    </row>
    <row r="9" spans="1:15" s="384" customFormat="1" ht="21" customHeight="1">
      <c r="A9" s="695"/>
      <c r="B9" s="696"/>
      <c r="C9" s="697"/>
      <c r="D9" s="698"/>
      <c r="E9" s="713"/>
      <c r="F9" s="715"/>
      <c r="G9" s="706"/>
      <c r="H9" s="1091"/>
      <c r="I9" s="712"/>
      <c r="J9" s="575" t="s">
        <v>218</v>
      </c>
      <c r="K9" s="708"/>
      <c r="L9" s="703"/>
      <c r="M9" s="703"/>
      <c r="N9" s="701"/>
      <c r="O9" s="708" t="s">
        <v>224</v>
      </c>
    </row>
    <row r="10" spans="1:15" s="384" customFormat="1" ht="21.75" customHeight="1">
      <c r="A10" s="695"/>
      <c r="B10" s="696"/>
      <c r="C10" s="709"/>
      <c r="D10" s="698"/>
      <c r="E10" s="716" t="s">
        <v>51</v>
      </c>
      <c r="F10" s="380"/>
      <c r="G10" s="703"/>
      <c r="H10" s="703"/>
      <c r="I10" s="715"/>
      <c r="J10" s="575" t="s">
        <v>218</v>
      </c>
      <c r="K10" s="708"/>
      <c r="L10" s="1126"/>
      <c r="M10" s="1131"/>
      <c r="N10" s="701"/>
      <c r="O10" s="708" t="s">
        <v>224</v>
      </c>
    </row>
    <row r="11" spans="1:15" s="384" customFormat="1" ht="21.6" customHeight="1">
      <c r="A11" s="695"/>
      <c r="B11" s="696"/>
      <c r="C11" s="697"/>
      <c r="D11" s="698"/>
      <c r="E11" s="716" t="s">
        <v>51</v>
      </c>
      <c r="F11" s="715"/>
      <c r="G11" s="696"/>
      <c r="H11" s="696"/>
      <c r="I11" s="698"/>
      <c r="J11" s="575" t="s">
        <v>218</v>
      </c>
      <c r="K11" s="708"/>
      <c r="L11" s="706"/>
      <c r="M11" s="706"/>
      <c r="N11" s="698"/>
      <c r="O11" s="708" t="s">
        <v>224</v>
      </c>
    </row>
    <row r="12" spans="1:15" s="384" customFormat="1" ht="21.6" customHeight="1">
      <c r="A12" s="717"/>
      <c r="B12" s="703"/>
      <c r="C12" s="704"/>
      <c r="D12" s="704"/>
      <c r="E12" s="716" t="s">
        <v>51</v>
      </c>
      <c r="F12" s="715"/>
      <c r="G12" s="706"/>
      <c r="H12" s="1128"/>
      <c r="I12" s="719"/>
      <c r="J12" s="570" t="s">
        <v>218</v>
      </c>
      <c r="K12" s="708"/>
      <c r="L12" s="703"/>
      <c r="M12" s="706"/>
      <c r="N12" s="719"/>
      <c r="O12" s="708" t="s">
        <v>224</v>
      </c>
    </row>
    <row r="13" spans="1:15" s="384" customFormat="1" ht="21.6" customHeight="1">
      <c r="A13" s="695"/>
      <c r="B13" s="703"/>
      <c r="C13" s="704"/>
      <c r="D13" s="704"/>
      <c r="E13" s="716" t="s">
        <v>51</v>
      </c>
      <c r="F13" s="380"/>
      <c r="G13" s="1103"/>
      <c r="H13" s="706"/>
      <c r="I13" s="719"/>
      <c r="J13" s="575" t="s">
        <v>218</v>
      </c>
      <c r="K13" s="708"/>
      <c r="L13" s="706"/>
      <c r="M13" s="1091"/>
      <c r="N13" s="701"/>
      <c r="O13" s="708"/>
    </row>
    <row r="14" spans="1:15" s="384" customFormat="1" ht="21.6" customHeight="1">
      <c r="A14" s="695"/>
      <c r="B14" s="703"/>
      <c r="C14" s="704"/>
      <c r="D14" s="704"/>
      <c r="E14" s="711"/>
      <c r="F14" s="711"/>
      <c r="G14" s="703"/>
      <c r="H14" s="703"/>
      <c r="J14" s="570"/>
      <c r="K14" s="708"/>
      <c r="L14" s="706"/>
      <c r="M14" s="1129"/>
      <c r="N14" s="701"/>
      <c r="O14" s="721" t="s">
        <v>51</v>
      </c>
    </row>
    <row r="15" spans="1:15" s="384" customFormat="1" ht="21.6" customHeight="1">
      <c r="A15" s="695"/>
      <c r="B15" s="706"/>
      <c r="C15" s="709"/>
      <c r="D15" s="711"/>
      <c r="E15" s="708" t="s">
        <v>222</v>
      </c>
      <c r="F15" s="711"/>
      <c r="G15" s="703"/>
      <c r="H15" s="703"/>
      <c r="I15" s="698"/>
      <c r="J15" s="570"/>
      <c r="K15" s="380"/>
      <c r="L15" s="706"/>
      <c r="M15" s="706"/>
      <c r="N15" s="701"/>
      <c r="O15" s="721" t="s">
        <v>51</v>
      </c>
    </row>
    <row r="16" spans="1:15" s="384" customFormat="1" ht="21.6" customHeight="1">
      <c r="A16" s="695"/>
      <c r="B16" s="696"/>
      <c r="C16" s="697"/>
      <c r="D16" s="701"/>
      <c r="E16" s="708" t="s">
        <v>222</v>
      </c>
      <c r="F16" s="711"/>
      <c r="G16" s="703"/>
      <c r="H16" s="703"/>
      <c r="I16" s="698"/>
      <c r="J16" s="570" t="s">
        <v>219</v>
      </c>
      <c r="K16" s="708"/>
      <c r="L16" s="706"/>
      <c r="M16" s="706"/>
      <c r="N16" s="701"/>
      <c r="O16" s="721" t="s">
        <v>51</v>
      </c>
    </row>
    <row r="17" spans="1:15" s="384" customFormat="1" ht="21.6" customHeight="1">
      <c r="A17" s="695"/>
      <c r="B17" s="1118"/>
      <c r="C17" s="704"/>
      <c r="D17" s="704"/>
      <c r="E17" s="708" t="s">
        <v>222</v>
      </c>
      <c r="F17" s="711"/>
      <c r="G17" s="703"/>
      <c r="H17" s="1091"/>
      <c r="I17" s="698"/>
      <c r="J17" s="570" t="s">
        <v>220</v>
      </c>
      <c r="K17" s="708"/>
      <c r="L17" s="706"/>
      <c r="M17" s="729"/>
      <c r="N17" s="701"/>
      <c r="O17" s="722" t="s">
        <v>51</v>
      </c>
    </row>
    <row r="18" spans="1:15" s="384" customFormat="1" ht="21.6" customHeight="1">
      <c r="A18" s="695"/>
      <c r="B18" s="696"/>
      <c r="C18" s="697"/>
      <c r="D18" s="698"/>
      <c r="E18" s="713"/>
      <c r="F18" s="715"/>
      <c r="G18" s="703"/>
      <c r="H18" s="703"/>
      <c r="I18" s="715"/>
      <c r="J18" s="577" t="s">
        <v>221</v>
      </c>
      <c r="K18" s="708"/>
      <c r="L18" s="703"/>
      <c r="M18" s="703"/>
      <c r="N18" s="730"/>
      <c r="O18" s="713"/>
    </row>
    <row r="19" spans="1:15" s="384" customFormat="1" ht="21.6" customHeight="1">
      <c r="A19" s="695"/>
      <c r="B19" s="1119"/>
      <c r="C19" s="723"/>
      <c r="D19" s="701"/>
      <c r="F19" s="715"/>
      <c r="G19" s="703"/>
      <c r="H19" s="696"/>
      <c r="I19" s="698"/>
      <c r="J19" s="577" t="s">
        <v>221</v>
      </c>
      <c r="K19" s="380"/>
      <c r="L19" s="706"/>
      <c r="M19" s="706"/>
      <c r="N19" s="701"/>
      <c r="O19" s="725" t="s">
        <v>290</v>
      </c>
    </row>
    <row r="20" spans="1:15" s="384" customFormat="1" ht="21.6" customHeight="1">
      <c r="A20" s="695"/>
      <c r="B20" s="703"/>
      <c r="C20" s="704"/>
      <c r="D20" s="704"/>
      <c r="E20" s="713" t="s">
        <v>320</v>
      </c>
      <c r="F20" s="715"/>
      <c r="G20" s="1120"/>
      <c r="H20" s="1120"/>
      <c r="I20" s="713"/>
      <c r="J20" s="565"/>
      <c r="K20" s="714"/>
      <c r="L20" s="706"/>
      <c r="M20" s="706"/>
      <c r="N20" s="701"/>
      <c r="O20" s="725" t="s">
        <v>290</v>
      </c>
    </row>
    <row r="21" spans="1:15" s="384" customFormat="1" ht="21.6" customHeight="1">
      <c r="A21" s="695"/>
      <c r="B21" s="696"/>
      <c r="C21" s="697"/>
      <c r="D21" s="698"/>
      <c r="E21" s="713" t="s">
        <v>320</v>
      </c>
      <c r="F21" s="715"/>
      <c r="G21" s="696"/>
      <c r="H21" s="696"/>
      <c r="I21" s="698"/>
      <c r="J21" s="1053" t="s">
        <v>52</v>
      </c>
      <c r="K21" s="711"/>
      <c r="L21" s="1127"/>
      <c r="M21" s="988"/>
      <c r="N21" s="701"/>
      <c r="O21" s="726"/>
    </row>
    <row r="22" spans="1:15" s="384" customFormat="1" ht="21.6" customHeight="1">
      <c r="A22" s="695"/>
      <c r="B22" s="696"/>
      <c r="C22" s="697"/>
      <c r="D22" s="698"/>
      <c r="E22" s="713"/>
      <c r="F22" s="711"/>
      <c r="G22" s="696"/>
      <c r="H22" s="696"/>
      <c r="I22" s="698"/>
      <c r="J22" s="1053" t="s">
        <v>52</v>
      </c>
      <c r="K22" s="711"/>
      <c r="L22" s="1120"/>
      <c r="M22" s="1120"/>
      <c r="N22" s="713"/>
      <c r="O22" s="585" t="s">
        <v>809</v>
      </c>
    </row>
    <row r="23" spans="1:15" s="384" customFormat="1" ht="21.6" customHeight="1">
      <c r="A23" s="695"/>
      <c r="B23" s="703"/>
      <c r="C23" s="704"/>
      <c r="D23" s="704"/>
      <c r="E23" s="709" t="s">
        <v>53</v>
      </c>
      <c r="F23" s="380"/>
      <c r="G23" s="706"/>
      <c r="H23" s="1129"/>
      <c r="I23" s="719"/>
      <c r="J23" s="1053" t="s">
        <v>52</v>
      </c>
      <c r="K23" s="711"/>
      <c r="L23" s="706"/>
      <c r="M23" s="706"/>
      <c r="N23" s="701"/>
      <c r="O23" s="585" t="s">
        <v>809</v>
      </c>
    </row>
    <row r="24" spans="1:15" s="384" customFormat="1" ht="21.6" customHeight="1">
      <c r="A24" s="695"/>
      <c r="B24" s="706"/>
      <c r="C24" s="709"/>
      <c r="D24" s="719"/>
      <c r="E24" s="709" t="s">
        <v>77</v>
      </c>
      <c r="F24" s="715"/>
      <c r="G24" s="1124"/>
      <c r="H24" s="706"/>
      <c r="I24" s="1054"/>
      <c r="J24" s="1053" t="s">
        <v>52</v>
      </c>
      <c r="K24" s="711"/>
      <c r="L24" s="703"/>
      <c r="M24" s="703"/>
      <c r="N24" s="701"/>
      <c r="O24" s="713"/>
    </row>
    <row r="25" spans="1:15" s="384" customFormat="1" ht="21.6" customHeight="1">
      <c r="A25" s="695"/>
      <c r="B25" s="706"/>
      <c r="C25" s="724"/>
      <c r="D25" s="727"/>
      <c r="E25" s="715"/>
      <c r="F25" s="715"/>
      <c r="G25" s="559"/>
      <c r="H25" s="559"/>
      <c r="I25" s="566"/>
      <c r="J25" s="1053" t="s">
        <v>52</v>
      </c>
      <c r="K25" s="711"/>
      <c r="L25" s="703"/>
      <c r="M25" s="703"/>
      <c r="N25" s="704"/>
      <c r="O25" s="704" t="s">
        <v>55</v>
      </c>
    </row>
    <row r="26" spans="1:15" s="384" customFormat="1" ht="21.6" customHeight="1">
      <c r="A26" s="695"/>
      <c r="B26" s="703"/>
      <c r="C26" s="704"/>
      <c r="D26" s="704"/>
      <c r="E26" s="713" t="s">
        <v>741</v>
      </c>
      <c r="F26" s="380"/>
      <c r="G26" s="703"/>
      <c r="H26" s="703"/>
      <c r="I26" s="704"/>
      <c r="J26" s="713"/>
      <c r="K26" s="728"/>
      <c r="L26" s="1120"/>
      <c r="M26" s="1120"/>
      <c r="N26" s="713"/>
      <c r="O26" s="704" t="s">
        <v>55</v>
      </c>
    </row>
    <row r="27" spans="1:15" s="384" customFormat="1" ht="21.6" customHeight="1">
      <c r="A27" s="695"/>
      <c r="B27" s="706"/>
      <c r="C27" s="707"/>
      <c r="D27" s="698"/>
      <c r="E27" s="713" t="s">
        <v>740</v>
      </c>
      <c r="F27" s="380"/>
      <c r="G27" s="1120"/>
      <c r="H27" s="1120"/>
      <c r="I27" s="713"/>
      <c r="J27" s="713"/>
      <c r="K27" s="728"/>
      <c r="L27" s="1120"/>
      <c r="M27" s="1120"/>
      <c r="N27" s="713"/>
      <c r="O27" s="713"/>
    </row>
    <row r="28" spans="1:15" s="384" customFormat="1" ht="21.6" customHeight="1">
      <c r="A28" s="695"/>
      <c r="B28" s="703"/>
      <c r="C28" s="704"/>
      <c r="D28" s="704"/>
      <c r="E28" s="704" t="s">
        <v>739</v>
      </c>
      <c r="F28" s="380"/>
      <c r="G28" s="1103"/>
      <c r="H28" s="1130"/>
      <c r="I28" s="1044"/>
      <c r="J28" s="713"/>
      <c r="K28" s="380"/>
      <c r="L28" s="703"/>
      <c r="M28" s="703"/>
      <c r="N28" s="704"/>
      <c r="O28" s="713"/>
    </row>
    <row r="29" spans="1:15" s="384" customFormat="1" ht="21.6" customHeight="1">
      <c r="A29" s="380"/>
      <c r="B29" s="1120"/>
      <c r="C29" s="713"/>
      <c r="D29" s="713"/>
      <c r="E29" s="713"/>
      <c r="F29" s="715"/>
      <c r="G29" s="703"/>
      <c r="H29" s="703"/>
      <c r="I29" s="701"/>
      <c r="J29" s="713"/>
      <c r="K29" s="728"/>
      <c r="L29" s="706"/>
      <c r="M29" s="1091"/>
      <c r="N29" s="719"/>
      <c r="O29" s="1052" t="s">
        <v>808</v>
      </c>
    </row>
    <row r="30" spans="1:15" s="384" customFormat="1" ht="21.6" customHeight="1">
      <c r="A30" s="715"/>
      <c r="B30" s="703"/>
      <c r="C30" s="704"/>
      <c r="D30" s="704"/>
      <c r="E30" s="1034" t="s">
        <v>253</v>
      </c>
      <c r="F30" s="380"/>
      <c r="G30" s="696"/>
      <c r="H30" s="696"/>
      <c r="I30" s="698"/>
      <c r="J30" s="713"/>
      <c r="K30" s="380"/>
      <c r="L30" s="703"/>
      <c r="M30" s="703"/>
      <c r="N30" s="704"/>
      <c r="O30" s="1052" t="s">
        <v>817</v>
      </c>
    </row>
    <row r="31" spans="1:15" s="384" customFormat="1" ht="21.6" customHeight="1">
      <c r="A31" s="715"/>
      <c r="B31" s="1121"/>
      <c r="C31" s="730"/>
      <c r="D31" s="730"/>
      <c r="E31" s="1034" t="s">
        <v>253</v>
      </c>
      <c r="F31" s="380"/>
      <c r="G31" s="703"/>
      <c r="H31" s="703"/>
      <c r="I31" s="704"/>
      <c r="J31" s="713"/>
      <c r="K31" s="380"/>
      <c r="L31" s="703"/>
      <c r="M31" s="1132"/>
      <c r="N31" s="698"/>
      <c r="O31" s="1052" t="s">
        <v>821</v>
      </c>
    </row>
    <row r="32" spans="1:15" s="384" customFormat="1" ht="21.6" customHeight="1">
      <c r="A32" s="380"/>
      <c r="B32" s="1120"/>
      <c r="C32" s="713"/>
      <c r="D32" s="713"/>
      <c r="E32" s="713"/>
      <c r="F32" s="380"/>
      <c r="G32" s="703"/>
      <c r="H32" s="703"/>
      <c r="I32" s="704"/>
      <c r="J32" s="713"/>
      <c r="K32" s="380"/>
      <c r="L32" s="706"/>
      <c r="M32" s="1129"/>
      <c r="N32" s="719"/>
      <c r="O32" s="1052" t="s">
        <v>822</v>
      </c>
    </row>
    <row r="33" spans="1:15" s="384" customFormat="1" ht="21.6" customHeight="1">
      <c r="A33" s="380"/>
      <c r="B33" s="703"/>
      <c r="C33" s="704"/>
      <c r="D33" s="704"/>
      <c r="E33" s="704" t="s">
        <v>55</v>
      </c>
      <c r="F33" s="380"/>
      <c r="G33" s="703"/>
      <c r="H33" s="703"/>
      <c r="I33" s="704"/>
      <c r="J33" s="713"/>
      <c r="K33" s="380"/>
      <c r="L33" s="1120"/>
      <c r="M33" s="1120"/>
      <c r="N33" s="713"/>
      <c r="O33" s="577"/>
    </row>
    <row r="34" spans="1:15" s="384" customFormat="1" ht="21.6" customHeight="1">
      <c r="A34" s="713"/>
      <c r="B34" s="703"/>
      <c r="C34" s="704"/>
      <c r="D34" s="704"/>
      <c r="E34" s="704" t="s">
        <v>55</v>
      </c>
      <c r="F34" s="715"/>
      <c r="G34" s="703"/>
      <c r="H34" s="703"/>
      <c r="I34" s="704"/>
      <c r="J34" s="713"/>
      <c r="K34" s="380"/>
      <c r="L34" s="1122"/>
      <c r="M34" s="559"/>
      <c r="N34" s="566"/>
      <c r="O34" s="713"/>
    </row>
    <row r="35" spans="1:15" s="384" customFormat="1" ht="21.6" customHeight="1">
      <c r="A35" s="713"/>
      <c r="B35" s="1120"/>
      <c r="C35" s="713"/>
      <c r="D35" s="713"/>
      <c r="F35" s="715"/>
      <c r="G35" s="703"/>
      <c r="H35" s="703"/>
      <c r="I35" s="704"/>
      <c r="J35" s="713"/>
      <c r="K35" s="380"/>
      <c r="L35" s="703"/>
      <c r="M35" s="703"/>
      <c r="N35" s="698"/>
      <c r="O35" s="713"/>
    </row>
    <row r="36" spans="1:15" s="384" customFormat="1" ht="21.6" customHeight="1">
      <c r="A36" s="713"/>
      <c r="B36" s="1122"/>
      <c r="C36" s="713"/>
      <c r="D36" s="713"/>
      <c r="E36" s="713"/>
      <c r="F36" s="715"/>
      <c r="G36" s="703"/>
      <c r="H36" s="703"/>
      <c r="I36" s="704"/>
      <c r="J36" s="713"/>
      <c r="K36" s="380"/>
      <c r="L36" s="703"/>
      <c r="M36" s="703"/>
      <c r="N36" s="698"/>
      <c r="O36" s="713"/>
    </row>
    <row r="37" spans="1:15" s="384" customFormat="1" ht="21.6" customHeight="1">
      <c r="A37" s="713"/>
      <c r="B37" s="1117"/>
      <c r="C37" s="709"/>
      <c r="D37" s="707"/>
      <c r="E37" s="713"/>
      <c r="F37" s="715"/>
      <c r="G37" s="703"/>
      <c r="H37" s="703"/>
      <c r="I37" s="704"/>
      <c r="J37" s="713"/>
      <c r="K37" s="728"/>
      <c r="L37" s="703"/>
      <c r="M37" s="703"/>
      <c r="N37" s="698"/>
      <c r="O37" s="713"/>
    </row>
    <row r="38" spans="1:15" s="384" customFormat="1" ht="21.6" customHeight="1" thickBot="1">
      <c r="A38" s="736"/>
      <c r="B38" s="731"/>
      <c r="C38" s="732"/>
      <c r="D38" s="733"/>
      <c r="E38" s="734"/>
      <c r="F38" s="734"/>
      <c r="G38" s="1125"/>
      <c r="H38" s="1125"/>
      <c r="I38" s="734"/>
      <c r="J38" s="734"/>
      <c r="K38" s="734"/>
      <c r="L38" s="737"/>
      <c r="M38" s="737"/>
      <c r="N38" s="799"/>
      <c r="O38" s="736"/>
    </row>
    <row r="39" spans="1:15" s="384" customFormat="1" ht="21.6" customHeight="1">
      <c r="A39" s="1133"/>
      <c r="B39" s="1191" t="s">
        <v>334</v>
      </c>
      <c r="C39" s="1051"/>
      <c r="D39" s="1134"/>
      <c r="E39" s="1135"/>
      <c r="F39" s="1135"/>
      <c r="G39" s="1136"/>
      <c r="H39" s="1136"/>
      <c r="I39" s="1135"/>
      <c r="J39" s="1135"/>
      <c r="K39" s="1135"/>
      <c r="L39" s="729"/>
      <c r="M39" s="729"/>
      <c r="N39" s="1137"/>
      <c r="O39" s="1133"/>
    </row>
    <row r="40" spans="1:15" s="384" customFormat="1" ht="21.6" customHeight="1">
      <c r="A40" s="713"/>
      <c r="B40" s="738"/>
      <c r="C40" s="704" t="s">
        <v>345</v>
      </c>
      <c r="D40" s="704"/>
      <c r="E40" s="713"/>
      <c r="F40" s="380"/>
      <c r="G40" s="740"/>
      <c r="H40" s="740"/>
      <c r="I40" s="747"/>
      <c r="J40" s="742"/>
      <c r="K40" s="380"/>
      <c r="L40" s="740"/>
      <c r="M40" s="740"/>
      <c r="N40" s="746"/>
      <c r="O40" s="742"/>
    </row>
    <row r="41" spans="1:15" s="384" customFormat="1" ht="21.6" customHeight="1">
      <c r="A41" s="713"/>
      <c r="B41" s="738"/>
      <c r="C41" s="704" t="s">
        <v>346</v>
      </c>
      <c r="D41" s="704"/>
      <c r="E41" s="713"/>
      <c r="F41" s="380"/>
      <c r="G41" s="740"/>
      <c r="H41" s="740"/>
      <c r="I41" s="741"/>
      <c r="J41" s="742"/>
      <c r="K41" s="380"/>
      <c r="L41" s="743"/>
      <c r="M41" s="1050"/>
      <c r="N41" s="746"/>
      <c r="O41" s="742"/>
    </row>
    <row r="42" spans="1:15" s="384" customFormat="1" ht="22.65" customHeight="1">
      <c r="A42" s="380"/>
      <c r="B42" s="704"/>
      <c r="C42" s="704" t="s">
        <v>347</v>
      </c>
      <c r="D42" s="704"/>
      <c r="E42" s="713"/>
      <c r="F42" s="380"/>
      <c r="G42" s="740"/>
      <c r="H42" s="740"/>
      <c r="I42" s="741"/>
      <c r="J42" s="742"/>
      <c r="K42" s="380"/>
      <c r="L42" s="740"/>
      <c r="M42" s="740"/>
      <c r="N42" s="741"/>
      <c r="O42" s="742"/>
    </row>
    <row r="43" spans="1:15" s="384" customFormat="1" ht="22.65" customHeight="1">
      <c r="A43" s="380"/>
      <c r="B43" s="704"/>
      <c r="C43" s="704" t="s">
        <v>348</v>
      </c>
      <c r="D43" s="704"/>
      <c r="E43" s="713"/>
      <c r="F43" s="380"/>
      <c r="G43" s="740"/>
      <c r="H43" s="740"/>
      <c r="I43" s="747"/>
      <c r="J43" s="744"/>
      <c r="K43" s="728"/>
      <c r="L43" s="745"/>
      <c r="M43" s="740"/>
      <c r="N43" s="746"/>
      <c r="O43" s="744"/>
    </row>
    <row r="44" spans="1:15" s="384" customFormat="1" ht="22.65" customHeight="1">
      <c r="A44" s="380"/>
      <c r="B44" s="704"/>
      <c r="C44" s="704" t="s">
        <v>353</v>
      </c>
      <c r="D44" s="704"/>
      <c r="E44" s="713"/>
      <c r="F44" s="380"/>
      <c r="G44" s="740"/>
      <c r="H44" s="743"/>
      <c r="I44" s="747"/>
      <c r="J44" s="744"/>
      <c r="K44" s="728"/>
      <c r="L44" s="745"/>
      <c r="M44" s="740"/>
      <c r="N44" s="746"/>
      <c r="O44" s="744"/>
    </row>
    <row r="45" spans="1:15" s="384" customFormat="1" ht="22.65" customHeight="1">
      <c r="A45" s="380"/>
      <c r="B45" s="738"/>
      <c r="C45" s="704" t="s">
        <v>349</v>
      </c>
      <c r="D45" s="738"/>
      <c r="E45" s="739"/>
      <c r="F45" s="380"/>
      <c r="G45" s="740"/>
      <c r="H45" s="743"/>
      <c r="I45" s="747"/>
      <c r="J45" s="745"/>
      <c r="K45" s="695"/>
      <c r="L45" s="748"/>
      <c r="M45" s="743"/>
      <c r="N45" s="743"/>
      <c r="O45" s="749"/>
    </row>
    <row r="46" spans="1:15" s="384" customFormat="1" ht="17.399999999999999">
      <c r="A46" s="380"/>
      <c r="B46" s="738"/>
      <c r="C46" s="704" t="s">
        <v>343</v>
      </c>
      <c r="D46" s="750"/>
      <c r="E46" s="751"/>
      <c r="F46" s="752"/>
      <c r="G46" s="740"/>
      <c r="H46" s="743"/>
      <c r="I46" s="747"/>
      <c r="J46" s="745"/>
      <c r="K46" s="695"/>
      <c r="L46" s="748"/>
      <c r="M46" s="743"/>
      <c r="N46" s="743"/>
      <c r="O46" s="749"/>
    </row>
    <row r="47" spans="1:15" s="384" customFormat="1" ht="17.399999999999999">
      <c r="A47" s="380"/>
      <c r="B47" s="738"/>
      <c r="C47" s="704" t="s">
        <v>344</v>
      </c>
      <c r="D47" s="738"/>
      <c r="E47" s="739"/>
      <c r="F47" s="380"/>
      <c r="G47" s="745"/>
      <c r="H47" s="740"/>
      <c r="I47" s="753"/>
      <c r="J47" s="745"/>
      <c r="K47" s="695"/>
      <c r="L47" s="748"/>
      <c r="M47" s="743"/>
      <c r="N47" s="743"/>
      <c r="O47" s="749"/>
    </row>
    <row r="48" spans="1:15" s="384" customFormat="1" ht="17.399999999999999">
      <c r="A48" s="380"/>
      <c r="B48" s="738"/>
      <c r="C48" s="704" t="s">
        <v>350</v>
      </c>
      <c r="D48" s="738"/>
      <c r="E48" s="739"/>
      <c r="F48" s="380"/>
      <c r="G48" s="745"/>
      <c r="H48" s="740"/>
      <c r="I48" s="753"/>
      <c r="J48" s="745"/>
      <c r="K48" s="695"/>
      <c r="L48" s="748"/>
      <c r="M48" s="743"/>
      <c r="N48" s="743"/>
      <c r="O48" s="749"/>
    </row>
    <row r="49" spans="1:15" s="384" customFormat="1" ht="17.399999999999999">
      <c r="A49" s="380"/>
      <c r="B49" s="738"/>
      <c r="C49" s="704" t="s">
        <v>282</v>
      </c>
      <c r="D49" s="738"/>
      <c r="E49" s="739"/>
      <c r="F49" s="380"/>
      <c r="G49" s="745"/>
      <c r="H49" s="740"/>
      <c r="I49" s="753"/>
      <c r="J49" s="745"/>
      <c r="K49" s="695"/>
      <c r="L49" s="748"/>
      <c r="M49" s="743"/>
      <c r="N49" s="743"/>
      <c r="O49" s="742"/>
    </row>
    <row r="50" spans="1:15" s="384" customFormat="1" ht="17.399999999999999">
      <c r="A50" s="380"/>
      <c r="B50" s="738"/>
      <c r="C50" s="704" t="s">
        <v>283</v>
      </c>
      <c r="D50" s="738"/>
      <c r="E50" s="739"/>
      <c r="F50" s="380"/>
      <c r="G50" s="748"/>
      <c r="H50" s="740"/>
      <c r="I50" s="753"/>
      <c r="J50" s="745"/>
      <c r="K50" s="695"/>
      <c r="L50" s="748"/>
      <c r="M50" s="740"/>
      <c r="N50" s="740"/>
      <c r="O50" s="742"/>
    </row>
    <row r="51" spans="1:15" s="384" customFormat="1" ht="17.399999999999999">
      <c r="A51" s="380"/>
      <c r="B51" s="715"/>
      <c r="C51" s="704" t="s">
        <v>284</v>
      </c>
      <c r="D51" s="715"/>
      <c r="E51" s="380"/>
      <c r="F51" s="380"/>
      <c r="G51" s="745"/>
      <c r="H51" s="743"/>
      <c r="I51" s="740"/>
      <c r="J51" s="742"/>
      <c r="K51" s="380"/>
      <c r="L51" s="748"/>
      <c r="M51" s="740"/>
      <c r="N51" s="753"/>
      <c r="O51" s="744"/>
    </row>
    <row r="52" spans="1:15" s="384" customFormat="1" ht="17.399999999999999">
      <c r="A52" s="380"/>
      <c r="B52" s="715"/>
      <c r="C52" s="704" t="s">
        <v>285</v>
      </c>
      <c r="D52" s="715"/>
      <c r="E52" s="380"/>
      <c r="F52" s="380"/>
      <c r="G52" s="745"/>
      <c r="H52" s="740"/>
      <c r="I52" s="753"/>
      <c r="J52" s="742"/>
      <c r="K52" s="380"/>
      <c r="L52" s="748"/>
      <c r="M52" s="740"/>
      <c r="N52" s="740"/>
      <c r="O52" s="748"/>
    </row>
    <row r="53" spans="1:15" s="384" customFormat="1" ht="17.399999999999999">
      <c r="A53" s="380"/>
      <c r="B53" s="738"/>
      <c r="C53" s="704" t="s">
        <v>286</v>
      </c>
      <c r="D53" s="754"/>
      <c r="E53" s="755"/>
      <c r="F53" s="756"/>
      <c r="G53" s="745"/>
      <c r="H53" s="704"/>
      <c r="I53" s="740"/>
      <c r="J53" s="742"/>
      <c r="K53" s="380"/>
      <c r="L53" s="748"/>
      <c r="M53" s="697"/>
      <c r="N53" s="753"/>
      <c r="O53" s="744"/>
    </row>
    <row r="54" spans="1:15" s="384" customFormat="1" ht="17.399999999999999">
      <c r="A54" s="380"/>
      <c r="B54" s="738"/>
      <c r="C54" s="704" t="s">
        <v>287</v>
      </c>
      <c r="D54" s="754"/>
      <c r="E54" s="755"/>
      <c r="F54" s="756"/>
      <c r="G54" s="745"/>
      <c r="H54" s="697"/>
      <c r="I54" s="753"/>
      <c r="J54" s="742"/>
      <c r="K54" s="380"/>
      <c r="L54" s="748"/>
      <c r="M54" s="697"/>
      <c r="N54" s="740"/>
      <c r="O54" s="748"/>
    </row>
    <row r="55" spans="1:15" s="384" customFormat="1" ht="17.399999999999999">
      <c r="A55" s="380"/>
      <c r="B55" s="738"/>
      <c r="C55" s="704" t="s">
        <v>338</v>
      </c>
      <c r="D55" s="754"/>
      <c r="E55" s="755"/>
      <c r="F55" s="756"/>
      <c r="G55" s="715"/>
      <c r="H55" s="704"/>
      <c r="I55" s="715" t="s">
        <v>56</v>
      </c>
      <c r="J55" s="757"/>
      <c r="K55" s="758"/>
      <c r="L55" s="715"/>
      <c r="M55" s="697"/>
      <c r="N55" s="728" t="s">
        <v>57</v>
      </c>
      <c r="O55" s="704"/>
    </row>
    <row r="56" spans="1:15" s="384" customFormat="1" ht="17.399999999999999">
      <c r="A56" s="380"/>
      <c r="B56" s="759" t="s">
        <v>351</v>
      </c>
      <c r="C56" s="381"/>
      <c r="D56" s="381"/>
      <c r="F56" s="383"/>
      <c r="G56" s="381"/>
      <c r="H56" s="381"/>
      <c r="I56" s="381"/>
      <c r="K56" s="383"/>
      <c r="L56" s="381"/>
      <c r="M56" s="381"/>
      <c r="N56" s="381"/>
    </row>
    <row r="57" spans="1:15" s="384" customFormat="1" ht="17.399999999999999">
      <c r="A57" s="713"/>
      <c r="B57" s="381"/>
      <c r="C57" s="381"/>
      <c r="D57" s="381"/>
      <c r="F57" s="383"/>
      <c r="G57" s="381"/>
      <c r="H57" s="381"/>
      <c r="I57" s="381"/>
      <c r="K57" s="383"/>
      <c r="L57" s="381"/>
      <c r="M57" s="381"/>
      <c r="N57" s="381"/>
    </row>
    <row r="58" spans="1:15" s="384" customFormat="1" ht="17.399999999999999">
      <c r="B58" s="381"/>
      <c r="C58" s="381"/>
      <c r="D58" s="381"/>
      <c r="F58" s="383"/>
      <c r="G58" s="381"/>
      <c r="H58" s="381"/>
      <c r="I58" s="381"/>
      <c r="K58" s="383"/>
      <c r="L58" s="381"/>
      <c r="M58" s="381"/>
      <c r="N58" s="381"/>
    </row>
  </sheetData>
  <mergeCells count="5">
    <mergeCell ref="A1:I1"/>
    <mergeCell ref="A2:E2"/>
    <mergeCell ref="G2:J2"/>
    <mergeCell ref="L2:O2"/>
    <mergeCell ref="L1:O1"/>
  </mergeCells>
  <phoneticPr fontId="40" type="noConversion"/>
  <conditionalFormatting sqref="A7:A11 F14:F21 B18:D19 I42 B11:D11 F34:F37 K16:K18 K9:K14 D9:D10 A3:A5 G41:I41 B21:D21 B3:D3 D22 K3 D13:D14 P3:XFD32 Q33:XFD34 L11 N41:N42 K21:K25 F8:F12 F5 C28 N5 G11:I11 G22:I22 E33:E34 O25:O26 D4:D5 I21:I23 I3 D27 I15:I19 I7:I11 I5 N17 N9:N11 N31:N32 N34:N37 H30:I30 F29 E28 D38:D39 A13:A40 P35:XFD41">
    <cfRule type="cellIs" dxfId="3984" priority="637" operator="equal">
      <formula>"Prep"</formula>
    </cfRule>
    <cfRule type="cellIs" dxfId="3983" priority="638" operator="equal">
      <formula>"SL"</formula>
    </cfRule>
    <cfRule type="cellIs" dxfId="3982" priority="639" operator="equal">
      <formula>"AL"</formula>
    </cfRule>
  </conditionalFormatting>
  <conditionalFormatting sqref="B9:C9 G21:H21 F14:F17 B16:C16 B18:D19 F34:F37 D8:D9 K16:K18 K9:K14 L40:M44 B21:D22 L31 L14 N41 G9 G17 G19 L42:N42 B10:D11 D14 L11:N11 K3:M3 N5 N9:N10 N17 G41:I42 G44:H48 G11:I11 G22:I22 D3:D5 I21:I23 G40:H42 B31:C31 I15:I19 D27:D28 I7:I11 I5 L18:L20 N31:N32 N34:N37 H30:I30 B38 D38:D39">
    <cfRule type="cellIs" dxfId="3981" priority="635" operator="equal">
      <formula>"SL"</formula>
    </cfRule>
    <cfRule type="cellIs" dxfId="3980" priority="636" operator="equal">
      <formula>"AL"</formula>
    </cfRule>
  </conditionalFormatting>
  <conditionalFormatting sqref="D18:D19 D16 D21:D22 D13:D14 N41:N42 I44:I46 D3:D5 I21:I23 I40:I42 D7:D11 I3 D27:D28 I5 D31 I15:I19 I7:I13 N23:N24 N3:N6 N8:N21 N31:N32 I29:I30 D38:D39 N34:N39">
    <cfRule type="cellIs" dxfId="3979" priority="631" operator="equal">
      <formula>"SL"</formula>
    </cfRule>
    <cfRule type="cellIs" dxfId="3978" priority="632" operator="equal">
      <formula>"SL"</formula>
    </cfRule>
    <cfRule type="cellIs" dxfId="3977" priority="633" operator="equal">
      <formula>"SL"</formula>
    </cfRule>
    <cfRule type="cellIs" dxfId="3976" priority="634" operator="equal">
      <formula>"AL"</formula>
    </cfRule>
  </conditionalFormatting>
  <conditionalFormatting sqref="I30 N23:N24 N3:N6 N8:N21">
    <cfRule type="cellIs" dxfId="3975" priority="629" operator="equal">
      <formula>"NA"</formula>
    </cfRule>
    <cfRule type="cellIs" dxfId="3974" priority="630" operator="equal">
      <formula>"AL"</formula>
    </cfRule>
  </conditionalFormatting>
  <conditionalFormatting sqref="B10:C10">
    <cfRule type="cellIs" dxfId="3973" priority="610" operator="equal">
      <formula>"SL"</formula>
    </cfRule>
    <cfRule type="cellIs" dxfId="3972" priority="611" operator="equal">
      <formula>"AL"</formula>
    </cfRule>
  </conditionalFormatting>
  <conditionalFormatting sqref="F22">
    <cfRule type="cellIs" dxfId="3971" priority="607" operator="equal">
      <formula>"Prep"</formula>
    </cfRule>
    <cfRule type="cellIs" dxfId="3970" priority="608" operator="equal">
      <formula>"SL"</formula>
    </cfRule>
    <cfRule type="cellIs" dxfId="3969" priority="609" operator="equal">
      <formula>"AL"</formula>
    </cfRule>
  </conditionalFormatting>
  <conditionalFormatting sqref="G30">
    <cfRule type="cellIs" dxfId="3968" priority="496" operator="equal">
      <formula>"SL"</formula>
    </cfRule>
    <cfRule type="cellIs" dxfId="3967" priority="497" operator="equal">
      <formula>"AL"</formula>
    </cfRule>
  </conditionalFormatting>
  <conditionalFormatting sqref="G30">
    <cfRule type="cellIs" dxfId="3966" priority="493" operator="equal">
      <formula>"Prep"</formula>
    </cfRule>
    <cfRule type="cellIs" dxfId="3965" priority="494" operator="equal">
      <formula>"SL"</formula>
    </cfRule>
    <cfRule type="cellIs" dxfId="3964" priority="495" operator="equal">
      <formula>"AL"</formula>
    </cfRule>
  </conditionalFormatting>
  <conditionalFormatting sqref="G30">
    <cfRule type="cellIs" dxfId="3963" priority="490" operator="equal">
      <formula>"Prep"</formula>
    </cfRule>
    <cfRule type="cellIs" dxfId="3962" priority="491" operator="equal">
      <formula>"SL"</formula>
    </cfRule>
    <cfRule type="cellIs" dxfId="3961" priority="492" operator="equal">
      <formula>"AL"</formula>
    </cfRule>
  </conditionalFormatting>
  <conditionalFormatting sqref="G30">
    <cfRule type="cellIs" dxfId="3960" priority="488" operator="equal">
      <formula>"SL"</formula>
    </cfRule>
    <cfRule type="cellIs" dxfId="3959" priority="489" operator="equal">
      <formula>"AL"</formula>
    </cfRule>
  </conditionalFormatting>
  <conditionalFormatting sqref="K4 K7">
    <cfRule type="cellIs" dxfId="3958" priority="474" operator="equal">
      <formula>"SL"</formula>
    </cfRule>
    <cfRule type="cellIs" dxfId="3957" priority="475" operator="equal">
      <formula>"AL"</formula>
    </cfRule>
  </conditionalFormatting>
  <conditionalFormatting sqref="K7">
    <cfRule type="cellIs" dxfId="3956" priority="476" operator="equal">
      <formula>"Prep"</formula>
    </cfRule>
    <cfRule type="cellIs" dxfId="3955" priority="477" operator="equal">
      <formula>"SL"</formula>
    </cfRule>
    <cfRule type="cellIs" dxfId="3954" priority="478" operator="equal">
      <formula>"AL"</formula>
    </cfRule>
  </conditionalFormatting>
  <conditionalFormatting sqref="K8 K4:K6">
    <cfRule type="cellIs" dxfId="3953" priority="467" operator="equal">
      <formula>"SL"</formula>
    </cfRule>
    <cfRule type="cellIs" dxfId="3952" priority="468" operator="equal">
      <formula>"AL"</formula>
    </cfRule>
  </conditionalFormatting>
  <conditionalFormatting sqref="K8 K4:K6">
    <cfRule type="cellIs" dxfId="3951" priority="471" operator="equal">
      <formula>"Prep"</formula>
    </cfRule>
    <cfRule type="cellIs" dxfId="3950" priority="472" operator="equal">
      <formula>"SL"</formula>
    </cfRule>
    <cfRule type="cellIs" dxfId="3949" priority="473" operator="equal">
      <formula>"AL"</formula>
    </cfRule>
  </conditionalFormatting>
  <conditionalFormatting sqref="K3">
    <cfRule type="cellIs" dxfId="3948" priority="469" operator="equal">
      <formula>"SL"</formula>
    </cfRule>
    <cfRule type="cellIs" dxfId="3947" priority="470" operator="equal">
      <formula>"AL"</formula>
    </cfRule>
  </conditionalFormatting>
  <conditionalFormatting sqref="F3">
    <cfRule type="cellIs" dxfId="3946" priority="464" operator="equal">
      <formula>"Prep"</formula>
    </cfRule>
    <cfRule type="cellIs" dxfId="3945" priority="465" operator="equal">
      <formula>"SL"</formula>
    </cfRule>
    <cfRule type="cellIs" dxfId="3944" priority="466" operator="equal">
      <formula>"AL"</formula>
    </cfRule>
  </conditionalFormatting>
  <conditionalFormatting sqref="F3">
    <cfRule type="cellIs" dxfId="3943" priority="462" operator="equal">
      <formula>"SL"</formula>
    </cfRule>
    <cfRule type="cellIs" dxfId="3942" priority="463" operator="equal">
      <formula>"AL"</formula>
    </cfRule>
  </conditionalFormatting>
  <conditionalFormatting sqref="F3">
    <cfRule type="cellIs" dxfId="3941" priority="460" operator="equal">
      <formula>"SL"</formula>
    </cfRule>
    <cfRule type="cellIs" dxfId="3940" priority="461" operator="equal">
      <formula>"AL"</formula>
    </cfRule>
  </conditionalFormatting>
  <conditionalFormatting sqref="B45:B55 D40:F41 D45:F55 B39:B41">
    <cfRule type="cellIs" dxfId="3939" priority="431" operator="equal">
      <formula>"Prep"</formula>
    </cfRule>
    <cfRule type="cellIs" dxfId="3938" priority="432" operator="equal">
      <formula>"SL"</formula>
    </cfRule>
    <cfRule type="cellIs" dxfId="3937" priority="433" operator="equal">
      <formula>"AL"</formula>
    </cfRule>
  </conditionalFormatting>
  <conditionalFormatting sqref="K16:M16 G16:H16 F15:H15 B16:D23 B56:F1048576 K12:N12 D14 P1:XFD32 Q33:XFD34 A2:F2 A1:I1 K1:L1 K2:O2 K7:K14 A3:D4 F14 F16:F32 G40:O42 G46:O1048576 J43:O45 G44:I45 B34:D34 L29:N29 E33:E34 O25:O26 I19 F12:G12 G19 G21:I23 D40:F55 B5:D11 F3:I3 G18:I18 B26:D28 F7:I11 F4:F6 G5:I5 B31:D31 L19:M20 L12:M15 I15:I17 I12:I13 L23:N24 K3:N6 L9:N9 N12:N21 L11:N11 N10 L31:N32 G29:I30 F34:F37 K17:K37 B39:B55 A5:A1048576 P35:XFD1048576 L35:N39 D38:E39">
    <cfRule type="cellIs" dxfId="3936" priority="422" operator="equal">
      <formula>"WC"</formula>
    </cfRule>
    <cfRule type="cellIs" dxfId="3935" priority="423" operator="equal">
      <formula>"TR"</formula>
    </cfRule>
  </conditionalFormatting>
  <conditionalFormatting sqref="L14 L29:N29 B15:D15 G17:H17 B27:C27 L31:M31 B24:D24 G10:H11 L38:N39 L5:M5 G19 G12 I19 I12 L32:N32 B7:D8 G23:I23 G9:I9 G7:I7 L19:M20 L9:M9 L11:M13 C39:D39 B38:D38">
    <cfRule type="expression" dxfId="3934" priority="376">
      <formula>ROW()=CELL("ROW")</formula>
    </cfRule>
  </conditionalFormatting>
  <conditionalFormatting sqref="L14 L29:N29 B15:D15 G17:H17 B27:C27 L31:M31 B24:D24 G10:H11 L38:N39 L5:M5 G19 G12 I19 I12 L32:N32 B7:D8 G23:I23 G9:I9 G7:I7 L19:M20 L9:M9 L11:M13 C39:D39 B38:D38">
    <cfRule type="expression" dxfId="3933" priority="375">
      <formula>ROW()=CELL("ROW")</formula>
    </cfRule>
  </conditionalFormatting>
  <conditionalFormatting sqref="B38">
    <cfRule type="cellIs" dxfId="3932" priority="302" operator="equal">
      <formula>"SL"</formula>
    </cfRule>
    <cfRule type="cellIs" dxfId="3931" priority="303" operator="equal">
      <formula>"AL"</formula>
    </cfRule>
  </conditionalFormatting>
  <conditionalFormatting sqref="B38:C38 C39">
    <cfRule type="expression" dxfId="3930" priority="301">
      <formula>ROW()=CELL("ROW")</formula>
    </cfRule>
  </conditionalFormatting>
  <conditionalFormatting sqref="B38:C38 C39">
    <cfRule type="expression" dxfId="3929" priority="300">
      <formula>ROW()=CELL("ROW")</formula>
    </cfRule>
  </conditionalFormatting>
  <conditionalFormatting sqref="M41">
    <cfRule type="expression" dxfId="3928" priority="295">
      <formula>ROW()=CELL("ROW")</formula>
    </cfRule>
  </conditionalFormatting>
  <conditionalFormatting sqref="M41">
    <cfRule type="expression" dxfId="3927" priority="294">
      <formula>ROW()=CELL("ROW")</formula>
    </cfRule>
  </conditionalFormatting>
  <conditionalFormatting sqref="N12">
    <cfRule type="cellIs" dxfId="3926" priority="274" operator="equal">
      <formula>"Prep"</formula>
    </cfRule>
    <cfRule type="cellIs" dxfId="3925" priority="275" operator="equal">
      <formula>"SL"</formula>
    </cfRule>
    <cfRule type="cellIs" dxfId="3924" priority="276" operator="equal">
      <formula>"AL"</formula>
    </cfRule>
  </conditionalFormatting>
  <conditionalFormatting sqref="N12">
    <cfRule type="cellIs" dxfId="3923" priority="272" operator="equal">
      <formula>"SL"</formula>
    </cfRule>
    <cfRule type="cellIs" dxfId="3922" priority="273" operator="equal">
      <formula>"AL"</formula>
    </cfRule>
  </conditionalFormatting>
  <conditionalFormatting sqref="N12">
    <cfRule type="cellIs" dxfId="3921" priority="268" operator="equal">
      <formula>"SL"</formula>
    </cfRule>
    <cfRule type="cellIs" dxfId="3920" priority="269" operator="equal">
      <formula>"SL"</formula>
    </cfRule>
    <cfRule type="cellIs" dxfId="3919" priority="270" operator="equal">
      <formula>"SL"</formula>
    </cfRule>
    <cfRule type="cellIs" dxfId="3918" priority="271" operator="equal">
      <formula>"AL"</formula>
    </cfRule>
  </conditionalFormatting>
  <conditionalFormatting sqref="M12:N12">
    <cfRule type="cellIs" dxfId="3917" priority="266" operator="equal">
      <formula>"WC"</formula>
    </cfRule>
    <cfRule type="cellIs" dxfId="3916" priority="267" operator="equal">
      <formula>"TR"</formula>
    </cfRule>
  </conditionalFormatting>
  <conditionalFormatting sqref="M12:N12">
    <cfRule type="expression" dxfId="3915" priority="265">
      <formula>ROW()=CELL("ROW")</formula>
    </cfRule>
  </conditionalFormatting>
  <conditionalFormatting sqref="M12:N12">
    <cfRule type="expression" dxfId="3914" priority="264">
      <formula>ROW()=CELL("ROW")</formula>
    </cfRule>
  </conditionalFormatting>
  <conditionalFormatting sqref="B37">
    <cfRule type="cellIs" dxfId="3913" priority="262" operator="equal">
      <formula>"SL"</formula>
    </cfRule>
    <cfRule type="cellIs" dxfId="3912" priority="263" operator="equal">
      <formula>"AL"</formula>
    </cfRule>
  </conditionalFormatting>
  <conditionalFormatting sqref="B37:C37">
    <cfRule type="expression" dxfId="3911" priority="261">
      <formula>ROW()=CELL("ROW")</formula>
    </cfRule>
  </conditionalFormatting>
  <conditionalFormatting sqref="B37:C37">
    <cfRule type="expression" dxfId="3910" priority="260">
      <formula>ROW()=CELL("ROW")</formula>
    </cfRule>
  </conditionalFormatting>
  <conditionalFormatting sqref="C40:C41 C45:C55">
    <cfRule type="cellIs" dxfId="3909" priority="255" operator="equal">
      <formula>"Prep"</formula>
    </cfRule>
    <cfRule type="cellIs" dxfId="3908" priority="256" operator="equal">
      <formula>"SL"</formula>
    </cfRule>
    <cfRule type="cellIs" dxfId="3907" priority="257" operator="equal">
      <formula>"AL"</formula>
    </cfRule>
  </conditionalFormatting>
  <conditionalFormatting sqref="C40:C43 C45:C55">
    <cfRule type="cellIs" dxfId="3906" priority="253" operator="equal">
      <formula>"WC"</formula>
    </cfRule>
    <cfRule type="cellIs" dxfId="3905" priority="254" operator="equal">
      <formula>"TR"</formula>
    </cfRule>
  </conditionalFormatting>
  <conditionalFormatting sqref="G4:I4">
    <cfRule type="expression" dxfId="3904" priority="238">
      <formula>ROW()=CELL("ROW")</formula>
    </cfRule>
  </conditionalFormatting>
  <conditionalFormatting sqref="G4:I4">
    <cfRule type="expression" dxfId="3903" priority="237">
      <formula>ROW()=CELL("ROW")</formula>
    </cfRule>
  </conditionalFormatting>
  <conditionalFormatting sqref="B25:C25">
    <cfRule type="cellIs" dxfId="3902" priority="231" operator="equal">
      <formula>"SL"</formula>
    </cfRule>
    <cfRule type="cellIs" dxfId="3901" priority="232" operator="equal">
      <formula>"AL"</formula>
    </cfRule>
  </conditionalFormatting>
  <conditionalFormatting sqref="B25:C25">
    <cfRule type="cellIs" dxfId="3900" priority="229" operator="equal">
      <formula>"WC"</formula>
    </cfRule>
    <cfRule type="cellIs" dxfId="3899" priority="230" operator="equal">
      <formula>"TR"</formula>
    </cfRule>
  </conditionalFormatting>
  <conditionalFormatting sqref="B25:C25">
    <cfRule type="expression" dxfId="3898" priority="228">
      <formula>ROW()=CELL("ROW")</formula>
    </cfRule>
  </conditionalFormatting>
  <conditionalFormatting sqref="B25:C25">
    <cfRule type="expression" dxfId="3897" priority="227">
      <formula>ROW()=CELL("ROW")</formula>
    </cfRule>
  </conditionalFormatting>
  <conditionalFormatting sqref="H19">
    <cfRule type="cellIs" dxfId="3896" priority="225" operator="equal">
      <formula>"SL"</formula>
    </cfRule>
    <cfRule type="cellIs" dxfId="3895" priority="226" operator="equal">
      <formula>"AL"</formula>
    </cfRule>
  </conditionalFormatting>
  <conditionalFormatting sqref="H19">
    <cfRule type="cellIs" dxfId="3894" priority="223" operator="equal">
      <formula>"WC"</formula>
    </cfRule>
    <cfRule type="cellIs" dxfId="3893" priority="224" operator="equal">
      <formula>"TR"</formula>
    </cfRule>
  </conditionalFormatting>
  <conditionalFormatting sqref="L17">
    <cfRule type="cellIs" dxfId="3892" priority="221" operator="equal">
      <formula>"SL"</formula>
    </cfRule>
    <cfRule type="cellIs" dxfId="3891" priority="222" operator="equal">
      <formula>"AL"</formula>
    </cfRule>
  </conditionalFormatting>
  <conditionalFormatting sqref="L17:M17">
    <cfRule type="expression" dxfId="3890" priority="220">
      <formula>ROW()=CELL("ROW")</formula>
    </cfRule>
  </conditionalFormatting>
  <conditionalFormatting sqref="L17:M17">
    <cfRule type="expression" dxfId="3889" priority="219">
      <formula>ROW()=CELL("ROW")</formula>
    </cfRule>
  </conditionalFormatting>
  <conditionalFormatting sqref="G3:I3">
    <cfRule type="cellIs" dxfId="3888" priority="212" operator="equal">
      <formula>"Prep"</formula>
    </cfRule>
    <cfRule type="cellIs" dxfId="3887" priority="213" operator="equal">
      <formula>"SL"</formula>
    </cfRule>
    <cfRule type="cellIs" dxfId="3886" priority="214" operator="equal">
      <formula>"AL"</formula>
    </cfRule>
  </conditionalFormatting>
  <conditionalFormatting sqref="G3:I3">
    <cfRule type="cellIs" dxfId="3885" priority="210" operator="equal">
      <formula>"SL"</formula>
    </cfRule>
    <cfRule type="cellIs" dxfId="3884" priority="211" operator="equal">
      <formula>"AL"</formula>
    </cfRule>
  </conditionalFormatting>
  <conditionalFormatting sqref="C44">
    <cfRule type="cellIs" dxfId="3883" priority="208" operator="equal">
      <formula>"WC"</formula>
    </cfRule>
    <cfRule type="cellIs" dxfId="3882" priority="209" operator="equal">
      <formula>"TR"</formula>
    </cfRule>
  </conditionalFormatting>
  <conditionalFormatting sqref="G2:J2">
    <cfRule type="cellIs" dxfId="3881" priority="198" operator="equal">
      <formula>"WC"</formula>
    </cfRule>
    <cfRule type="cellIs" dxfId="3880" priority="199" operator="equal">
      <formula>"TR"</formula>
    </cfRule>
  </conditionalFormatting>
  <conditionalFormatting sqref="E30:E31">
    <cfRule type="cellIs" dxfId="3879" priority="158" operator="equal">
      <formula>"WC"</formula>
    </cfRule>
    <cfRule type="cellIs" dxfId="3878" priority="159" operator="equal">
      <formula>"TR"</formula>
    </cfRule>
  </conditionalFormatting>
  <conditionalFormatting sqref="O14:O16">
    <cfRule type="cellIs" dxfId="3877" priority="142" operator="equal">
      <formula>"Prep"</formula>
    </cfRule>
    <cfRule type="cellIs" dxfId="3876" priority="143" operator="equal">
      <formula>"SL"</formula>
    </cfRule>
    <cfRule type="cellIs" dxfId="3875" priority="144" operator="equal">
      <formula>"AL"</formula>
    </cfRule>
  </conditionalFormatting>
  <conditionalFormatting sqref="O14:O16">
    <cfRule type="cellIs" dxfId="3874" priority="140" operator="equal">
      <formula>"SL"</formula>
    </cfRule>
    <cfRule type="cellIs" dxfId="3873" priority="141" operator="equal">
      <formula>"AL"</formula>
    </cfRule>
  </conditionalFormatting>
  <conditionalFormatting sqref="O3">
    <cfRule type="cellIs" dxfId="3872" priority="131" operator="equal">
      <formula>"SL"</formula>
    </cfRule>
    <cfRule type="cellIs" dxfId="3871" priority="132" operator="equal">
      <formula>"AL"</formula>
    </cfRule>
  </conditionalFormatting>
  <conditionalFormatting sqref="O3">
    <cfRule type="cellIs" dxfId="3870" priority="133" operator="equal">
      <formula>"Prep"</formula>
    </cfRule>
    <cfRule type="cellIs" dxfId="3869" priority="134" operator="equal">
      <formula>"SL"</formula>
    </cfRule>
    <cfRule type="cellIs" dxfId="3868" priority="135" operator="equal">
      <formula>"AL"</formula>
    </cfRule>
  </conditionalFormatting>
  <conditionalFormatting sqref="O3">
    <cfRule type="cellIs" dxfId="3867" priority="129" operator="equal">
      <formula>"SL"</formula>
    </cfRule>
    <cfRule type="cellIs" dxfId="3866" priority="130" operator="equal">
      <formula>"AL"</formula>
    </cfRule>
  </conditionalFormatting>
  <conditionalFormatting sqref="O7">
    <cfRule type="cellIs" dxfId="3865" priority="124" operator="equal">
      <formula>"SL"</formula>
    </cfRule>
    <cfRule type="cellIs" dxfId="3864" priority="125" operator="equal">
      <formula>"AL"</formula>
    </cfRule>
  </conditionalFormatting>
  <conditionalFormatting sqref="O7">
    <cfRule type="cellIs" dxfId="3863" priority="126" operator="equal">
      <formula>"Prep"</formula>
    </cfRule>
    <cfRule type="cellIs" dxfId="3862" priority="127" operator="equal">
      <formula>"SL"</formula>
    </cfRule>
    <cfRule type="cellIs" dxfId="3861" priority="128" operator="equal">
      <formula>"AL"</formula>
    </cfRule>
  </conditionalFormatting>
  <conditionalFormatting sqref="O7">
    <cfRule type="cellIs" dxfId="3860" priority="122" operator="equal">
      <formula>"SL"</formula>
    </cfRule>
    <cfRule type="cellIs" dxfId="3859" priority="123" operator="equal">
      <formula>"AL"</formula>
    </cfRule>
  </conditionalFormatting>
  <conditionalFormatting sqref="O3:O5 O19:O21 O7:O16">
    <cfRule type="cellIs" dxfId="3858" priority="120" operator="equal">
      <formula>"WC"</formula>
    </cfRule>
    <cfRule type="cellIs" dxfId="3857" priority="121" operator="equal">
      <formula>"TR"</formula>
    </cfRule>
  </conditionalFormatting>
  <conditionalFormatting sqref="O7">
    <cfRule type="cellIs" dxfId="3856" priority="115" operator="equal">
      <formula>"SL"</formula>
    </cfRule>
    <cfRule type="cellIs" dxfId="3855" priority="116" operator="equal">
      <formula>"AL"</formula>
    </cfRule>
  </conditionalFormatting>
  <conditionalFormatting sqref="O7">
    <cfRule type="cellIs" dxfId="3854" priority="117" operator="equal">
      <formula>"Prep"</formula>
    </cfRule>
    <cfRule type="cellIs" dxfId="3853" priority="118" operator="equal">
      <formula>"SL"</formula>
    </cfRule>
    <cfRule type="cellIs" dxfId="3852" priority="119" operator="equal">
      <formula>"AL"</formula>
    </cfRule>
  </conditionalFormatting>
  <conditionalFormatting sqref="O7">
    <cfRule type="cellIs" dxfId="3851" priority="113" operator="equal">
      <formula>"SL"</formula>
    </cfRule>
    <cfRule type="cellIs" dxfId="3850" priority="114" operator="equal">
      <formula>"AL"</formula>
    </cfRule>
  </conditionalFormatting>
  <conditionalFormatting sqref="O17">
    <cfRule type="cellIs" dxfId="3849" priority="111" operator="equal">
      <formula>"SL"</formula>
    </cfRule>
    <cfRule type="cellIs" dxfId="3848" priority="112" operator="equal">
      <formula>"AL"</formula>
    </cfRule>
  </conditionalFormatting>
  <conditionalFormatting sqref="O17">
    <cfRule type="cellIs" dxfId="3847" priority="107" operator="equal">
      <formula>"SL"</formula>
    </cfRule>
    <cfRule type="cellIs" dxfId="3846" priority="108" operator="equal">
      <formula>"AL"</formula>
    </cfRule>
    <cfRule type="cellIs" dxfId="3845" priority="109" operator="equal">
      <formula>"WC"</formula>
    </cfRule>
    <cfRule type="cellIs" dxfId="3844" priority="110" operator="equal">
      <formula>"TR"</formula>
    </cfRule>
  </conditionalFormatting>
  <conditionalFormatting sqref="E15:E17">
    <cfRule type="cellIs" dxfId="3843" priority="102" operator="equal">
      <formula>"SL"</formula>
    </cfRule>
    <cfRule type="cellIs" dxfId="3842" priority="103" operator="equal">
      <formula>"AL"</formula>
    </cfRule>
  </conditionalFormatting>
  <conditionalFormatting sqref="E5 E3 E23:E24 E10:E17">
    <cfRule type="cellIs" dxfId="3841" priority="104" operator="equal">
      <formula>"Prep"</formula>
    </cfRule>
    <cfRule type="cellIs" dxfId="3840" priority="105" operator="equal">
      <formula>"SL"</formula>
    </cfRule>
    <cfRule type="cellIs" dxfId="3839" priority="106" operator="equal">
      <formula>"AL"</formula>
    </cfRule>
  </conditionalFormatting>
  <conditionalFormatting sqref="E5">
    <cfRule type="cellIs" dxfId="3838" priority="99" operator="equal">
      <formula>"Prep"</formula>
    </cfRule>
    <cfRule type="cellIs" dxfId="3837" priority="100" operator="equal">
      <formula>"SL"</formula>
    </cfRule>
    <cfRule type="cellIs" dxfId="3836" priority="101" operator="equal">
      <formula>"AL"</formula>
    </cfRule>
  </conditionalFormatting>
  <conditionalFormatting sqref="E3">
    <cfRule type="cellIs" dxfId="3835" priority="97" operator="equal">
      <formula>"SL"</formula>
    </cfRule>
    <cfRule type="cellIs" dxfId="3834" priority="98" operator="equal">
      <formula>"AL"</formula>
    </cfRule>
  </conditionalFormatting>
  <conditionalFormatting sqref="E3">
    <cfRule type="cellIs" dxfId="3833" priority="95" operator="equal">
      <formula>"SL"</formula>
    </cfRule>
    <cfRule type="cellIs" dxfId="3832" priority="96" operator="equal">
      <formula>"AL"</formula>
    </cfRule>
  </conditionalFormatting>
  <conditionalFormatting sqref="E3:E6 E22:E24 F38:K39 E10:E18">
    <cfRule type="cellIs" dxfId="3831" priority="93" operator="equal">
      <formula>"WC"</formula>
    </cfRule>
    <cfRule type="cellIs" dxfId="3830" priority="94" operator="equal">
      <formula>"TR"</formula>
    </cfRule>
  </conditionalFormatting>
  <conditionalFormatting sqref="E14">
    <cfRule type="expression" dxfId="3829" priority="92">
      <formula>ROW()=CELL("ROW")</formula>
    </cfRule>
  </conditionalFormatting>
  <conditionalFormatting sqref="E14">
    <cfRule type="expression" dxfId="3828" priority="91">
      <formula>ROW()=CELL("ROW")</formula>
    </cfRule>
  </conditionalFormatting>
  <conditionalFormatting sqref="E32">
    <cfRule type="cellIs" dxfId="3827" priority="89" operator="equal">
      <formula>"WC"</formula>
    </cfRule>
    <cfRule type="cellIs" dxfId="3826" priority="90" operator="equal">
      <formula>"TR"</formula>
    </cfRule>
  </conditionalFormatting>
  <conditionalFormatting sqref="E26:E28">
    <cfRule type="cellIs" dxfId="3825" priority="87" operator="equal">
      <formula>"WC"</formula>
    </cfRule>
    <cfRule type="cellIs" dxfId="3824" priority="88" operator="equal">
      <formula>"TR"</formula>
    </cfRule>
  </conditionalFormatting>
  <conditionalFormatting sqref="E27">
    <cfRule type="expression" dxfId="3823" priority="84">
      <formula>ROW()=CELL("ROW")</formula>
    </cfRule>
  </conditionalFormatting>
  <conditionalFormatting sqref="E27">
    <cfRule type="expression" dxfId="3822" priority="83">
      <formula>ROW()=CELL("ROW")</formula>
    </cfRule>
  </conditionalFormatting>
  <conditionalFormatting sqref="E26">
    <cfRule type="cellIs" dxfId="3821" priority="80" operator="equal">
      <formula>"Prep"</formula>
    </cfRule>
    <cfRule type="cellIs" dxfId="3820" priority="81" operator="equal">
      <formula>"SL"</formula>
    </cfRule>
    <cfRule type="cellIs" dxfId="3819" priority="82" operator="equal">
      <formula>"AL"</formula>
    </cfRule>
  </conditionalFormatting>
  <conditionalFormatting sqref="E26">
    <cfRule type="cellIs" dxfId="3818" priority="78" operator="equal">
      <formula>"SL"</formula>
    </cfRule>
    <cfRule type="cellIs" dxfId="3817" priority="79" operator="equal">
      <formula>"AL"</formula>
    </cfRule>
  </conditionalFormatting>
  <conditionalFormatting sqref="O22:O23">
    <cfRule type="cellIs" dxfId="3816" priority="74" operator="equal">
      <formula>"WC"</formula>
    </cfRule>
    <cfRule type="cellIs" dxfId="3815" priority="75" operator="equal">
      <formula>"TR"</formula>
    </cfRule>
  </conditionalFormatting>
  <conditionalFormatting sqref="J5 J7">
    <cfRule type="cellIs" dxfId="3814" priority="71" operator="equal">
      <formula>"Prep"</formula>
    </cfRule>
    <cfRule type="cellIs" dxfId="3813" priority="72" operator="equal">
      <formula>"SL"</formula>
    </cfRule>
    <cfRule type="cellIs" dxfId="3812" priority="73" operator="equal">
      <formula>"AL"</formula>
    </cfRule>
  </conditionalFormatting>
  <conditionalFormatting sqref="J5 J7">
    <cfRule type="cellIs" dxfId="3811" priority="69" operator="equal">
      <formula>"SL"</formula>
    </cfRule>
    <cfRule type="cellIs" dxfId="3810" priority="70" operator="equal">
      <formula>"AL"</formula>
    </cfRule>
  </conditionalFormatting>
  <conditionalFormatting sqref="J5 J7:J19">
    <cfRule type="cellIs" dxfId="3809" priority="67" operator="equal">
      <formula>"WC"</formula>
    </cfRule>
    <cfRule type="cellIs" dxfId="3808" priority="68" operator="equal">
      <formula>"TR"</formula>
    </cfRule>
  </conditionalFormatting>
  <conditionalFormatting sqref="J9:J17">
    <cfRule type="cellIs" dxfId="3807" priority="62" operator="equal">
      <formula>"SL"</formula>
    </cfRule>
    <cfRule type="cellIs" dxfId="3806" priority="63" operator="equal">
      <formula>"AL"</formula>
    </cfRule>
  </conditionalFormatting>
  <conditionalFormatting sqref="J3 J9:J17 J21:J25">
    <cfRule type="cellIs" dxfId="3805" priority="64" operator="equal">
      <formula>"Prep"</formula>
    </cfRule>
    <cfRule type="cellIs" dxfId="3804" priority="65" operator="equal">
      <formula>"SL"</formula>
    </cfRule>
    <cfRule type="cellIs" dxfId="3803" priority="66" operator="equal">
      <formula>"AL"</formula>
    </cfRule>
  </conditionalFormatting>
  <conditionalFormatting sqref="J8">
    <cfRule type="cellIs" dxfId="3802" priority="55" operator="equal">
      <formula>"SL"</formula>
    </cfRule>
    <cfRule type="cellIs" dxfId="3801" priority="56" operator="equal">
      <formula>"AL"</formula>
    </cfRule>
  </conditionalFormatting>
  <conditionalFormatting sqref="J8">
    <cfRule type="cellIs" dxfId="3800" priority="59" operator="equal">
      <formula>"Prep"</formula>
    </cfRule>
    <cfRule type="cellIs" dxfId="3799" priority="60" operator="equal">
      <formula>"SL"</formula>
    </cfRule>
    <cfRule type="cellIs" dxfId="3798" priority="61" operator="equal">
      <formula>"AL"</formula>
    </cfRule>
  </conditionalFormatting>
  <conditionalFormatting sqref="J3">
    <cfRule type="cellIs" dxfId="3797" priority="57" operator="equal">
      <formula>"SL"</formula>
    </cfRule>
    <cfRule type="cellIs" dxfId="3796" priority="58" operator="equal">
      <formula>"AL"</formula>
    </cfRule>
  </conditionalFormatting>
  <conditionalFormatting sqref="J3 J21:J25">
    <cfRule type="cellIs" dxfId="3795" priority="53" operator="equal">
      <formula>"WC"</formula>
    </cfRule>
    <cfRule type="cellIs" dxfId="3794" priority="54" operator="equal">
      <formula>"TR"</formula>
    </cfRule>
  </conditionalFormatting>
  <conditionalFormatting sqref="J4">
    <cfRule type="cellIs" dxfId="3793" priority="51" operator="equal">
      <formula>"SL"</formula>
    </cfRule>
    <cfRule type="cellIs" dxfId="3792" priority="52" operator="equal">
      <formula>"AL"</formula>
    </cfRule>
  </conditionalFormatting>
  <conditionalFormatting sqref="J4">
    <cfRule type="cellIs" dxfId="3791" priority="46" operator="equal">
      <formula>"SL"</formula>
    </cfRule>
    <cfRule type="cellIs" dxfId="3790" priority="47" operator="equal">
      <formula>"AL"</formula>
    </cfRule>
  </conditionalFormatting>
  <conditionalFormatting sqref="J4">
    <cfRule type="cellIs" dxfId="3789" priority="48" operator="equal">
      <formula>"Prep"</formula>
    </cfRule>
    <cfRule type="cellIs" dxfId="3788" priority="49" operator="equal">
      <formula>"SL"</formula>
    </cfRule>
    <cfRule type="cellIs" dxfId="3787" priority="50" operator="equal">
      <formula>"AL"</formula>
    </cfRule>
  </conditionalFormatting>
  <conditionalFormatting sqref="J4">
    <cfRule type="cellIs" dxfId="3786" priority="42" operator="equal">
      <formula>"SL"</formula>
    </cfRule>
    <cfRule type="cellIs" dxfId="3785" priority="43" operator="equal">
      <formula>"AL"</formula>
    </cfRule>
    <cfRule type="cellIs" dxfId="3784" priority="44" operator="equal">
      <formula>"WC"</formula>
    </cfRule>
    <cfRule type="cellIs" dxfId="3783" priority="45" operator="equal">
      <formula>"TR"</formula>
    </cfRule>
  </conditionalFormatting>
  <conditionalFormatting sqref="G24:H24">
    <cfRule type="expression" dxfId="3782" priority="41">
      <formula>ROW()=CELL("ROW")</formula>
    </cfRule>
  </conditionalFormatting>
  <conditionalFormatting sqref="G24:H24">
    <cfRule type="expression" dxfId="3781" priority="40">
      <formula>ROW()=CELL("ROW")</formula>
    </cfRule>
  </conditionalFormatting>
  <conditionalFormatting sqref="G24:H24">
    <cfRule type="cellIs" dxfId="3780" priority="38" operator="equal">
      <formula>"SL"</formula>
    </cfRule>
    <cfRule type="cellIs" dxfId="3779" priority="39" operator="equal">
      <formula>"AL"</formula>
    </cfRule>
  </conditionalFormatting>
  <conditionalFormatting sqref="G24:H24">
    <cfRule type="cellIs" dxfId="3778" priority="35" operator="equal">
      <formula>"Prep"</formula>
    </cfRule>
    <cfRule type="cellIs" dxfId="3777" priority="36" operator="equal">
      <formula>"SL"</formula>
    </cfRule>
    <cfRule type="cellIs" dxfId="3776" priority="37" operator="equal">
      <formula>"AL"</formula>
    </cfRule>
  </conditionalFormatting>
  <conditionalFormatting sqref="G24:H24">
    <cfRule type="cellIs" dxfId="3775" priority="34" operator="equal">
      <formula>"WC"</formula>
    </cfRule>
  </conditionalFormatting>
  <conditionalFormatting sqref="I24">
    <cfRule type="expression" dxfId="3774" priority="33">
      <formula>ROW()=CELL("ROW")</formula>
    </cfRule>
  </conditionalFormatting>
  <conditionalFormatting sqref="I24">
    <cfRule type="expression" dxfId="3773" priority="32">
      <formula>ROW()=CELL("ROW")</formula>
    </cfRule>
  </conditionalFormatting>
  <conditionalFormatting sqref="G6 I6">
    <cfRule type="expression" dxfId="3772" priority="31">
      <formula>ROW()=CELL("ROW")</formula>
    </cfRule>
  </conditionalFormatting>
  <conditionalFormatting sqref="G6 I6">
    <cfRule type="expression" dxfId="3771" priority="30">
      <formula>ROW()=CELL("ROW")</formula>
    </cfRule>
  </conditionalFormatting>
  <conditionalFormatting sqref="G6">
    <cfRule type="cellIs" dxfId="3770" priority="28" operator="equal">
      <formula>"SL"</formula>
    </cfRule>
    <cfRule type="cellIs" dxfId="3769" priority="29" operator="equal">
      <formula>"AL"</formula>
    </cfRule>
  </conditionalFormatting>
  <conditionalFormatting sqref="G13">
    <cfRule type="cellIs" dxfId="3768" priority="25" operator="equal">
      <formula>"SL"</formula>
    </cfRule>
    <cfRule type="cellIs" dxfId="3767" priority="26" operator="equal">
      <formula>"AL"</formula>
    </cfRule>
  </conditionalFormatting>
  <conditionalFormatting sqref="G13:H13">
    <cfRule type="expression" dxfId="3766" priority="24">
      <formula>ROW()=CELL("ROW")</formula>
    </cfRule>
  </conditionalFormatting>
  <conditionalFormatting sqref="G13:H13">
    <cfRule type="expression" dxfId="3765" priority="23">
      <formula>ROW()=CELL("ROW")</formula>
    </cfRule>
  </conditionalFormatting>
  <conditionalFormatting sqref="I13">
    <cfRule type="expression" dxfId="3764" priority="22">
      <formula>ROW()=CELL("ROW")</formula>
    </cfRule>
  </conditionalFormatting>
  <conditionalFormatting sqref="I13">
    <cfRule type="expression" dxfId="3763" priority="21">
      <formula>ROW()=CELL("ROW")</formula>
    </cfRule>
  </conditionalFormatting>
  <conditionalFormatting sqref="G25:I25">
    <cfRule type="cellIs" dxfId="3762" priority="11" operator="equal">
      <formula>"WC"</formula>
    </cfRule>
    <cfRule type="cellIs" dxfId="3761" priority="12" operator="equal">
      <formula>"TR"</formula>
    </cfRule>
  </conditionalFormatting>
  <conditionalFormatting sqref="N8">
    <cfRule type="cellIs" dxfId="3760" priority="9" operator="equal">
      <formula>"WC"</formula>
    </cfRule>
    <cfRule type="cellIs" dxfId="3759" priority="10" operator="equal">
      <formula>"TR"</formula>
    </cfRule>
  </conditionalFormatting>
  <conditionalFormatting sqref="L10:M10">
    <cfRule type="expression" dxfId="3758" priority="8">
      <formula>ROW()=CELL("ROW")</formula>
    </cfRule>
  </conditionalFormatting>
  <conditionalFormatting sqref="L10:M10">
    <cfRule type="expression" dxfId="3757" priority="7">
      <formula>ROW()=CELL("ROW")</formula>
    </cfRule>
  </conditionalFormatting>
  <conditionalFormatting sqref="G28">
    <cfRule type="cellIs" dxfId="3756" priority="5" operator="equal">
      <formula>"SL"</formula>
    </cfRule>
    <cfRule type="cellIs" dxfId="3755" priority="6" operator="equal">
      <formula>"AL"</formula>
    </cfRule>
  </conditionalFormatting>
  <conditionalFormatting sqref="I28">
    <cfRule type="expression" dxfId="3754" priority="4">
      <formula>ROW()=CELL("ROW")</formula>
    </cfRule>
  </conditionalFormatting>
  <conditionalFormatting sqref="I28">
    <cfRule type="expression" dxfId="3753" priority="3">
      <formula>ROW()=CELL("ROW")</formula>
    </cfRule>
  </conditionalFormatting>
  <conditionalFormatting sqref="G28">
    <cfRule type="expression" dxfId="3752" priority="2">
      <formula>ROW()=CELL("ROW")</formula>
    </cfRule>
  </conditionalFormatting>
  <conditionalFormatting sqref="G28">
    <cfRule type="expression" dxfId="3751" priority="1">
      <formula>ROW()=CELL("ROW")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GenerateRoster">
                <anchor moveWithCells="1" sizeWithCells="1">
                  <from>
                    <xdr:col>7</xdr:col>
                    <xdr:colOff>1744980</xdr:colOff>
                    <xdr:row>0</xdr:row>
                    <xdr:rowOff>175260</xdr:rowOff>
                  </from>
                  <to>
                    <xdr:col>8</xdr:col>
                    <xdr:colOff>30480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ResetRoster">
                <anchor moveWithCells="1" sizeWithCells="1">
                  <from>
                    <xdr:col>8</xdr:col>
                    <xdr:colOff>175260</xdr:colOff>
                    <xdr:row>0</xdr:row>
                    <xdr:rowOff>175260</xdr:rowOff>
                  </from>
                  <to>
                    <xdr:col>8</xdr:col>
                    <xdr:colOff>1051560</xdr:colOff>
                    <xdr:row>0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68580</xdr:colOff>
                    <xdr:row>0</xdr:row>
                    <xdr:rowOff>182880</xdr:rowOff>
                  </from>
                  <to>
                    <xdr:col>7</xdr:col>
                    <xdr:colOff>274320</xdr:colOff>
                    <xdr:row>0</xdr:row>
                    <xdr:rowOff>541020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/>
  <dimension ref="A1:O71"/>
  <sheetViews>
    <sheetView showZeros="0" zoomScale="65" zoomScaleNormal="70" workbookViewId="0">
      <selection activeCell="B39" sqref="B39"/>
    </sheetView>
  </sheetViews>
  <sheetFormatPr defaultColWidth="9.109375" defaultRowHeight="17.399999999999999"/>
  <cols>
    <col min="1" max="1" width="1.6640625" style="384" customWidth="1"/>
    <col min="2" max="2" width="14.44140625" style="381" customWidth="1"/>
    <col min="3" max="3" width="40.88671875" style="381" customWidth="1"/>
    <col min="4" max="4" width="18.6640625" style="381" customWidth="1"/>
    <col min="5" max="5" width="35.6640625" style="384" customWidth="1"/>
    <col min="6" max="6" width="1.88671875" style="383" customWidth="1"/>
    <col min="7" max="7" width="17.44140625" style="381" customWidth="1"/>
    <col min="8" max="8" width="41.33203125" style="381" customWidth="1"/>
    <col min="9" max="9" width="18.44140625" style="381" customWidth="1"/>
    <col min="10" max="10" width="21.5546875" style="384" customWidth="1"/>
    <col min="11" max="11" width="2" style="383" customWidth="1"/>
    <col min="12" max="12" width="18.44140625" style="385" customWidth="1"/>
    <col min="13" max="13" width="42.88671875" style="381" customWidth="1"/>
    <col min="14" max="14" width="20.88671875" style="381" customWidth="1"/>
    <col min="15" max="15" width="25.6640625" style="384" customWidth="1"/>
    <col min="16" max="16384" width="9.109375" style="384"/>
  </cols>
  <sheetData>
    <row r="1" spans="1:15" s="367" customFormat="1" ht="42.6" customHeight="1">
      <c r="A1" s="1229" t="s">
        <v>372</v>
      </c>
      <c r="B1" s="1229"/>
      <c r="C1" s="1229"/>
      <c r="D1" s="1229"/>
      <c r="E1" s="1229"/>
      <c r="F1" s="1229"/>
      <c r="G1" s="1229"/>
      <c r="H1" s="1229"/>
      <c r="I1" s="1229"/>
      <c r="K1" s="377"/>
      <c r="L1" s="1230">
        <f>Wednesday!L1+1</f>
        <v>46324</v>
      </c>
      <c r="M1" s="1231"/>
      <c r="N1" s="1231"/>
      <c r="O1" s="1232"/>
    </row>
    <row r="2" spans="1:15" s="371" customFormat="1" ht="21.6" customHeight="1">
      <c r="A2" s="1225" t="s">
        <v>602</v>
      </c>
      <c r="B2" s="1225"/>
      <c r="C2" s="1225"/>
      <c r="D2" s="1225"/>
      <c r="E2" s="1225"/>
      <c r="F2" s="378"/>
      <c r="G2" s="1226" t="s">
        <v>236</v>
      </c>
      <c r="H2" s="1227"/>
      <c r="I2" s="1227"/>
      <c r="J2" s="1227"/>
      <c r="K2" s="379"/>
      <c r="L2" s="1225" t="s">
        <v>49</v>
      </c>
      <c r="M2" s="1225"/>
      <c r="N2" s="1225"/>
      <c r="O2" s="1225"/>
    </row>
    <row r="3" spans="1:15" s="372" customFormat="1" ht="21.6" customHeight="1">
      <c r="A3" s="760"/>
      <c r="B3" s="761"/>
      <c r="C3" s="762"/>
      <c r="D3" s="763"/>
      <c r="E3" s="764" t="s">
        <v>233</v>
      </c>
      <c r="F3" s="765"/>
      <c r="G3" s="761"/>
      <c r="H3" s="768"/>
      <c r="I3" s="763"/>
      <c r="J3" s="557" t="s">
        <v>628</v>
      </c>
      <c r="K3" s="765"/>
      <c r="L3" s="761"/>
      <c r="M3" s="761"/>
      <c r="N3" s="766"/>
      <c r="O3" s="767" t="s">
        <v>50</v>
      </c>
    </row>
    <row r="4" spans="1:15" s="372" customFormat="1" ht="21.6" customHeight="1">
      <c r="A4" s="760"/>
      <c r="B4" s="768"/>
      <c r="C4" s="769"/>
      <c r="D4" s="769"/>
      <c r="E4" s="770"/>
      <c r="F4" s="771"/>
      <c r="G4" s="761"/>
      <c r="H4" s="761"/>
      <c r="I4" s="771"/>
      <c r="J4" s="570" t="s">
        <v>810</v>
      </c>
      <c r="K4" s="773"/>
      <c r="L4" s="781"/>
      <c r="M4" s="781"/>
      <c r="N4" s="701"/>
      <c r="O4" s="775" t="s">
        <v>682</v>
      </c>
    </row>
    <row r="5" spans="1:15" s="372" customFormat="1" ht="21.6" customHeight="1">
      <c r="A5" s="760"/>
      <c r="B5" s="768"/>
      <c r="C5" s="769"/>
      <c r="D5" s="771"/>
      <c r="E5" s="776" t="s">
        <v>604</v>
      </c>
      <c r="F5" s="777"/>
      <c r="G5" s="768"/>
      <c r="H5" s="768"/>
      <c r="I5" s="763"/>
      <c r="J5" s="575" t="s">
        <v>811</v>
      </c>
      <c r="K5" s="772"/>
      <c r="L5" s="761"/>
      <c r="M5" s="768"/>
      <c r="N5" s="766"/>
      <c r="O5" s="775" t="s">
        <v>682</v>
      </c>
    </row>
    <row r="6" spans="1:15" s="372" customFormat="1" ht="21.6" customHeight="1">
      <c r="A6" s="760"/>
      <c r="B6" s="768"/>
      <c r="C6" s="787"/>
      <c r="D6" s="779"/>
      <c r="E6" s="776" t="s">
        <v>605</v>
      </c>
      <c r="F6" s="780"/>
      <c r="G6" s="1143"/>
      <c r="H6" s="1147"/>
      <c r="I6" s="778"/>
      <c r="J6" s="565" t="s">
        <v>812</v>
      </c>
      <c r="K6" s="772"/>
      <c r="L6" s="768"/>
      <c r="M6" s="768"/>
      <c r="N6" s="766"/>
      <c r="O6" s="373"/>
    </row>
    <row r="7" spans="1:15" s="372" customFormat="1" ht="21.6" customHeight="1">
      <c r="A7" s="760"/>
      <c r="B7" s="768"/>
      <c r="C7" s="769"/>
      <c r="D7" s="763"/>
      <c r="E7" s="373" t="s">
        <v>611</v>
      </c>
      <c r="F7" s="780"/>
      <c r="G7" s="761"/>
      <c r="H7" s="781"/>
      <c r="I7" s="763"/>
      <c r="J7" s="575" t="s">
        <v>217</v>
      </c>
      <c r="K7" s="772"/>
      <c r="L7" s="768"/>
      <c r="M7" s="768"/>
      <c r="N7" s="769"/>
      <c r="O7" s="767" t="s">
        <v>50</v>
      </c>
    </row>
    <row r="8" spans="1:15" s="372" customFormat="1" ht="21.6" customHeight="1">
      <c r="A8" s="760"/>
      <c r="B8" s="1142"/>
      <c r="C8" s="373"/>
      <c r="D8" s="373"/>
      <c r="E8" s="373"/>
      <c r="F8" s="771"/>
      <c r="G8" s="768"/>
      <c r="H8" s="768"/>
      <c r="I8" s="763"/>
      <c r="J8" s="575"/>
      <c r="K8" s="773"/>
      <c r="L8" s="1143"/>
      <c r="M8" s="1147"/>
      <c r="N8" s="701"/>
      <c r="O8" s="772" t="s">
        <v>224</v>
      </c>
    </row>
    <row r="9" spans="1:15" s="372" customFormat="1" ht="21.6" customHeight="1">
      <c r="A9" s="760"/>
      <c r="B9" s="761"/>
      <c r="C9" s="762"/>
      <c r="D9" s="763"/>
      <c r="E9" s="373"/>
      <c r="F9" s="771"/>
      <c r="G9" s="781"/>
      <c r="H9" s="781"/>
      <c r="I9" s="779"/>
      <c r="J9" s="575" t="s">
        <v>218</v>
      </c>
      <c r="K9" s="772"/>
      <c r="L9" s="1126"/>
      <c r="M9" s="1131"/>
      <c r="N9" s="701"/>
      <c r="O9" s="772" t="s">
        <v>224</v>
      </c>
    </row>
    <row r="10" spans="1:15" s="372" customFormat="1" ht="21.6" customHeight="1">
      <c r="A10" s="760"/>
      <c r="B10" s="761"/>
      <c r="C10" s="776"/>
      <c r="D10" s="763"/>
      <c r="E10" s="783" t="s">
        <v>51</v>
      </c>
      <c r="F10" s="780"/>
      <c r="G10" s="703"/>
      <c r="H10" s="703"/>
      <c r="I10" s="715"/>
      <c r="J10" s="575" t="s">
        <v>218</v>
      </c>
      <c r="K10" s="772"/>
      <c r="L10" s="781"/>
      <c r="M10" s="781"/>
      <c r="N10" s="763"/>
      <c r="O10" s="772" t="s">
        <v>224</v>
      </c>
    </row>
    <row r="11" spans="1:15" s="372" customFormat="1" ht="21.6" customHeight="1">
      <c r="A11" s="760"/>
      <c r="B11" s="768"/>
      <c r="C11" s="769"/>
      <c r="D11" s="769"/>
      <c r="E11" s="783" t="s">
        <v>51</v>
      </c>
      <c r="F11" s="771"/>
      <c r="G11" s="761"/>
      <c r="H11" s="761"/>
      <c r="I11" s="763"/>
      <c r="J11" s="575" t="s">
        <v>218</v>
      </c>
      <c r="K11" s="772"/>
      <c r="L11" s="781"/>
      <c r="M11" s="781"/>
      <c r="N11" s="701"/>
      <c r="O11" s="772" t="s">
        <v>224</v>
      </c>
    </row>
    <row r="12" spans="1:15" s="372" customFormat="1" ht="21.6" customHeight="1">
      <c r="A12" s="760"/>
      <c r="B12" s="768"/>
      <c r="C12" s="769"/>
      <c r="D12" s="769"/>
      <c r="E12" s="783" t="s">
        <v>51</v>
      </c>
      <c r="F12" s="771"/>
      <c r="G12" s="781"/>
      <c r="H12" s="1148"/>
      <c r="I12" s="779"/>
      <c r="J12" s="570" t="s">
        <v>218</v>
      </c>
      <c r="K12" s="772"/>
      <c r="L12" s="781"/>
      <c r="M12" s="781"/>
      <c r="N12" s="763"/>
      <c r="O12" s="772" t="s">
        <v>224</v>
      </c>
    </row>
    <row r="13" spans="1:15" s="372" customFormat="1" ht="21.6" customHeight="1">
      <c r="A13" s="760"/>
      <c r="B13" s="768"/>
      <c r="C13" s="769"/>
      <c r="D13" s="769"/>
      <c r="E13" s="783" t="s">
        <v>51</v>
      </c>
      <c r="F13" s="780"/>
      <c r="G13" s="768"/>
      <c r="H13" s="768"/>
      <c r="I13" s="769"/>
      <c r="J13" s="570" t="s">
        <v>218</v>
      </c>
      <c r="K13" s="773"/>
      <c r="L13" s="768"/>
      <c r="M13" s="768"/>
      <c r="N13" s="769"/>
      <c r="O13" s="772"/>
    </row>
    <row r="14" spans="1:15" s="372" customFormat="1" ht="21.6" customHeight="1">
      <c r="A14" s="760"/>
      <c r="B14" s="781"/>
      <c r="C14" s="782"/>
      <c r="D14" s="779"/>
      <c r="E14" s="778"/>
      <c r="F14" s="795"/>
      <c r="G14" s="1142"/>
      <c r="H14" s="1142"/>
      <c r="I14" s="373"/>
      <c r="J14" s="570"/>
      <c r="K14" s="780"/>
      <c r="L14" s="768"/>
      <c r="M14" s="768"/>
      <c r="N14" s="769"/>
      <c r="O14" s="785" t="s">
        <v>51</v>
      </c>
    </row>
    <row r="15" spans="1:15" s="372" customFormat="1" ht="21.6" customHeight="1">
      <c r="A15" s="784"/>
      <c r="B15" s="761"/>
      <c r="C15" s="776"/>
      <c r="D15" s="763"/>
      <c r="E15" s="772" t="s">
        <v>222</v>
      </c>
      <c r="F15" s="795"/>
      <c r="G15" s="768"/>
      <c r="H15" s="768"/>
      <c r="I15" s="769"/>
      <c r="J15" s="570"/>
      <c r="K15" s="780"/>
      <c r="L15" s="781"/>
      <c r="M15" s="781"/>
      <c r="N15" s="766"/>
      <c r="O15" s="785" t="s">
        <v>51</v>
      </c>
    </row>
    <row r="16" spans="1:15" s="372" customFormat="1" ht="21.6" customHeight="1">
      <c r="A16" s="760"/>
      <c r="B16" s="1143"/>
      <c r="C16" s="774"/>
      <c r="D16" s="786"/>
      <c r="E16" s="772" t="s">
        <v>222</v>
      </c>
      <c r="F16" s="795"/>
      <c r="G16" s="768"/>
      <c r="H16" s="768"/>
      <c r="I16" s="763"/>
      <c r="J16" s="570" t="s">
        <v>219</v>
      </c>
      <c r="K16" s="780"/>
      <c r="L16" s="781"/>
      <c r="M16" s="781"/>
      <c r="N16" s="766"/>
      <c r="O16" s="785" t="s">
        <v>51</v>
      </c>
    </row>
    <row r="17" spans="1:15" s="372" customFormat="1" ht="21.6" customHeight="1">
      <c r="A17" s="760"/>
      <c r="B17" s="768"/>
      <c r="C17" s="769"/>
      <c r="D17" s="763"/>
      <c r="E17" s="772" t="s">
        <v>222</v>
      </c>
      <c r="F17" s="795"/>
      <c r="G17" s="768"/>
      <c r="H17" s="1149"/>
      <c r="I17" s="778"/>
      <c r="J17" s="570" t="s">
        <v>220</v>
      </c>
      <c r="K17" s="772"/>
      <c r="L17" s="1146"/>
      <c r="M17" s="1150"/>
      <c r="N17" s="701"/>
      <c r="O17" s="788" t="s">
        <v>51</v>
      </c>
    </row>
    <row r="18" spans="1:15" s="372" customFormat="1" ht="21.6" customHeight="1">
      <c r="A18" s="760"/>
      <c r="B18" s="761"/>
      <c r="C18" s="762"/>
      <c r="D18" s="763"/>
      <c r="E18" s="373"/>
      <c r="F18" s="795"/>
      <c r="G18" s="768"/>
      <c r="H18" s="768"/>
      <c r="I18" s="769"/>
      <c r="J18" s="577" t="s">
        <v>221</v>
      </c>
      <c r="K18" s="772"/>
      <c r="L18" s="781"/>
      <c r="M18" s="781"/>
      <c r="N18" s="763"/>
      <c r="O18" s="373"/>
    </row>
    <row r="19" spans="1:15" s="372" customFormat="1" ht="21.6" customHeight="1">
      <c r="A19" s="760"/>
      <c r="B19" s="781"/>
      <c r="C19" s="776"/>
      <c r="D19" s="763"/>
      <c r="F19" s="795"/>
      <c r="G19" s="1145"/>
      <c r="H19" s="761"/>
      <c r="I19" s="763"/>
      <c r="J19" s="577" t="s">
        <v>221</v>
      </c>
      <c r="K19" s="780"/>
      <c r="L19" s="781"/>
      <c r="M19" s="1151"/>
      <c r="N19" s="766"/>
      <c r="O19" s="789" t="s">
        <v>290</v>
      </c>
    </row>
    <row r="20" spans="1:15" s="372" customFormat="1" ht="21.6" customHeight="1">
      <c r="A20" s="760"/>
      <c r="B20" s="768"/>
      <c r="C20" s="769"/>
      <c r="D20" s="763"/>
      <c r="E20" s="373" t="s">
        <v>320</v>
      </c>
      <c r="F20" s="795"/>
      <c r="G20" s="768"/>
      <c r="H20" s="768"/>
      <c r="I20" s="763"/>
      <c r="J20" s="577"/>
      <c r="K20" s="780"/>
      <c r="L20" s="768"/>
      <c r="M20" s="768"/>
      <c r="N20" s="769"/>
      <c r="O20" s="789" t="s">
        <v>290</v>
      </c>
    </row>
    <row r="21" spans="1:15" s="372" customFormat="1" ht="21.6" customHeight="1">
      <c r="A21" s="760"/>
      <c r="B21" s="761"/>
      <c r="C21" s="762"/>
      <c r="D21" s="763"/>
      <c r="E21" s="373" t="s">
        <v>320</v>
      </c>
      <c r="F21" s="795"/>
      <c r="G21" s="761"/>
      <c r="H21" s="761"/>
      <c r="I21" s="771"/>
      <c r="J21" s="572" t="s">
        <v>52</v>
      </c>
      <c r="K21" s="777"/>
      <c r="L21" s="1143"/>
      <c r="M21" s="1147"/>
      <c r="N21" s="701"/>
      <c r="O21" s="373"/>
    </row>
    <row r="22" spans="1:15" s="372" customFormat="1" ht="21.6" customHeight="1">
      <c r="A22" s="760"/>
      <c r="B22" s="1144"/>
      <c r="C22" s="790"/>
      <c r="D22" s="763"/>
      <c r="E22" s="373"/>
      <c r="F22" s="1056"/>
      <c r="G22" s="768"/>
      <c r="H22" s="768"/>
      <c r="I22" s="769"/>
      <c r="J22" s="572" t="s">
        <v>52</v>
      </c>
      <c r="K22" s="778"/>
      <c r="L22" s="781"/>
      <c r="M22" s="781"/>
      <c r="N22" s="701"/>
      <c r="O22" s="585" t="s">
        <v>809</v>
      </c>
    </row>
    <row r="23" spans="1:15" s="372" customFormat="1" ht="21.6" customHeight="1">
      <c r="B23" s="768"/>
      <c r="C23" s="769"/>
      <c r="D23" s="763"/>
      <c r="E23" s="776" t="s">
        <v>53</v>
      </c>
      <c r="F23" s="796"/>
      <c r="G23" s="768"/>
      <c r="H23" s="768"/>
      <c r="I23" s="771"/>
      <c r="J23" s="572" t="s">
        <v>52</v>
      </c>
      <c r="K23" s="777"/>
      <c r="L23" s="768"/>
      <c r="M23" s="768"/>
      <c r="N23" s="766"/>
      <c r="O23" s="585" t="s">
        <v>809</v>
      </c>
    </row>
    <row r="24" spans="1:15" s="372" customFormat="1" ht="21.6" customHeight="1">
      <c r="A24" s="760"/>
      <c r="B24" s="781"/>
      <c r="C24" s="776"/>
      <c r="D24" s="763"/>
      <c r="E24" s="776" t="s">
        <v>77</v>
      </c>
      <c r="F24" s="795"/>
      <c r="G24" s="559"/>
      <c r="H24" s="559"/>
      <c r="I24" s="566"/>
      <c r="J24" s="572" t="s">
        <v>52</v>
      </c>
      <c r="K24" s="777"/>
      <c r="L24" s="781"/>
      <c r="M24" s="781"/>
      <c r="N24" s="766"/>
      <c r="O24" s="373"/>
    </row>
    <row r="25" spans="1:15" s="372" customFormat="1" ht="21.6" customHeight="1">
      <c r="A25" s="760"/>
      <c r="B25" s="768"/>
      <c r="C25" s="769"/>
      <c r="D25" s="791"/>
      <c r="E25" s="771"/>
      <c r="F25" s="795"/>
      <c r="G25" s="1142"/>
      <c r="H25" s="1142"/>
      <c r="I25" s="373"/>
      <c r="J25" s="572" t="s">
        <v>52</v>
      </c>
      <c r="K25" s="778"/>
      <c r="L25" s="768"/>
      <c r="M25" s="768"/>
      <c r="N25" s="766"/>
      <c r="O25" s="769" t="s">
        <v>55</v>
      </c>
    </row>
    <row r="26" spans="1:15" s="372" customFormat="1" ht="21.6" customHeight="1">
      <c r="A26" s="760"/>
      <c r="B26" s="768"/>
      <c r="C26" s="1057"/>
      <c r="D26" s="763"/>
      <c r="E26" s="793" t="s">
        <v>748</v>
      </c>
      <c r="F26" s="796"/>
      <c r="G26" s="794"/>
      <c r="H26" s="1148"/>
      <c r="I26" s="779"/>
      <c r="J26" s="792"/>
      <c r="K26" s="780"/>
      <c r="L26" s="768"/>
      <c r="M26" s="768"/>
      <c r="N26" s="701"/>
      <c r="O26" s="769" t="s">
        <v>55</v>
      </c>
    </row>
    <row r="27" spans="1:15" s="372" customFormat="1" ht="21.6" customHeight="1">
      <c r="A27" s="760"/>
      <c r="B27" s="781"/>
      <c r="C27" s="1058"/>
      <c r="D27" s="779"/>
      <c r="E27" s="769" t="s">
        <v>749</v>
      </c>
      <c r="F27" s="793"/>
      <c r="G27" s="1142"/>
      <c r="H27" s="1142"/>
      <c r="I27" s="373"/>
      <c r="J27" s="792"/>
      <c r="K27" s="780"/>
      <c r="L27" s="768"/>
      <c r="M27" s="768"/>
      <c r="N27" s="769"/>
      <c r="O27" s="373"/>
    </row>
    <row r="28" spans="1:15" s="372" customFormat="1" ht="21.6" customHeight="1">
      <c r="A28" s="760"/>
      <c r="B28" s="768"/>
      <c r="C28" s="770"/>
      <c r="D28" s="763"/>
      <c r="E28" s="373" t="s">
        <v>742</v>
      </c>
      <c r="F28" s="771"/>
      <c r="G28" s="781"/>
      <c r="H28" s="1148"/>
      <c r="I28" s="779"/>
      <c r="J28" s="792"/>
      <c r="K28" s="780"/>
      <c r="L28" s="1142"/>
      <c r="M28" s="1142"/>
      <c r="N28" s="373"/>
      <c r="O28" s="373"/>
    </row>
    <row r="29" spans="1:15" s="372" customFormat="1" ht="21.6" customHeight="1">
      <c r="A29" s="760"/>
      <c r="B29" s="1142"/>
      <c r="C29" s="770"/>
      <c r="D29" s="373"/>
      <c r="E29" s="373"/>
      <c r="F29" s="780"/>
      <c r="G29" s="768"/>
      <c r="H29" s="768"/>
      <c r="I29" s="769"/>
      <c r="J29" s="792"/>
      <c r="K29" s="780"/>
      <c r="L29" s="1142"/>
      <c r="M29" s="1142"/>
      <c r="N29" s="373"/>
      <c r="O29" s="1052" t="s">
        <v>808</v>
      </c>
    </row>
    <row r="30" spans="1:15" s="372" customFormat="1" ht="21.6" customHeight="1">
      <c r="A30" s="780"/>
      <c r="B30" s="768"/>
      <c r="C30" s="1059"/>
      <c r="D30" s="769"/>
      <c r="E30" s="1061" t="s">
        <v>253</v>
      </c>
      <c r="F30" s="780"/>
      <c r="G30" s="1103"/>
      <c r="H30" s="706"/>
      <c r="I30" s="373"/>
      <c r="J30" s="797"/>
      <c r="K30" s="780"/>
      <c r="L30" s="768"/>
      <c r="M30" s="768"/>
      <c r="N30" s="769"/>
      <c r="O30" s="1052" t="s">
        <v>817</v>
      </c>
    </row>
    <row r="31" spans="1:15" s="372" customFormat="1" ht="21.6" customHeight="1">
      <c r="A31" s="771"/>
      <c r="B31" s="768"/>
      <c r="C31" s="1060"/>
      <c r="D31" s="779"/>
      <c r="E31" s="1061" t="s">
        <v>253</v>
      </c>
      <c r="F31" s="780"/>
      <c r="G31" s="761"/>
      <c r="H31" s="781"/>
      <c r="I31" s="763"/>
      <c r="J31" s="373"/>
      <c r="K31" s="780"/>
      <c r="L31" s="781"/>
      <c r="M31" s="1149"/>
      <c r="N31" s="763"/>
      <c r="O31" s="1052" t="s">
        <v>821</v>
      </c>
    </row>
    <row r="32" spans="1:15" s="372" customFormat="1" ht="21.6" customHeight="1">
      <c r="A32" s="771"/>
      <c r="B32" s="1142"/>
      <c r="C32" s="373"/>
      <c r="D32" s="373"/>
      <c r="E32" s="373"/>
      <c r="F32" s="780"/>
      <c r="G32" s="1142"/>
      <c r="H32" s="1142"/>
      <c r="I32" s="373"/>
      <c r="J32" s="373"/>
      <c r="K32" s="798"/>
      <c r="L32" s="781"/>
      <c r="M32" s="1149"/>
      <c r="N32" s="763"/>
      <c r="O32" s="1052" t="s">
        <v>822</v>
      </c>
    </row>
    <row r="33" spans="1:15" s="372" customFormat="1" ht="21.6" customHeight="1">
      <c r="A33" s="780"/>
      <c r="B33" s="768"/>
      <c r="C33" s="769"/>
      <c r="D33" s="769"/>
      <c r="E33" s="769" t="s">
        <v>55</v>
      </c>
      <c r="F33" s="780"/>
      <c r="G33" s="1142"/>
      <c r="H33" s="1142"/>
      <c r="I33" s="373"/>
      <c r="J33" s="373"/>
      <c r="K33" s="798"/>
      <c r="L33" s="1142"/>
      <c r="M33" s="1142"/>
      <c r="N33" s="373"/>
      <c r="O33" s="373"/>
    </row>
    <row r="34" spans="1:15" s="372" customFormat="1" ht="21.6" customHeight="1">
      <c r="A34" s="780"/>
      <c r="B34" s="768"/>
      <c r="C34" s="769"/>
      <c r="D34" s="769"/>
      <c r="E34" s="769" t="s">
        <v>55</v>
      </c>
      <c r="F34" s="771"/>
      <c r="G34" s="1142"/>
      <c r="H34" s="1142"/>
      <c r="I34" s="373"/>
      <c r="J34" s="373"/>
      <c r="K34" s="798"/>
      <c r="L34" s="761"/>
      <c r="M34" s="761"/>
      <c r="N34" s="763"/>
      <c r="O34" s="373"/>
    </row>
    <row r="35" spans="1:15" s="372" customFormat="1" ht="21.6" customHeight="1">
      <c r="A35" s="780"/>
      <c r="B35" s="1142"/>
      <c r="C35" s="770"/>
      <c r="D35" s="373"/>
      <c r="E35" s="373"/>
      <c r="F35" s="771"/>
      <c r="G35" s="1142"/>
      <c r="H35" s="1142"/>
      <c r="I35" s="373"/>
      <c r="J35" s="373"/>
      <c r="K35" s="798"/>
      <c r="L35" s="768"/>
      <c r="M35" s="768"/>
      <c r="N35" s="763"/>
      <c r="O35" s="577"/>
    </row>
    <row r="36" spans="1:15" s="372" customFormat="1" ht="21.6" customHeight="1">
      <c r="A36" s="780"/>
      <c r="B36" s="768"/>
      <c r="C36" s="1059"/>
      <c r="D36" s="769"/>
      <c r="E36" s="373" t="s">
        <v>826</v>
      </c>
      <c r="F36" s="771"/>
      <c r="G36" s="1142"/>
      <c r="H36" s="1142"/>
      <c r="I36" s="373"/>
      <c r="J36" s="373"/>
      <c r="K36" s="798"/>
      <c r="L36" s="1142"/>
      <c r="M36" s="781"/>
      <c r="N36" s="373"/>
      <c r="O36" s="577"/>
    </row>
    <row r="37" spans="1:15" s="372" customFormat="1" ht="21.6" customHeight="1">
      <c r="A37" s="780"/>
      <c r="B37" s="781"/>
      <c r="C37" s="787"/>
      <c r="D37" s="763"/>
      <c r="E37" s="373" t="s">
        <v>826</v>
      </c>
      <c r="F37" s="771"/>
      <c r="G37" s="1142"/>
      <c r="H37" s="1142"/>
      <c r="I37" s="373"/>
      <c r="J37" s="373"/>
      <c r="K37" s="798"/>
      <c r="L37" s="1142"/>
      <c r="M37" s="559"/>
      <c r="N37" s="566"/>
      <c r="O37" s="577"/>
    </row>
    <row r="38" spans="1:15" ht="21.6" customHeight="1" thickBot="1">
      <c r="A38" s="1140"/>
      <c r="B38" s="737"/>
      <c r="C38" s="732"/>
      <c r="D38" s="733"/>
      <c r="E38" s="734"/>
      <c r="F38" s="734"/>
      <c r="G38" s="1125"/>
      <c r="H38" s="1125"/>
      <c r="I38" s="734"/>
      <c r="J38" s="734"/>
      <c r="K38" s="1141"/>
      <c r="L38" s="735"/>
      <c r="M38" s="735"/>
      <c r="N38" s="799"/>
      <c r="O38" s="736"/>
    </row>
    <row r="39" spans="1:15" ht="21.6" customHeight="1">
      <c r="A39" s="714"/>
      <c r="B39" s="1191" t="s">
        <v>827</v>
      </c>
      <c r="C39" s="1051"/>
      <c r="D39" s="1134"/>
      <c r="E39" s="1135"/>
      <c r="F39" s="1135"/>
      <c r="G39" s="1136"/>
      <c r="H39" s="1136"/>
      <c r="I39" s="1135"/>
      <c r="J39" s="1135"/>
      <c r="K39" s="1138"/>
      <c r="L39" s="1139"/>
      <c r="M39" s="1139"/>
      <c r="N39" s="1137"/>
      <c r="O39" s="1133"/>
    </row>
    <row r="40" spans="1:15" ht="21.6" customHeight="1">
      <c r="A40" s="800"/>
      <c r="B40" s="703"/>
      <c r="C40" s="566" t="s">
        <v>346</v>
      </c>
      <c r="D40" s="738"/>
      <c r="E40" s="739"/>
      <c r="F40" s="380"/>
      <c r="G40" s="768"/>
      <c r="H40" s="768"/>
      <c r="I40" s="1055"/>
      <c r="J40" s="742"/>
      <c r="K40" s="380"/>
      <c r="L40" s="696"/>
      <c r="M40" s="696"/>
      <c r="N40" s="741"/>
      <c r="O40" s="742"/>
    </row>
    <row r="41" spans="1:15" ht="26.25" customHeight="1">
      <c r="A41" s="380"/>
      <c r="B41" s="703"/>
      <c r="C41" s="566" t="s">
        <v>347</v>
      </c>
      <c r="D41" s="715"/>
      <c r="E41" s="380"/>
      <c r="F41" s="380"/>
      <c r="G41" s="761"/>
      <c r="H41" s="761"/>
      <c r="I41" s="1055"/>
      <c r="J41" s="742"/>
      <c r="K41" s="380"/>
      <c r="L41" s="696"/>
      <c r="M41" s="696"/>
      <c r="N41" s="740"/>
      <c r="O41" s="742"/>
    </row>
    <row r="42" spans="1:15" ht="26.25" customHeight="1">
      <c r="A42" s="380"/>
      <c r="B42" s="715"/>
      <c r="C42" s="566" t="s">
        <v>348</v>
      </c>
      <c r="D42" s="758"/>
      <c r="E42" s="752"/>
      <c r="F42" s="752"/>
      <c r="G42" s="801"/>
      <c r="H42" s="740"/>
      <c r="I42" s="741"/>
      <c r="J42" s="742"/>
      <c r="K42" s="728"/>
      <c r="L42" s="745"/>
      <c r="M42" s="740"/>
      <c r="N42" s="740"/>
      <c r="O42" s="742"/>
    </row>
    <row r="43" spans="1:15" ht="26.25" customHeight="1">
      <c r="A43" s="380"/>
      <c r="B43" s="715"/>
      <c r="C43" s="566" t="s">
        <v>353</v>
      </c>
      <c r="D43" s="758"/>
      <c r="E43" s="752"/>
      <c r="F43" s="752"/>
      <c r="G43" s="801"/>
      <c r="H43" s="740"/>
      <c r="I43" s="741"/>
      <c r="J43" s="742"/>
      <c r="K43" s="728"/>
      <c r="L43" s="745"/>
      <c r="M43" s="740"/>
      <c r="N43" s="740"/>
      <c r="O43" s="742"/>
    </row>
    <row r="44" spans="1:15" ht="26.25" customHeight="1">
      <c r="A44" s="380"/>
      <c r="B44" s="738"/>
      <c r="C44" s="566" t="s">
        <v>349</v>
      </c>
      <c r="D44" s="738"/>
      <c r="E44" s="739"/>
      <c r="F44" s="380"/>
      <c r="G44" s="801"/>
      <c r="H44" s="743"/>
      <c r="I44" s="741"/>
      <c r="J44" s="742"/>
      <c r="K44" s="380"/>
      <c r="L44" s="745"/>
      <c r="M44" s="740"/>
      <c r="N44" s="740"/>
      <c r="O44" s="742"/>
    </row>
    <row r="45" spans="1:15">
      <c r="A45" s="380"/>
      <c r="B45" s="738"/>
      <c r="C45" s="566" t="s">
        <v>343</v>
      </c>
      <c r="D45" s="750"/>
      <c r="E45" s="739"/>
      <c r="F45" s="380"/>
      <c r="G45" s="740"/>
      <c r="H45" s="743"/>
      <c r="I45" s="747"/>
      <c r="J45" s="742"/>
      <c r="K45" s="380"/>
      <c r="L45" s="745"/>
      <c r="M45" s="740"/>
      <c r="N45" s="740"/>
      <c r="O45" s="742"/>
    </row>
    <row r="46" spans="1:15">
      <c r="A46" s="380"/>
      <c r="B46" s="738"/>
      <c r="C46" s="566" t="s">
        <v>344</v>
      </c>
      <c r="D46" s="738"/>
      <c r="E46" s="739"/>
      <c r="F46" s="380"/>
      <c r="G46" s="745"/>
      <c r="H46" s="740"/>
      <c r="I46" s="747"/>
      <c r="J46" s="742"/>
      <c r="K46" s="380"/>
      <c r="L46" s="745"/>
      <c r="M46" s="740"/>
      <c r="N46" s="740"/>
      <c r="O46" s="742"/>
    </row>
    <row r="47" spans="1:15">
      <c r="A47" s="380"/>
      <c r="B47" s="738"/>
      <c r="C47" s="566" t="s">
        <v>350</v>
      </c>
      <c r="D47" s="738"/>
      <c r="E47" s="739"/>
      <c r="F47" s="380"/>
      <c r="G47" s="745"/>
      <c r="H47" s="740"/>
      <c r="I47" s="747"/>
      <c r="J47" s="742"/>
      <c r="K47" s="380"/>
      <c r="L47" s="745"/>
      <c r="M47" s="740"/>
      <c r="N47" s="747"/>
      <c r="O47" s="742"/>
    </row>
    <row r="48" spans="1:15">
      <c r="A48" s="380"/>
      <c r="B48" s="738"/>
      <c r="C48" s="566" t="s">
        <v>282</v>
      </c>
      <c r="D48" s="738"/>
      <c r="E48" s="739"/>
      <c r="F48" s="380"/>
      <c r="G48" s="745"/>
      <c r="H48" s="740"/>
      <c r="I48" s="747"/>
      <c r="J48" s="742"/>
      <c r="K48" s="380"/>
      <c r="L48" s="745"/>
      <c r="M48" s="740"/>
      <c r="N48" s="747"/>
      <c r="O48" s="742"/>
    </row>
    <row r="49" spans="1:15">
      <c r="A49" s="380"/>
      <c r="B49" s="738"/>
      <c r="C49" s="566" t="s">
        <v>283</v>
      </c>
      <c r="D49" s="738"/>
      <c r="E49" s="739"/>
      <c r="F49" s="380"/>
      <c r="G49" s="745"/>
      <c r="H49" s="740"/>
      <c r="I49" s="747"/>
      <c r="J49" s="742"/>
      <c r="K49" s="380"/>
      <c r="L49" s="745"/>
      <c r="M49" s="740"/>
      <c r="N49" s="747"/>
      <c r="O49" s="742"/>
    </row>
    <row r="50" spans="1:15">
      <c r="A50" s="380"/>
      <c r="B50" s="715"/>
      <c r="C50" s="566" t="s">
        <v>284</v>
      </c>
      <c r="D50" s="715"/>
      <c r="E50" s="380"/>
      <c r="F50" s="380"/>
      <c r="G50" s="745"/>
      <c r="H50" s="740"/>
      <c r="I50" s="747"/>
      <c r="J50" s="742"/>
      <c r="K50" s="380"/>
      <c r="L50" s="745"/>
      <c r="M50" s="740"/>
      <c r="N50" s="747"/>
      <c r="O50" s="742"/>
    </row>
    <row r="51" spans="1:15">
      <c r="A51" s="380"/>
      <c r="B51" s="715"/>
      <c r="C51" s="566" t="s">
        <v>285</v>
      </c>
      <c r="D51" s="715"/>
      <c r="E51" s="380"/>
      <c r="F51" s="380"/>
      <c r="G51" s="745"/>
      <c r="H51" s="740"/>
      <c r="I51" s="747"/>
      <c r="J51" s="742"/>
      <c r="K51" s="380"/>
      <c r="L51" s="745"/>
      <c r="M51" s="740"/>
      <c r="N51" s="747"/>
      <c r="O51" s="742"/>
    </row>
    <row r="52" spans="1:15">
      <c r="A52" s="380"/>
      <c r="B52" s="738"/>
      <c r="C52" s="566" t="s">
        <v>286</v>
      </c>
      <c r="D52" s="754"/>
      <c r="E52" s="739"/>
      <c r="F52" s="380"/>
      <c r="G52" s="745"/>
      <c r="H52" s="740"/>
      <c r="I52" s="747"/>
      <c r="J52" s="742"/>
      <c r="K52" s="380"/>
      <c r="L52" s="745"/>
      <c r="M52" s="740"/>
      <c r="N52" s="747"/>
      <c r="O52" s="742"/>
    </row>
    <row r="53" spans="1:15">
      <c r="A53" s="380"/>
      <c r="B53" s="738"/>
      <c r="C53" s="566" t="s">
        <v>287</v>
      </c>
      <c r="D53" s="754"/>
      <c r="E53" s="739"/>
      <c r="F53" s="380"/>
      <c r="G53" s="745"/>
      <c r="H53" s="740"/>
      <c r="I53" s="747"/>
      <c r="J53" s="742"/>
      <c r="K53" s="380"/>
      <c r="L53" s="745"/>
      <c r="M53" s="740"/>
      <c r="N53" s="747"/>
      <c r="O53" s="742"/>
    </row>
    <row r="54" spans="1:15">
      <c r="A54" s="380"/>
      <c r="B54" s="738"/>
      <c r="C54" s="566" t="s">
        <v>338</v>
      </c>
      <c r="D54" s="754"/>
      <c r="E54" s="755"/>
      <c r="F54" s="756"/>
      <c r="G54" s="715"/>
      <c r="H54" s="743"/>
      <c r="I54" s="715" t="s">
        <v>56</v>
      </c>
      <c r="J54" s="757">
        <f>7.6*COUNTA(I40:I52)</f>
        <v>0</v>
      </c>
      <c r="K54" s="380"/>
      <c r="L54" s="715"/>
      <c r="M54" s="740"/>
      <c r="N54" s="728" t="s">
        <v>57</v>
      </c>
      <c r="O54" s="757">
        <f>7.5*COUNTA(N40:N52)</f>
        <v>0</v>
      </c>
    </row>
    <row r="55" spans="1:15">
      <c r="A55" s="380"/>
      <c r="B55" s="759" t="s">
        <v>351</v>
      </c>
      <c r="D55" s="382"/>
      <c r="E55" s="383"/>
      <c r="K55" s="384"/>
      <c r="L55" s="381"/>
    </row>
    <row r="56" spans="1:15">
      <c r="A56" s="380"/>
      <c r="B56" s="382"/>
      <c r="D56" s="382"/>
      <c r="E56" s="383"/>
      <c r="K56" s="384"/>
      <c r="L56" s="381"/>
    </row>
    <row r="57" spans="1:15">
      <c r="A57" s="380"/>
      <c r="B57" s="382"/>
      <c r="D57" s="382"/>
      <c r="E57" s="383"/>
      <c r="K57" s="384"/>
    </row>
    <row r="58" spans="1:15">
      <c r="A58" s="383"/>
      <c r="B58" s="382"/>
      <c r="D58" s="382"/>
      <c r="E58" s="383"/>
      <c r="K58" s="384"/>
    </row>
    <row r="59" spans="1:15">
      <c r="A59" s="383"/>
      <c r="B59" s="382"/>
      <c r="D59" s="382"/>
      <c r="E59" s="383"/>
    </row>
    <row r="60" spans="1:15">
      <c r="A60" s="383"/>
      <c r="B60" s="382"/>
      <c r="D60" s="382"/>
      <c r="E60" s="383"/>
    </row>
    <row r="61" spans="1:15">
      <c r="A61" s="383"/>
      <c r="B61" s="382"/>
      <c r="D61" s="382"/>
      <c r="E61" s="383"/>
    </row>
    <row r="62" spans="1:15">
      <c r="A62" s="383"/>
      <c r="B62" s="382"/>
      <c r="D62" s="382"/>
      <c r="E62" s="383"/>
    </row>
    <row r="63" spans="1:15">
      <c r="A63" s="383"/>
      <c r="B63" s="382"/>
      <c r="D63" s="382"/>
      <c r="E63" s="383"/>
    </row>
    <row r="64" spans="1:15">
      <c r="A64" s="383"/>
      <c r="B64" s="382"/>
      <c r="D64" s="382"/>
      <c r="E64" s="383"/>
    </row>
    <row r="65" spans="1:5">
      <c r="A65" s="383"/>
      <c r="B65" s="382"/>
      <c r="D65" s="382"/>
      <c r="E65" s="383"/>
    </row>
    <row r="66" spans="1:5">
      <c r="A66" s="383"/>
      <c r="B66" s="382"/>
      <c r="D66" s="382"/>
      <c r="E66" s="383"/>
    </row>
    <row r="67" spans="1:5">
      <c r="A67" s="383"/>
      <c r="B67" s="382"/>
      <c r="D67" s="382"/>
      <c r="E67" s="383"/>
    </row>
    <row r="68" spans="1:5">
      <c r="A68" s="383"/>
      <c r="B68" s="382"/>
      <c r="D68" s="382"/>
      <c r="E68" s="383"/>
    </row>
    <row r="69" spans="1:5">
      <c r="A69" s="383"/>
    </row>
    <row r="70" spans="1:5">
      <c r="A70" s="383"/>
    </row>
    <row r="71" spans="1:5">
      <c r="A71" s="383"/>
    </row>
  </sheetData>
  <mergeCells count="5">
    <mergeCell ref="A1:I1"/>
    <mergeCell ref="A2:E2"/>
    <mergeCell ref="L2:O2"/>
    <mergeCell ref="G2:J2"/>
    <mergeCell ref="L1:O1"/>
  </mergeCells>
  <phoneticPr fontId="40" type="noConversion"/>
  <conditionalFormatting sqref="B18:C18 L5:M5 B9:C9 B21:C21 B3:D3 K18 F34:F37 G42:I43 L21 L3:N3 I44:I45 L8 L18:L19 N15:N16 L40:N40 A15:C15 B16 K9:K13 F27 C27 E26:E27 D26:D28 G11:I11 G3:I3 G17 B6 I16:I17 D9:D10 D13:D24 G41:H41 I19:I20 I22 G4:H4 G21:H21 D6:D7 I8:I9 I12 I28:I29 D30:D31 N5:N6 M10:N10 M22 M18:N18 N31:N32 N18:N19 M12:N12 M11 N23:N25 I26 I4:I6 L35 G31 N34:N35 I31 D37:D39 A40 N38:N46">
    <cfRule type="cellIs" dxfId="3750" priority="736" operator="equal">
      <formula>"SL"</formula>
    </cfRule>
    <cfRule type="cellIs" dxfId="3749" priority="737" operator="equal">
      <formula>"AL"</formula>
    </cfRule>
  </conditionalFormatting>
  <conditionalFormatting sqref="B22:C22">
    <cfRule type="cellIs" dxfId="3748" priority="728" operator="equal">
      <formula>"SL"</formula>
    </cfRule>
    <cfRule type="cellIs" dxfId="3747" priority="729" operator="equal">
      <formula>"AL"</formula>
    </cfRule>
  </conditionalFormatting>
  <conditionalFormatting sqref="F34:F37 G42:I43 A16:A22 A3:A14 I42:I44 F31:F32 D3 N24 F4:F5 P3:XFD30 Q31:XFD37 L40:N40 K9:K13 F8:F12 F14:F17 K21:K25 F27 C27 E26:E27 E33:E34 D26:D28 I16:I17 D9:D10 D13:D24 G41:H41 I19:I20 I22 G21:H21 G4:H4 D6:D7 I8:I9 I11:I12 I28:I29 D30:D31 L30 L4:M4 N10 L10:L12 N18 K18:L18 L22 L26:M26 N12 I26 I3:I6 N34:N35 I31 B39:B54 L31:N32 O25:O26 L38:M39 A24:A39 K32:K39 E40:F54 P38:XFD40 D37:D52 C40">
    <cfRule type="cellIs" dxfId="3746" priority="730" operator="equal">
      <formula>"Prep"</formula>
    </cfRule>
    <cfRule type="cellIs" dxfId="3745" priority="731" operator="equal">
      <formula>"SL"</formula>
    </cfRule>
    <cfRule type="cellIs" dxfId="3744" priority="732" operator="equal">
      <formula>"AL"</formula>
    </cfRule>
  </conditionalFormatting>
  <conditionalFormatting sqref="D3 N15:N16 D26:D28 I16:I17 D9:D10 D13:D24 I19:I20 I22 D6:D7 I8:I9 I11:I12 I28:I29 D30:D31 N3 M10:N10 M22 M18:N18 N31:N32 N18:N19 N5:N6 M12:N12 M11 N23:N25 I26 I3:I6 N34:N35 I31 D37:D39 A40 I40:I45 N38:N46">
    <cfRule type="cellIs" dxfId="3743" priority="724" operator="equal">
      <formula>"SL"</formula>
    </cfRule>
    <cfRule type="cellIs" dxfId="3742" priority="725" operator="equal">
      <formula>"SL"</formula>
    </cfRule>
    <cfRule type="cellIs" dxfId="3741" priority="726" operator="equal">
      <formula>"SL"</formula>
    </cfRule>
    <cfRule type="cellIs" dxfId="3740" priority="727" operator="equal">
      <formula>"AL"</formula>
    </cfRule>
  </conditionalFormatting>
  <conditionalFormatting sqref="N3 N10 N15:N16 N31:N32 N18:N19 N5:N6 N12 N23:N25 N35 I31 I40:I53 N38:N53">
    <cfRule type="cellIs" dxfId="3739" priority="722" operator="equal">
      <formula>"NA"</formula>
    </cfRule>
    <cfRule type="cellIs" dxfId="3738" priority="723" operator="equal">
      <formula>"AL"</formula>
    </cfRule>
  </conditionalFormatting>
  <conditionalFormatting sqref="L40:M40">
    <cfRule type="cellIs" dxfId="3737" priority="708" operator="equal">
      <formula>"Prep"</formula>
    </cfRule>
    <cfRule type="cellIs" dxfId="3736" priority="709" operator="equal">
      <formula>"SL"</formula>
    </cfRule>
    <cfRule type="cellIs" dxfId="3735" priority="710" operator="equal">
      <formula>"AL"</formula>
    </cfRule>
  </conditionalFormatting>
  <conditionalFormatting sqref="L40:M40">
    <cfRule type="cellIs" dxfId="3734" priority="706" operator="equal">
      <formula>"SL"</formula>
    </cfRule>
    <cfRule type="cellIs" dxfId="3733" priority="707" operator="equal">
      <formula>"AL"</formula>
    </cfRule>
  </conditionalFormatting>
  <conditionalFormatting sqref="L34:M34">
    <cfRule type="cellIs" dxfId="3732" priority="696" operator="equal">
      <formula>"SL"</formula>
    </cfRule>
    <cfRule type="cellIs" dxfId="3731" priority="697" operator="equal">
      <formula>"AL"</formula>
    </cfRule>
  </conditionalFormatting>
  <conditionalFormatting sqref="B10:C10">
    <cfRule type="cellIs" dxfId="3730" priority="688" operator="equal">
      <formula>"SL"</formula>
    </cfRule>
    <cfRule type="cellIs" dxfId="3729" priority="689" operator="equal">
      <formula>"AL"</formula>
    </cfRule>
  </conditionalFormatting>
  <conditionalFormatting sqref="G31:H31">
    <cfRule type="cellIs" dxfId="3728" priority="606" operator="equal">
      <formula>"SL"</formula>
    </cfRule>
    <cfRule type="cellIs" dxfId="3727" priority="607" operator="equal">
      <formula>"AL"</formula>
    </cfRule>
  </conditionalFormatting>
  <conditionalFormatting sqref="B15:C15">
    <cfRule type="cellIs" dxfId="3726" priority="597" operator="equal">
      <formula>"SL"</formula>
    </cfRule>
    <cfRule type="cellIs" dxfId="3725" priority="598" operator="equal">
      <formula>"AL"</formula>
    </cfRule>
  </conditionalFormatting>
  <conditionalFormatting sqref="K4 K7">
    <cfRule type="cellIs" dxfId="3724" priority="545" operator="equal">
      <formula>"SL"</formula>
    </cfRule>
    <cfRule type="cellIs" dxfId="3723" priority="546" operator="equal">
      <formula>"AL"</formula>
    </cfRule>
  </conditionalFormatting>
  <conditionalFormatting sqref="K7">
    <cfRule type="cellIs" dxfId="3722" priority="547" operator="equal">
      <formula>"Prep"</formula>
    </cfRule>
    <cfRule type="cellIs" dxfId="3721" priority="548" operator="equal">
      <formula>"SL"</formula>
    </cfRule>
    <cfRule type="cellIs" dxfId="3720" priority="549" operator="equal">
      <formula>"AL"</formula>
    </cfRule>
  </conditionalFormatting>
  <conditionalFormatting sqref="K8 K4:K6">
    <cfRule type="cellIs" dxfId="3719" priority="538" operator="equal">
      <formula>"SL"</formula>
    </cfRule>
    <cfRule type="cellIs" dxfId="3718" priority="539" operator="equal">
      <formula>"AL"</formula>
    </cfRule>
  </conditionalFormatting>
  <conditionalFormatting sqref="K8 K4:K6">
    <cfRule type="cellIs" dxfId="3717" priority="542" operator="equal">
      <formula>"Prep"</formula>
    </cfRule>
    <cfRule type="cellIs" dxfId="3716" priority="543" operator="equal">
      <formula>"SL"</formula>
    </cfRule>
    <cfRule type="cellIs" dxfId="3715" priority="544" operator="equal">
      <formula>"AL"</formula>
    </cfRule>
  </conditionalFormatting>
  <conditionalFormatting sqref="F3">
    <cfRule type="cellIs" dxfId="3714" priority="535" operator="equal">
      <formula>"Prep"</formula>
    </cfRule>
    <cfRule type="cellIs" dxfId="3713" priority="536" operator="equal">
      <formula>"SL"</formula>
    </cfRule>
    <cfRule type="cellIs" dxfId="3712" priority="537" operator="equal">
      <formula>"AL"</formula>
    </cfRule>
  </conditionalFormatting>
  <conditionalFormatting sqref="F3">
    <cfRule type="cellIs" dxfId="3711" priority="533" operator="equal">
      <formula>"SL"</formula>
    </cfRule>
    <cfRule type="cellIs" dxfId="3710" priority="534" operator="equal">
      <formula>"AL"</formula>
    </cfRule>
  </conditionalFormatting>
  <conditionalFormatting sqref="F3">
    <cfRule type="cellIs" dxfId="3709" priority="531" operator="equal">
      <formula>"SL"</formula>
    </cfRule>
    <cfRule type="cellIs" dxfId="3708" priority="532" operator="equal">
      <formula>"AL"</formula>
    </cfRule>
  </conditionalFormatting>
  <conditionalFormatting sqref="K3">
    <cfRule type="cellIs" dxfId="3707" priority="512" operator="equal">
      <formula>"SL"</formula>
    </cfRule>
    <cfRule type="cellIs" dxfId="3706" priority="513" operator="equal">
      <formula>"AL"</formula>
    </cfRule>
  </conditionalFormatting>
  <conditionalFormatting sqref="K3">
    <cfRule type="cellIs" dxfId="3705" priority="514" operator="equal">
      <formula>"Prep"</formula>
    </cfRule>
    <cfRule type="cellIs" dxfId="3704" priority="515" operator="equal">
      <formula>"SL"</formula>
    </cfRule>
    <cfRule type="cellIs" dxfId="3703" priority="516" operator="equal">
      <formula>"AL"</formula>
    </cfRule>
  </conditionalFormatting>
  <conditionalFormatting sqref="K3">
    <cfRule type="cellIs" dxfId="3702" priority="510" operator="equal">
      <formula>"SL"</formula>
    </cfRule>
    <cfRule type="cellIs" dxfId="3701" priority="511" operator="equal">
      <formula>"AL"</formula>
    </cfRule>
  </conditionalFormatting>
  <conditionalFormatting sqref="D53:D54">
    <cfRule type="cellIs" dxfId="3700" priority="501" operator="equal">
      <formula>"Prep"</formula>
    </cfRule>
    <cfRule type="cellIs" dxfId="3699" priority="502" operator="equal">
      <formula>"SL"</formula>
    </cfRule>
    <cfRule type="cellIs" dxfId="3698" priority="503" operator="equal">
      <formula>"AL"</formula>
    </cfRule>
  </conditionalFormatting>
  <conditionalFormatting sqref="I10 I23 A4:A14 L24:N24 A3:D3 P1:XFD30 Q31:XFD37 L15:N16 B26:D26 I5 D38:D39 A2:F2 A1:I1 K1:L1 K2:O2 F14:F15 F17 F16:H16 G28:I29 K11:K13 B37:D37 B28:C28 C27:D28 F10 I16:I17 B6:D7 B9:D10 B13:D24 G19:I22 G4:I4 F8:I9 F11:I12 G6:I6 H26:I26 C31:D31 L30 K3:N3 K10:N10 L12:N12 L22:M22 L18:N18 L26:M26 L31:N32 N18:N19 K5:N6 K4:M4 K7:K9 L11:M11 N23:N25 F3:I3 F4:F7 L34:N35 G31:I31 B39:B54 F23:F37 P38:XFD39 L38:N39 K18:K39 D40:XFD53 A16:A1048576 D54:H54 B55:XFD1048576 J54:M54 O54:XFD54">
    <cfRule type="cellIs" dxfId="3697" priority="491" operator="equal">
      <formula>"SL"</formula>
    </cfRule>
    <cfRule type="cellIs" dxfId="3696" priority="492" operator="equal">
      <formula>"AL"</formula>
    </cfRule>
    <cfRule type="cellIs" dxfId="3695" priority="493" operator="equal">
      <formula>"WC"</formula>
    </cfRule>
    <cfRule type="cellIs" dxfId="3694" priority="494" operator="equal">
      <formula>"TR"</formula>
    </cfRule>
  </conditionalFormatting>
  <conditionalFormatting sqref="A15 E33:E34 O25:O26 O19:O20 E38:E39 C40:C42">
    <cfRule type="cellIs" dxfId="3693" priority="481" operator="equal">
      <formula>"WC"</formula>
    </cfRule>
    <cfRule type="cellIs" dxfId="3692" priority="482" operator="equal">
      <formula>"TR"</formula>
    </cfRule>
  </conditionalFormatting>
  <conditionalFormatting sqref="K17">
    <cfRule type="cellIs" dxfId="3691" priority="463" operator="equal">
      <formula>"Prep"</formula>
    </cfRule>
    <cfRule type="cellIs" dxfId="3690" priority="464" operator="equal">
      <formula>"SL"</formula>
    </cfRule>
    <cfRule type="cellIs" dxfId="3689" priority="465" operator="equal">
      <formula>"AL"</formula>
    </cfRule>
  </conditionalFormatting>
  <conditionalFormatting sqref="K17">
    <cfRule type="cellIs" dxfId="3688" priority="461" operator="equal">
      <formula>"SL"</formula>
    </cfRule>
    <cfRule type="cellIs" dxfId="3687" priority="462" operator="equal">
      <formula>"AL"</formula>
    </cfRule>
  </conditionalFormatting>
  <conditionalFormatting sqref="K17">
    <cfRule type="cellIs" dxfId="3686" priority="459" operator="equal">
      <formula>"WC"</formula>
    </cfRule>
    <cfRule type="cellIs" dxfId="3685" priority="460" operator="equal">
      <formula>"TR"</formula>
    </cfRule>
  </conditionalFormatting>
  <conditionalFormatting sqref="B38:C39">
    <cfRule type="cellIs" dxfId="3684" priority="440" operator="equal">
      <formula>"SL"</formula>
    </cfRule>
    <cfRule type="cellIs" dxfId="3683" priority="441" operator="equal">
      <formula>"AL"</formula>
    </cfRule>
  </conditionalFormatting>
  <conditionalFormatting sqref="B38:C39">
    <cfRule type="cellIs" dxfId="3682" priority="437" operator="equal">
      <formula>"AL"</formula>
    </cfRule>
    <cfRule type="cellIs" dxfId="3681" priority="438" operator="equal">
      <formula>"TR"</formula>
    </cfRule>
    <cfRule type="cellIs" dxfId="3680" priority="439" operator="equal">
      <formula>"WC"</formula>
    </cfRule>
  </conditionalFormatting>
  <conditionalFormatting sqref="G19">
    <cfRule type="cellIs" dxfId="3679" priority="435" operator="equal">
      <formula>"SL"</formula>
    </cfRule>
    <cfRule type="cellIs" dxfId="3678" priority="436" operator="equal">
      <formula>"AL"</formula>
    </cfRule>
  </conditionalFormatting>
  <conditionalFormatting sqref="G19">
    <cfRule type="expression" dxfId="3677" priority="429">
      <formula>ROW()=CELL("ROW")</formula>
    </cfRule>
    <cfRule type="expression" priority="430">
      <formula>ROW()=CELL("ROW")</formula>
    </cfRule>
  </conditionalFormatting>
  <conditionalFormatting sqref="B24:C24 G9:H9 B27:D27 B19:C19 B16:C16 B14:D14 G28:I29 G12:I12 E26:E27 B37:C37 L31:M32 G17:I17 B6:D6 G6:I6 H26:I26 C31:D31 L4:M4 L8:M8 L18:M19 L21:M22 L10:M12 L34:N35 G31:I31">
    <cfRule type="expression" dxfId="3676" priority="398">
      <formula>ROW()=CELL("ROW")</formula>
    </cfRule>
  </conditionalFormatting>
  <conditionalFormatting sqref="B24:C24 G9:H9 B27:D27 B19:C19 B16:C16 B14:D14 G28:I29 G12:I12 E26:E27 B37:C37 L31:M32 G17:I17 B6:D6 G6:I6 H26:I26 C31:D31 L4:M4 L8:M8 L18:M19 L21:M22 L10:M12 L34:N35 G31:I31">
    <cfRule type="expression" dxfId="3675" priority="397">
      <formula>ROW()=CELL("ROW")</formula>
    </cfRule>
  </conditionalFormatting>
  <conditionalFormatting sqref="H5">
    <cfRule type="cellIs" dxfId="3674" priority="383" operator="equal">
      <formula>"WC"</formula>
    </cfRule>
    <cfRule type="cellIs" dxfId="3673" priority="384" operator="equal">
      <formula>"TR"</formula>
    </cfRule>
  </conditionalFormatting>
  <conditionalFormatting sqref="I7">
    <cfRule type="cellIs" dxfId="3672" priority="378" operator="equal">
      <formula>"Prep"</formula>
    </cfRule>
    <cfRule type="cellIs" dxfId="3671" priority="379" operator="equal">
      <formula>"SL"</formula>
    </cfRule>
    <cfRule type="cellIs" dxfId="3670" priority="380" operator="equal">
      <formula>"AL"</formula>
    </cfRule>
  </conditionalFormatting>
  <conditionalFormatting sqref="I7">
    <cfRule type="cellIs" dxfId="3669" priority="376" operator="equal">
      <formula>"SL"</formula>
    </cfRule>
    <cfRule type="cellIs" dxfId="3668" priority="377" operator="equal">
      <formula>"AL"</formula>
    </cfRule>
  </conditionalFormatting>
  <conditionalFormatting sqref="I7">
    <cfRule type="cellIs" dxfId="3667" priority="372" operator="equal">
      <formula>"SL"</formula>
    </cfRule>
    <cfRule type="cellIs" dxfId="3666" priority="373" operator="equal">
      <formula>"SL"</formula>
    </cfRule>
    <cfRule type="cellIs" dxfId="3665" priority="374" operator="equal">
      <formula>"SL"</formula>
    </cfRule>
    <cfRule type="cellIs" dxfId="3664" priority="375" operator="equal">
      <formula>"AL"</formula>
    </cfRule>
  </conditionalFormatting>
  <conditionalFormatting sqref="I7">
    <cfRule type="cellIs" dxfId="3663" priority="370" operator="equal">
      <formula>"WC"</formula>
    </cfRule>
    <cfRule type="cellIs" dxfId="3662" priority="371" operator="equal">
      <formula>"TR"</formula>
    </cfRule>
  </conditionalFormatting>
  <conditionalFormatting sqref="G7">
    <cfRule type="cellIs" dxfId="3661" priority="368" operator="equal">
      <formula>"SL"</formula>
    </cfRule>
    <cfRule type="cellIs" dxfId="3660" priority="369" operator="equal">
      <formula>"AL"</formula>
    </cfRule>
  </conditionalFormatting>
  <conditionalFormatting sqref="G7:H7">
    <cfRule type="cellIs" dxfId="3659" priority="366" operator="equal">
      <formula>"WC"</formula>
    </cfRule>
    <cfRule type="cellIs" dxfId="3658" priority="367" operator="equal">
      <formula>"TR"</formula>
    </cfRule>
  </conditionalFormatting>
  <conditionalFormatting sqref="L24:M24">
    <cfRule type="expression" dxfId="3657" priority="361">
      <formula>ROW()=CELL("ROW")</formula>
    </cfRule>
  </conditionalFormatting>
  <conditionalFormatting sqref="L24:M24">
    <cfRule type="expression" dxfId="3656" priority="360">
      <formula>ROW()=CELL("ROW")</formula>
    </cfRule>
  </conditionalFormatting>
  <conditionalFormatting sqref="F18:F21">
    <cfRule type="cellIs" dxfId="3655" priority="311" operator="equal">
      <formula>"Prep"</formula>
    </cfRule>
    <cfRule type="cellIs" dxfId="3654" priority="312" operator="equal">
      <formula>"SL"</formula>
    </cfRule>
    <cfRule type="cellIs" dxfId="3653" priority="313" operator="equal">
      <formula>"AL"</formula>
    </cfRule>
  </conditionalFormatting>
  <conditionalFormatting sqref="F22">
    <cfRule type="cellIs" dxfId="3652" priority="308" operator="equal">
      <formula>"Prep"</formula>
    </cfRule>
    <cfRule type="cellIs" dxfId="3651" priority="309" operator="equal">
      <formula>"SL"</formula>
    </cfRule>
    <cfRule type="cellIs" dxfId="3650" priority="310" operator="equal">
      <formula>"AL"</formula>
    </cfRule>
  </conditionalFormatting>
  <conditionalFormatting sqref="F18:F22">
    <cfRule type="cellIs" dxfId="3649" priority="306" operator="equal">
      <formula>"WC"</formula>
    </cfRule>
    <cfRule type="cellIs" dxfId="3648" priority="307" operator="equal">
      <formula>"TR"</formula>
    </cfRule>
  </conditionalFormatting>
  <conditionalFormatting sqref="H19">
    <cfRule type="cellIs" dxfId="3647" priority="260" operator="equal">
      <formula>"SL"</formula>
    </cfRule>
    <cfRule type="cellIs" dxfId="3646" priority="261" operator="equal">
      <formula>"AL"</formula>
    </cfRule>
  </conditionalFormatting>
  <conditionalFormatting sqref="H19">
    <cfRule type="cellIs" dxfId="3645" priority="258" operator="equal">
      <formula>"WC"</formula>
    </cfRule>
    <cfRule type="cellIs" dxfId="3644" priority="259" operator="equal">
      <formula>"TR"</formula>
    </cfRule>
  </conditionalFormatting>
  <conditionalFormatting sqref="G2:J2">
    <cfRule type="cellIs" dxfId="3643" priority="248" operator="equal">
      <formula>"WC"</formula>
    </cfRule>
    <cfRule type="cellIs" dxfId="3642" priority="249" operator="equal">
      <formula>"TR"</formula>
    </cfRule>
  </conditionalFormatting>
  <conditionalFormatting sqref="J30">
    <cfRule type="cellIs" dxfId="3641" priority="230" operator="equal">
      <formula>"SL"</formula>
    </cfRule>
    <cfRule type="cellIs" dxfId="3640" priority="231" operator="equal">
      <formula>"SL"</formula>
    </cfRule>
    <cfRule type="cellIs" dxfId="3639" priority="232" operator="equal">
      <formula>"SL"</formula>
    </cfRule>
    <cfRule type="cellIs" dxfId="3638" priority="233" operator="equal">
      <formula>"AL"</formula>
    </cfRule>
  </conditionalFormatting>
  <conditionalFormatting sqref="J26:J30">
    <cfRule type="cellIs" dxfId="3637" priority="236" operator="equal">
      <formula>"Prep"</formula>
    </cfRule>
    <cfRule type="cellIs" dxfId="3636" priority="237" operator="equal">
      <formula>"SL"</formula>
    </cfRule>
    <cfRule type="cellIs" dxfId="3635" priority="238" operator="equal">
      <formula>"AL"</formula>
    </cfRule>
  </conditionalFormatting>
  <conditionalFormatting sqref="E30:E31 J26:J30">
    <cfRule type="cellIs" dxfId="3634" priority="221" operator="equal">
      <formula>"WC"</formula>
    </cfRule>
    <cfRule type="cellIs" dxfId="3633" priority="222" operator="equal">
      <formula>"TR"</formula>
    </cfRule>
  </conditionalFormatting>
  <conditionalFormatting sqref="J30">
    <cfRule type="expression" dxfId="3632" priority="220">
      <formula>ROW()=CELL("ROW")</formula>
    </cfRule>
  </conditionalFormatting>
  <conditionalFormatting sqref="J30">
    <cfRule type="expression" dxfId="3631" priority="219">
      <formula>ROW()=CELL("ROW")</formula>
    </cfRule>
  </conditionalFormatting>
  <conditionalFormatting sqref="O14:O16">
    <cfRule type="cellIs" dxfId="3630" priority="205" operator="equal">
      <formula>"Prep"</formula>
    </cfRule>
    <cfRule type="cellIs" dxfId="3629" priority="206" operator="equal">
      <formula>"SL"</formula>
    </cfRule>
    <cfRule type="cellIs" dxfId="3628" priority="207" operator="equal">
      <formula>"AL"</formula>
    </cfRule>
  </conditionalFormatting>
  <conditionalFormatting sqref="O14:O16">
    <cfRule type="cellIs" dxfId="3627" priority="203" operator="equal">
      <formula>"SL"</formula>
    </cfRule>
    <cfRule type="cellIs" dxfId="3626" priority="204" operator="equal">
      <formula>"AL"</formula>
    </cfRule>
  </conditionalFormatting>
  <conditionalFormatting sqref="O3">
    <cfRule type="cellIs" dxfId="3625" priority="194" operator="equal">
      <formula>"SL"</formula>
    </cfRule>
    <cfRule type="cellIs" dxfId="3624" priority="195" operator="equal">
      <formula>"AL"</formula>
    </cfRule>
  </conditionalFormatting>
  <conditionalFormatting sqref="O3">
    <cfRule type="cellIs" dxfId="3623" priority="196" operator="equal">
      <formula>"Prep"</formula>
    </cfRule>
    <cfRule type="cellIs" dxfId="3622" priority="197" operator="equal">
      <formula>"SL"</formula>
    </cfRule>
    <cfRule type="cellIs" dxfId="3621" priority="198" operator="equal">
      <formula>"AL"</formula>
    </cfRule>
  </conditionalFormatting>
  <conditionalFormatting sqref="O3">
    <cfRule type="cellIs" dxfId="3620" priority="192" operator="equal">
      <formula>"SL"</formula>
    </cfRule>
    <cfRule type="cellIs" dxfId="3619" priority="193" operator="equal">
      <formula>"AL"</formula>
    </cfRule>
  </conditionalFormatting>
  <conditionalFormatting sqref="O7">
    <cfRule type="cellIs" dxfId="3618" priority="187" operator="equal">
      <formula>"SL"</formula>
    </cfRule>
    <cfRule type="cellIs" dxfId="3617" priority="188" operator="equal">
      <formula>"AL"</formula>
    </cfRule>
  </conditionalFormatting>
  <conditionalFormatting sqref="O7">
    <cfRule type="cellIs" dxfId="3616" priority="189" operator="equal">
      <formula>"Prep"</formula>
    </cfRule>
    <cfRule type="cellIs" dxfId="3615" priority="190" operator="equal">
      <formula>"SL"</formula>
    </cfRule>
    <cfRule type="cellIs" dxfId="3614" priority="191" operator="equal">
      <formula>"AL"</formula>
    </cfRule>
  </conditionalFormatting>
  <conditionalFormatting sqref="O7">
    <cfRule type="cellIs" dxfId="3613" priority="185" operator="equal">
      <formula>"SL"</formula>
    </cfRule>
    <cfRule type="cellIs" dxfId="3612" priority="186" operator="equal">
      <formula>"AL"</formula>
    </cfRule>
  </conditionalFormatting>
  <conditionalFormatting sqref="O7:O16 O3:O5">
    <cfRule type="cellIs" dxfId="3611" priority="183" operator="equal">
      <formula>"WC"</formula>
    </cfRule>
    <cfRule type="cellIs" dxfId="3610" priority="184" operator="equal">
      <formula>"TR"</formula>
    </cfRule>
  </conditionalFormatting>
  <conditionalFormatting sqref="O7">
    <cfRule type="cellIs" dxfId="3609" priority="178" operator="equal">
      <formula>"SL"</formula>
    </cfRule>
    <cfRule type="cellIs" dxfId="3608" priority="179" operator="equal">
      <formula>"AL"</formula>
    </cfRule>
  </conditionalFormatting>
  <conditionalFormatting sqref="O7">
    <cfRule type="cellIs" dxfId="3607" priority="180" operator="equal">
      <formula>"Prep"</formula>
    </cfRule>
    <cfRule type="cellIs" dxfId="3606" priority="181" operator="equal">
      <formula>"SL"</formula>
    </cfRule>
    <cfRule type="cellIs" dxfId="3605" priority="182" operator="equal">
      <formula>"AL"</formula>
    </cfRule>
  </conditionalFormatting>
  <conditionalFormatting sqref="O7">
    <cfRule type="cellIs" dxfId="3604" priority="176" operator="equal">
      <formula>"SL"</formula>
    </cfRule>
    <cfRule type="cellIs" dxfId="3603" priority="177" operator="equal">
      <formula>"AL"</formula>
    </cfRule>
  </conditionalFormatting>
  <conditionalFormatting sqref="O17">
    <cfRule type="cellIs" dxfId="3602" priority="174" operator="equal">
      <formula>"SL"</formula>
    </cfRule>
    <cfRule type="cellIs" dxfId="3601" priority="175" operator="equal">
      <formula>"AL"</formula>
    </cfRule>
  </conditionalFormatting>
  <conditionalFormatting sqref="O17">
    <cfRule type="cellIs" dxfId="3600" priority="170" operator="equal">
      <formula>"SL"</formula>
    </cfRule>
    <cfRule type="cellIs" dxfId="3599" priority="171" operator="equal">
      <formula>"AL"</formula>
    </cfRule>
    <cfRule type="cellIs" dxfId="3598" priority="172" operator="equal">
      <formula>"WC"</formula>
    </cfRule>
    <cfRule type="cellIs" dxfId="3597" priority="173" operator="equal">
      <formula>"TR"</formula>
    </cfRule>
  </conditionalFormatting>
  <conditionalFormatting sqref="E15:E17">
    <cfRule type="cellIs" dxfId="3596" priority="165" operator="equal">
      <formula>"SL"</formula>
    </cfRule>
    <cfRule type="cellIs" dxfId="3595" priority="166" operator="equal">
      <formula>"AL"</formula>
    </cfRule>
  </conditionalFormatting>
  <conditionalFormatting sqref="E5 E3 E23:E24 E10:E17">
    <cfRule type="cellIs" dxfId="3594" priority="167" operator="equal">
      <formula>"Prep"</formula>
    </cfRule>
    <cfRule type="cellIs" dxfId="3593" priority="168" operator="equal">
      <formula>"SL"</formula>
    </cfRule>
    <cfRule type="cellIs" dxfId="3592" priority="169" operator="equal">
      <formula>"AL"</formula>
    </cfRule>
  </conditionalFormatting>
  <conditionalFormatting sqref="E5">
    <cfRule type="cellIs" dxfId="3591" priority="162" operator="equal">
      <formula>"Prep"</formula>
    </cfRule>
    <cfRule type="cellIs" dxfId="3590" priority="163" operator="equal">
      <formula>"SL"</formula>
    </cfRule>
    <cfRule type="cellIs" dxfId="3589" priority="164" operator="equal">
      <formula>"AL"</formula>
    </cfRule>
  </conditionalFormatting>
  <conditionalFormatting sqref="E3">
    <cfRule type="cellIs" dxfId="3588" priority="160" operator="equal">
      <formula>"SL"</formula>
    </cfRule>
    <cfRule type="cellIs" dxfId="3587" priority="161" operator="equal">
      <formula>"AL"</formula>
    </cfRule>
  </conditionalFormatting>
  <conditionalFormatting sqref="E3">
    <cfRule type="cellIs" dxfId="3586" priority="158" operator="equal">
      <formula>"SL"</formula>
    </cfRule>
    <cfRule type="cellIs" dxfId="3585" priority="159" operator="equal">
      <formula>"AL"</formula>
    </cfRule>
  </conditionalFormatting>
  <conditionalFormatting sqref="E3:E6 E22:E24 F38:J39 E10:E18">
    <cfRule type="cellIs" dxfId="3584" priority="156" operator="equal">
      <formula>"WC"</formula>
    </cfRule>
    <cfRule type="cellIs" dxfId="3583" priority="157" operator="equal">
      <formula>"TR"</formula>
    </cfRule>
  </conditionalFormatting>
  <conditionalFormatting sqref="E14">
    <cfRule type="expression" dxfId="3582" priority="155">
      <formula>ROW()=CELL("ROW")</formula>
    </cfRule>
  </conditionalFormatting>
  <conditionalFormatting sqref="E14">
    <cfRule type="expression" dxfId="3581" priority="154">
      <formula>ROW()=CELL("ROW")</formula>
    </cfRule>
  </conditionalFormatting>
  <conditionalFormatting sqref="E32">
    <cfRule type="cellIs" dxfId="3580" priority="152" operator="equal">
      <formula>"WC"</formula>
    </cfRule>
    <cfRule type="cellIs" dxfId="3579" priority="153" operator="equal">
      <formula>"TR"</formula>
    </cfRule>
  </conditionalFormatting>
  <conditionalFormatting sqref="E26:E28">
    <cfRule type="cellIs" dxfId="3578" priority="148" operator="equal">
      <formula>"SL"</formula>
    </cfRule>
    <cfRule type="cellIs" dxfId="3577" priority="149" operator="equal">
      <formula>"AL"</formula>
    </cfRule>
    <cfRule type="cellIs" dxfId="3576" priority="150" operator="equal">
      <formula>"WC"</formula>
    </cfRule>
    <cfRule type="cellIs" dxfId="3575" priority="151" operator="equal">
      <formula>"TR"</formula>
    </cfRule>
  </conditionalFormatting>
  <conditionalFormatting sqref="O22:O23">
    <cfRule type="cellIs" dxfId="3574" priority="140" operator="equal">
      <formula>"WC"</formula>
    </cfRule>
    <cfRule type="cellIs" dxfId="3573" priority="141" operator="equal">
      <formula>"TR"</formula>
    </cfRule>
  </conditionalFormatting>
  <conditionalFormatting sqref="J5 J7">
    <cfRule type="cellIs" dxfId="3572" priority="137" operator="equal">
      <formula>"Prep"</formula>
    </cfRule>
    <cfRule type="cellIs" dxfId="3571" priority="138" operator="equal">
      <formula>"SL"</formula>
    </cfRule>
    <cfRule type="cellIs" dxfId="3570" priority="139" operator="equal">
      <formula>"AL"</formula>
    </cfRule>
  </conditionalFormatting>
  <conditionalFormatting sqref="J5 J7">
    <cfRule type="cellIs" dxfId="3569" priority="135" operator="equal">
      <formula>"SL"</formula>
    </cfRule>
    <cfRule type="cellIs" dxfId="3568" priority="136" operator="equal">
      <formula>"AL"</formula>
    </cfRule>
  </conditionalFormatting>
  <conditionalFormatting sqref="J5 J7:J19">
    <cfRule type="cellIs" dxfId="3567" priority="133" operator="equal">
      <formula>"WC"</formula>
    </cfRule>
    <cfRule type="cellIs" dxfId="3566" priority="134" operator="equal">
      <formula>"TR"</formula>
    </cfRule>
  </conditionalFormatting>
  <conditionalFormatting sqref="J9:J17">
    <cfRule type="cellIs" dxfId="3565" priority="128" operator="equal">
      <formula>"SL"</formula>
    </cfRule>
    <cfRule type="cellIs" dxfId="3564" priority="129" operator="equal">
      <formula>"AL"</formula>
    </cfRule>
  </conditionalFormatting>
  <conditionalFormatting sqref="J3 J9:J17 J21:J25">
    <cfRule type="cellIs" dxfId="3563" priority="130" operator="equal">
      <formula>"Prep"</formula>
    </cfRule>
    <cfRule type="cellIs" dxfId="3562" priority="131" operator="equal">
      <formula>"SL"</formula>
    </cfRule>
    <cfRule type="cellIs" dxfId="3561" priority="132" operator="equal">
      <formula>"AL"</formula>
    </cfRule>
  </conditionalFormatting>
  <conditionalFormatting sqref="J8">
    <cfRule type="cellIs" dxfId="3560" priority="121" operator="equal">
      <formula>"SL"</formula>
    </cfRule>
    <cfRule type="cellIs" dxfId="3559" priority="122" operator="equal">
      <formula>"AL"</formula>
    </cfRule>
  </conditionalFormatting>
  <conditionalFormatting sqref="J8">
    <cfRule type="cellIs" dxfId="3558" priority="125" operator="equal">
      <formula>"Prep"</formula>
    </cfRule>
    <cfRule type="cellIs" dxfId="3557" priority="126" operator="equal">
      <formula>"SL"</formula>
    </cfRule>
    <cfRule type="cellIs" dxfId="3556" priority="127" operator="equal">
      <formula>"AL"</formula>
    </cfRule>
  </conditionalFormatting>
  <conditionalFormatting sqref="J3">
    <cfRule type="cellIs" dxfId="3555" priority="123" operator="equal">
      <formula>"SL"</formula>
    </cfRule>
    <cfRule type="cellIs" dxfId="3554" priority="124" operator="equal">
      <formula>"AL"</formula>
    </cfRule>
  </conditionalFormatting>
  <conditionalFormatting sqref="J3 J21:J25">
    <cfRule type="cellIs" dxfId="3553" priority="119" operator="equal">
      <formula>"WC"</formula>
    </cfRule>
    <cfRule type="cellIs" dxfId="3552" priority="120" operator="equal">
      <formula>"TR"</formula>
    </cfRule>
  </conditionalFormatting>
  <conditionalFormatting sqref="J4">
    <cfRule type="cellIs" dxfId="3551" priority="117" operator="equal">
      <formula>"SL"</formula>
    </cfRule>
    <cfRule type="cellIs" dxfId="3550" priority="118" operator="equal">
      <formula>"AL"</formula>
    </cfRule>
  </conditionalFormatting>
  <conditionalFormatting sqref="J4">
    <cfRule type="cellIs" dxfId="3549" priority="112" operator="equal">
      <formula>"SL"</formula>
    </cfRule>
    <cfRule type="cellIs" dxfId="3548" priority="113" operator="equal">
      <formula>"AL"</formula>
    </cfRule>
  </conditionalFormatting>
  <conditionalFormatting sqref="J4">
    <cfRule type="cellIs" dxfId="3547" priority="114" operator="equal">
      <formula>"Prep"</formula>
    </cfRule>
    <cfRule type="cellIs" dxfId="3546" priority="115" operator="equal">
      <formula>"SL"</formula>
    </cfRule>
    <cfRule type="cellIs" dxfId="3545" priority="116" operator="equal">
      <formula>"AL"</formula>
    </cfRule>
  </conditionalFormatting>
  <conditionalFormatting sqref="J4">
    <cfRule type="cellIs" dxfId="3544" priority="108" operator="equal">
      <formula>"SL"</formula>
    </cfRule>
    <cfRule type="cellIs" dxfId="3543" priority="109" operator="equal">
      <formula>"AL"</formula>
    </cfRule>
    <cfRule type="cellIs" dxfId="3542" priority="110" operator="equal">
      <formula>"WC"</formula>
    </cfRule>
    <cfRule type="cellIs" dxfId="3541" priority="111" operator="equal">
      <formula>"TR"</formula>
    </cfRule>
  </conditionalFormatting>
  <conditionalFormatting sqref="G24:I24">
    <cfRule type="cellIs" dxfId="3540" priority="106" operator="equal">
      <formula>"WC"</formula>
    </cfRule>
    <cfRule type="cellIs" dxfId="3539" priority="107" operator="equal">
      <formula>"TR"</formula>
    </cfRule>
  </conditionalFormatting>
  <conditionalFormatting sqref="L17:M17">
    <cfRule type="expression" dxfId="3538" priority="99">
      <formula>ROW()=CELL("ROW")</formula>
    </cfRule>
    <cfRule type="expression" priority="100">
      <formula>ROW()=CELL("ROW")</formula>
    </cfRule>
  </conditionalFormatting>
  <conditionalFormatting sqref="N4">
    <cfRule type="cellIs" dxfId="3537" priority="95" operator="equal">
      <formula>"SL"</formula>
    </cfRule>
    <cfRule type="cellIs" dxfId="3536" priority="96" operator="equal">
      <formula>"SL"</formula>
    </cfRule>
    <cfRule type="cellIs" dxfId="3535" priority="97" operator="equal">
      <formula>"SL"</formula>
    </cfRule>
    <cfRule type="cellIs" dxfId="3534" priority="98" operator="equal">
      <formula>"AL"</formula>
    </cfRule>
  </conditionalFormatting>
  <conditionalFormatting sqref="N4">
    <cfRule type="cellIs" dxfId="3533" priority="93" operator="equal">
      <formula>"NA"</formula>
    </cfRule>
    <cfRule type="cellIs" dxfId="3532" priority="94" operator="equal">
      <formula>"AL"</formula>
    </cfRule>
  </conditionalFormatting>
  <conditionalFormatting sqref="N4">
    <cfRule type="cellIs" dxfId="3531" priority="91" operator="equal">
      <formula>"WC"</formula>
    </cfRule>
    <cfRule type="cellIs" dxfId="3530" priority="92" operator="equal">
      <formula>"TR"</formula>
    </cfRule>
  </conditionalFormatting>
  <conditionalFormatting sqref="N8">
    <cfRule type="cellIs" dxfId="3529" priority="87" operator="equal">
      <formula>"SL"</formula>
    </cfRule>
    <cfRule type="cellIs" dxfId="3528" priority="88" operator="equal">
      <formula>"SL"</formula>
    </cfRule>
    <cfRule type="cellIs" dxfId="3527" priority="89" operator="equal">
      <formula>"SL"</formula>
    </cfRule>
    <cfRule type="cellIs" dxfId="3526" priority="90" operator="equal">
      <formula>"AL"</formula>
    </cfRule>
  </conditionalFormatting>
  <conditionalFormatting sqref="N8">
    <cfRule type="cellIs" dxfId="3525" priority="85" operator="equal">
      <formula>"NA"</formula>
    </cfRule>
    <cfRule type="cellIs" dxfId="3524" priority="86" operator="equal">
      <formula>"AL"</formula>
    </cfRule>
  </conditionalFormatting>
  <conditionalFormatting sqref="N8">
    <cfRule type="cellIs" dxfId="3523" priority="83" operator="equal">
      <formula>"WC"</formula>
    </cfRule>
    <cfRule type="cellIs" dxfId="3522" priority="84" operator="equal">
      <formula>"TR"</formula>
    </cfRule>
  </conditionalFormatting>
  <conditionalFormatting sqref="N9">
    <cfRule type="cellIs" dxfId="3521" priority="79" operator="equal">
      <formula>"SL"</formula>
    </cfRule>
    <cfRule type="cellIs" dxfId="3520" priority="80" operator="equal">
      <formula>"SL"</formula>
    </cfRule>
    <cfRule type="cellIs" dxfId="3519" priority="81" operator="equal">
      <formula>"SL"</formula>
    </cfRule>
    <cfRule type="cellIs" dxfId="3518" priority="82" operator="equal">
      <formula>"AL"</formula>
    </cfRule>
  </conditionalFormatting>
  <conditionalFormatting sqref="N9">
    <cfRule type="cellIs" dxfId="3517" priority="77" operator="equal">
      <formula>"NA"</formula>
    </cfRule>
    <cfRule type="cellIs" dxfId="3516" priority="78" operator="equal">
      <formula>"AL"</formula>
    </cfRule>
  </conditionalFormatting>
  <conditionalFormatting sqref="N9">
    <cfRule type="cellIs" dxfId="3515" priority="75" operator="equal">
      <formula>"WC"</formula>
    </cfRule>
    <cfRule type="cellIs" dxfId="3514" priority="76" operator="equal">
      <formula>"TR"</formula>
    </cfRule>
  </conditionalFormatting>
  <conditionalFormatting sqref="N11">
    <cfRule type="cellIs" dxfId="3513" priority="71" operator="equal">
      <formula>"SL"</formula>
    </cfRule>
    <cfRule type="cellIs" dxfId="3512" priority="72" operator="equal">
      <formula>"SL"</formula>
    </cfRule>
    <cfRule type="cellIs" dxfId="3511" priority="73" operator="equal">
      <formula>"SL"</formula>
    </cfRule>
    <cfRule type="cellIs" dxfId="3510" priority="74" operator="equal">
      <formula>"AL"</formula>
    </cfRule>
  </conditionalFormatting>
  <conditionalFormatting sqref="N11">
    <cfRule type="cellIs" dxfId="3509" priority="69" operator="equal">
      <formula>"NA"</formula>
    </cfRule>
    <cfRule type="cellIs" dxfId="3508" priority="70" operator="equal">
      <formula>"AL"</formula>
    </cfRule>
  </conditionalFormatting>
  <conditionalFormatting sqref="N11">
    <cfRule type="cellIs" dxfId="3507" priority="67" operator="equal">
      <formula>"WC"</formula>
    </cfRule>
    <cfRule type="cellIs" dxfId="3506" priority="68" operator="equal">
      <formula>"TR"</formula>
    </cfRule>
  </conditionalFormatting>
  <conditionalFormatting sqref="N17">
    <cfRule type="cellIs" dxfId="3505" priority="63" operator="equal">
      <formula>"SL"</formula>
    </cfRule>
    <cfRule type="cellIs" dxfId="3504" priority="64" operator="equal">
      <formula>"SL"</formula>
    </cfRule>
    <cfRule type="cellIs" dxfId="3503" priority="65" operator="equal">
      <formula>"SL"</formula>
    </cfRule>
    <cfRule type="cellIs" dxfId="3502" priority="66" operator="equal">
      <formula>"AL"</formula>
    </cfRule>
  </conditionalFormatting>
  <conditionalFormatting sqref="N17">
    <cfRule type="cellIs" dxfId="3501" priority="61" operator="equal">
      <formula>"NA"</formula>
    </cfRule>
    <cfRule type="cellIs" dxfId="3500" priority="62" operator="equal">
      <formula>"AL"</formula>
    </cfRule>
  </conditionalFormatting>
  <conditionalFormatting sqref="N17">
    <cfRule type="cellIs" dxfId="3499" priority="59" operator="equal">
      <formula>"WC"</formula>
    </cfRule>
    <cfRule type="cellIs" dxfId="3498" priority="60" operator="equal">
      <formula>"TR"</formula>
    </cfRule>
  </conditionalFormatting>
  <conditionalFormatting sqref="N22">
    <cfRule type="cellIs" dxfId="3497" priority="55" operator="equal">
      <formula>"SL"</formula>
    </cfRule>
    <cfRule type="cellIs" dxfId="3496" priority="56" operator="equal">
      <formula>"SL"</formula>
    </cfRule>
    <cfRule type="cellIs" dxfId="3495" priority="57" operator="equal">
      <formula>"SL"</formula>
    </cfRule>
    <cfRule type="cellIs" dxfId="3494" priority="58" operator="equal">
      <formula>"AL"</formula>
    </cfRule>
  </conditionalFormatting>
  <conditionalFormatting sqref="N22">
    <cfRule type="cellIs" dxfId="3493" priority="53" operator="equal">
      <formula>"NA"</formula>
    </cfRule>
    <cfRule type="cellIs" dxfId="3492" priority="54" operator="equal">
      <formula>"AL"</formula>
    </cfRule>
  </conditionalFormatting>
  <conditionalFormatting sqref="N22">
    <cfRule type="cellIs" dxfId="3491" priority="51" operator="equal">
      <formula>"WC"</formula>
    </cfRule>
    <cfRule type="cellIs" dxfId="3490" priority="52" operator="equal">
      <formula>"TR"</formula>
    </cfRule>
  </conditionalFormatting>
  <conditionalFormatting sqref="N21">
    <cfRule type="cellIs" dxfId="3489" priority="47" operator="equal">
      <formula>"SL"</formula>
    </cfRule>
    <cfRule type="cellIs" dxfId="3488" priority="48" operator="equal">
      <formula>"SL"</formula>
    </cfRule>
    <cfRule type="cellIs" dxfId="3487" priority="49" operator="equal">
      <formula>"SL"</formula>
    </cfRule>
    <cfRule type="cellIs" dxfId="3486" priority="50" operator="equal">
      <formula>"AL"</formula>
    </cfRule>
  </conditionalFormatting>
  <conditionalFormatting sqref="N21">
    <cfRule type="cellIs" dxfId="3485" priority="45" operator="equal">
      <formula>"NA"</formula>
    </cfRule>
    <cfRule type="cellIs" dxfId="3484" priority="46" operator="equal">
      <formula>"AL"</formula>
    </cfRule>
  </conditionalFormatting>
  <conditionalFormatting sqref="N21">
    <cfRule type="cellIs" dxfId="3483" priority="43" operator="equal">
      <formula>"WC"</formula>
    </cfRule>
    <cfRule type="cellIs" dxfId="3482" priority="44" operator="equal">
      <formula>"TR"</formula>
    </cfRule>
  </conditionalFormatting>
  <conditionalFormatting sqref="N26">
    <cfRule type="cellIs" dxfId="3481" priority="39" operator="equal">
      <formula>"SL"</formula>
    </cfRule>
    <cfRule type="cellIs" dxfId="3480" priority="40" operator="equal">
      <formula>"SL"</formula>
    </cfRule>
    <cfRule type="cellIs" dxfId="3479" priority="41" operator="equal">
      <formula>"SL"</formula>
    </cfRule>
    <cfRule type="cellIs" dxfId="3478" priority="42" operator="equal">
      <formula>"AL"</formula>
    </cfRule>
  </conditionalFormatting>
  <conditionalFormatting sqref="N26">
    <cfRule type="cellIs" dxfId="3477" priority="37" operator="equal">
      <formula>"NA"</formula>
    </cfRule>
    <cfRule type="cellIs" dxfId="3476" priority="38" operator="equal">
      <formula>"AL"</formula>
    </cfRule>
  </conditionalFormatting>
  <conditionalFormatting sqref="N26">
    <cfRule type="cellIs" dxfId="3475" priority="35" operator="equal">
      <formula>"WC"</formula>
    </cfRule>
    <cfRule type="cellIs" dxfId="3474" priority="36" operator="equal">
      <formula>"TR"</formula>
    </cfRule>
  </conditionalFormatting>
  <conditionalFormatting sqref="L9:M9">
    <cfRule type="expression" dxfId="3473" priority="34">
      <formula>ROW()=CELL("ROW")</formula>
    </cfRule>
  </conditionalFormatting>
  <conditionalFormatting sqref="L9:M9">
    <cfRule type="expression" dxfId="3472" priority="33">
      <formula>ROW()=CELL("ROW")</formula>
    </cfRule>
  </conditionalFormatting>
  <conditionalFormatting sqref="G30">
    <cfRule type="cellIs" dxfId="3471" priority="31" operator="equal">
      <formula>"SL"</formula>
    </cfRule>
    <cfRule type="cellIs" dxfId="3470" priority="32" operator="equal">
      <formula>"AL"</formula>
    </cfRule>
  </conditionalFormatting>
  <conditionalFormatting sqref="G30:H30">
    <cfRule type="expression" dxfId="3469" priority="30">
      <formula>ROW()=CELL("ROW")</formula>
    </cfRule>
  </conditionalFormatting>
  <conditionalFormatting sqref="G30:H30">
    <cfRule type="expression" dxfId="3468" priority="29">
      <formula>ROW()=CELL("ROW")</formula>
    </cfRule>
  </conditionalFormatting>
  <conditionalFormatting sqref="N37">
    <cfRule type="cellIs" dxfId="3467" priority="26" operator="equal">
      <formula>"Prep"</formula>
    </cfRule>
    <cfRule type="cellIs" dxfId="3466" priority="27" operator="equal">
      <formula>"SL"</formula>
    </cfRule>
    <cfRule type="cellIs" dxfId="3465" priority="28" operator="equal">
      <formula>"AL"</formula>
    </cfRule>
  </conditionalFormatting>
  <conditionalFormatting sqref="N37">
    <cfRule type="cellIs" dxfId="3464" priority="24" operator="equal">
      <formula>"SL"</formula>
    </cfRule>
    <cfRule type="cellIs" dxfId="3463" priority="25" operator="equal">
      <formula>"AL"</formula>
    </cfRule>
  </conditionalFormatting>
  <conditionalFormatting sqref="N37">
    <cfRule type="cellIs" dxfId="3462" priority="20" operator="equal">
      <formula>"SL"</formula>
    </cfRule>
    <cfRule type="cellIs" dxfId="3461" priority="21" operator="equal">
      <formula>"SL"</formula>
    </cfRule>
    <cfRule type="cellIs" dxfId="3460" priority="22" operator="equal">
      <formula>"SL"</formula>
    </cfRule>
    <cfRule type="cellIs" dxfId="3459" priority="23" operator="equal">
      <formula>"AL"</formula>
    </cfRule>
  </conditionalFormatting>
  <conditionalFormatting sqref="M36">
    <cfRule type="cellIs" dxfId="3458" priority="18" operator="equal">
      <formula>"SL"</formula>
    </cfRule>
    <cfRule type="cellIs" dxfId="3457" priority="19" operator="equal">
      <formula>"AL"</formula>
    </cfRule>
  </conditionalFormatting>
  <conditionalFormatting sqref="M36">
    <cfRule type="cellIs" dxfId="3456" priority="14" operator="equal">
      <formula>"SL"</formula>
    </cfRule>
    <cfRule type="cellIs" dxfId="3455" priority="15" operator="equal">
      <formula>"AL"</formula>
    </cfRule>
    <cfRule type="cellIs" dxfId="3454" priority="16" operator="equal">
      <formula>"WC"</formula>
    </cfRule>
    <cfRule type="cellIs" dxfId="3453" priority="17" operator="equal">
      <formula>"TR"</formula>
    </cfRule>
  </conditionalFormatting>
  <conditionalFormatting sqref="M36">
    <cfRule type="expression" dxfId="3452" priority="13">
      <formula>ROW()=CELL("ROW")</formula>
    </cfRule>
  </conditionalFormatting>
  <conditionalFormatting sqref="M36">
    <cfRule type="expression" dxfId="3451" priority="12">
      <formula>ROW()=CELL("ROW")</formula>
    </cfRule>
  </conditionalFormatting>
  <conditionalFormatting sqref="C44:C54">
    <cfRule type="cellIs" dxfId="3450" priority="9" operator="equal">
      <formula>"Prep"</formula>
    </cfRule>
    <cfRule type="cellIs" dxfId="3449" priority="10" operator="equal">
      <formula>"SL"</formula>
    </cfRule>
    <cfRule type="cellIs" dxfId="3448" priority="11" operator="equal">
      <formula>"AL"</formula>
    </cfRule>
  </conditionalFormatting>
  <conditionalFormatting sqref="C44:C54">
    <cfRule type="cellIs" dxfId="3447" priority="7" operator="equal">
      <formula>"WC"</formula>
    </cfRule>
    <cfRule type="cellIs" dxfId="3446" priority="8" operator="equal">
      <formula>"TR"</formula>
    </cfRule>
  </conditionalFormatting>
  <conditionalFormatting sqref="C43">
    <cfRule type="cellIs" dxfId="3445" priority="5" operator="equal">
      <formula>"WC"</formula>
    </cfRule>
    <cfRule type="cellIs" dxfId="3444" priority="6" operator="equal">
      <formula>"TR"</formula>
    </cfRule>
  </conditionalFormatting>
  <conditionalFormatting sqref="I54">
    <cfRule type="cellIs" dxfId="3443" priority="3" operator="equal">
      <formula>"WC"</formula>
    </cfRule>
    <cfRule type="cellIs" dxfId="3442" priority="4" operator="equal">
      <formula>"TR"</formula>
    </cfRule>
  </conditionalFormatting>
  <conditionalFormatting sqref="N54">
    <cfRule type="cellIs" dxfId="3441" priority="1" operator="equal">
      <formula>"WC"</formula>
    </cfRule>
    <cfRule type="cellIs" dxfId="3440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GenerateRoster">
                <anchor moveWithCells="1" sizeWithCells="1">
                  <from>
                    <xdr:col>7</xdr:col>
                    <xdr:colOff>1508760</xdr:colOff>
                    <xdr:row>0</xdr:row>
                    <xdr:rowOff>121920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ResetRoster">
                <anchor moveWithCells="1" sizeWithCells="1">
                  <from>
                    <xdr:col>8</xdr:col>
                    <xdr:colOff>160020</xdr:colOff>
                    <xdr:row>0</xdr:row>
                    <xdr:rowOff>114300</xdr:rowOff>
                  </from>
                  <to>
                    <xdr:col>8</xdr:col>
                    <xdr:colOff>1036320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251460</xdr:colOff>
                    <xdr:row>0</xdr:row>
                    <xdr:rowOff>160020</xdr:rowOff>
                  </from>
                  <to>
                    <xdr:col>7</xdr:col>
                    <xdr:colOff>259080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/>
  <dimension ref="A1:O60"/>
  <sheetViews>
    <sheetView showZeros="0" zoomScale="70" zoomScaleNormal="70" workbookViewId="0">
      <selection activeCell="A25" sqref="A25:XFD26"/>
    </sheetView>
  </sheetViews>
  <sheetFormatPr defaultColWidth="9.109375" defaultRowHeight="20.399999999999999"/>
  <cols>
    <col min="1" max="1" width="1.33203125" style="554" customWidth="1"/>
    <col min="2" max="2" width="18.109375" style="661" customWidth="1"/>
    <col min="3" max="3" width="37.5546875" style="661" customWidth="1"/>
    <col min="4" max="4" width="21.44140625" style="661" customWidth="1"/>
    <col min="5" max="5" width="32.33203125" style="554" customWidth="1"/>
    <col min="6" max="6" width="1.5546875" style="672" customWidth="1"/>
    <col min="7" max="7" width="19.33203125" style="661" customWidth="1"/>
    <col min="8" max="8" width="46.44140625" style="661" customWidth="1"/>
    <col min="9" max="9" width="18.5546875" style="661" customWidth="1"/>
    <col min="10" max="10" width="25.33203125" style="554" customWidth="1"/>
    <col min="11" max="11" width="1" style="672" customWidth="1"/>
    <col min="12" max="12" width="20" style="661" customWidth="1"/>
    <col min="13" max="13" width="45.109375" style="661" customWidth="1"/>
    <col min="14" max="14" width="17.88671875" style="661" bestFit="1" customWidth="1"/>
    <col min="15" max="15" width="23.88671875" style="554" customWidth="1"/>
    <col min="16" max="16384" width="9.109375" style="554"/>
  </cols>
  <sheetData>
    <row r="1" spans="1:15" s="802" customFormat="1" ht="51.6" customHeight="1">
      <c r="A1" s="1205" t="s">
        <v>373</v>
      </c>
      <c r="B1" s="1205"/>
      <c r="C1" s="1205"/>
      <c r="D1" s="1205"/>
      <c r="E1" s="1205"/>
      <c r="F1" s="1205"/>
      <c r="G1" s="1205"/>
      <c r="H1" s="1205"/>
      <c r="I1" s="1205"/>
      <c r="K1" s="803"/>
      <c r="L1" s="1233">
        <f>Thursday!L1+1</f>
        <v>46325</v>
      </c>
      <c r="M1" s="1234"/>
      <c r="N1" s="1234"/>
      <c r="O1" s="1235"/>
    </row>
    <row r="2" spans="1:15" s="806" customFormat="1" ht="21.6" customHeight="1">
      <c r="A2" s="1206" t="s">
        <v>279</v>
      </c>
      <c r="B2" s="1206"/>
      <c r="C2" s="1206"/>
      <c r="D2" s="1206"/>
      <c r="E2" s="1206"/>
      <c r="F2" s="804"/>
      <c r="G2" s="1207" t="s">
        <v>236</v>
      </c>
      <c r="H2" s="1208"/>
      <c r="I2" s="1208"/>
      <c r="J2" s="1208"/>
      <c r="K2" s="805"/>
      <c r="L2" s="1206" t="s">
        <v>49</v>
      </c>
      <c r="M2" s="1206"/>
      <c r="N2" s="1206"/>
      <c r="O2" s="1206"/>
    </row>
    <row r="3" spans="1:15" ht="21.6" customHeight="1">
      <c r="A3" s="674"/>
      <c r="B3" s="1157"/>
      <c r="C3" s="646"/>
      <c r="D3" s="1062"/>
      <c r="E3" s="557" t="s">
        <v>233</v>
      </c>
      <c r="F3" s="1063"/>
      <c r="G3" s="640"/>
      <c r="H3" s="640"/>
      <c r="I3" s="659"/>
      <c r="J3" s="557" t="s">
        <v>628</v>
      </c>
      <c r="K3" s="1063"/>
      <c r="L3" s="640"/>
      <c r="M3" s="640"/>
      <c r="N3" s="648"/>
      <c r="O3" s="564" t="s">
        <v>50</v>
      </c>
    </row>
    <row r="4" spans="1:15" ht="21.6" customHeight="1">
      <c r="A4" s="674"/>
      <c r="B4" s="650"/>
      <c r="C4" s="651"/>
      <c r="D4" s="1062"/>
      <c r="E4" s="568"/>
      <c r="F4" s="658"/>
      <c r="G4" s="650"/>
      <c r="H4" s="1106"/>
      <c r="I4" s="642"/>
      <c r="J4" s="570" t="s">
        <v>810</v>
      </c>
      <c r="K4" s="653"/>
      <c r="L4" s="640"/>
      <c r="M4" s="640"/>
      <c r="N4" s="959"/>
      <c r="O4" s="573" t="s">
        <v>682</v>
      </c>
    </row>
    <row r="5" spans="1:15" ht="21.6" customHeight="1">
      <c r="A5" s="674"/>
      <c r="B5" s="640"/>
      <c r="C5" s="641"/>
      <c r="D5" s="1062"/>
      <c r="E5" s="572" t="s">
        <v>604</v>
      </c>
      <c r="F5" s="1065"/>
      <c r="G5" s="640"/>
      <c r="H5" s="640"/>
      <c r="I5" s="1062"/>
      <c r="J5" s="575" t="s">
        <v>811</v>
      </c>
      <c r="K5" s="653"/>
      <c r="L5" s="640"/>
      <c r="M5" s="1131"/>
      <c r="N5" s="566"/>
      <c r="O5" s="573" t="s">
        <v>682</v>
      </c>
    </row>
    <row r="6" spans="1:15" ht="21.6" customHeight="1">
      <c r="A6" s="674"/>
      <c r="B6" s="640"/>
      <c r="C6" s="651"/>
      <c r="D6" s="651"/>
      <c r="E6" s="572" t="s">
        <v>605</v>
      </c>
      <c r="F6" s="658"/>
      <c r="G6" s="645"/>
      <c r="H6" s="645"/>
      <c r="I6" s="1062"/>
      <c r="J6" s="565" t="s">
        <v>812</v>
      </c>
      <c r="K6" s="653"/>
      <c r="L6" s="650"/>
      <c r="M6" s="650"/>
      <c r="N6" s="648"/>
      <c r="O6" s="577"/>
    </row>
    <row r="7" spans="1:15" ht="21.6" customHeight="1">
      <c r="A7" s="674"/>
      <c r="B7" s="640"/>
      <c r="C7" s="641"/>
      <c r="D7" s="1062"/>
      <c r="E7" s="577" t="s">
        <v>611</v>
      </c>
      <c r="F7" s="658"/>
      <c r="G7" s="645"/>
      <c r="H7" s="640"/>
      <c r="I7" s="1062"/>
      <c r="J7" s="575" t="s">
        <v>217</v>
      </c>
      <c r="K7" s="653"/>
      <c r="L7" s="640"/>
      <c r="M7" s="1106"/>
      <c r="N7" s="1062"/>
      <c r="O7" s="564" t="s">
        <v>50</v>
      </c>
    </row>
    <row r="8" spans="1:15" ht="21.6" customHeight="1">
      <c r="A8" s="674"/>
      <c r="B8" s="640"/>
      <c r="C8" s="641"/>
      <c r="D8" s="1062"/>
      <c r="E8" s="577"/>
      <c r="F8" s="644"/>
      <c r="G8" s="650"/>
      <c r="H8" s="650"/>
      <c r="I8" s="1062"/>
      <c r="J8" s="575"/>
      <c r="K8" s="653"/>
      <c r="L8" s="640"/>
      <c r="M8" s="640"/>
      <c r="N8" s="648"/>
      <c r="O8" s="570" t="s">
        <v>224</v>
      </c>
    </row>
    <row r="9" spans="1:15" ht="21.6" customHeight="1">
      <c r="A9" s="674"/>
      <c r="B9" s="1066"/>
      <c r="C9" s="651"/>
      <c r="D9" s="1062"/>
      <c r="F9" s="644"/>
      <c r="G9" s="640"/>
      <c r="H9" s="640"/>
      <c r="I9" s="1062"/>
      <c r="J9" s="575" t="s">
        <v>218</v>
      </c>
      <c r="K9" s="653"/>
      <c r="L9" s="640"/>
      <c r="M9" s="640"/>
      <c r="N9" s="648"/>
      <c r="O9" s="570" t="s">
        <v>224</v>
      </c>
    </row>
    <row r="10" spans="1:15" ht="21.6" customHeight="1">
      <c r="A10" s="674"/>
      <c r="B10" s="645"/>
      <c r="C10" s="641"/>
      <c r="D10" s="1062"/>
      <c r="E10" s="580" t="s">
        <v>51</v>
      </c>
      <c r="F10" s="644"/>
      <c r="G10" s="1157"/>
      <c r="H10" s="1157"/>
      <c r="I10" s="1062"/>
      <c r="J10" s="575" t="s">
        <v>218</v>
      </c>
      <c r="K10" s="653"/>
      <c r="L10" s="640"/>
      <c r="M10" s="1106"/>
      <c r="N10" s="1062"/>
      <c r="O10" s="570" t="s">
        <v>224</v>
      </c>
    </row>
    <row r="11" spans="1:15" ht="21.6" customHeight="1">
      <c r="A11" s="644"/>
      <c r="B11" s="669"/>
      <c r="C11" s="657"/>
      <c r="D11" s="657"/>
      <c r="E11" s="580" t="s">
        <v>51</v>
      </c>
      <c r="F11" s="644"/>
      <c r="G11" s="645"/>
      <c r="H11" s="645"/>
      <c r="I11" s="1062"/>
      <c r="J11" s="575" t="s">
        <v>218</v>
      </c>
      <c r="K11" s="653"/>
      <c r="L11" s="640"/>
      <c r="M11" s="1110"/>
      <c r="N11" s="1062"/>
      <c r="O11" s="570" t="s">
        <v>224</v>
      </c>
    </row>
    <row r="12" spans="1:15" ht="21.6" customHeight="1">
      <c r="A12" s="674"/>
      <c r="B12" s="650"/>
      <c r="C12" s="651"/>
      <c r="D12" s="651"/>
      <c r="E12" s="580" t="s">
        <v>51</v>
      </c>
      <c r="F12" s="658"/>
      <c r="G12" s="650"/>
      <c r="H12" s="650"/>
      <c r="I12" s="1062"/>
      <c r="J12" s="570" t="s">
        <v>218</v>
      </c>
      <c r="K12" s="653"/>
      <c r="L12" s="1159"/>
      <c r="M12" s="1159"/>
      <c r="N12" s="570"/>
      <c r="O12" s="570" t="s">
        <v>224</v>
      </c>
    </row>
    <row r="13" spans="1:15" ht="21.6" customHeight="1">
      <c r="A13" s="674"/>
      <c r="B13" s="640"/>
      <c r="C13" s="641"/>
      <c r="D13" s="1062"/>
      <c r="E13" s="580" t="s">
        <v>51</v>
      </c>
      <c r="F13" s="658"/>
      <c r="G13" s="640"/>
      <c r="H13" s="640"/>
      <c r="I13" s="1062"/>
      <c r="J13" s="575" t="s">
        <v>218</v>
      </c>
      <c r="K13" s="653"/>
      <c r="L13" s="640"/>
      <c r="M13" s="1162"/>
      <c r="N13" s="648"/>
      <c r="O13" s="570"/>
    </row>
    <row r="14" spans="1:15" ht="21.6" customHeight="1">
      <c r="A14" s="674"/>
      <c r="B14" s="669"/>
      <c r="C14" s="657"/>
      <c r="D14" s="657"/>
      <c r="E14" s="574"/>
      <c r="F14" s="644"/>
      <c r="G14" s="1109"/>
      <c r="H14" s="650"/>
      <c r="J14" s="570"/>
      <c r="K14" s="653"/>
      <c r="L14" s="640"/>
      <c r="M14" s="1162"/>
      <c r="N14" s="648"/>
      <c r="O14" s="582" t="s">
        <v>51</v>
      </c>
    </row>
    <row r="15" spans="1:15" ht="21.6" customHeight="1">
      <c r="A15" s="674"/>
      <c r="B15" s="650"/>
      <c r="C15" s="651"/>
      <c r="D15" s="651"/>
      <c r="E15" s="570" t="s">
        <v>222</v>
      </c>
      <c r="F15" s="644"/>
      <c r="G15" s="640"/>
      <c r="H15" s="640"/>
      <c r="I15" s="642"/>
      <c r="J15" s="570"/>
      <c r="K15" s="658"/>
      <c r="L15" s="650"/>
      <c r="M15" s="650"/>
      <c r="N15" s="648"/>
      <c r="O15" s="582" t="s">
        <v>51</v>
      </c>
    </row>
    <row r="16" spans="1:15" ht="21.6" customHeight="1">
      <c r="A16" s="674"/>
      <c r="B16" s="669"/>
      <c r="C16" s="657"/>
      <c r="D16" s="657"/>
      <c r="E16" s="570" t="s">
        <v>222</v>
      </c>
      <c r="F16" s="644"/>
      <c r="G16" s="669"/>
      <c r="H16" s="669"/>
      <c r="I16" s="657"/>
      <c r="J16" s="570" t="s">
        <v>219</v>
      </c>
      <c r="K16" s="658"/>
      <c r="L16" s="650"/>
      <c r="M16" s="650"/>
      <c r="N16" s="648"/>
      <c r="O16" s="582" t="s">
        <v>51</v>
      </c>
    </row>
    <row r="17" spans="1:15" ht="21.6" customHeight="1">
      <c r="A17" s="674"/>
      <c r="B17" s="645"/>
      <c r="C17" s="646"/>
      <c r="D17" s="1062"/>
      <c r="E17" s="570" t="s">
        <v>222</v>
      </c>
      <c r="F17" s="644"/>
      <c r="G17" s="645"/>
      <c r="H17" s="645"/>
      <c r="I17" s="1062"/>
      <c r="J17" s="570" t="s">
        <v>220</v>
      </c>
      <c r="K17" s="1068"/>
      <c r="L17" s="640"/>
      <c r="M17" s="1106"/>
      <c r="N17" s="1062"/>
      <c r="O17" s="583" t="s">
        <v>51</v>
      </c>
    </row>
    <row r="18" spans="1:15" ht="21.6" customHeight="1">
      <c r="A18" s="674"/>
      <c r="B18" s="645"/>
      <c r="C18" s="646"/>
      <c r="D18" s="1062"/>
      <c r="E18" s="577"/>
      <c r="F18" s="644"/>
      <c r="G18" s="669"/>
      <c r="H18" s="669"/>
      <c r="I18" s="657"/>
      <c r="J18" s="577" t="s">
        <v>221</v>
      </c>
      <c r="K18" s="653"/>
      <c r="L18" s="640"/>
      <c r="M18" s="1106"/>
      <c r="N18" s="1062"/>
      <c r="O18" s="577"/>
    </row>
    <row r="19" spans="1:15" ht="21.6" customHeight="1">
      <c r="A19" s="674"/>
      <c r="B19" s="645"/>
      <c r="C19" s="651"/>
      <c r="D19" s="1062"/>
      <c r="E19" s="657"/>
      <c r="F19" s="644"/>
      <c r="G19" s="1152"/>
      <c r="H19" s="1110"/>
      <c r="I19" s="642"/>
      <c r="J19" s="577" t="s">
        <v>221</v>
      </c>
      <c r="K19" s="653"/>
      <c r="L19" s="640"/>
      <c r="M19" s="1106"/>
      <c r="N19" s="648"/>
      <c r="O19" s="584" t="s">
        <v>290</v>
      </c>
    </row>
    <row r="20" spans="1:15" ht="21.6" customHeight="1">
      <c r="A20" s="674"/>
      <c r="B20" s="650"/>
      <c r="C20" s="651"/>
      <c r="D20" s="1062"/>
      <c r="E20" s="577" t="s">
        <v>320</v>
      </c>
      <c r="F20" s="644"/>
      <c r="G20" s="650"/>
      <c r="H20" s="650"/>
      <c r="I20" s="651"/>
      <c r="J20" s="577"/>
      <c r="K20" s="658"/>
      <c r="L20" s="640"/>
      <c r="M20" s="640"/>
      <c r="N20" s="648"/>
      <c r="O20" s="584" t="s">
        <v>290</v>
      </c>
    </row>
    <row r="21" spans="1:15" ht="21.6" customHeight="1">
      <c r="A21" s="674"/>
      <c r="B21" s="645"/>
      <c r="C21" s="646"/>
      <c r="D21" s="1062"/>
      <c r="E21" s="577" t="s">
        <v>320</v>
      </c>
      <c r="F21" s="644"/>
      <c r="G21" s="640"/>
      <c r="H21" s="640"/>
      <c r="I21" s="1064"/>
      <c r="J21" s="572" t="s">
        <v>52</v>
      </c>
      <c r="K21" s="658"/>
      <c r="L21" s="640"/>
      <c r="M21" s="1106"/>
      <c r="N21" s="566"/>
      <c r="O21" s="563"/>
    </row>
    <row r="22" spans="1:15" ht="21.6" customHeight="1">
      <c r="A22" s="674"/>
      <c r="B22" s="1099"/>
      <c r="C22" s="663"/>
      <c r="D22" s="1062"/>
      <c r="E22" s="577"/>
      <c r="F22" s="659"/>
      <c r="G22" s="645"/>
      <c r="H22" s="650"/>
      <c r="I22" s="1062"/>
      <c r="J22" s="572" t="s">
        <v>52</v>
      </c>
      <c r="K22" s="659"/>
      <c r="L22" s="1158"/>
      <c r="M22" s="1164"/>
      <c r="N22" s="959"/>
      <c r="O22" s="566" t="s">
        <v>55</v>
      </c>
    </row>
    <row r="23" spans="1:15" ht="21.6" customHeight="1">
      <c r="A23" s="674"/>
      <c r="B23" s="669"/>
      <c r="C23" s="657"/>
      <c r="D23" s="657"/>
      <c r="E23" s="572" t="s">
        <v>53</v>
      </c>
      <c r="F23" s="658"/>
      <c r="G23" s="640"/>
      <c r="H23" s="640"/>
      <c r="I23" s="1062"/>
      <c r="J23" s="572" t="s">
        <v>52</v>
      </c>
      <c r="K23" s="659"/>
      <c r="L23" s="650"/>
      <c r="M23" s="650"/>
      <c r="N23" s="651"/>
      <c r="O23" s="566" t="s">
        <v>55</v>
      </c>
    </row>
    <row r="24" spans="1:15" ht="21.6" customHeight="1">
      <c r="A24" s="674"/>
      <c r="B24" s="640"/>
      <c r="C24" s="651"/>
      <c r="D24" s="1062"/>
      <c r="E24" s="572" t="s">
        <v>77</v>
      </c>
      <c r="F24" s="1069"/>
      <c r="G24" s="669"/>
      <c r="H24" s="669"/>
      <c r="I24" s="657"/>
      <c r="J24" s="572" t="s">
        <v>52</v>
      </c>
      <c r="K24" s="659"/>
      <c r="L24" s="640"/>
      <c r="M24" s="640"/>
      <c r="N24" s="648"/>
      <c r="O24" s="657"/>
    </row>
    <row r="25" spans="1:15" ht="21.6" customHeight="1">
      <c r="A25" s="674"/>
      <c r="B25" s="669"/>
      <c r="C25" s="657"/>
      <c r="D25" s="657"/>
      <c r="E25" s="567"/>
      <c r="F25" s="644"/>
      <c r="G25" s="650"/>
      <c r="H25" s="650"/>
      <c r="I25" s="651"/>
      <c r="J25" s="572" t="s">
        <v>52</v>
      </c>
      <c r="K25" s="659"/>
      <c r="L25" s="640"/>
      <c r="M25" s="1106"/>
      <c r="N25" s="648"/>
      <c r="O25" s="657"/>
    </row>
    <row r="26" spans="1:15" ht="21.6" customHeight="1">
      <c r="A26" s="674"/>
      <c r="B26" s="650"/>
      <c r="C26" s="577"/>
      <c r="D26" s="1062"/>
      <c r="E26" s="657" t="s">
        <v>745</v>
      </c>
      <c r="F26" s="1068"/>
      <c r="G26" s="650"/>
      <c r="H26" s="650"/>
      <c r="I26" s="651"/>
      <c r="J26" s="572"/>
      <c r="K26" s="659"/>
      <c r="L26" s="640"/>
      <c r="M26" s="640"/>
      <c r="N26" s="648"/>
      <c r="O26" s="1052" t="s">
        <v>808</v>
      </c>
    </row>
    <row r="27" spans="1:15" ht="21.6" customHeight="1">
      <c r="A27" s="674"/>
      <c r="B27" s="645"/>
      <c r="C27" s="646"/>
      <c r="D27" s="647"/>
      <c r="E27" s="651" t="s">
        <v>744</v>
      </c>
      <c r="F27" s="658"/>
      <c r="G27" s="640"/>
      <c r="H27" s="640"/>
      <c r="I27" s="1062"/>
      <c r="J27" s="572"/>
      <c r="K27" s="658"/>
      <c r="L27" s="640"/>
      <c r="M27" s="640"/>
      <c r="N27" s="648"/>
      <c r="O27" s="1052" t="s">
        <v>817</v>
      </c>
    </row>
    <row r="28" spans="1:15" ht="21.6" customHeight="1">
      <c r="A28" s="674"/>
      <c r="B28" s="650"/>
      <c r="C28" s="651"/>
      <c r="D28" s="1062"/>
      <c r="E28" s="657" t="s">
        <v>743</v>
      </c>
      <c r="F28" s="644"/>
      <c r="G28" s="1092"/>
      <c r="H28" s="703"/>
      <c r="I28" s="566"/>
      <c r="J28" s="587"/>
      <c r="K28" s="658"/>
      <c r="L28" s="1158"/>
      <c r="M28" s="706"/>
      <c r="N28" s="957"/>
      <c r="O28" s="1052" t="s">
        <v>821</v>
      </c>
    </row>
    <row r="29" spans="1:15" ht="21.6" customHeight="1">
      <c r="A29" s="658"/>
      <c r="B29" s="669"/>
      <c r="C29" s="657"/>
      <c r="D29" s="657"/>
      <c r="F29" s="658"/>
      <c r="G29" s="640"/>
      <c r="H29" s="640"/>
      <c r="I29" s="957"/>
      <c r="J29" s="577"/>
      <c r="K29" s="658"/>
      <c r="L29" s="640"/>
      <c r="M29" s="640"/>
      <c r="N29" s="648"/>
      <c r="O29" s="1052" t="s">
        <v>822</v>
      </c>
    </row>
    <row r="30" spans="1:15" ht="21.6" customHeight="1">
      <c r="A30" s="644"/>
      <c r="B30" s="650"/>
      <c r="C30" s="651"/>
      <c r="D30" s="651"/>
      <c r="E30" s="1072" t="s">
        <v>253</v>
      </c>
      <c r="F30" s="658"/>
      <c r="G30" s="650"/>
      <c r="H30" s="650"/>
      <c r="I30" s="651"/>
      <c r="J30" s="581"/>
      <c r="K30" s="658"/>
      <c r="L30" s="650"/>
      <c r="M30" s="559"/>
      <c r="N30" s="566"/>
      <c r="O30" s="577"/>
    </row>
    <row r="31" spans="1:15" ht="21.6" customHeight="1">
      <c r="A31" s="644"/>
      <c r="B31" s="669"/>
      <c r="C31" s="657"/>
      <c r="D31" s="657"/>
      <c r="E31" s="1072" t="s">
        <v>253</v>
      </c>
      <c r="F31" s="658"/>
      <c r="G31" s="650"/>
      <c r="H31" s="650"/>
      <c r="I31" s="651"/>
      <c r="J31" s="577"/>
      <c r="K31" s="658"/>
      <c r="L31" s="650"/>
      <c r="M31" s="650"/>
      <c r="N31" s="1062"/>
      <c r="O31" s="577"/>
    </row>
    <row r="32" spans="1:15" ht="21.6" customHeight="1">
      <c r="A32" s="658"/>
      <c r="B32" s="669"/>
      <c r="C32" s="657"/>
      <c r="D32" s="1062"/>
      <c r="E32" s="1073"/>
      <c r="F32" s="658"/>
      <c r="G32" s="669"/>
      <c r="H32" s="669"/>
      <c r="I32" s="657"/>
      <c r="J32" s="577"/>
      <c r="K32" s="658"/>
      <c r="L32" s="645"/>
      <c r="M32" s="645"/>
      <c r="N32" s="647"/>
      <c r="O32" s="577"/>
    </row>
    <row r="33" spans="1:15" ht="21.6" customHeight="1">
      <c r="A33" s="658"/>
      <c r="B33" s="640"/>
      <c r="C33" s="641"/>
      <c r="D33" s="1062"/>
      <c r="E33" s="1074" t="s">
        <v>55</v>
      </c>
      <c r="F33" s="658"/>
      <c r="G33" s="669"/>
      <c r="H33" s="669"/>
      <c r="I33" s="657"/>
      <c r="J33" s="577"/>
      <c r="K33" s="658"/>
      <c r="L33" s="650"/>
      <c r="M33" s="650"/>
      <c r="N33" s="651"/>
      <c r="O33" s="577"/>
    </row>
    <row r="34" spans="1:15" ht="21.6" customHeight="1">
      <c r="A34" s="658"/>
      <c r="B34" s="1158"/>
      <c r="C34" s="1051"/>
      <c r="D34" s="918"/>
      <c r="E34" s="1074" t="s">
        <v>55</v>
      </c>
      <c r="F34" s="644"/>
      <c r="G34" s="669"/>
      <c r="H34" s="669"/>
      <c r="I34" s="657"/>
      <c r="J34" s="577"/>
      <c r="K34" s="658"/>
      <c r="L34" s="650"/>
      <c r="M34" s="650"/>
      <c r="N34" s="651"/>
      <c r="O34" s="577"/>
    </row>
    <row r="35" spans="1:15" ht="21.6" customHeight="1">
      <c r="A35" s="658"/>
      <c r="B35" s="650"/>
      <c r="C35" s="651"/>
      <c r="D35" s="651"/>
      <c r="E35" s="1074"/>
      <c r="F35" s="644"/>
      <c r="G35" s="669"/>
      <c r="H35" s="669"/>
      <c r="I35" s="657"/>
      <c r="J35" s="577"/>
      <c r="K35" s="658"/>
      <c r="L35" s="650"/>
      <c r="M35" s="650"/>
      <c r="N35" s="651"/>
      <c r="O35" s="577"/>
    </row>
    <row r="36" spans="1:15" ht="21.6" customHeight="1">
      <c r="A36" s="658"/>
      <c r="B36" s="982"/>
      <c r="C36" s="651"/>
      <c r="D36" s="651"/>
      <c r="E36" s="1073" t="s">
        <v>828</v>
      </c>
      <c r="F36" s="644"/>
      <c r="G36" s="650"/>
      <c r="H36" s="650"/>
      <c r="I36" s="651"/>
      <c r="J36" s="577"/>
      <c r="K36" s="658"/>
      <c r="L36" s="650"/>
      <c r="M36" s="650"/>
      <c r="N36" s="651"/>
      <c r="O36" s="577"/>
    </row>
    <row r="37" spans="1:15" ht="21.6" customHeight="1">
      <c r="A37" s="658"/>
      <c r="B37" s="669"/>
      <c r="C37" s="657"/>
      <c r="D37" s="657"/>
      <c r="E37" s="1073" t="s">
        <v>828</v>
      </c>
      <c r="F37" s="644"/>
      <c r="G37" s="650"/>
      <c r="H37" s="650"/>
      <c r="I37" s="651"/>
      <c r="J37" s="577"/>
      <c r="K37" s="658"/>
      <c r="L37" s="650"/>
      <c r="M37" s="650"/>
      <c r="N37" s="651"/>
      <c r="O37" s="577"/>
    </row>
    <row r="38" spans="1:15" ht="21.6" customHeight="1" thickBot="1">
      <c r="A38" s="1116"/>
      <c r="B38" s="679"/>
      <c r="C38" s="680"/>
      <c r="D38" s="680"/>
      <c r="E38" s="1155"/>
      <c r="F38" s="1156"/>
      <c r="G38" s="679"/>
      <c r="H38" s="679"/>
      <c r="I38" s="680"/>
      <c r="J38" s="600"/>
      <c r="K38" s="1116"/>
      <c r="L38" s="679"/>
      <c r="M38" s="679"/>
      <c r="N38" s="680"/>
      <c r="O38" s="600"/>
    </row>
    <row r="39" spans="1:15" ht="21.6" customHeight="1">
      <c r="A39" s="1068"/>
      <c r="B39" s="1190" t="s">
        <v>825</v>
      </c>
      <c r="C39" s="1051"/>
      <c r="D39" s="681"/>
      <c r="E39" s="1153"/>
      <c r="F39" s="1069"/>
      <c r="G39" s="1152"/>
      <c r="H39" s="1152"/>
      <c r="I39" s="681"/>
      <c r="J39" s="1154"/>
      <c r="K39" s="1068"/>
      <c r="L39" s="1152"/>
      <c r="M39" s="1152"/>
      <c r="N39" s="681"/>
      <c r="O39" s="1154"/>
    </row>
    <row r="40" spans="1:15" ht="21.6" customHeight="1">
      <c r="A40" s="813"/>
      <c r="B40" s="1109"/>
      <c r="C40" s="704" t="s">
        <v>345</v>
      </c>
      <c r="D40" s="814"/>
      <c r="E40" s="815"/>
      <c r="F40" s="810"/>
      <c r="G40" s="640"/>
      <c r="H40" s="640"/>
      <c r="I40" s="1070"/>
      <c r="J40" s="816"/>
      <c r="K40" s="811"/>
      <c r="L40" s="1160"/>
      <c r="M40" s="1163"/>
      <c r="N40" s="817"/>
      <c r="O40" s="818"/>
    </row>
    <row r="41" spans="1:15" ht="21.6" customHeight="1">
      <c r="A41" s="813"/>
      <c r="B41" s="650"/>
      <c r="C41" s="704" t="s">
        <v>346</v>
      </c>
      <c r="D41" s="819"/>
      <c r="E41" s="820"/>
      <c r="F41" s="810"/>
      <c r="G41" s="650"/>
      <c r="H41" s="650"/>
      <c r="I41" s="1071"/>
      <c r="J41" s="822"/>
      <c r="K41" s="811"/>
      <c r="L41" s="1161"/>
      <c r="M41" s="1101"/>
      <c r="N41" s="821"/>
      <c r="O41" s="824"/>
    </row>
    <row r="42" spans="1:15" ht="21.6" customHeight="1">
      <c r="A42" s="813"/>
      <c r="B42" s="650"/>
      <c r="C42" s="704" t="s">
        <v>347</v>
      </c>
      <c r="D42" s="808"/>
      <c r="E42" s="657"/>
      <c r="F42" s="658"/>
      <c r="G42" s="650"/>
      <c r="H42" s="650"/>
      <c r="I42" s="1071"/>
      <c r="J42" s="824"/>
      <c r="K42" s="658"/>
      <c r="L42" s="1161"/>
      <c r="M42" s="1101"/>
      <c r="N42" s="826"/>
      <c r="O42" s="824"/>
    </row>
    <row r="43" spans="1:15" ht="21.6" customHeight="1">
      <c r="A43" s="813"/>
      <c r="B43" s="651"/>
      <c r="C43" s="704" t="s">
        <v>348</v>
      </c>
      <c r="D43" s="808"/>
      <c r="E43" s="657"/>
      <c r="F43" s="658"/>
      <c r="G43" s="827"/>
      <c r="H43" s="828"/>
      <c r="I43" s="828"/>
      <c r="J43" s="822"/>
      <c r="K43" s="811"/>
      <c r="L43" s="829"/>
      <c r="M43" s="828"/>
      <c r="N43" s="828"/>
      <c r="O43" s="822"/>
    </row>
    <row r="44" spans="1:15" ht="21.6" customHeight="1">
      <c r="A44" s="813"/>
      <c r="B44" s="651"/>
      <c r="C44" s="704" t="s">
        <v>353</v>
      </c>
      <c r="D44" s="808"/>
      <c r="E44" s="657"/>
      <c r="F44" s="658"/>
      <c r="G44" s="827"/>
      <c r="H44" s="828"/>
      <c r="I44" s="828"/>
      <c r="J44" s="822"/>
      <c r="K44" s="811"/>
      <c r="L44" s="829"/>
      <c r="M44" s="828"/>
      <c r="N44" s="828"/>
      <c r="O44" s="822"/>
    </row>
    <row r="45" spans="1:15">
      <c r="A45" s="657"/>
      <c r="B45" s="683"/>
      <c r="C45" s="704" t="s">
        <v>349</v>
      </c>
      <c r="D45" s="819"/>
      <c r="E45" s="820"/>
      <c r="F45" s="810"/>
      <c r="G45" s="823"/>
      <c r="H45" s="1048"/>
      <c r="I45" s="830"/>
      <c r="J45" s="825"/>
      <c r="K45" s="807"/>
      <c r="L45" s="829"/>
      <c r="M45" s="828"/>
      <c r="N45" s="828"/>
      <c r="O45" s="831"/>
    </row>
    <row r="46" spans="1:15">
      <c r="A46" s="657"/>
      <c r="B46" s="683"/>
      <c r="C46" s="704" t="s">
        <v>343</v>
      </c>
      <c r="D46" s="832"/>
      <c r="E46" s="833"/>
      <c r="F46" s="834"/>
      <c r="G46" s="823"/>
      <c r="H46" s="1047"/>
      <c r="I46" s="830"/>
      <c r="J46" s="825"/>
      <c r="K46" s="807"/>
      <c r="L46" s="829"/>
      <c r="M46" s="828"/>
      <c r="N46" s="828"/>
      <c r="O46" s="831"/>
    </row>
    <row r="47" spans="1:15">
      <c r="A47" s="657"/>
      <c r="B47" s="683"/>
      <c r="C47" s="704" t="s">
        <v>344</v>
      </c>
      <c r="D47" s="819"/>
      <c r="E47" s="820"/>
      <c r="F47" s="810"/>
      <c r="G47" s="829"/>
      <c r="H47" s="828"/>
      <c r="I47" s="828"/>
      <c r="J47" s="825"/>
      <c r="K47" s="807"/>
      <c r="L47" s="829"/>
      <c r="M47" s="828"/>
      <c r="N47" s="828"/>
      <c r="O47" s="831"/>
    </row>
    <row r="48" spans="1:15">
      <c r="A48" s="657"/>
      <c r="B48" s="683"/>
      <c r="C48" s="704" t="s">
        <v>350</v>
      </c>
      <c r="D48" s="819"/>
      <c r="E48" s="820"/>
      <c r="F48" s="810"/>
      <c r="G48" s="829"/>
      <c r="H48" s="828"/>
      <c r="I48" s="828"/>
      <c r="J48" s="825"/>
      <c r="K48" s="807"/>
      <c r="L48" s="829"/>
      <c r="M48" s="828"/>
      <c r="N48" s="828"/>
      <c r="O48" s="831"/>
    </row>
    <row r="49" spans="1:15">
      <c r="A49" s="657"/>
      <c r="B49" s="683"/>
      <c r="C49" s="704" t="s">
        <v>282</v>
      </c>
      <c r="D49" s="819"/>
      <c r="E49" s="820"/>
      <c r="F49" s="810"/>
      <c r="G49" s="829"/>
      <c r="H49" s="828"/>
      <c r="I49" s="830"/>
      <c r="J49" s="825"/>
      <c r="K49" s="807"/>
      <c r="L49" s="829"/>
      <c r="M49" s="828"/>
      <c r="N49" s="828"/>
      <c r="O49" s="824"/>
    </row>
    <row r="50" spans="1:15">
      <c r="A50" s="657"/>
      <c r="B50" s="683"/>
      <c r="C50" s="704" t="s">
        <v>283</v>
      </c>
      <c r="D50" s="819"/>
      <c r="E50" s="820"/>
      <c r="F50" s="810"/>
      <c r="G50" s="829"/>
      <c r="H50" s="828"/>
      <c r="I50" s="821"/>
      <c r="J50" s="825"/>
      <c r="K50" s="807"/>
      <c r="L50" s="829"/>
      <c r="M50" s="828"/>
      <c r="N50" s="828"/>
      <c r="O50" s="824"/>
    </row>
    <row r="51" spans="1:15">
      <c r="A51" s="657"/>
      <c r="B51" s="644"/>
      <c r="C51" s="704" t="s">
        <v>284</v>
      </c>
      <c r="D51" s="812"/>
      <c r="E51" s="810"/>
      <c r="F51" s="810"/>
      <c r="G51" s="825"/>
      <c r="H51" s="1047"/>
      <c r="I51" s="823"/>
      <c r="J51" s="824"/>
      <c r="K51" s="658"/>
      <c r="L51" s="829"/>
      <c r="M51" s="828"/>
      <c r="N51" s="828"/>
      <c r="O51" s="822"/>
    </row>
    <row r="52" spans="1:15">
      <c r="A52" s="657"/>
      <c r="B52" s="644"/>
      <c r="C52" s="704" t="s">
        <v>285</v>
      </c>
      <c r="D52" s="812"/>
      <c r="E52" s="810"/>
      <c r="F52" s="810"/>
      <c r="G52" s="825"/>
      <c r="H52" s="1048"/>
      <c r="I52" s="826"/>
      <c r="J52" s="824"/>
      <c r="K52" s="658"/>
      <c r="L52" s="829"/>
      <c r="M52" s="828"/>
      <c r="N52" s="828"/>
      <c r="O52" s="835"/>
    </row>
    <row r="53" spans="1:15">
      <c r="A53" s="657"/>
      <c r="B53" s="683"/>
      <c r="C53" s="704" t="s">
        <v>286</v>
      </c>
      <c r="D53" s="836"/>
      <c r="E53" s="837"/>
      <c r="F53" s="838"/>
      <c r="G53" s="825"/>
      <c r="H53" s="1048"/>
      <c r="I53" s="826"/>
      <c r="J53" s="824"/>
      <c r="K53" s="658"/>
      <c r="L53" s="829"/>
      <c r="M53" s="828"/>
      <c r="N53" s="828"/>
      <c r="O53" s="835"/>
    </row>
    <row r="54" spans="1:15">
      <c r="A54" s="657"/>
      <c r="B54" s="683"/>
      <c r="C54" s="704" t="s">
        <v>287</v>
      </c>
      <c r="D54" s="836"/>
      <c r="E54" s="837"/>
      <c r="F54" s="838"/>
      <c r="G54" s="825"/>
      <c r="H54" s="1048"/>
      <c r="I54" s="826"/>
      <c r="J54" s="824"/>
      <c r="K54" s="658"/>
      <c r="L54" s="829"/>
      <c r="M54" s="828"/>
      <c r="N54" s="828"/>
      <c r="O54" s="835"/>
    </row>
    <row r="55" spans="1:15">
      <c r="A55" s="657"/>
      <c r="B55" s="683"/>
      <c r="C55" s="704" t="s">
        <v>338</v>
      </c>
      <c r="D55" s="836"/>
      <c r="E55" s="837"/>
      <c r="F55" s="838"/>
      <c r="G55" s="644"/>
      <c r="H55" s="828"/>
      <c r="I55" s="715" t="s">
        <v>56</v>
      </c>
      <c r="J55" s="839">
        <f>7.6*COUNTA(I40:I53)</f>
        <v>0</v>
      </c>
      <c r="K55" s="840"/>
      <c r="L55" s="644"/>
      <c r="M55" s="1048"/>
      <c r="N55" s="728" t="s">
        <v>57</v>
      </c>
      <c r="O55" s="841">
        <f>7.5*COUNTA(N40:N53)</f>
        <v>0</v>
      </c>
    </row>
    <row r="56" spans="1:15">
      <c r="A56" s="657"/>
      <c r="B56" s="842" t="s">
        <v>351</v>
      </c>
    </row>
    <row r="57" spans="1:15">
      <c r="A57" s="657"/>
    </row>
    <row r="58" spans="1:15">
      <c r="A58" s="657"/>
    </row>
    <row r="60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L41:M41 G45:I45 G17:H17 K9:K14 L40:N40 K18:K19 K22:K26 K28:K39 N32 B10:C10 B22:C22 G7:H7 P3:XFD32 Q33:XFD33 L4 P34:XFD34 Q35:XFD39 F8:F11 F14:F22 F34:F39 F28 C24 I41:I42 L17:M18 L7:M7 L21:M21 L10:M11 E38:E39 A3:A44 P40:XFD44 B41 B39">
    <cfRule type="cellIs" dxfId="3439" priority="790" operator="equal">
      <formula>"Prep"</formula>
    </cfRule>
    <cfRule type="cellIs" dxfId="3438" priority="791" operator="equal">
      <formula>"SL"</formula>
    </cfRule>
    <cfRule type="cellIs" dxfId="3437" priority="792" operator="equal">
      <formula>"AL"</formula>
    </cfRule>
  </conditionalFormatting>
  <conditionalFormatting sqref="G17:H17 B3:C3 G45:I45 B18:C19 G19 K9:K14 L40:N40 K18:L19 G15:H15 B21:C22 B9:C10 B27:C27 G11:H11 G6:H7 L32:N32 I41:I42 L17:M18 L7:M7 L21:M21 L10:M11 L8:L9 L24:L25 G29:H29 L26:M27 L29:M29">
    <cfRule type="cellIs" dxfId="3436" priority="788" operator="equal">
      <formula>"SL"</formula>
    </cfRule>
    <cfRule type="cellIs" dxfId="3435" priority="789" operator="equal">
      <formula>"AL"</formula>
    </cfRule>
  </conditionalFormatting>
  <conditionalFormatting sqref="N3 N31:N32 D24 D17:D22 D26:D28 D12:D13 D31:D33 D38:D39 I19 I22:I23 I27 D3:D10 N6:N11 N13:N20 I15:I17 I3:I13 N29 D35:D36 N24:N27 I40:I46 N40:N41">
    <cfRule type="cellIs" dxfId="3434" priority="784" operator="equal">
      <formula>"SL"</formula>
    </cfRule>
    <cfRule type="cellIs" dxfId="3433" priority="785" operator="equal">
      <formula>"SL"</formula>
    </cfRule>
    <cfRule type="cellIs" dxfId="3432" priority="786" operator="equal">
      <formula>"SL"</formula>
    </cfRule>
    <cfRule type="cellIs" dxfId="3431" priority="787" operator="equal">
      <formula>"AL"</formula>
    </cfRule>
  </conditionalFormatting>
  <conditionalFormatting sqref="I49:I50">
    <cfRule type="cellIs" dxfId="3430" priority="782" operator="equal">
      <formula>"NA"</formula>
    </cfRule>
    <cfRule type="cellIs" dxfId="3429" priority="783" operator="equal">
      <formula>"AL"</formula>
    </cfRule>
  </conditionalFormatting>
  <conditionalFormatting sqref="L41:M41">
    <cfRule type="cellIs" dxfId="3428" priority="777" operator="equal">
      <formula>"Prep"</formula>
    </cfRule>
    <cfRule type="cellIs" dxfId="3427" priority="778" operator="equal">
      <formula>"SL"</formula>
    </cfRule>
    <cfRule type="cellIs" dxfId="3426" priority="779" operator="equal">
      <formula>"AL"</formula>
    </cfRule>
  </conditionalFormatting>
  <conditionalFormatting sqref="L41:M41">
    <cfRule type="cellIs" dxfId="3425" priority="775" operator="equal">
      <formula>"SL"</formula>
    </cfRule>
    <cfRule type="cellIs" dxfId="3424" priority="776" operator="equal">
      <formula>"AL"</formula>
    </cfRule>
  </conditionalFormatting>
  <conditionalFormatting sqref="B3">
    <cfRule type="cellIs" dxfId="3423" priority="739" operator="equal">
      <formula>"SL"</formula>
    </cfRule>
    <cfRule type="cellIs" dxfId="3422" priority="740" operator="equal">
      <formula>"AL"</formula>
    </cfRule>
  </conditionalFormatting>
  <conditionalFormatting sqref="B3">
    <cfRule type="cellIs" dxfId="3421" priority="741" operator="equal">
      <formula>"Prep"</formula>
    </cfRule>
    <cfRule type="cellIs" dxfId="3420" priority="742" operator="equal">
      <formula>"SL"</formula>
    </cfRule>
    <cfRule type="cellIs" dxfId="3419" priority="743" operator="equal">
      <formula>"AL"</formula>
    </cfRule>
  </conditionalFormatting>
  <conditionalFormatting sqref="G7:H7">
    <cfRule type="cellIs" dxfId="3418" priority="655" operator="equal">
      <formula>"SL"</formula>
    </cfRule>
    <cfRule type="cellIs" dxfId="3417" priority="656" operator="equal">
      <formula>"AL"</formula>
    </cfRule>
  </conditionalFormatting>
  <conditionalFormatting sqref="A11">
    <cfRule type="cellIs" dxfId="3416" priority="651" operator="equal">
      <formula>"SL"</formula>
    </cfRule>
    <cfRule type="cellIs" dxfId="3415" priority="652" operator="equal">
      <formula>"AL"</formula>
    </cfRule>
  </conditionalFormatting>
  <conditionalFormatting sqref="K4 K7">
    <cfRule type="cellIs" dxfId="3414" priority="596" operator="equal">
      <formula>"SL"</formula>
    </cfRule>
    <cfRule type="cellIs" dxfId="3413" priority="597" operator="equal">
      <formula>"AL"</formula>
    </cfRule>
  </conditionalFormatting>
  <conditionalFormatting sqref="K7">
    <cfRule type="cellIs" dxfId="3412" priority="598" operator="equal">
      <formula>"Prep"</formula>
    </cfRule>
    <cfRule type="cellIs" dxfId="3411" priority="599" operator="equal">
      <formula>"SL"</formula>
    </cfRule>
    <cfRule type="cellIs" dxfId="3410" priority="600" operator="equal">
      <formula>"AL"</formula>
    </cfRule>
  </conditionalFormatting>
  <conditionalFormatting sqref="K8 K4:K6">
    <cfRule type="cellIs" dxfId="3409" priority="589" operator="equal">
      <formula>"SL"</formula>
    </cfRule>
    <cfRule type="cellIs" dxfId="3408" priority="590" operator="equal">
      <formula>"AL"</formula>
    </cfRule>
  </conditionalFormatting>
  <conditionalFormatting sqref="K8 K4:K6">
    <cfRule type="cellIs" dxfId="3407" priority="593" operator="equal">
      <formula>"Prep"</formula>
    </cfRule>
    <cfRule type="cellIs" dxfId="3406" priority="594" operator="equal">
      <formula>"SL"</formula>
    </cfRule>
    <cfRule type="cellIs" dxfId="3405" priority="595" operator="equal">
      <formula>"AL"</formula>
    </cfRule>
  </conditionalFormatting>
  <conditionalFormatting sqref="K3">
    <cfRule type="cellIs" dxfId="3404" priority="586" operator="equal">
      <formula>"Prep"</formula>
    </cfRule>
    <cfRule type="cellIs" dxfId="3403" priority="587" operator="equal">
      <formula>"SL"</formula>
    </cfRule>
    <cfRule type="cellIs" dxfId="3402" priority="588" operator="equal">
      <formula>"AL"</formula>
    </cfRule>
  </conditionalFormatting>
  <conditionalFormatting sqref="K3">
    <cfRule type="cellIs" dxfId="3401" priority="584" operator="equal">
      <formula>"SL"</formula>
    </cfRule>
    <cfRule type="cellIs" dxfId="3400" priority="585" operator="equal">
      <formula>"AL"</formula>
    </cfRule>
  </conditionalFormatting>
  <conditionalFormatting sqref="K3">
    <cfRule type="cellIs" dxfId="3399" priority="582" operator="equal">
      <formula>"SL"</formula>
    </cfRule>
    <cfRule type="cellIs" dxfId="3398" priority="583" operator="equal">
      <formula>"AL"</formula>
    </cfRule>
  </conditionalFormatting>
  <conditionalFormatting sqref="F3">
    <cfRule type="cellIs" dxfId="3397" priority="579" operator="equal">
      <formula>"Prep"</formula>
    </cfRule>
    <cfRule type="cellIs" dxfId="3396" priority="580" operator="equal">
      <formula>"SL"</formula>
    </cfRule>
    <cfRule type="cellIs" dxfId="3395" priority="581" operator="equal">
      <formula>"AL"</formula>
    </cfRule>
  </conditionalFormatting>
  <conditionalFormatting sqref="F3">
    <cfRule type="cellIs" dxfId="3394" priority="577" operator="equal">
      <formula>"SL"</formula>
    </cfRule>
    <cfRule type="cellIs" dxfId="3393" priority="578" operator="equal">
      <formula>"AL"</formula>
    </cfRule>
  </conditionalFormatting>
  <conditionalFormatting sqref="F3">
    <cfRule type="cellIs" dxfId="3392" priority="575" operator="equal">
      <formula>"SL"</formula>
    </cfRule>
    <cfRule type="cellIs" dxfId="3391" priority="576" operator="equal">
      <formula>"AL"</formula>
    </cfRule>
  </conditionalFormatting>
  <conditionalFormatting sqref="F5">
    <cfRule type="cellIs" dxfId="3390" priority="552" operator="equal">
      <formula>"Prep"</formula>
    </cfRule>
    <cfRule type="cellIs" dxfId="3389" priority="553" operator="equal">
      <formula>"SL"</formula>
    </cfRule>
    <cfRule type="cellIs" dxfId="3388" priority="554" operator="equal">
      <formula>"AL"</formula>
    </cfRule>
  </conditionalFormatting>
  <conditionalFormatting sqref="F5">
    <cfRule type="cellIs" dxfId="3387" priority="549" operator="equal">
      <formula>"Prep"</formula>
    </cfRule>
    <cfRule type="cellIs" dxfId="3386" priority="550" operator="equal">
      <formula>"SL"</formula>
    </cfRule>
    <cfRule type="cellIs" dxfId="3385" priority="551" operator="equal">
      <formula>"AL"</formula>
    </cfRule>
  </conditionalFormatting>
  <conditionalFormatting sqref="F31">
    <cfRule type="cellIs" dxfId="3384" priority="546" operator="equal">
      <formula>"Prep"</formula>
    </cfRule>
    <cfRule type="cellIs" dxfId="3383" priority="547" operator="equal">
      <formula>"SL"</formula>
    </cfRule>
    <cfRule type="cellIs" dxfId="3382" priority="548" operator="equal">
      <formula>"AL"</formula>
    </cfRule>
  </conditionalFormatting>
  <conditionalFormatting sqref="B45:B55 D40:F41 D45:F55">
    <cfRule type="cellIs" dxfId="3381" priority="531" operator="equal">
      <formula>"Prep"</formula>
    </cfRule>
    <cfRule type="cellIs" dxfId="3380" priority="532" operator="equal">
      <formula>"SL"</formula>
    </cfRule>
    <cfRule type="cellIs" dxfId="3379" priority="533" operator="equal">
      <formula>"AL"</formula>
    </cfRule>
  </conditionalFormatting>
  <conditionalFormatting sqref="L15:M16 K19:K23 A2:F2 K28:K39 G9:I9 N3 G29:H29 B17:D22 B24:D24 Q33:XFD33 L4 P34:XFD34 Q35:XFD39 B30 I10 A1:I1 K1:L1 P1:XFD32 F11:I11 K2:O2 D40:F55 K3:K5 F23:F31 F34:F39 A3:D6 L31:N32 C24:C26 H24 B26:D28 B13:D13 B33:D33 D31:D33 D38:D39 G19:I19 F15:I17 F14 G22:I23 G27:I27 B7:D10 K18:N18 L17:N17 K24:M24 K26:M26 K13:M14 K12 K6:N11 K25:N25 N13:N20 N24:N26 F8:I8 F3:I4 F5:F10 G5:I7 G12:I13 D35:D36 L20:M21 L27:N27 L29:N29 G40:XFD54 A7:A1048576 B41:B55 B39 B56:XFD1048576 G55:H55 J55:M55 O55:XFD55">
    <cfRule type="cellIs" dxfId="3378" priority="527" operator="equal">
      <formula>"WC"</formula>
    </cfRule>
  </conditionalFormatting>
  <conditionalFormatting sqref="B10:C10 F18:F22 L17:M18 L7:M7 L21:M21 L10:M11 E38:E39">
    <cfRule type="cellIs" dxfId="3377" priority="521" operator="equal">
      <formula>"WC"</formula>
    </cfRule>
    <cfRule type="cellIs" dxfId="3376" priority="522" operator="equal">
      <formula>"TR"</formula>
    </cfRule>
  </conditionalFormatting>
  <conditionalFormatting sqref="G10:H10">
    <cfRule type="cellIs" dxfId="3375" priority="516" operator="equal">
      <formula>"SL"</formula>
    </cfRule>
    <cfRule type="cellIs" dxfId="3374" priority="517" operator="equal">
      <formula>"AL"</formula>
    </cfRule>
  </conditionalFormatting>
  <conditionalFormatting sqref="G10:H10">
    <cfRule type="cellIs" dxfId="3373" priority="518" operator="equal">
      <formula>"Prep"</formula>
    </cfRule>
    <cfRule type="cellIs" dxfId="3372" priority="519" operator="equal">
      <formula>"SL"</formula>
    </cfRule>
    <cfRule type="cellIs" dxfId="3371" priority="520" operator="equal">
      <formula>"AL"</formula>
    </cfRule>
  </conditionalFormatting>
  <conditionalFormatting sqref="G10">
    <cfRule type="cellIs" dxfId="3370" priority="514" operator="equal">
      <formula>"SL"</formula>
    </cfRule>
    <cfRule type="cellIs" dxfId="3369" priority="515" operator="equal">
      <formula>"AL"</formula>
    </cfRule>
  </conditionalFormatting>
  <conditionalFormatting sqref="G10:H10">
    <cfRule type="cellIs" dxfId="3368" priority="512" operator="equal">
      <formula>"WC"</formula>
    </cfRule>
    <cfRule type="cellIs" dxfId="3367" priority="513" operator="equal">
      <formula>"TR"</formula>
    </cfRule>
  </conditionalFormatting>
  <conditionalFormatting sqref="B17:C17">
    <cfRule type="cellIs" dxfId="3366" priority="481" operator="equal">
      <formula>"SL"</formula>
    </cfRule>
    <cfRule type="cellIs" dxfId="3365" priority="482" operator="equal">
      <formula>"AL"</formula>
    </cfRule>
  </conditionalFormatting>
  <conditionalFormatting sqref="B17:C17">
    <cfRule type="cellIs" dxfId="3364" priority="470" operator="equal">
      <formula>"SL"</formula>
    </cfRule>
    <cfRule type="cellIs" dxfId="3363" priority="471" operator="equal">
      <formula>"AL"</formula>
    </cfRule>
    <cfRule type="cellIs" dxfId="3362" priority="472" operator="equal">
      <formula>"WC"</formula>
    </cfRule>
    <cfRule type="cellIs" dxfId="3361" priority="473" operator="equal">
      <formula>"TR"</formula>
    </cfRule>
  </conditionalFormatting>
  <conditionalFormatting sqref="G15">
    <cfRule type="cellIs" dxfId="3360" priority="438" operator="equal">
      <formula>"SL"</formula>
    </cfRule>
    <cfRule type="cellIs" dxfId="3359" priority="439" operator="equal">
      <formula>"AL"</formula>
    </cfRule>
  </conditionalFormatting>
  <conditionalFormatting sqref="G15:I15 B5:C5 G9:H9 B24:C24 G3:I4 G19:I19 L13:M14 L7:M11 L17:M21 L24:M25 N28 I29">
    <cfRule type="expression" dxfId="3358" priority="431">
      <formula>ROW()=CELL("ROW")</formula>
    </cfRule>
  </conditionalFormatting>
  <conditionalFormatting sqref="G15:I15 B5:C5 G9:H9 B24:C24 G3:I4 G19:I19 L13:M14 L7:M11 L17:M21 L24:M25 N28 I29">
    <cfRule type="expression" dxfId="3357" priority="430">
      <formula>ROW()=CELL("ROW")</formula>
    </cfRule>
  </conditionalFormatting>
  <conditionalFormatting sqref="L3:M3">
    <cfRule type="expression" dxfId="3356" priority="417">
      <formula>ROW()=CELL("ROW")</formula>
    </cfRule>
  </conditionalFormatting>
  <conditionalFormatting sqref="L3:M3">
    <cfRule type="expression" dxfId="3355" priority="416">
      <formula>ROW()=CELL("ROW")</formula>
    </cfRule>
  </conditionalFormatting>
  <conditionalFormatting sqref="G29:H29">
    <cfRule type="cellIs" dxfId="3354" priority="347" operator="equal">
      <formula>"Prep"</formula>
    </cfRule>
    <cfRule type="cellIs" dxfId="3353" priority="348" operator="equal">
      <formula>"SL"</formula>
    </cfRule>
    <cfRule type="cellIs" dxfId="3352" priority="349" operator="equal">
      <formula>"AL"</formula>
    </cfRule>
  </conditionalFormatting>
  <conditionalFormatting sqref="G29:H29">
    <cfRule type="cellIs" dxfId="3351" priority="345" operator="equal">
      <formula>"SL"</formula>
    </cfRule>
    <cfRule type="cellIs" dxfId="3350" priority="346" operator="equal">
      <formula>"AL"</formula>
    </cfRule>
  </conditionalFormatting>
  <conditionalFormatting sqref="G29:H29">
    <cfRule type="cellIs" dxfId="3349" priority="344" operator="equal">
      <formula>"WC"</formula>
    </cfRule>
  </conditionalFormatting>
  <conditionalFormatting sqref="G29:H29">
    <cfRule type="expression" dxfId="3348" priority="343">
      <formula>ROW()=CELL("ROW")</formula>
    </cfRule>
  </conditionalFormatting>
  <conditionalFormatting sqref="G29:H29">
    <cfRule type="expression" dxfId="3347" priority="342">
      <formula>ROW()=CELL("ROW")</formula>
    </cfRule>
  </conditionalFormatting>
  <conditionalFormatting sqref="G21">
    <cfRule type="cellIs" dxfId="3346" priority="328" operator="equal">
      <formula>"SL"</formula>
    </cfRule>
    <cfRule type="cellIs" dxfId="3345" priority="329" operator="equal">
      <formula>"AL"</formula>
    </cfRule>
  </conditionalFormatting>
  <conditionalFormatting sqref="G21:H21">
    <cfRule type="expression" dxfId="3344" priority="327">
      <formula>ROW()=CELL("ROW")</formula>
    </cfRule>
  </conditionalFormatting>
  <conditionalFormatting sqref="G21:H21">
    <cfRule type="expression" dxfId="3343" priority="326">
      <formula>ROW()=CELL("ROW")</formula>
    </cfRule>
  </conditionalFormatting>
  <conditionalFormatting sqref="M4">
    <cfRule type="cellIs" dxfId="3342" priority="290" operator="equal">
      <formula>"Prep"</formula>
    </cfRule>
    <cfRule type="cellIs" dxfId="3341" priority="291" operator="equal">
      <formula>"SL"</formula>
    </cfRule>
    <cfRule type="cellIs" dxfId="3340" priority="292" operator="equal">
      <formula>"AL"</formula>
    </cfRule>
  </conditionalFormatting>
  <conditionalFormatting sqref="M4">
    <cfRule type="cellIs" dxfId="3339" priority="288" operator="equal">
      <formula>"SL"</formula>
    </cfRule>
    <cfRule type="cellIs" dxfId="3338" priority="289" operator="equal">
      <formula>"AL"</formula>
    </cfRule>
  </conditionalFormatting>
  <conditionalFormatting sqref="M4">
    <cfRule type="cellIs" dxfId="3337" priority="287" operator="equal">
      <formula>"WC"</formula>
    </cfRule>
  </conditionalFormatting>
  <conditionalFormatting sqref="M4">
    <cfRule type="expression" dxfId="3336" priority="286">
      <formula>ROW()=CELL("ROW")</formula>
    </cfRule>
  </conditionalFormatting>
  <conditionalFormatting sqref="M4">
    <cfRule type="expression" dxfId="3335" priority="285">
      <formula>ROW()=CELL("ROW")</formula>
    </cfRule>
  </conditionalFormatting>
  <conditionalFormatting sqref="L4">
    <cfRule type="cellIs" dxfId="3334" priority="272" operator="equal">
      <formula>"Prep"</formula>
    </cfRule>
    <cfRule type="cellIs" dxfId="3333" priority="273" operator="equal">
      <formula>"SL"</formula>
    </cfRule>
    <cfRule type="cellIs" dxfId="3332" priority="274" operator="equal">
      <formula>"AL"</formula>
    </cfRule>
  </conditionalFormatting>
  <conditionalFormatting sqref="L4">
    <cfRule type="cellIs" dxfId="3331" priority="270" operator="equal">
      <formula>"SL"</formula>
    </cfRule>
    <cfRule type="cellIs" dxfId="3330" priority="271" operator="equal">
      <formula>"AL"</formula>
    </cfRule>
  </conditionalFormatting>
  <conditionalFormatting sqref="L4">
    <cfRule type="cellIs" dxfId="3329" priority="269" operator="equal">
      <formula>"WC"</formula>
    </cfRule>
  </conditionalFormatting>
  <conditionalFormatting sqref="L4">
    <cfRule type="expression" dxfId="3328" priority="268">
      <formula>ROW()=CELL("ROW")</formula>
    </cfRule>
  </conditionalFormatting>
  <conditionalFormatting sqref="L4">
    <cfRule type="expression" dxfId="3327" priority="267">
      <formula>ROW()=CELL("ROW")</formula>
    </cfRule>
  </conditionalFormatting>
  <conditionalFormatting sqref="G2:J2">
    <cfRule type="cellIs" dxfId="3326" priority="246" operator="equal">
      <formula>"WC"</formula>
    </cfRule>
    <cfRule type="cellIs" dxfId="3325" priority="247" operator="equal">
      <formula>"TR"</formula>
    </cfRule>
  </conditionalFormatting>
  <conditionalFormatting sqref="C26">
    <cfRule type="cellIs" dxfId="3324" priority="230" operator="equal">
      <formula>"WC"</formula>
    </cfRule>
    <cfRule type="cellIs" dxfId="3323" priority="231" operator="equal">
      <formula>"TR"</formula>
    </cfRule>
  </conditionalFormatting>
  <conditionalFormatting sqref="J30">
    <cfRule type="cellIs" dxfId="3322" priority="215" operator="equal">
      <formula>"SL"</formula>
    </cfRule>
    <cfRule type="cellIs" dxfId="3321" priority="216" operator="equal">
      <formula>"SL"</formula>
    </cfRule>
    <cfRule type="cellIs" dxfId="3320" priority="217" operator="equal">
      <formula>"SL"</formula>
    </cfRule>
    <cfRule type="cellIs" dxfId="3319" priority="218" operator="equal">
      <formula>"AL"</formula>
    </cfRule>
  </conditionalFormatting>
  <conditionalFormatting sqref="J30 J26:J28">
    <cfRule type="cellIs" dxfId="3318" priority="221" operator="equal">
      <formula>"Prep"</formula>
    </cfRule>
    <cfRule type="cellIs" dxfId="3317" priority="222" operator="equal">
      <formula>"SL"</formula>
    </cfRule>
    <cfRule type="cellIs" dxfId="3316" priority="223" operator="equal">
      <formula>"AL"</formula>
    </cfRule>
  </conditionalFormatting>
  <conditionalFormatting sqref="J30 E30:E31 J26:J28">
    <cfRule type="cellIs" dxfId="3315" priority="206" operator="equal">
      <formula>"WC"</formula>
    </cfRule>
    <cfRule type="cellIs" dxfId="3314" priority="207" operator="equal">
      <formula>"TR"</formula>
    </cfRule>
  </conditionalFormatting>
  <conditionalFormatting sqref="J30">
    <cfRule type="expression" dxfId="3313" priority="205">
      <formula>ROW()=CELL("ROW")</formula>
    </cfRule>
  </conditionalFormatting>
  <conditionalFormatting sqref="J30">
    <cfRule type="expression" dxfId="3312" priority="204">
      <formula>ROW()=CELL("ROW")</formula>
    </cfRule>
  </conditionalFormatting>
  <conditionalFormatting sqref="O21">
    <cfRule type="cellIs" dxfId="3311" priority="184" operator="equal">
      <formula>"SL"</formula>
    </cfRule>
    <cfRule type="cellIs" dxfId="3310" priority="185" operator="equal">
      <formula>"SL"</formula>
    </cfRule>
    <cfRule type="cellIs" dxfId="3309" priority="186" operator="equal">
      <formula>"SL"</formula>
    </cfRule>
    <cfRule type="cellIs" dxfId="3308" priority="187" operator="equal">
      <formula>"AL"</formula>
    </cfRule>
  </conditionalFormatting>
  <conditionalFormatting sqref="O14:O16">
    <cfRule type="cellIs" dxfId="3307" priority="190" operator="equal">
      <formula>"Prep"</formula>
    </cfRule>
    <cfRule type="cellIs" dxfId="3306" priority="191" operator="equal">
      <formula>"SL"</formula>
    </cfRule>
    <cfRule type="cellIs" dxfId="3305" priority="192" operator="equal">
      <formula>"AL"</formula>
    </cfRule>
  </conditionalFormatting>
  <conditionalFormatting sqref="O14:O16">
    <cfRule type="cellIs" dxfId="3304" priority="188" operator="equal">
      <formula>"SL"</formula>
    </cfRule>
    <cfRule type="cellIs" dxfId="3303" priority="189" operator="equal">
      <formula>"AL"</formula>
    </cfRule>
  </conditionalFormatting>
  <conditionalFormatting sqref="O3">
    <cfRule type="cellIs" dxfId="3302" priority="179" operator="equal">
      <formula>"SL"</formula>
    </cfRule>
    <cfRule type="cellIs" dxfId="3301" priority="180" operator="equal">
      <formula>"AL"</formula>
    </cfRule>
  </conditionalFormatting>
  <conditionalFormatting sqref="O3">
    <cfRule type="cellIs" dxfId="3300" priority="181" operator="equal">
      <formula>"Prep"</formula>
    </cfRule>
    <cfRule type="cellIs" dxfId="3299" priority="182" operator="equal">
      <formula>"SL"</formula>
    </cfRule>
    <cfRule type="cellIs" dxfId="3298" priority="183" operator="equal">
      <formula>"AL"</formula>
    </cfRule>
  </conditionalFormatting>
  <conditionalFormatting sqref="O3">
    <cfRule type="cellIs" dxfId="3297" priority="177" operator="equal">
      <formula>"SL"</formula>
    </cfRule>
    <cfRule type="cellIs" dxfId="3296" priority="178" operator="equal">
      <formula>"AL"</formula>
    </cfRule>
  </conditionalFormatting>
  <conditionalFormatting sqref="O7">
    <cfRule type="cellIs" dxfId="3295" priority="172" operator="equal">
      <formula>"SL"</formula>
    </cfRule>
    <cfRule type="cellIs" dxfId="3294" priority="173" operator="equal">
      <formula>"AL"</formula>
    </cfRule>
  </conditionalFormatting>
  <conditionalFormatting sqref="O7">
    <cfRule type="cellIs" dxfId="3293" priority="174" operator="equal">
      <formula>"Prep"</formula>
    </cfRule>
    <cfRule type="cellIs" dxfId="3292" priority="175" operator="equal">
      <formula>"SL"</formula>
    </cfRule>
    <cfRule type="cellIs" dxfId="3291" priority="176" operator="equal">
      <formula>"AL"</formula>
    </cfRule>
  </conditionalFormatting>
  <conditionalFormatting sqref="O7">
    <cfRule type="cellIs" dxfId="3290" priority="170" operator="equal">
      <formula>"SL"</formula>
    </cfRule>
    <cfRule type="cellIs" dxfId="3289" priority="171" operator="equal">
      <formula>"AL"</formula>
    </cfRule>
  </conditionalFormatting>
  <conditionalFormatting sqref="O7:O16 O3:O5 O19:O21 L12:O12">
    <cfRule type="cellIs" dxfId="3288" priority="168" operator="equal">
      <formula>"WC"</formula>
    </cfRule>
    <cfRule type="cellIs" dxfId="3287" priority="169" operator="equal">
      <formula>"TR"</formula>
    </cfRule>
  </conditionalFormatting>
  <conditionalFormatting sqref="O7">
    <cfRule type="cellIs" dxfId="3286" priority="163" operator="equal">
      <formula>"SL"</formula>
    </cfRule>
    <cfRule type="cellIs" dxfId="3285" priority="164" operator="equal">
      <formula>"AL"</formula>
    </cfRule>
  </conditionalFormatting>
  <conditionalFormatting sqref="O7">
    <cfRule type="cellIs" dxfId="3284" priority="165" operator="equal">
      <formula>"Prep"</formula>
    </cfRule>
    <cfRule type="cellIs" dxfId="3283" priority="166" operator="equal">
      <formula>"SL"</formula>
    </cfRule>
    <cfRule type="cellIs" dxfId="3282" priority="167" operator="equal">
      <formula>"AL"</formula>
    </cfRule>
  </conditionalFormatting>
  <conditionalFormatting sqref="O7">
    <cfRule type="cellIs" dxfId="3281" priority="161" operator="equal">
      <formula>"SL"</formula>
    </cfRule>
    <cfRule type="cellIs" dxfId="3280" priority="162" operator="equal">
      <formula>"AL"</formula>
    </cfRule>
  </conditionalFormatting>
  <conditionalFormatting sqref="O17">
    <cfRule type="cellIs" dxfId="3279" priority="159" operator="equal">
      <formula>"SL"</formula>
    </cfRule>
    <cfRule type="cellIs" dxfId="3278" priority="160" operator="equal">
      <formula>"AL"</formula>
    </cfRule>
  </conditionalFormatting>
  <conditionalFormatting sqref="O17">
    <cfRule type="cellIs" dxfId="3277" priority="155" operator="equal">
      <formula>"SL"</formula>
    </cfRule>
    <cfRule type="cellIs" dxfId="3276" priority="156" operator="equal">
      <formula>"AL"</formula>
    </cfRule>
    <cfRule type="cellIs" dxfId="3275" priority="157" operator="equal">
      <formula>"WC"</formula>
    </cfRule>
    <cfRule type="cellIs" dxfId="3274" priority="158" operator="equal">
      <formula>"TR"</formula>
    </cfRule>
  </conditionalFormatting>
  <conditionalFormatting sqref="E15:E17">
    <cfRule type="cellIs" dxfId="3273" priority="150" operator="equal">
      <formula>"SL"</formula>
    </cfRule>
    <cfRule type="cellIs" dxfId="3272" priority="151" operator="equal">
      <formula>"AL"</formula>
    </cfRule>
  </conditionalFormatting>
  <conditionalFormatting sqref="E5 E3 E23:E24 E33:E35 E10:E17">
    <cfRule type="cellIs" dxfId="3271" priority="152" operator="equal">
      <formula>"Prep"</formula>
    </cfRule>
    <cfRule type="cellIs" dxfId="3270" priority="153" operator="equal">
      <formula>"SL"</formula>
    </cfRule>
    <cfRule type="cellIs" dxfId="3269" priority="154" operator="equal">
      <formula>"AL"</formula>
    </cfRule>
  </conditionalFormatting>
  <conditionalFormatting sqref="E5">
    <cfRule type="cellIs" dxfId="3268" priority="147" operator="equal">
      <formula>"Prep"</formula>
    </cfRule>
    <cfRule type="cellIs" dxfId="3267" priority="148" operator="equal">
      <formula>"SL"</formula>
    </cfRule>
    <cfRule type="cellIs" dxfId="3266" priority="149" operator="equal">
      <formula>"AL"</formula>
    </cfRule>
  </conditionalFormatting>
  <conditionalFormatting sqref="E3">
    <cfRule type="cellIs" dxfId="3265" priority="145" operator="equal">
      <formula>"SL"</formula>
    </cfRule>
    <cfRule type="cellIs" dxfId="3264" priority="146" operator="equal">
      <formula>"AL"</formula>
    </cfRule>
  </conditionalFormatting>
  <conditionalFormatting sqref="E3">
    <cfRule type="cellIs" dxfId="3263" priority="143" operator="equal">
      <formula>"SL"</formula>
    </cfRule>
    <cfRule type="cellIs" dxfId="3262" priority="144" operator="equal">
      <formula>"AL"</formula>
    </cfRule>
  </conditionalFormatting>
  <conditionalFormatting sqref="E3:E6 E22:E24 E33:E35 E10:E18">
    <cfRule type="cellIs" dxfId="3261" priority="141" operator="equal">
      <formula>"WC"</formula>
    </cfRule>
    <cfRule type="cellIs" dxfId="3260" priority="142" operator="equal">
      <formula>"TR"</formula>
    </cfRule>
  </conditionalFormatting>
  <conditionalFormatting sqref="E14">
    <cfRule type="expression" dxfId="3259" priority="140">
      <formula>ROW()=CELL("ROW")</formula>
    </cfRule>
  </conditionalFormatting>
  <conditionalFormatting sqref="E14">
    <cfRule type="expression" dxfId="3258" priority="139">
      <formula>ROW()=CELL("ROW")</formula>
    </cfRule>
  </conditionalFormatting>
  <conditionalFormatting sqref="E32">
    <cfRule type="cellIs" dxfId="3257" priority="137" operator="equal">
      <formula>"WC"</formula>
    </cfRule>
    <cfRule type="cellIs" dxfId="3256" priority="138" operator="equal">
      <formula>"TR"</formula>
    </cfRule>
  </conditionalFormatting>
  <conditionalFormatting sqref="E27">
    <cfRule type="cellIs" dxfId="3255" priority="134" operator="equal">
      <formula>"Prep"</formula>
    </cfRule>
    <cfRule type="cellIs" dxfId="3254" priority="135" operator="equal">
      <formula>"SL"</formula>
    </cfRule>
    <cfRule type="cellIs" dxfId="3253" priority="136" operator="equal">
      <formula>"AL"</formula>
    </cfRule>
  </conditionalFormatting>
  <conditionalFormatting sqref="E26:E28">
    <cfRule type="cellIs" dxfId="3252" priority="133" operator="equal">
      <formula>"WC"</formula>
    </cfRule>
  </conditionalFormatting>
  <conditionalFormatting sqref="E27">
    <cfRule type="expression" dxfId="3251" priority="132">
      <formula>ROW()=CELL("ROW")</formula>
    </cfRule>
  </conditionalFormatting>
  <conditionalFormatting sqref="E27">
    <cfRule type="expression" dxfId="3250" priority="131">
      <formula>ROW()=CELL("ROW")</formula>
    </cfRule>
  </conditionalFormatting>
  <conditionalFormatting sqref="O22:O23">
    <cfRule type="cellIs" dxfId="3249" priority="126" operator="equal">
      <formula>"Prep"</formula>
    </cfRule>
    <cfRule type="cellIs" dxfId="3248" priority="127" operator="equal">
      <formula>"SL"</formula>
    </cfRule>
    <cfRule type="cellIs" dxfId="3247" priority="128" operator="equal">
      <formula>"AL"</formula>
    </cfRule>
  </conditionalFormatting>
  <conditionalFormatting sqref="O22:O23">
    <cfRule type="cellIs" dxfId="3246" priority="124" operator="equal">
      <formula>"WC"</formula>
    </cfRule>
    <cfRule type="cellIs" dxfId="3245" priority="125" operator="equal">
      <formula>"TR"</formula>
    </cfRule>
  </conditionalFormatting>
  <conditionalFormatting sqref="J5 J7">
    <cfRule type="cellIs" dxfId="3244" priority="121" operator="equal">
      <formula>"Prep"</formula>
    </cfRule>
    <cfRule type="cellIs" dxfId="3243" priority="122" operator="equal">
      <formula>"SL"</formula>
    </cfRule>
    <cfRule type="cellIs" dxfId="3242" priority="123" operator="equal">
      <formula>"AL"</formula>
    </cfRule>
  </conditionalFormatting>
  <conditionalFormatting sqref="J5 J7">
    <cfRule type="cellIs" dxfId="3241" priority="119" operator="equal">
      <formula>"SL"</formula>
    </cfRule>
    <cfRule type="cellIs" dxfId="3240" priority="120" operator="equal">
      <formula>"AL"</formula>
    </cfRule>
  </conditionalFormatting>
  <conditionalFormatting sqref="J5 J7:J19">
    <cfRule type="cellIs" dxfId="3239" priority="117" operator="equal">
      <formula>"WC"</formula>
    </cfRule>
    <cfRule type="cellIs" dxfId="3238" priority="118" operator="equal">
      <formula>"TR"</formula>
    </cfRule>
  </conditionalFormatting>
  <conditionalFormatting sqref="J9:J17">
    <cfRule type="cellIs" dxfId="3237" priority="112" operator="equal">
      <formula>"SL"</formula>
    </cfRule>
    <cfRule type="cellIs" dxfId="3236" priority="113" operator="equal">
      <formula>"AL"</formula>
    </cfRule>
  </conditionalFormatting>
  <conditionalFormatting sqref="J3 J9:J17 J21:J25">
    <cfRule type="cellIs" dxfId="3235" priority="114" operator="equal">
      <formula>"Prep"</formula>
    </cfRule>
    <cfRule type="cellIs" dxfId="3234" priority="115" operator="equal">
      <formula>"SL"</formula>
    </cfRule>
    <cfRule type="cellIs" dxfId="3233" priority="116" operator="equal">
      <formula>"AL"</formula>
    </cfRule>
  </conditionalFormatting>
  <conditionalFormatting sqref="J8">
    <cfRule type="cellIs" dxfId="3232" priority="105" operator="equal">
      <formula>"SL"</formula>
    </cfRule>
    <cfRule type="cellIs" dxfId="3231" priority="106" operator="equal">
      <formula>"AL"</formula>
    </cfRule>
  </conditionalFormatting>
  <conditionalFormatting sqref="J8">
    <cfRule type="cellIs" dxfId="3230" priority="109" operator="equal">
      <formula>"Prep"</formula>
    </cfRule>
    <cfRule type="cellIs" dxfId="3229" priority="110" operator="equal">
      <formula>"SL"</formula>
    </cfRule>
    <cfRule type="cellIs" dxfId="3228" priority="111" operator="equal">
      <formula>"AL"</formula>
    </cfRule>
  </conditionalFormatting>
  <conditionalFormatting sqref="J3">
    <cfRule type="cellIs" dxfId="3227" priority="107" operator="equal">
      <formula>"SL"</formula>
    </cfRule>
    <cfRule type="cellIs" dxfId="3226" priority="108" operator="equal">
      <formula>"AL"</formula>
    </cfRule>
  </conditionalFormatting>
  <conditionalFormatting sqref="J3 J21:J25">
    <cfRule type="cellIs" dxfId="3225" priority="103" operator="equal">
      <formula>"WC"</formula>
    </cfRule>
    <cfRule type="cellIs" dxfId="3224" priority="104" operator="equal">
      <formula>"TR"</formula>
    </cfRule>
  </conditionalFormatting>
  <conditionalFormatting sqref="J4">
    <cfRule type="cellIs" dxfId="3223" priority="101" operator="equal">
      <formula>"SL"</formula>
    </cfRule>
    <cfRule type="cellIs" dxfId="3222" priority="102" operator="equal">
      <formula>"AL"</formula>
    </cfRule>
  </conditionalFormatting>
  <conditionalFormatting sqref="J4">
    <cfRule type="cellIs" dxfId="3221" priority="96" operator="equal">
      <formula>"SL"</formula>
    </cfRule>
    <cfRule type="cellIs" dxfId="3220" priority="97" operator="equal">
      <formula>"AL"</formula>
    </cfRule>
  </conditionalFormatting>
  <conditionalFormatting sqref="J4">
    <cfRule type="cellIs" dxfId="3219" priority="98" operator="equal">
      <formula>"Prep"</formula>
    </cfRule>
    <cfRule type="cellIs" dxfId="3218" priority="99" operator="equal">
      <formula>"SL"</formula>
    </cfRule>
    <cfRule type="cellIs" dxfId="3217" priority="100" operator="equal">
      <formula>"AL"</formula>
    </cfRule>
  </conditionalFormatting>
  <conditionalFormatting sqref="J4">
    <cfRule type="cellIs" dxfId="3216" priority="92" operator="equal">
      <formula>"SL"</formula>
    </cfRule>
    <cfRule type="cellIs" dxfId="3215" priority="93" operator="equal">
      <formula>"AL"</formula>
    </cfRule>
    <cfRule type="cellIs" dxfId="3214" priority="94" operator="equal">
      <formula>"WC"</formula>
    </cfRule>
    <cfRule type="cellIs" dxfId="3213" priority="95" operator="equal">
      <formula>"TR"</formula>
    </cfRule>
  </conditionalFormatting>
  <conditionalFormatting sqref="L28:M28">
    <cfRule type="expression" dxfId="3212" priority="90">
      <formula>ROW()=CELL("ROW")</formula>
    </cfRule>
  </conditionalFormatting>
  <conditionalFormatting sqref="L28:M28">
    <cfRule type="expression" dxfId="3211" priority="89">
      <formula>ROW()=CELL("ROW")</formula>
    </cfRule>
  </conditionalFormatting>
  <conditionalFormatting sqref="L28:M28">
    <cfRule type="cellIs" dxfId="3210" priority="87" operator="equal">
      <formula>"SL"</formula>
    </cfRule>
    <cfRule type="cellIs" dxfId="3209" priority="88" operator="equal">
      <formula>"AL"</formula>
    </cfRule>
  </conditionalFormatting>
  <conditionalFormatting sqref="L28:M28">
    <cfRule type="cellIs" dxfId="3208" priority="84" operator="equal">
      <formula>"Prep"</formula>
    </cfRule>
    <cfRule type="cellIs" dxfId="3207" priority="85" operator="equal">
      <formula>"SL"</formula>
    </cfRule>
    <cfRule type="cellIs" dxfId="3206" priority="86" operator="equal">
      <formula>"AL"</formula>
    </cfRule>
  </conditionalFormatting>
  <conditionalFormatting sqref="L28:M28">
    <cfRule type="cellIs" dxfId="3205" priority="83" operator="equal">
      <formula>"WC"</formula>
    </cfRule>
  </conditionalFormatting>
  <conditionalFormatting sqref="N4:N5">
    <cfRule type="expression" dxfId="3204" priority="76">
      <formula>ROW()=CELL("ROW")</formula>
    </cfRule>
  </conditionalFormatting>
  <conditionalFormatting sqref="N4:N5">
    <cfRule type="expression" dxfId="3203" priority="75">
      <formula>ROW()=CELL("ROW")</formula>
    </cfRule>
  </conditionalFormatting>
  <conditionalFormatting sqref="N4:N5">
    <cfRule type="expression" dxfId="3202" priority="74">
      <formula>ROW()=CELL("ROW")</formula>
    </cfRule>
  </conditionalFormatting>
  <conditionalFormatting sqref="N4:N5">
    <cfRule type="expression" dxfId="3201" priority="73">
      <formula>ROW()=CELL("ROW")</formula>
    </cfRule>
  </conditionalFormatting>
  <conditionalFormatting sqref="N4:N5">
    <cfRule type="expression" dxfId="3200" priority="72">
      <formula>ROW()=CELL("ROW")</formula>
    </cfRule>
  </conditionalFormatting>
  <conditionalFormatting sqref="N4:N5">
    <cfRule type="expression" dxfId="3199" priority="71">
      <formula>ROW()=CELL("ROW")</formula>
    </cfRule>
  </conditionalFormatting>
  <conditionalFormatting sqref="B34:C34">
    <cfRule type="expression" dxfId="3198" priority="70">
      <formula>ROW()=CELL("ROW")</formula>
    </cfRule>
  </conditionalFormatting>
  <conditionalFormatting sqref="B34:D34">
    <cfRule type="expression" dxfId="3197" priority="69">
      <formula>ROW()=CELL("ROW")</formula>
    </cfRule>
  </conditionalFormatting>
  <conditionalFormatting sqref="B34">
    <cfRule type="cellIs" dxfId="3196" priority="67" operator="equal">
      <formula>"SL"</formula>
    </cfRule>
    <cfRule type="cellIs" dxfId="3195" priority="68" operator="equal">
      <formula>"AL"</formula>
    </cfRule>
  </conditionalFormatting>
  <conditionalFormatting sqref="D34">
    <cfRule type="cellIs" dxfId="3194" priority="63" operator="equal">
      <formula>"SL"</formula>
    </cfRule>
    <cfRule type="cellIs" dxfId="3193" priority="64" operator="equal">
      <formula>"SL"</formula>
    </cfRule>
    <cfRule type="cellIs" dxfId="3192" priority="65" operator="equal">
      <formula>"SL"</formula>
    </cfRule>
    <cfRule type="cellIs" dxfId="3191" priority="66" operator="equal">
      <formula>"AL"</formula>
    </cfRule>
  </conditionalFormatting>
  <conditionalFormatting sqref="D34">
    <cfRule type="expression" dxfId="3190" priority="61">
      <formula>ROW()=CELL("ROW")</formula>
    </cfRule>
    <cfRule type="expression" priority="62">
      <formula>ROW()=CELL("ROW")</formula>
    </cfRule>
  </conditionalFormatting>
  <conditionalFormatting sqref="M5">
    <cfRule type="expression" dxfId="3189" priority="60">
      <formula>ROW()=CELL("ROW")</formula>
    </cfRule>
  </conditionalFormatting>
  <conditionalFormatting sqref="M5">
    <cfRule type="expression" dxfId="3188" priority="59">
      <formula>ROW()=CELL("ROW")</formula>
    </cfRule>
  </conditionalFormatting>
  <conditionalFormatting sqref="L5">
    <cfRule type="cellIs" dxfId="3187" priority="56" operator="equal">
      <formula>"Prep"</formula>
    </cfRule>
    <cfRule type="cellIs" dxfId="3186" priority="57" operator="equal">
      <formula>"SL"</formula>
    </cfRule>
    <cfRule type="cellIs" dxfId="3185" priority="58" operator="equal">
      <formula>"AL"</formula>
    </cfRule>
  </conditionalFormatting>
  <conditionalFormatting sqref="L5">
    <cfRule type="cellIs" dxfId="3184" priority="55" operator="equal">
      <formula>"WC"</formula>
    </cfRule>
  </conditionalFormatting>
  <conditionalFormatting sqref="L5">
    <cfRule type="cellIs" dxfId="3183" priority="52" operator="equal">
      <formula>"Prep"</formula>
    </cfRule>
    <cfRule type="cellIs" dxfId="3182" priority="53" operator="equal">
      <formula>"SL"</formula>
    </cfRule>
    <cfRule type="cellIs" dxfId="3181" priority="54" operator="equal">
      <formula>"AL"</formula>
    </cfRule>
  </conditionalFormatting>
  <conditionalFormatting sqref="L5">
    <cfRule type="cellIs" dxfId="3180" priority="50" operator="equal">
      <formula>"SL"</formula>
    </cfRule>
    <cfRule type="cellIs" dxfId="3179" priority="51" operator="equal">
      <formula>"AL"</formula>
    </cfRule>
  </conditionalFormatting>
  <conditionalFormatting sqref="L5">
    <cfRule type="cellIs" dxfId="3178" priority="49" operator="equal">
      <formula>"WC"</formula>
    </cfRule>
  </conditionalFormatting>
  <conditionalFormatting sqref="L5">
    <cfRule type="expression" dxfId="3177" priority="48">
      <formula>ROW()=CELL("ROW")</formula>
    </cfRule>
  </conditionalFormatting>
  <conditionalFormatting sqref="L5">
    <cfRule type="expression" dxfId="3176" priority="47">
      <formula>ROW()=CELL("ROW")</formula>
    </cfRule>
  </conditionalFormatting>
  <conditionalFormatting sqref="G28">
    <cfRule type="expression" dxfId="3175" priority="46">
      <formula>ROW()=CELL("ROW")</formula>
    </cfRule>
  </conditionalFormatting>
  <conditionalFormatting sqref="G28">
    <cfRule type="expression" dxfId="3174" priority="45">
      <formula>ROW()=CELL("ROW")</formula>
    </cfRule>
  </conditionalFormatting>
  <conditionalFormatting sqref="G28">
    <cfRule type="cellIs" dxfId="3173" priority="43" operator="equal">
      <formula>"SL"</formula>
    </cfRule>
    <cfRule type="cellIs" dxfId="3172" priority="44" operator="equal">
      <formula>"AL"</formula>
    </cfRule>
  </conditionalFormatting>
  <conditionalFormatting sqref="L22:M22">
    <cfRule type="expression" dxfId="3171" priority="42">
      <formula>ROW()=CELL("ROW")</formula>
    </cfRule>
  </conditionalFormatting>
  <conditionalFormatting sqref="L22:M22">
    <cfRule type="expression" dxfId="3170" priority="41">
      <formula>ROW()=CELL("ROW")</formula>
    </cfRule>
  </conditionalFormatting>
  <conditionalFormatting sqref="L22">
    <cfRule type="cellIs" dxfId="3169" priority="39" operator="equal">
      <formula>"SL"</formula>
    </cfRule>
    <cfRule type="cellIs" dxfId="3168" priority="40" operator="equal">
      <formula>"AL"</formula>
    </cfRule>
  </conditionalFormatting>
  <conditionalFormatting sqref="N22">
    <cfRule type="expression" dxfId="3167" priority="38">
      <formula>ROW()=CELL("ROW")</formula>
    </cfRule>
  </conditionalFormatting>
  <conditionalFormatting sqref="N22">
    <cfRule type="expression" dxfId="3166" priority="37">
      <formula>ROW()=CELL("ROW")</formula>
    </cfRule>
  </conditionalFormatting>
  <conditionalFormatting sqref="N22">
    <cfRule type="expression" dxfId="3165" priority="36">
      <formula>ROW()=CELL("ROW")</formula>
    </cfRule>
  </conditionalFormatting>
  <conditionalFormatting sqref="N22">
    <cfRule type="expression" dxfId="3164" priority="35">
      <formula>ROW()=CELL("ROW")</formula>
    </cfRule>
  </conditionalFormatting>
  <conditionalFormatting sqref="N22">
    <cfRule type="expression" dxfId="3163" priority="34">
      <formula>ROW()=CELL("ROW")</formula>
    </cfRule>
  </conditionalFormatting>
  <conditionalFormatting sqref="N22">
    <cfRule type="expression" dxfId="3162" priority="33">
      <formula>ROW()=CELL("ROW")</formula>
    </cfRule>
  </conditionalFormatting>
  <conditionalFormatting sqref="N30">
    <cfRule type="cellIs" dxfId="3161" priority="30" operator="equal">
      <formula>"Prep"</formula>
    </cfRule>
    <cfRule type="cellIs" dxfId="3160" priority="31" operator="equal">
      <formula>"SL"</formula>
    </cfRule>
    <cfRule type="cellIs" dxfId="3159" priority="32" operator="equal">
      <formula>"AL"</formula>
    </cfRule>
  </conditionalFormatting>
  <conditionalFormatting sqref="N30">
    <cfRule type="cellIs" dxfId="3158" priority="28" operator="equal">
      <formula>"SL"</formula>
    </cfRule>
    <cfRule type="cellIs" dxfId="3157" priority="29" operator="equal">
      <formula>"AL"</formula>
    </cfRule>
  </conditionalFormatting>
  <conditionalFormatting sqref="N30">
    <cfRule type="cellIs" dxfId="3156" priority="24" operator="equal">
      <formula>"SL"</formula>
    </cfRule>
    <cfRule type="cellIs" dxfId="3155" priority="25" operator="equal">
      <formula>"SL"</formula>
    </cfRule>
    <cfRule type="cellIs" dxfId="3154" priority="26" operator="equal">
      <formula>"SL"</formula>
    </cfRule>
    <cfRule type="cellIs" dxfId="3153" priority="27" operator="equal">
      <formula>"AL"</formula>
    </cfRule>
  </conditionalFormatting>
  <conditionalFormatting sqref="M29">
    <cfRule type="cellIs" dxfId="3152" priority="21" operator="equal">
      <formula>"Prep"</formula>
    </cfRule>
    <cfRule type="cellIs" dxfId="3151" priority="22" operator="equal">
      <formula>"SL"</formula>
    </cfRule>
    <cfRule type="cellIs" dxfId="3150" priority="23" operator="equal">
      <formula>"AL"</formula>
    </cfRule>
  </conditionalFormatting>
  <conditionalFormatting sqref="M29">
    <cfRule type="cellIs" dxfId="3149" priority="19" operator="equal">
      <formula>"SL"</formula>
    </cfRule>
    <cfRule type="cellIs" dxfId="3148" priority="20" operator="equal">
      <formula>"AL"</formula>
    </cfRule>
  </conditionalFormatting>
  <conditionalFormatting sqref="M29">
    <cfRule type="cellIs" dxfId="3147" priority="18" operator="equal">
      <formula>"WC"</formula>
    </cfRule>
  </conditionalFormatting>
  <conditionalFormatting sqref="M29">
    <cfRule type="expression" dxfId="3146" priority="17">
      <formula>ROW()=CELL("ROW")</formula>
    </cfRule>
  </conditionalFormatting>
  <conditionalFormatting sqref="M29">
    <cfRule type="expression" dxfId="3145" priority="16">
      <formula>ROW()=CELL("ROW")</formula>
    </cfRule>
  </conditionalFormatting>
  <conditionalFormatting sqref="C39">
    <cfRule type="expression" dxfId="3144" priority="15">
      <formula>ROW()=CELL("ROW")</formula>
    </cfRule>
  </conditionalFormatting>
  <conditionalFormatting sqref="C39">
    <cfRule type="expression" dxfId="3143" priority="14">
      <formula>ROW()=CELL("ROW")</formula>
    </cfRule>
  </conditionalFormatting>
  <conditionalFormatting sqref="C39">
    <cfRule type="expression" dxfId="3142" priority="13">
      <formula>ROW()=CELL("ROW")</formula>
    </cfRule>
  </conditionalFormatting>
  <conditionalFormatting sqref="C39">
    <cfRule type="expression" dxfId="3141" priority="12">
      <formula>ROW()=CELL("ROW")</formula>
    </cfRule>
  </conditionalFormatting>
  <conditionalFormatting sqref="C40:C41 C45:C55">
    <cfRule type="cellIs" dxfId="3140" priority="9" operator="equal">
      <formula>"Prep"</formula>
    </cfRule>
    <cfRule type="cellIs" dxfId="3139" priority="10" operator="equal">
      <formula>"SL"</formula>
    </cfRule>
    <cfRule type="cellIs" dxfId="3138" priority="11" operator="equal">
      <formula>"AL"</formula>
    </cfRule>
  </conditionalFormatting>
  <conditionalFormatting sqref="C40:C43 C45:C55">
    <cfRule type="cellIs" dxfId="3137" priority="7" operator="equal">
      <formula>"WC"</formula>
    </cfRule>
    <cfRule type="cellIs" dxfId="3136" priority="8" operator="equal">
      <formula>"TR"</formula>
    </cfRule>
  </conditionalFormatting>
  <conditionalFormatting sqref="C44">
    <cfRule type="cellIs" dxfId="3135" priority="5" operator="equal">
      <formula>"WC"</formula>
    </cfRule>
    <cfRule type="cellIs" dxfId="3134" priority="6" operator="equal">
      <formula>"TR"</formula>
    </cfRule>
  </conditionalFormatting>
  <conditionalFormatting sqref="I55">
    <cfRule type="cellIs" dxfId="3133" priority="3" operator="equal">
      <formula>"WC"</formula>
    </cfRule>
    <cfRule type="cellIs" dxfId="3132" priority="4" operator="equal">
      <formula>"TR"</formula>
    </cfRule>
  </conditionalFormatting>
  <conditionalFormatting sqref="N55">
    <cfRule type="cellIs" dxfId="3131" priority="1" operator="equal">
      <formula>"WC"</formula>
    </cfRule>
    <cfRule type="cellIs" dxfId="3130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GenerateRoster">
                <anchor moveWithCells="1" sizeWithCells="1">
                  <from>
                    <xdr:col>7</xdr:col>
                    <xdr:colOff>1935480</xdr:colOff>
                    <xdr:row>0</xdr:row>
                    <xdr:rowOff>251460</xdr:rowOff>
                  </from>
                  <to>
                    <xdr:col>8</xdr:col>
                    <xdr:colOff>213360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ResetRoster">
                <anchor moveWithCells="1" sizeWithCells="1">
                  <from>
                    <xdr:col>8</xdr:col>
                    <xdr:colOff>289560</xdr:colOff>
                    <xdr:row>0</xdr:row>
                    <xdr:rowOff>251460</xdr:rowOff>
                  </from>
                  <to>
                    <xdr:col>8</xdr:col>
                    <xdr:colOff>1165860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2194560</xdr:colOff>
                    <xdr:row>0</xdr:row>
                    <xdr:rowOff>160020</xdr:rowOff>
                  </from>
                  <to>
                    <xdr:col>6</xdr:col>
                    <xdr:colOff>1089660</xdr:colOff>
                    <xdr:row>0</xdr:row>
                    <xdr:rowOff>579120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/>
  <dimension ref="A1:O58"/>
  <sheetViews>
    <sheetView showZeros="0" zoomScale="80" zoomScaleNormal="80" workbookViewId="0">
      <selection activeCell="B39" sqref="B39"/>
    </sheetView>
  </sheetViews>
  <sheetFormatPr defaultColWidth="9.109375" defaultRowHeight="20.399999999999999"/>
  <cols>
    <col min="1" max="1" width="1.44140625" style="554" customWidth="1"/>
    <col min="2" max="2" width="17.88671875" style="661" customWidth="1"/>
    <col min="3" max="3" width="31.6640625" style="661" customWidth="1"/>
    <col min="4" max="4" width="17.88671875" style="661" customWidth="1"/>
    <col min="5" max="5" width="32.33203125" style="554" customWidth="1"/>
    <col min="6" max="6" width="1.109375" style="672" customWidth="1"/>
    <col min="7" max="7" width="17" style="661" customWidth="1"/>
    <col min="8" max="8" width="33.5546875" style="661" customWidth="1"/>
    <col min="9" max="9" width="18.109375" style="661" customWidth="1"/>
    <col min="10" max="10" width="25.5546875" style="554" customWidth="1"/>
    <col min="11" max="11" width="1.33203125" style="672" customWidth="1"/>
    <col min="12" max="12" width="16.5546875" style="661" customWidth="1"/>
    <col min="13" max="13" width="32.6640625" style="661" customWidth="1"/>
    <col min="14" max="14" width="19.44140625" style="661" customWidth="1"/>
    <col min="15" max="15" width="22.44140625" style="554" customWidth="1"/>
    <col min="16" max="16384" width="9.109375" style="554"/>
  </cols>
  <sheetData>
    <row r="1" spans="1:15" s="844" customFormat="1" ht="46.2" customHeight="1">
      <c r="A1" s="1001" t="s">
        <v>374</v>
      </c>
      <c r="B1" s="1002"/>
      <c r="C1" s="1002"/>
      <c r="D1" s="1002"/>
      <c r="E1" s="1002"/>
      <c r="F1" s="1002"/>
      <c r="G1" s="1002"/>
      <c r="H1" s="1002"/>
      <c r="I1" s="1002"/>
      <c r="J1" s="1003"/>
      <c r="K1" s="843"/>
      <c r="L1" s="1236">
        <f>Friday!L1+1</f>
        <v>46326</v>
      </c>
      <c r="M1" s="1236"/>
      <c r="N1" s="1236"/>
      <c r="O1" s="1237"/>
    </row>
    <row r="2" spans="1:15" s="806" customFormat="1" ht="21.6" customHeight="1">
      <c r="A2" s="1206" t="s">
        <v>602</v>
      </c>
      <c r="B2" s="1206"/>
      <c r="C2" s="1206"/>
      <c r="D2" s="1206"/>
      <c r="E2" s="1206"/>
      <c r="F2" s="804"/>
      <c r="G2" s="1207" t="s">
        <v>236</v>
      </c>
      <c r="H2" s="1208"/>
      <c r="I2" s="1208"/>
      <c r="J2" s="1208"/>
      <c r="K2" s="805"/>
      <c r="L2" s="1206" t="s">
        <v>49</v>
      </c>
      <c r="M2" s="1206"/>
      <c r="N2" s="1206"/>
      <c r="O2" s="1206"/>
    </row>
    <row r="3" spans="1:15" s="565" customFormat="1" ht="21.6" customHeight="1">
      <c r="A3" s="1075"/>
      <c r="B3" s="1192"/>
      <c r="C3" s="1192"/>
      <c r="D3" s="1193"/>
      <c r="E3" s="557" t="s">
        <v>233</v>
      </c>
      <c r="F3" s="558"/>
      <c r="G3" s="562"/>
      <c r="H3" s="562"/>
      <c r="I3" s="1184"/>
      <c r="J3" s="557" t="s">
        <v>628</v>
      </c>
      <c r="K3" s="558"/>
      <c r="L3" s="562"/>
      <c r="M3" s="562"/>
      <c r="N3" s="1177"/>
      <c r="O3" s="564" t="s">
        <v>50</v>
      </c>
    </row>
    <row r="4" spans="1:15" s="565" customFormat="1" ht="21.6" customHeight="1">
      <c r="A4" s="1075"/>
      <c r="B4" s="1194"/>
      <c r="C4" s="1194"/>
      <c r="D4" s="1193"/>
      <c r="E4" s="568"/>
      <c r="F4" s="569"/>
      <c r="G4" s="572"/>
      <c r="H4" s="572"/>
      <c r="I4" s="1186"/>
      <c r="J4" s="570" t="s">
        <v>810</v>
      </c>
      <c r="K4" s="570"/>
      <c r="L4" s="1178"/>
      <c r="M4" s="1179"/>
      <c r="O4" s="573" t="s">
        <v>682</v>
      </c>
    </row>
    <row r="5" spans="1:15" s="565" customFormat="1" ht="21.6" customHeight="1">
      <c r="A5" s="1075"/>
      <c r="B5" s="1194"/>
      <c r="C5" s="1194"/>
      <c r="D5" s="1193"/>
      <c r="E5" s="572" t="s">
        <v>604</v>
      </c>
      <c r="F5" s="574"/>
      <c r="G5" s="566"/>
      <c r="H5" s="566"/>
      <c r="I5" s="566"/>
      <c r="J5" s="575" t="s">
        <v>811</v>
      </c>
      <c r="K5" s="570"/>
      <c r="L5" s="566"/>
      <c r="M5" s="566"/>
      <c r="N5" s="566"/>
      <c r="O5" s="573" t="s">
        <v>682</v>
      </c>
    </row>
    <row r="6" spans="1:15" s="565" customFormat="1" ht="21.6" customHeight="1">
      <c r="A6" s="1075"/>
      <c r="B6" s="1194"/>
      <c r="C6" s="1195"/>
      <c r="D6" s="1196"/>
      <c r="E6" s="572" t="s">
        <v>605</v>
      </c>
      <c r="F6" s="569"/>
      <c r="G6" s="603"/>
      <c r="H6" s="1077"/>
      <c r="I6" s="1187"/>
      <c r="J6" s="565" t="s">
        <v>812</v>
      </c>
      <c r="K6" s="570"/>
      <c r="L6" s="577"/>
      <c r="M6" s="577"/>
      <c r="N6" s="577"/>
      <c r="O6" s="577"/>
    </row>
    <row r="7" spans="1:15" s="565" customFormat="1" ht="21.6" customHeight="1">
      <c r="A7" s="1075"/>
      <c r="B7" s="1197"/>
      <c r="C7" s="1198"/>
      <c r="D7" s="1199"/>
      <c r="E7" s="577" t="s">
        <v>611</v>
      </c>
      <c r="F7" s="569"/>
      <c r="G7" s="572"/>
      <c r="H7" s="572"/>
      <c r="I7" s="572"/>
      <c r="J7" s="575" t="s">
        <v>217</v>
      </c>
      <c r="K7" s="570"/>
      <c r="L7" s="577"/>
      <c r="M7" s="577"/>
      <c r="N7" s="577"/>
      <c r="O7" s="564" t="s">
        <v>50</v>
      </c>
    </row>
    <row r="8" spans="1:15" s="565" customFormat="1" ht="21.6" customHeight="1">
      <c r="A8" s="1075"/>
      <c r="B8" s="1194"/>
      <c r="C8" s="1194"/>
      <c r="D8" s="1194"/>
      <c r="E8" s="577"/>
      <c r="F8" s="567"/>
      <c r="G8" s="566"/>
      <c r="H8" s="566"/>
      <c r="I8" s="566"/>
      <c r="J8" s="575"/>
      <c r="K8" s="570"/>
      <c r="L8" s="562"/>
      <c r="M8" s="562"/>
      <c r="N8" s="1177"/>
      <c r="O8" s="570" t="s">
        <v>224</v>
      </c>
    </row>
    <row r="9" spans="1:15" s="565" customFormat="1" ht="21.6" customHeight="1">
      <c r="A9" s="1075"/>
      <c r="B9" s="1200"/>
      <c r="C9" s="1194"/>
      <c r="D9" s="1193"/>
      <c r="E9" s="577"/>
      <c r="F9" s="567"/>
      <c r="G9" s="566"/>
      <c r="H9" s="566"/>
      <c r="I9" s="566"/>
      <c r="J9" s="570" t="s">
        <v>218</v>
      </c>
      <c r="K9" s="570"/>
      <c r="L9" s="566"/>
      <c r="M9" s="566"/>
      <c r="N9" s="1177"/>
      <c r="O9" s="570" t="s">
        <v>224</v>
      </c>
    </row>
    <row r="10" spans="1:15" s="565" customFormat="1" ht="21.6" customHeight="1">
      <c r="A10" s="1075"/>
      <c r="B10" s="1201"/>
      <c r="C10" s="1201"/>
      <c r="D10" s="1201"/>
      <c r="E10" s="580" t="s">
        <v>51</v>
      </c>
      <c r="F10" s="567"/>
      <c r="G10" s="562"/>
      <c r="H10" s="572"/>
      <c r="I10" s="1184"/>
      <c r="J10" s="570" t="s">
        <v>218</v>
      </c>
      <c r="K10" s="570"/>
      <c r="L10" s="562"/>
      <c r="M10" s="572"/>
      <c r="N10" s="1177"/>
      <c r="O10" s="570" t="s">
        <v>224</v>
      </c>
    </row>
    <row r="11" spans="1:15" s="565" customFormat="1" ht="21.6" customHeight="1">
      <c r="A11" s="1075"/>
      <c r="B11" s="1202"/>
      <c r="C11" s="1202"/>
      <c r="D11" s="1202"/>
      <c r="E11" s="580" t="s">
        <v>51</v>
      </c>
      <c r="F11" s="567"/>
      <c r="G11" s="566"/>
      <c r="H11" s="566"/>
      <c r="I11" s="566"/>
      <c r="J11" s="570" t="s">
        <v>218</v>
      </c>
      <c r="K11" s="570"/>
      <c r="L11" s="566"/>
      <c r="M11" s="1180"/>
      <c r="N11" s="1177"/>
      <c r="O11" s="570" t="s">
        <v>224</v>
      </c>
    </row>
    <row r="12" spans="1:15" s="565" customFormat="1" ht="21.6" customHeight="1">
      <c r="A12" s="1075"/>
      <c r="B12" s="1194"/>
      <c r="C12" s="1194"/>
      <c r="D12" s="1194"/>
      <c r="E12" s="580" t="s">
        <v>51</v>
      </c>
      <c r="F12" s="567"/>
      <c r="G12" s="566"/>
      <c r="H12" s="566"/>
      <c r="I12" s="566"/>
      <c r="J12" s="570" t="s">
        <v>218</v>
      </c>
      <c r="K12" s="570"/>
      <c r="L12" s="566"/>
      <c r="M12" s="566"/>
      <c r="N12" s="566"/>
      <c r="O12" s="570" t="s">
        <v>224</v>
      </c>
    </row>
    <row r="13" spans="1:15" s="565" customFormat="1" ht="21.6" customHeight="1">
      <c r="A13" s="1075"/>
      <c r="B13" s="1194"/>
      <c r="C13" s="1194"/>
      <c r="D13" s="1194"/>
      <c r="E13" s="580" t="s">
        <v>51</v>
      </c>
      <c r="F13" s="569"/>
      <c r="G13" s="566"/>
      <c r="H13" s="566"/>
      <c r="I13" s="566"/>
      <c r="J13" s="1078" t="s">
        <v>218</v>
      </c>
      <c r="K13" s="570"/>
      <c r="L13" s="566"/>
      <c r="M13" s="566"/>
      <c r="N13" s="566"/>
      <c r="O13" s="577"/>
    </row>
    <row r="14" spans="1:15" s="565" customFormat="1" ht="21.6" customHeight="1">
      <c r="A14" s="1075"/>
      <c r="B14" s="1194"/>
      <c r="C14" s="1194"/>
      <c r="D14" s="1194"/>
      <c r="E14" s="574"/>
      <c r="F14" s="1076"/>
      <c r="G14" s="577"/>
      <c r="H14" s="577"/>
      <c r="I14" s="577"/>
      <c r="J14" s="570"/>
      <c r="K14" s="569"/>
      <c r="L14" s="572"/>
      <c r="M14" s="572"/>
      <c r="N14" s="1177"/>
      <c r="O14" s="582" t="s">
        <v>51</v>
      </c>
    </row>
    <row r="15" spans="1:15" s="565" customFormat="1" ht="21.6" customHeight="1">
      <c r="A15" s="1075"/>
      <c r="B15" s="1192"/>
      <c r="C15" s="1201"/>
      <c r="D15" s="1193"/>
      <c r="E15" s="570" t="s">
        <v>222</v>
      </c>
      <c r="F15" s="1076"/>
      <c r="G15" s="572"/>
      <c r="H15" s="572"/>
      <c r="I15" s="1186"/>
      <c r="J15" s="570"/>
      <c r="K15" s="569"/>
      <c r="L15" s="572"/>
      <c r="M15" s="572"/>
      <c r="N15" s="1177"/>
      <c r="O15" s="582" t="s">
        <v>51</v>
      </c>
    </row>
    <row r="16" spans="1:15" s="565" customFormat="1" ht="21.6" customHeight="1">
      <c r="A16" s="1075"/>
      <c r="B16" s="1202"/>
      <c r="C16" s="1202"/>
      <c r="D16" s="1202"/>
      <c r="E16" s="570" t="s">
        <v>222</v>
      </c>
      <c r="F16" s="1076"/>
      <c r="G16" s="572"/>
      <c r="H16" s="572"/>
      <c r="I16" s="1186"/>
      <c r="J16" s="570" t="s">
        <v>219</v>
      </c>
      <c r="K16" s="569"/>
      <c r="L16" s="566"/>
      <c r="M16" s="566"/>
      <c r="N16" s="1177"/>
      <c r="O16" s="582" t="s">
        <v>51</v>
      </c>
    </row>
    <row r="17" spans="1:15" s="565" customFormat="1" ht="21.6" customHeight="1">
      <c r="A17" s="1075"/>
      <c r="B17" s="1203"/>
      <c r="C17" s="1194"/>
      <c r="D17" s="1194"/>
      <c r="E17" s="570" t="s">
        <v>222</v>
      </c>
      <c r="F17" s="569"/>
      <c r="G17" s="566"/>
      <c r="H17" s="566"/>
      <c r="I17" s="566"/>
      <c r="J17" s="570" t="s">
        <v>220</v>
      </c>
      <c r="K17" s="888"/>
      <c r="L17" s="1181"/>
      <c r="M17" s="1182"/>
      <c r="N17" s="1177"/>
      <c r="O17" s="583" t="s">
        <v>51</v>
      </c>
    </row>
    <row r="18" spans="1:15" s="565" customFormat="1" ht="21.6" customHeight="1">
      <c r="A18" s="1075"/>
      <c r="B18" s="1192"/>
      <c r="C18" s="1192"/>
      <c r="D18" s="1193"/>
      <c r="E18" s="577"/>
      <c r="F18" s="567"/>
      <c r="G18" s="572"/>
      <c r="H18" s="572"/>
      <c r="I18" s="572"/>
      <c r="J18" s="577" t="s">
        <v>221</v>
      </c>
      <c r="K18" s="570"/>
      <c r="L18" s="566"/>
      <c r="M18" s="566"/>
      <c r="N18" s="566"/>
      <c r="O18" s="577"/>
    </row>
    <row r="19" spans="1:15" s="565" customFormat="1" ht="21.6" customHeight="1">
      <c r="A19" s="1075"/>
      <c r="B19" s="1192"/>
      <c r="C19" s="1192"/>
      <c r="D19" s="1193"/>
      <c r="F19" s="574"/>
      <c r="G19" s="566"/>
      <c r="H19" s="566"/>
      <c r="I19" s="566"/>
      <c r="J19" s="577" t="s">
        <v>221</v>
      </c>
      <c r="K19" s="569"/>
      <c r="L19" s="566"/>
      <c r="M19" s="566"/>
      <c r="N19" s="566"/>
      <c r="O19" s="584" t="s">
        <v>290</v>
      </c>
    </row>
    <row r="20" spans="1:15" s="565" customFormat="1" ht="21.6" customHeight="1">
      <c r="A20" s="1075"/>
      <c r="B20" s="1192"/>
      <c r="C20" s="1192"/>
      <c r="D20" s="1193"/>
      <c r="E20" s="577" t="s">
        <v>320</v>
      </c>
      <c r="F20" s="567"/>
      <c r="G20" s="566"/>
      <c r="H20" s="566"/>
      <c r="I20" s="566"/>
      <c r="J20" s="577"/>
      <c r="K20" s="569"/>
      <c r="L20" s="577"/>
      <c r="M20" s="577"/>
      <c r="N20" s="577"/>
      <c r="O20" s="584" t="s">
        <v>290</v>
      </c>
    </row>
    <row r="21" spans="1:15" s="565" customFormat="1" ht="21.6" customHeight="1">
      <c r="A21" s="1075"/>
      <c r="B21" s="1192"/>
      <c r="C21" s="1192"/>
      <c r="D21" s="1193"/>
      <c r="E21" s="577" t="s">
        <v>320</v>
      </c>
      <c r="F21" s="567"/>
      <c r="G21" s="572"/>
      <c r="H21" s="572"/>
      <c r="I21" s="572"/>
      <c r="J21" s="572" t="s">
        <v>52</v>
      </c>
      <c r="K21" s="574"/>
      <c r="L21" s="562"/>
      <c r="M21" s="566"/>
      <c r="N21" s="1177"/>
      <c r="O21" s="809"/>
    </row>
    <row r="22" spans="1:15" s="565" customFormat="1" ht="21.6" customHeight="1">
      <c r="A22" s="1075"/>
      <c r="B22" s="1192"/>
      <c r="C22" s="1192"/>
      <c r="D22" s="1193"/>
      <c r="E22" s="577"/>
      <c r="F22" s="567"/>
      <c r="G22" s="562"/>
      <c r="H22" s="562"/>
      <c r="I22" s="1184"/>
      <c r="J22" s="572" t="s">
        <v>52</v>
      </c>
      <c r="K22" s="574"/>
      <c r="L22" s="566"/>
      <c r="M22" s="566"/>
      <c r="N22" s="566"/>
      <c r="O22" s="566" t="s">
        <v>55</v>
      </c>
    </row>
    <row r="23" spans="1:15" s="565" customFormat="1" ht="21.6" customHeight="1">
      <c r="A23" s="589"/>
      <c r="B23" s="1194"/>
      <c r="C23" s="1194"/>
      <c r="D23" s="1194"/>
      <c r="E23" s="572" t="s">
        <v>53</v>
      </c>
      <c r="F23" s="849"/>
      <c r="G23" s="566"/>
      <c r="H23" s="566"/>
      <c r="I23" s="566"/>
      <c r="J23" s="572" t="s">
        <v>52</v>
      </c>
      <c r="K23" s="574"/>
      <c r="M23" s="577"/>
      <c r="N23" s="577"/>
      <c r="O23" s="566" t="s">
        <v>55</v>
      </c>
    </row>
    <row r="24" spans="1:15" s="565" customFormat="1" ht="21.6" customHeight="1">
      <c r="A24" s="1075"/>
      <c r="B24" s="1194"/>
      <c r="C24" s="1194"/>
      <c r="D24" s="1194"/>
      <c r="E24" s="572" t="s">
        <v>77</v>
      </c>
      <c r="F24" s="567"/>
      <c r="G24" s="566"/>
      <c r="H24" s="566"/>
      <c r="I24" s="1184"/>
      <c r="J24" s="572" t="s">
        <v>52</v>
      </c>
      <c r="K24" s="574"/>
      <c r="L24" s="1183"/>
      <c r="M24" s="572"/>
      <c r="N24" s="1184"/>
      <c r="O24" s="577"/>
    </row>
    <row r="25" spans="1:15" s="565" customFormat="1" ht="21.6" customHeight="1">
      <c r="A25" s="1075"/>
      <c r="B25" s="1201"/>
      <c r="C25" s="1201"/>
      <c r="D25" s="1196"/>
      <c r="E25" s="567"/>
      <c r="F25" s="567"/>
      <c r="G25" s="566"/>
      <c r="H25" s="566"/>
      <c r="I25" s="566"/>
      <c r="J25" s="1033" t="s">
        <v>52</v>
      </c>
      <c r="K25" s="574"/>
      <c r="L25" s="1185"/>
      <c r="M25" s="572"/>
      <c r="N25" s="1186"/>
      <c r="O25" s="577"/>
    </row>
    <row r="26" spans="1:15" s="565" customFormat="1" ht="21.6" customHeight="1">
      <c r="A26" s="1075"/>
      <c r="B26" s="1194"/>
      <c r="C26" s="1194"/>
      <c r="D26" s="1193"/>
      <c r="E26" s="566" t="s">
        <v>819</v>
      </c>
      <c r="F26" s="569"/>
      <c r="G26" s="566"/>
      <c r="H26" s="577"/>
      <c r="I26" s="566"/>
      <c r="J26" s="587"/>
      <c r="K26" s="569"/>
      <c r="L26" s="1185"/>
      <c r="M26" s="566"/>
      <c r="N26" s="1177"/>
      <c r="O26" s="884"/>
    </row>
    <row r="27" spans="1:15" s="565" customFormat="1" ht="21.6" customHeight="1">
      <c r="A27" s="1075"/>
      <c r="B27" s="1192"/>
      <c r="C27" s="1194"/>
      <c r="D27" s="1193"/>
      <c r="E27" s="577" t="s">
        <v>747</v>
      </c>
      <c r="F27" s="567"/>
      <c r="G27" s="577"/>
      <c r="H27" s="577"/>
      <c r="I27" s="577"/>
      <c r="J27" s="587"/>
      <c r="K27" s="1076"/>
      <c r="L27" s="1185"/>
      <c r="M27" s="566"/>
      <c r="N27" s="1177"/>
      <c r="O27" s="884"/>
    </row>
    <row r="28" spans="1:15" s="565" customFormat="1" ht="21.6" customHeight="1">
      <c r="A28" s="589"/>
      <c r="B28" s="1194"/>
      <c r="C28" s="1202"/>
      <c r="D28" s="1193"/>
      <c r="E28" s="569" t="s">
        <v>746</v>
      </c>
      <c r="F28" s="569"/>
      <c r="G28" s="1005"/>
      <c r="H28" s="709"/>
      <c r="I28" s="566"/>
      <c r="J28" s="577"/>
      <c r="K28" s="1076"/>
      <c r="L28" s="1185"/>
      <c r="M28" s="566"/>
      <c r="N28" s="1177"/>
      <c r="O28" s="884"/>
    </row>
    <row r="29" spans="1:15" s="565" customFormat="1" ht="21.6" customHeight="1">
      <c r="A29" s="850"/>
      <c r="B29" s="1202"/>
      <c r="C29" s="1202"/>
      <c r="D29" s="1202"/>
      <c r="E29" s="577"/>
      <c r="F29" s="569"/>
      <c r="G29" s="1005"/>
      <c r="H29" s="704"/>
      <c r="I29" s="566"/>
      <c r="J29" s="577"/>
      <c r="K29" s="1076"/>
      <c r="L29" s="1079"/>
      <c r="M29" s="566"/>
      <c r="N29" s="884"/>
      <c r="O29" s="577"/>
    </row>
    <row r="30" spans="1:15" s="565" customFormat="1" ht="21.6" customHeight="1">
      <c r="A30" s="850"/>
      <c r="B30" s="1204"/>
      <c r="C30" s="1194"/>
      <c r="D30" s="1194"/>
      <c r="E30" s="981" t="s">
        <v>253</v>
      </c>
      <c r="F30" s="569"/>
      <c r="G30" s="577"/>
      <c r="H30" s="577"/>
      <c r="I30" s="577"/>
      <c r="J30" s="581"/>
      <c r="K30" s="1076"/>
      <c r="L30" s="559"/>
      <c r="M30" s="566"/>
      <c r="N30" s="884"/>
      <c r="O30" s="577"/>
    </row>
    <row r="31" spans="1:15" s="565" customFormat="1" ht="21.6" customHeight="1">
      <c r="A31" s="589"/>
      <c r="B31" s="1194"/>
      <c r="C31" s="1194"/>
      <c r="D31" s="1194"/>
      <c r="E31" s="981" t="s">
        <v>253</v>
      </c>
      <c r="F31" s="569"/>
      <c r="G31" s="577"/>
      <c r="H31" s="577"/>
      <c r="I31" s="577"/>
      <c r="J31" s="577"/>
      <c r="K31" s="1076"/>
      <c r="L31" s="559"/>
      <c r="M31" s="566"/>
      <c r="N31" s="884"/>
      <c r="O31" s="577"/>
    </row>
    <row r="32" spans="1:15" s="565" customFormat="1" ht="21.6" customHeight="1">
      <c r="A32" s="589"/>
      <c r="B32" s="1202"/>
      <c r="C32" s="1202"/>
      <c r="D32" s="1202"/>
      <c r="E32" s="577"/>
      <c r="F32" s="569"/>
      <c r="G32" s="577"/>
      <c r="H32" s="1188"/>
      <c r="I32" s="577"/>
      <c r="J32" s="577"/>
      <c r="K32" s="1076"/>
      <c r="L32" s="559"/>
      <c r="M32" s="566"/>
      <c r="N32" s="884"/>
      <c r="O32" s="577"/>
    </row>
    <row r="33" spans="1:15" s="565" customFormat="1" ht="21.6" customHeight="1">
      <c r="A33" s="589"/>
      <c r="B33" s="1194"/>
      <c r="C33" s="1194"/>
      <c r="D33" s="1193"/>
      <c r="E33" s="566" t="s">
        <v>55</v>
      </c>
      <c r="F33" s="569"/>
      <c r="G33" s="577"/>
      <c r="H33" s="577"/>
      <c r="I33" s="577"/>
      <c r="J33" s="577"/>
      <c r="K33" s="1076"/>
      <c r="L33" s="577"/>
      <c r="M33" s="577"/>
      <c r="N33" s="577"/>
      <c r="O33" s="577"/>
    </row>
    <row r="34" spans="1:15" s="565" customFormat="1" ht="21.6" customHeight="1">
      <c r="A34" s="589"/>
      <c r="B34" s="1194"/>
      <c r="C34" s="1194"/>
      <c r="D34" s="1194"/>
      <c r="E34" s="566" t="s">
        <v>55</v>
      </c>
      <c r="F34" s="567"/>
      <c r="G34" s="577"/>
      <c r="H34" s="577"/>
      <c r="I34" s="577"/>
      <c r="J34" s="577"/>
      <c r="K34" s="569"/>
      <c r="L34" s="577"/>
      <c r="M34" s="577"/>
      <c r="N34" s="577"/>
      <c r="O34" s="577"/>
    </row>
    <row r="35" spans="1:15" s="565" customFormat="1" ht="21.6" customHeight="1">
      <c r="A35" s="589"/>
      <c r="B35" s="1194"/>
      <c r="C35" s="1194"/>
      <c r="D35" s="1194"/>
      <c r="E35" s="577"/>
      <c r="F35" s="567"/>
      <c r="G35" s="577"/>
      <c r="H35" s="577"/>
      <c r="I35" s="577"/>
      <c r="J35" s="577"/>
      <c r="K35" s="569"/>
      <c r="L35" s="577"/>
      <c r="M35" s="577"/>
      <c r="N35" s="577"/>
      <c r="O35" s="577"/>
    </row>
    <row r="36" spans="1:15" s="565" customFormat="1" ht="21.6" customHeight="1">
      <c r="A36" s="589"/>
      <c r="B36" s="1202"/>
      <c r="C36" s="1202"/>
      <c r="D36" s="1202"/>
      <c r="E36" s="577" t="s">
        <v>824</v>
      </c>
      <c r="F36" s="567"/>
      <c r="G36" s="577"/>
      <c r="H36" s="577"/>
      <c r="I36" s="577"/>
      <c r="J36" s="577"/>
      <c r="K36" s="569"/>
      <c r="L36" s="577"/>
      <c r="M36" s="577"/>
      <c r="N36" s="577"/>
      <c r="O36" s="577"/>
    </row>
    <row r="37" spans="1:15" s="565" customFormat="1" ht="21.6" customHeight="1">
      <c r="A37" s="589"/>
      <c r="B37" s="1194"/>
      <c r="C37" s="1194"/>
      <c r="D37" s="1194"/>
      <c r="E37" s="577" t="s">
        <v>824</v>
      </c>
      <c r="F37" s="567"/>
      <c r="G37" s="577"/>
      <c r="H37" s="577"/>
      <c r="I37" s="577"/>
      <c r="J37" s="577"/>
      <c r="K37" s="569"/>
      <c r="L37" s="577"/>
      <c r="M37" s="577"/>
      <c r="N37" s="577"/>
      <c r="O37" s="577"/>
    </row>
    <row r="38" spans="1:15" s="565" customFormat="1" ht="21.6" customHeight="1" thickBot="1">
      <c r="A38" s="1174"/>
      <c r="B38" s="852"/>
      <c r="C38" s="853"/>
      <c r="D38" s="854"/>
      <c r="E38" s="597"/>
      <c r="F38" s="1175"/>
      <c r="G38" s="601"/>
      <c r="H38" s="602"/>
      <c r="I38" s="855"/>
      <c r="J38" s="600"/>
      <c r="K38" s="1176"/>
      <c r="L38" s="856"/>
      <c r="M38" s="857"/>
      <c r="N38" s="854"/>
      <c r="O38" s="600"/>
    </row>
    <row r="39" spans="1:15" s="565" customFormat="1" ht="21.6" customHeight="1">
      <c r="A39" s="849"/>
      <c r="B39" s="1189" t="s">
        <v>334</v>
      </c>
      <c r="C39" s="846"/>
      <c r="D39" s="1169"/>
      <c r="E39" s="1114"/>
      <c r="F39" s="1170"/>
      <c r="G39" s="1088"/>
      <c r="H39" s="603"/>
      <c r="I39" s="1171"/>
      <c r="J39" s="1154"/>
      <c r="K39" s="849"/>
      <c r="L39" s="1172"/>
      <c r="M39" s="1173"/>
      <c r="N39" s="1169"/>
      <c r="O39" s="1154"/>
    </row>
    <row r="40" spans="1:15" s="565" customFormat="1" ht="21.6" customHeight="1">
      <c r="A40" s="569"/>
      <c r="B40" s="577"/>
      <c r="C40" s="847" t="s">
        <v>345</v>
      </c>
      <c r="D40" s="861"/>
      <c r="E40" s="862"/>
      <c r="F40" s="414"/>
      <c r="G40" s="1167"/>
      <c r="H40" s="847"/>
      <c r="I40" s="1168"/>
      <c r="J40" s="32"/>
      <c r="K40" s="690"/>
      <c r="L40" s="858"/>
      <c r="M40" s="845"/>
      <c r="N40" s="859"/>
      <c r="O40" s="690"/>
    </row>
    <row r="41" spans="1:15" s="565" customFormat="1" ht="17.399999999999999">
      <c r="A41" s="569"/>
      <c r="B41" s="611"/>
      <c r="C41" s="847" t="s">
        <v>346</v>
      </c>
      <c r="D41" s="861"/>
      <c r="E41" s="862"/>
      <c r="F41" s="420"/>
      <c r="G41" s="593"/>
      <c r="H41" s="566"/>
      <c r="I41" s="559"/>
      <c r="J41" s="32"/>
      <c r="K41" s="690"/>
      <c r="L41" s="858"/>
      <c r="M41" s="845"/>
      <c r="N41" s="859"/>
      <c r="O41" s="690"/>
    </row>
    <row r="42" spans="1:15" s="565" customFormat="1" ht="17.399999999999999">
      <c r="A42" s="569"/>
      <c r="B42" s="567"/>
      <c r="C42" s="847" t="s">
        <v>347</v>
      </c>
      <c r="D42" s="851"/>
      <c r="E42" s="420"/>
      <c r="F42" s="420"/>
      <c r="G42" s="593"/>
      <c r="H42" s="566"/>
      <c r="I42" s="559"/>
      <c r="J42" s="32"/>
      <c r="K42" s="32"/>
      <c r="L42" s="686"/>
      <c r="M42" s="847"/>
      <c r="N42" s="863"/>
      <c r="O42" s="690"/>
    </row>
    <row r="43" spans="1:15" s="565" customFormat="1" ht="17.399999999999999">
      <c r="A43" s="569"/>
      <c r="B43" s="567"/>
      <c r="C43" s="847" t="s">
        <v>348</v>
      </c>
      <c r="D43" s="864"/>
      <c r="E43" s="865"/>
      <c r="F43" s="420"/>
      <c r="G43" s="32"/>
      <c r="H43" s="845"/>
      <c r="I43" s="859"/>
      <c r="J43" s="32"/>
      <c r="K43" s="32"/>
      <c r="L43" s="686"/>
      <c r="M43" s="847"/>
      <c r="N43" s="863"/>
      <c r="O43" s="866"/>
    </row>
    <row r="44" spans="1:15" s="565" customFormat="1" ht="17.399999999999999">
      <c r="A44" s="569"/>
      <c r="B44" s="567"/>
      <c r="C44" s="847" t="s">
        <v>353</v>
      </c>
      <c r="D44" s="864"/>
      <c r="E44" s="865"/>
      <c r="F44" s="420"/>
      <c r="G44" s="32"/>
      <c r="H44" s="845"/>
      <c r="I44" s="859"/>
      <c r="J44" s="32"/>
      <c r="K44" s="32"/>
      <c r="L44" s="686"/>
      <c r="M44" s="847"/>
      <c r="N44" s="863"/>
      <c r="O44" s="866"/>
    </row>
    <row r="45" spans="1:15" s="565" customFormat="1" ht="17.399999999999999">
      <c r="A45" s="569"/>
      <c r="B45" s="611"/>
      <c r="C45" s="847" t="s">
        <v>349</v>
      </c>
      <c r="D45" s="861"/>
      <c r="E45" s="862"/>
      <c r="F45" s="865"/>
      <c r="G45" s="867"/>
      <c r="H45" s="560"/>
      <c r="I45" s="868"/>
      <c r="J45" s="32"/>
      <c r="K45" s="32"/>
      <c r="L45" s="686"/>
      <c r="M45" s="847"/>
      <c r="N45" s="863"/>
      <c r="O45" s="866"/>
    </row>
    <row r="46" spans="1:15" s="565" customFormat="1" ht="17.399999999999999">
      <c r="A46" s="569"/>
      <c r="B46" s="611"/>
      <c r="C46" s="847" t="s">
        <v>343</v>
      </c>
      <c r="D46" s="869"/>
      <c r="E46" s="862"/>
      <c r="F46" s="420"/>
      <c r="G46" s="32"/>
      <c r="H46" s="847"/>
      <c r="I46" s="859"/>
      <c r="J46" s="32"/>
      <c r="K46" s="32"/>
      <c r="L46" s="686"/>
      <c r="M46" s="847"/>
      <c r="N46" s="863"/>
      <c r="O46" s="866"/>
    </row>
    <row r="47" spans="1:15" s="565" customFormat="1" ht="17.399999999999999">
      <c r="A47" s="569"/>
      <c r="B47" s="611"/>
      <c r="C47" s="847" t="s">
        <v>344</v>
      </c>
      <c r="D47" s="861"/>
      <c r="E47" s="862"/>
      <c r="F47" s="420"/>
      <c r="G47" s="870"/>
      <c r="H47" s="871"/>
      <c r="I47" s="859"/>
      <c r="J47" s="32"/>
      <c r="K47" s="32"/>
      <c r="L47" s="686"/>
      <c r="M47" s="847"/>
      <c r="N47" s="863"/>
      <c r="O47" s="866"/>
    </row>
    <row r="48" spans="1:15" s="565" customFormat="1" ht="17.399999999999999">
      <c r="A48" s="589"/>
      <c r="B48" s="611"/>
      <c r="C48" s="847" t="s">
        <v>350</v>
      </c>
      <c r="D48" s="861"/>
      <c r="E48" s="862"/>
      <c r="F48" s="420"/>
      <c r="G48" s="686"/>
      <c r="H48" s="566"/>
      <c r="I48" s="593"/>
      <c r="J48" s="32"/>
      <c r="K48" s="32"/>
      <c r="L48" s="686"/>
      <c r="M48" s="847"/>
      <c r="N48" s="863"/>
      <c r="O48" s="866"/>
    </row>
    <row r="49" spans="1:15" s="565" customFormat="1" ht="17.399999999999999">
      <c r="A49" s="589"/>
      <c r="B49" s="611"/>
      <c r="C49" s="847" t="s">
        <v>282</v>
      </c>
      <c r="D49" s="861"/>
      <c r="E49" s="862"/>
      <c r="F49" s="420"/>
      <c r="G49" s="32"/>
      <c r="H49" s="845"/>
      <c r="I49" s="872"/>
      <c r="J49" s="32"/>
      <c r="K49" s="32"/>
      <c r="L49" s="686"/>
      <c r="M49" s="847"/>
      <c r="N49" s="863"/>
      <c r="O49" s="690"/>
    </row>
    <row r="50" spans="1:15" s="565" customFormat="1" ht="17.399999999999999">
      <c r="A50" s="589"/>
      <c r="B50" s="611"/>
      <c r="C50" s="847" t="s">
        <v>283</v>
      </c>
      <c r="D50" s="861"/>
      <c r="E50" s="862"/>
      <c r="F50" s="420"/>
      <c r="G50" s="686"/>
      <c r="H50" s="845"/>
      <c r="I50" s="872"/>
      <c r="J50" s="32"/>
      <c r="K50" s="32"/>
      <c r="L50" s="686"/>
      <c r="M50" s="847"/>
      <c r="N50" s="863"/>
      <c r="O50" s="690"/>
    </row>
    <row r="51" spans="1:15" s="565" customFormat="1" ht="17.399999999999999">
      <c r="A51" s="589"/>
      <c r="B51" s="567"/>
      <c r="C51" s="847" t="s">
        <v>284</v>
      </c>
      <c r="D51" s="851"/>
      <c r="E51" s="420"/>
      <c r="F51" s="420"/>
      <c r="G51" s="32"/>
      <c r="H51" s="847"/>
      <c r="I51" s="858"/>
      <c r="J51" s="690"/>
      <c r="K51" s="32"/>
      <c r="L51" s="686"/>
      <c r="M51" s="847"/>
      <c r="N51" s="863"/>
      <c r="O51" s="873"/>
    </row>
    <row r="52" spans="1:15" s="565" customFormat="1" ht="17.399999999999999">
      <c r="A52" s="589"/>
      <c r="B52" s="567"/>
      <c r="C52" s="847" t="s">
        <v>285</v>
      </c>
      <c r="D52" s="851"/>
      <c r="E52" s="420"/>
      <c r="F52" s="420"/>
      <c r="G52" s="32"/>
      <c r="H52" s="845"/>
      <c r="I52" s="872"/>
      <c r="J52" s="690"/>
      <c r="K52" s="32"/>
      <c r="L52" s="686"/>
      <c r="M52" s="845"/>
      <c r="N52" s="858"/>
      <c r="O52" s="874"/>
    </row>
    <row r="53" spans="1:15" s="565" customFormat="1" ht="17.399999999999999">
      <c r="A53" s="589"/>
      <c r="B53" s="611"/>
      <c r="C53" s="847" t="s">
        <v>286</v>
      </c>
      <c r="D53" s="875"/>
      <c r="E53" s="876"/>
      <c r="F53" s="420"/>
      <c r="G53" s="32"/>
      <c r="H53" s="845"/>
      <c r="I53" s="873"/>
      <c r="J53" s="690"/>
      <c r="K53" s="690"/>
      <c r="L53" s="686"/>
      <c r="M53" s="845"/>
      <c r="N53" s="32"/>
      <c r="O53" s="874"/>
    </row>
    <row r="54" spans="1:15" s="565" customFormat="1" ht="17.399999999999999">
      <c r="A54" s="589"/>
      <c r="B54" s="611"/>
      <c r="C54" s="847" t="s">
        <v>287</v>
      </c>
      <c r="D54" s="877"/>
      <c r="E54" s="876"/>
      <c r="F54" s="420"/>
      <c r="G54" s="32"/>
      <c r="H54" s="845"/>
      <c r="I54" s="873"/>
      <c r="J54" s="690"/>
      <c r="K54" s="690"/>
      <c r="L54" s="686"/>
      <c r="M54" s="845"/>
      <c r="N54" s="32"/>
      <c r="O54" s="874"/>
    </row>
    <row r="55" spans="1:15" s="565" customFormat="1" ht="17.399999999999999">
      <c r="A55" s="589"/>
      <c r="B55" s="878"/>
      <c r="C55" s="847" t="s">
        <v>338</v>
      </c>
      <c r="D55" s="877"/>
      <c r="E55" s="876"/>
      <c r="F55" s="879"/>
      <c r="G55" s="567"/>
      <c r="H55" s="566"/>
      <c r="I55" s="567" t="s">
        <v>56</v>
      </c>
      <c r="J55" s="880">
        <f>7.6*COUNTA(I40:I53)</f>
        <v>0</v>
      </c>
      <c r="K55" s="569"/>
      <c r="L55" s="567"/>
      <c r="M55" s="845"/>
      <c r="N55" s="881" t="s">
        <v>57</v>
      </c>
      <c r="O55" s="882">
        <f>7.5*COUNTA(N40:N53)</f>
        <v>0</v>
      </c>
    </row>
    <row r="56" spans="1:15" s="565" customFormat="1" ht="17.399999999999999">
      <c r="A56" s="569"/>
      <c r="B56" s="634" t="s">
        <v>351</v>
      </c>
      <c r="C56" s="590"/>
      <c r="D56" s="590"/>
      <c r="G56" s="590"/>
      <c r="H56" s="590"/>
      <c r="I56" s="590"/>
      <c r="L56" s="590"/>
      <c r="M56" s="590"/>
      <c r="N56" s="590"/>
    </row>
    <row r="57" spans="1:15" s="565" customFormat="1" ht="17.399999999999999">
      <c r="B57" s="590"/>
      <c r="C57" s="590"/>
      <c r="D57" s="590"/>
      <c r="G57" s="590"/>
      <c r="H57" s="590"/>
      <c r="I57" s="590"/>
      <c r="L57" s="590"/>
      <c r="M57" s="590"/>
      <c r="N57" s="590"/>
    </row>
    <row r="58" spans="1:15">
      <c r="F58" s="554"/>
      <c r="K58" s="554"/>
    </row>
  </sheetData>
  <mergeCells count="4">
    <mergeCell ref="A2:E2"/>
    <mergeCell ref="G2:J2"/>
    <mergeCell ref="L2:O2"/>
    <mergeCell ref="L1:O1"/>
  </mergeCells>
  <phoneticPr fontId="40" type="noConversion"/>
  <conditionalFormatting sqref="G49:I49 H50:I50 A3:A22 F20:F22 J40:K41 G52:I55 K9:K13 L3:N3 G22:H22 G43:H44 G18 K18 E40:E54 F41:F56 D55:E55 K57 J55 B15:C15 L40:N51 F14:F16 F8:F12 K27:K33 F27 B27:C27 E33:E34 L25:N25 B34:D34 B31:D31 N14:N17 N24:N32 N21:N22 N8:N12 B41:B54 B38:C39 A24:A40 P3:XFD40 K35:K39 F34:F39 O26:O28 O22:O23">
    <cfRule type="cellIs" dxfId="3129" priority="593" operator="equal">
      <formula>"Prep"</formula>
    </cfRule>
    <cfRule type="cellIs" dxfId="3128" priority="594" operator="equal">
      <formula>"SL"</formula>
    </cfRule>
    <cfRule type="cellIs" dxfId="3127" priority="595" operator="equal">
      <formula>"AL"</formula>
    </cfRule>
  </conditionalFormatting>
  <conditionalFormatting sqref="G49:I49 H50:I50 B3:C3 G3:H3 G51:I55 B38:C39 K18 K9:K13 G22:H22 B18:C18 B20:C21 G41:H45 L14:L15 K57 J55 K42:K52 J40:J50 K27:K33 L40:M41 B30:C31 L24 G4 G18:H19 B9:C9 B15:C15 F14:F16 F34:F37 L25:N25 B34:D34 B31:D31 L3:M3 L21:M21 L9:L12">
    <cfRule type="cellIs" dxfId="3126" priority="591" operator="equal">
      <formula>"SL"</formula>
    </cfRule>
    <cfRule type="cellIs" dxfId="3125" priority="592" operator="equal">
      <formula>"AL"</formula>
    </cfRule>
  </conditionalFormatting>
  <conditionalFormatting sqref="I22 I40:I47 F40 I3 N38:N41 I10:I11 D15 D17:D22 I24 I18:I19 D26:D28 D33:D34 D3:D5 D30:D31 N3 N14:N17 N24:N32 N21:N22 O26:O28 N8:N12 D9 D13 D38:D39">
    <cfRule type="cellIs" dxfId="3124" priority="587" operator="equal">
      <formula>"SL"</formula>
    </cfRule>
    <cfRule type="cellIs" dxfId="3123" priority="588" operator="equal">
      <formula>"SL"</formula>
    </cfRule>
    <cfRule type="cellIs" dxfId="3122" priority="589" operator="equal">
      <formula>"SL"</formula>
    </cfRule>
    <cfRule type="cellIs" dxfId="3121" priority="590" operator="equal">
      <formula>"AL"</formula>
    </cfRule>
  </conditionalFormatting>
  <conditionalFormatting sqref="B19:C19">
    <cfRule type="cellIs" dxfId="3120" priority="559" operator="equal">
      <formula>"SL"</formula>
    </cfRule>
    <cfRule type="cellIs" dxfId="3119" priority="560" operator="equal">
      <formula>"AL"</formula>
    </cfRule>
  </conditionalFormatting>
  <conditionalFormatting sqref="F19">
    <cfRule type="cellIs" dxfId="3118" priority="556" operator="equal">
      <formula>"Prep"</formula>
    </cfRule>
    <cfRule type="cellIs" dxfId="3117" priority="557" operator="equal">
      <formula>"SL"</formula>
    </cfRule>
    <cfRule type="cellIs" dxfId="3116" priority="558" operator="equal">
      <formula>"AL"</formula>
    </cfRule>
  </conditionalFormatting>
  <conditionalFormatting sqref="B15:C15">
    <cfRule type="cellIs" dxfId="3115" priority="479" operator="equal">
      <formula>"SL"</formula>
    </cfRule>
    <cfRule type="cellIs" dxfId="3114" priority="480" operator="equal">
      <formula>"AL"</formula>
    </cfRule>
  </conditionalFormatting>
  <conditionalFormatting sqref="B22:C22">
    <cfRule type="cellIs" dxfId="3113" priority="477" operator="equal">
      <formula>"SL"</formula>
    </cfRule>
    <cfRule type="cellIs" dxfId="3112" priority="478" operator="equal">
      <formula>"AL"</formula>
    </cfRule>
  </conditionalFormatting>
  <conditionalFormatting sqref="L8:M8">
    <cfRule type="cellIs" dxfId="3111" priority="475" operator="equal">
      <formula>"SL"</formula>
    </cfRule>
    <cfRule type="cellIs" dxfId="3110" priority="476" operator="equal">
      <formula>"AL"</formula>
    </cfRule>
  </conditionalFormatting>
  <conditionalFormatting sqref="B9:C9">
    <cfRule type="cellIs" dxfId="3109" priority="473" operator="equal">
      <formula>"SL"</formula>
    </cfRule>
    <cfRule type="cellIs" dxfId="3108" priority="474" operator="equal">
      <formula>"AL"</formula>
    </cfRule>
  </conditionalFormatting>
  <conditionalFormatting sqref="K4 K7">
    <cfRule type="cellIs" dxfId="3107" priority="425" operator="equal">
      <formula>"SL"</formula>
    </cfRule>
    <cfRule type="cellIs" dxfId="3106" priority="426" operator="equal">
      <formula>"AL"</formula>
    </cfRule>
  </conditionalFormatting>
  <conditionalFormatting sqref="K3 K7 K21:K25">
    <cfRule type="cellIs" dxfId="3105" priority="427" operator="equal">
      <formula>"Prep"</formula>
    </cfRule>
    <cfRule type="cellIs" dxfId="3104" priority="428" operator="equal">
      <formula>"SL"</formula>
    </cfRule>
    <cfRule type="cellIs" dxfId="3103" priority="429" operator="equal">
      <formula>"AL"</formula>
    </cfRule>
  </conditionalFormatting>
  <conditionalFormatting sqref="K8 K4:K6">
    <cfRule type="cellIs" dxfId="3102" priority="418" operator="equal">
      <formula>"SL"</formula>
    </cfRule>
    <cfRule type="cellIs" dxfId="3101" priority="419" operator="equal">
      <formula>"AL"</formula>
    </cfRule>
  </conditionalFormatting>
  <conditionalFormatting sqref="K8 K4:K6">
    <cfRule type="cellIs" dxfId="3100" priority="422" operator="equal">
      <formula>"Prep"</formula>
    </cfRule>
    <cfRule type="cellIs" dxfId="3099" priority="423" operator="equal">
      <formula>"SL"</formula>
    </cfRule>
    <cfRule type="cellIs" dxfId="3098" priority="424" operator="equal">
      <formula>"AL"</formula>
    </cfRule>
  </conditionalFormatting>
  <conditionalFormatting sqref="K3">
    <cfRule type="cellIs" dxfId="3097" priority="420" operator="equal">
      <formula>"SL"</formula>
    </cfRule>
    <cfRule type="cellIs" dxfId="3096" priority="421" operator="equal">
      <formula>"AL"</formula>
    </cfRule>
  </conditionalFormatting>
  <conditionalFormatting sqref="F3">
    <cfRule type="cellIs" dxfId="3095" priority="415" operator="equal">
      <formula>"Prep"</formula>
    </cfRule>
    <cfRule type="cellIs" dxfId="3094" priority="416" operator="equal">
      <formula>"SL"</formula>
    </cfRule>
    <cfRule type="cellIs" dxfId="3093" priority="417" operator="equal">
      <formula>"AL"</formula>
    </cfRule>
  </conditionalFormatting>
  <conditionalFormatting sqref="F3">
    <cfRule type="cellIs" dxfId="3092" priority="413" operator="equal">
      <formula>"SL"</formula>
    </cfRule>
    <cfRule type="cellIs" dxfId="3091" priority="414" operator="equal">
      <formula>"AL"</formula>
    </cfRule>
  </conditionalFormatting>
  <conditionalFormatting sqref="F3">
    <cfRule type="cellIs" dxfId="3090" priority="411" operator="equal">
      <formula>"SL"</formula>
    </cfRule>
    <cfRule type="cellIs" dxfId="3089" priority="412" operator="equal">
      <formula>"AL"</formula>
    </cfRule>
  </conditionalFormatting>
  <conditionalFormatting sqref="F5">
    <cfRule type="cellIs" dxfId="3088" priority="390" operator="equal">
      <formula>"Prep"</formula>
    </cfRule>
    <cfRule type="cellIs" dxfId="3087" priority="391" operator="equal">
      <formula>"SL"</formula>
    </cfRule>
    <cfRule type="cellIs" dxfId="3086" priority="392" operator="equal">
      <formula>"AL"</formula>
    </cfRule>
  </conditionalFormatting>
  <conditionalFormatting sqref="F5">
    <cfRule type="cellIs" dxfId="3085" priority="387" operator="equal">
      <formula>"Prep"</formula>
    </cfRule>
    <cfRule type="cellIs" dxfId="3084" priority="388" operator="equal">
      <formula>"SL"</formula>
    </cfRule>
    <cfRule type="cellIs" dxfId="3083" priority="389" operator="equal">
      <formula>"AL"</formula>
    </cfRule>
  </conditionalFormatting>
  <conditionalFormatting sqref="F31:F32">
    <cfRule type="cellIs" dxfId="3082" priority="384" operator="equal">
      <formula>"Prep"</formula>
    </cfRule>
    <cfRule type="cellIs" dxfId="3081" priority="385" operator="equal">
      <formula>"SL"</formula>
    </cfRule>
    <cfRule type="cellIs" dxfId="3080" priority="386" operator="equal">
      <formula>"AL"</formula>
    </cfRule>
  </conditionalFormatting>
  <conditionalFormatting sqref="D40:D53">
    <cfRule type="cellIs" dxfId="3079" priority="381" operator="equal">
      <formula>"Prep"</formula>
    </cfRule>
    <cfRule type="cellIs" dxfId="3078" priority="382" operator="equal">
      <formula>"SL"</formula>
    </cfRule>
    <cfRule type="cellIs" dxfId="3077" priority="383" operator="equal">
      <formula>"AL"</formula>
    </cfRule>
  </conditionalFormatting>
  <conditionalFormatting sqref="B55">
    <cfRule type="cellIs" dxfId="3076" priority="378" operator="equal">
      <formula>"Prep"</formula>
    </cfRule>
    <cfRule type="cellIs" dxfId="3075" priority="379" operator="equal">
      <formula>"SL"</formula>
    </cfRule>
    <cfRule type="cellIs" dxfId="3074" priority="380" operator="equal">
      <formula>"AL"</formula>
    </cfRule>
  </conditionalFormatting>
  <conditionalFormatting sqref="E56:L58 A32 A33:D33 A56:F1048576 A1:O1 A16 D40:F55 A2:F2 F9:F25 K2:O2 K18:K25 F26:G26 I26 A17:D22 A23:A25 A29 B34:D34 A34:A37 L24:M24 G40:O1048576 A30:D31 A6:A12 A3:D5 F3:I5 F7:I8 F6 G17:I24 G9:I13 B37:D37 K26:N32 N8 L8:M9 N24:N25 L21:N22 K33:K37 L18:N19 O26:O28 N13:N17 K6:K13 L9:N10 N11 K3:N3 K5:N5 K4 L12:N13 A13:D15 B6:D6 B8:D10 A41:B55 A40 A26:E28 G38:I39 P1:XFD1048576 F27:F39 K38:N39 A38:D39">
    <cfRule type="cellIs" dxfId="3073" priority="368" operator="equal">
      <formula>"AL"</formula>
    </cfRule>
    <cfRule type="cellIs" dxfId="3072" priority="369" operator="equal">
      <formula>"TR"</formula>
    </cfRule>
    <cfRule type="cellIs" dxfId="3071" priority="370" operator="equal">
      <formula>"WC"</formula>
    </cfRule>
  </conditionalFormatting>
  <conditionalFormatting sqref="G47:H47">
    <cfRule type="cellIs" dxfId="3070" priority="357" operator="equal">
      <formula>"SL"</formula>
    </cfRule>
    <cfRule type="cellIs" dxfId="3069" priority="358" operator="equal">
      <formula>"AL"</formula>
    </cfRule>
  </conditionalFormatting>
  <conditionalFormatting sqref="G47:H47">
    <cfRule type="cellIs" dxfId="3068" priority="359" operator="equal">
      <formula>"Prep"</formula>
    </cfRule>
    <cfRule type="cellIs" dxfId="3067" priority="360" operator="equal">
      <formula>"SL"</formula>
    </cfRule>
    <cfRule type="cellIs" dxfId="3066" priority="361" operator="equal">
      <formula>"AL"</formula>
    </cfRule>
  </conditionalFormatting>
  <conditionalFormatting sqref="G47">
    <cfRule type="cellIs" dxfId="3065" priority="355" operator="equal">
      <formula>"SL"</formula>
    </cfRule>
    <cfRule type="cellIs" dxfId="3064" priority="356" operator="equal">
      <formula>"AL"</formula>
    </cfRule>
  </conditionalFormatting>
  <conditionalFormatting sqref="G47:H47 E33:E34 O22:O23 O7:O12 J38:J39 E38:E39">
    <cfRule type="cellIs" dxfId="3063" priority="353" operator="equal">
      <formula>"WC"</formula>
    </cfRule>
    <cfRule type="cellIs" dxfId="3062" priority="354" operator="equal">
      <formula>"TR"</formula>
    </cfRule>
  </conditionalFormatting>
  <conditionalFormatting sqref="K17">
    <cfRule type="cellIs" dxfId="3061" priority="334" operator="equal">
      <formula>"Prep"</formula>
    </cfRule>
    <cfRule type="cellIs" dxfId="3060" priority="335" operator="equal">
      <formula>"SL"</formula>
    </cfRule>
    <cfRule type="cellIs" dxfId="3059" priority="336" operator="equal">
      <formula>"AL"</formula>
    </cfRule>
  </conditionalFormatting>
  <conditionalFormatting sqref="K17">
    <cfRule type="cellIs" dxfId="3058" priority="332" operator="equal">
      <formula>"SL"</formula>
    </cfRule>
    <cfRule type="cellIs" dxfId="3057" priority="333" operator="equal">
      <formula>"AL"</formula>
    </cfRule>
  </conditionalFormatting>
  <conditionalFormatting sqref="K17">
    <cfRule type="cellIs" dxfId="3056" priority="331" operator="equal">
      <formula>"WC"</formula>
    </cfRule>
  </conditionalFormatting>
  <conditionalFormatting sqref="G21:I21 B6:D6 B10:D10 L14:M15 L24:M24 G45:I45 L9:M10 G15:I18 L25:N25 B34:D34 G11:I11 G13:I13 G4:I5 G7:I7 B31:D31 L12:M12">
    <cfRule type="expression" dxfId="3055" priority="300">
      <formula>ROW()=CELL("ROW")</formula>
    </cfRule>
  </conditionalFormatting>
  <conditionalFormatting sqref="G21:I21 B6:D6 B10:D10 L14:M15 L24:M24 G45:I45 L9:M10 G15:I18 L25:N25 B34:D34 G11:I11 G13:I13 G4:I5 G7:I7 B31:D31 L12:M12">
    <cfRule type="expression" dxfId="3054" priority="299">
      <formula>ROW()=CELL("ROW")</formula>
    </cfRule>
  </conditionalFormatting>
  <conditionalFormatting sqref="C25:D25">
    <cfRule type="cellIs" dxfId="3053" priority="284" operator="equal">
      <formula>"Prep"</formula>
    </cfRule>
    <cfRule type="cellIs" dxfId="3052" priority="285" operator="equal">
      <formula>"SL"</formula>
    </cfRule>
    <cfRule type="cellIs" dxfId="3051" priority="286" operator="equal">
      <formula>"AL"</formula>
    </cfRule>
  </conditionalFormatting>
  <conditionalFormatting sqref="B25:D25">
    <cfRule type="cellIs" dxfId="3050" priority="282" operator="equal">
      <formula>"SL"</formula>
    </cfRule>
    <cfRule type="cellIs" dxfId="3049" priority="283" operator="equal">
      <formula>"AL"</formula>
    </cfRule>
  </conditionalFormatting>
  <conditionalFormatting sqref="D25 N25 D34 D31">
    <cfRule type="cellIs" dxfId="3048" priority="280" operator="equal">
      <formula>"NA"</formula>
    </cfRule>
    <cfRule type="cellIs" dxfId="3047" priority="281" operator="equal">
      <formula>"AL"</formula>
    </cfRule>
  </conditionalFormatting>
  <conditionalFormatting sqref="B25:D25">
    <cfRule type="cellIs" dxfId="3046" priority="278" operator="equal">
      <formula>"WC"</formula>
    </cfRule>
    <cfRule type="cellIs" dxfId="3045" priority="279" operator="equal">
      <formula>"TR"</formula>
    </cfRule>
  </conditionalFormatting>
  <conditionalFormatting sqref="B25:D25">
    <cfRule type="expression" dxfId="3044" priority="277">
      <formula>ROW()=CELL("ROW")</formula>
    </cfRule>
  </conditionalFormatting>
  <conditionalFormatting sqref="B25:D25">
    <cfRule type="expression" dxfId="3043" priority="276">
      <formula>ROW()=CELL("ROW")</formula>
    </cfRule>
  </conditionalFormatting>
  <conditionalFormatting sqref="L17">
    <cfRule type="cellIs" dxfId="3042" priority="250" operator="equal">
      <formula>"SL"</formula>
    </cfRule>
    <cfRule type="cellIs" dxfId="3041" priority="251" operator="equal">
      <formula>"AL"</formula>
    </cfRule>
  </conditionalFormatting>
  <conditionalFormatting sqref="L17:M17">
    <cfRule type="expression" dxfId="3040" priority="249">
      <formula>ROW()=CELL("ROW")</formula>
    </cfRule>
  </conditionalFormatting>
  <conditionalFormatting sqref="L17:M17">
    <cfRule type="expression" dxfId="3039" priority="248">
      <formula>ROW()=CELL("ROW")</formula>
    </cfRule>
  </conditionalFormatting>
  <conditionalFormatting sqref="N24">
    <cfRule type="cellIs" dxfId="3038" priority="231" operator="equal">
      <formula>"SL"</formula>
    </cfRule>
    <cfRule type="cellIs" dxfId="3037" priority="232" operator="equal">
      <formula>"SL"</formula>
    </cfRule>
    <cfRule type="cellIs" dxfId="3036" priority="233" operator="equal">
      <formula>"SL"</formula>
    </cfRule>
    <cfRule type="cellIs" dxfId="3035" priority="234" operator="equal">
      <formula>"AL"</formula>
    </cfRule>
  </conditionalFormatting>
  <conditionalFormatting sqref="N24">
    <cfRule type="cellIs" dxfId="3034" priority="230" operator="equal">
      <formula>"WC"</formula>
    </cfRule>
  </conditionalFormatting>
  <conditionalFormatting sqref="L25:N25 B34:D34 B31:D31">
    <cfRule type="cellIs" dxfId="3033" priority="211" operator="equal">
      <formula>"SL"</formula>
    </cfRule>
    <cfRule type="cellIs" dxfId="3032" priority="212" operator="equal">
      <formula>"AL"</formula>
    </cfRule>
    <cfRule type="cellIs" dxfId="3031" priority="213" operator="equal">
      <formula>"WC"</formula>
    </cfRule>
    <cfRule type="cellIs" dxfId="3030" priority="214" operator="equal">
      <formula>"TR"</formula>
    </cfRule>
  </conditionalFormatting>
  <conditionalFormatting sqref="G6">
    <cfRule type="cellIs" dxfId="3029" priority="207" operator="equal">
      <formula>"SL"</formula>
    </cfRule>
    <cfRule type="cellIs" dxfId="3028" priority="208" operator="equal">
      <formula>"AL"</formula>
    </cfRule>
  </conditionalFormatting>
  <conditionalFormatting sqref="G6:I6">
    <cfRule type="expression" dxfId="3027" priority="206">
      <formula>ROW()=CELL("ROW")</formula>
    </cfRule>
  </conditionalFormatting>
  <conditionalFormatting sqref="G6:I6">
    <cfRule type="expression" dxfId="3026" priority="205">
      <formula>ROW()=CELL("ROW")</formula>
    </cfRule>
  </conditionalFormatting>
  <conditionalFormatting sqref="C40:C41 C45:C55">
    <cfRule type="cellIs" dxfId="3025" priority="202" operator="equal">
      <formula>"Prep"</formula>
    </cfRule>
    <cfRule type="cellIs" dxfId="3024" priority="203" operator="equal">
      <formula>"SL"</formula>
    </cfRule>
    <cfRule type="cellIs" dxfId="3023" priority="204" operator="equal">
      <formula>"AL"</formula>
    </cfRule>
  </conditionalFormatting>
  <conditionalFormatting sqref="C40:C43 C45:C55">
    <cfRule type="cellIs" dxfId="3022" priority="200" operator="equal">
      <formula>"WC"</formula>
    </cfRule>
    <cfRule type="cellIs" dxfId="3021" priority="201" operator="equal">
      <formula>"TR"</formula>
    </cfRule>
  </conditionalFormatting>
  <conditionalFormatting sqref="D54">
    <cfRule type="cellIs" dxfId="3020" priority="190" operator="equal">
      <formula>"Prep"</formula>
    </cfRule>
    <cfRule type="cellIs" dxfId="3019" priority="191" operator="equal">
      <formula>"SL"</formula>
    </cfRule>
    <cfRule type="cellIs" dxfId="3018" priority="192" operator="equal">
      <formula>"AL"</formula>
    </cfRule>
  </conditionalFormatting>
  <conditionalFormatting sqref="C44">
    <cfRule type="cellIs" dxfId="3017" priority="188" operator="equal">
      <formula>"WC"</formula>
    </cfRule>
    <cfRule type="cellIs" dxfId="3016" priority="189" operator="equal">
      <formula>"TR"</formula>
    </cfRule>
  </conditionalFormatting>
  <conditionalFormatting sqref="G2:J2">
    <cfRule type="cellIs" dxfId="3015" priority="184" operator="equal">
      <formula>"WC"</formula>
    </cfRule>
    <cfRule type="cellIs" dxfId="3014" priority="185" operator="equal">
      <formula>"TR"</formula>
    </cfRule>
  </conditionalFormatting>
  <conditionalFormatting sqref="J30">
    <cfRule type="cellIs" dxfId="3013" priority="153" operator="equal">
      <formula>"SL"</formula>
    </cfRule>
    <cfRule type="cellIs" dxfId="3012" priority="154" operator="equal">
      <formula>"SL"</formula>
    </cfRule>
    <cfRule type="cellIs" dxfId="3011" priority="155" operator="equal">
      <formula>"SL"</formula>
    </cfRule>
    <cfRule type="cellIs" dxfId="3010" priority="156" operator="equal">
      <formula>"AL"</formula>
    </cfRule>
  </conditionalFormatting>
  <conditionalFormatting sqref="J30 J26:J27">
    <cfRule type="cellIs" dxfId="3009" priority="159" operator="equal">
      <formula>"Prep"</formula>
    </cfRule>
    <cfRule type="cellIs" dxfId="3008" priority="160" operator="equal">
      <formula>"SL"</formula>
    </cfRule>
    <cfRule type="cellIs" dxfId="3007" priority="161" operator="equal">
      <formula>"AL"</formula>
    </cfRule>
  </conditionalFormatting>
  <conditionalFormatting sqref="J30 E30:E31 J26:J27">
    <cfRule type="cellIs" dxfId="3006" priority="144" operator="equal">
      <formula>"WC"</formula>
    </cfRule>
    <cfRule type="cellIs" dxfId="3005" priority="145" operator="equal">
      <formula>"TR"</formula>
    </cfRule>
  </conditionalFormatting>
  <conditionalFormatting sqref="J30">
    <cfRule type="expression" dxfId="3004" priority="143">
      <formula>ROW()=CELL("ROW")</formula>
    </cfRule>
  </conditionalFormatting>
  <conditionalFormatting sqref="J30">
    <cfRule type="expression" dxfId="3003" priority="142">
      <formula>ROW()=CELL("ROW")</formula>
    </cfRule>
  </conditionalFormatting>
  <conditionalFormatting sqref="O14:O16">
    <cfRule type="cellIs" dxfId="3002" priority="128" operator="equal">
      <formula>"Prep"</formula>
    </cfRule>
    <cfRule type="cellIs" dxfId="3001" priority="129" operator="equal">
      <formula>"SL"</formula>
    </cfRule>
    <cfRule type="cellIs" dxfId="3000" priority="130" operator="equal">
      <formula>"AL"</formula>
    </cfRule>
  </conditionalFormatting>
  <conditionalFormatting sqref="O14:O16">
    <cfRule type="cellIs" dxfId="2999" priority="126" operator="equal">
      <formula>"SL"</formula>
    </cfRule>
    <cfRule type="cellIs" dxfId="2998" priority="127" operator="equal">
      <formula>"AL"</formula>
    </cfRule>
  </conditionalFormatting>
  <conditionalFormatting sqref="O3">
    <cfRule type="cellIs" dxfId="2997" priority="117" operator="equal">
      <formula>"SL"</formula>
    </cfRule>
    <cfRule type="cellIs" dxfId="2996" priority="118" operator="equal">
      <formula>"AL"</formula>
    </cfRule>
  </conditionalFormatting>
  <conditionalFormatting sqref="O3">
    <cfRule type="cellIs" dxfId="2995" priority="119" operator="equal">
      <formula>"Prep"</formula>
    </cfRule>
    <cfRule type="cellIs" dxfId="2994" priority="120" operator="equal">
      <formula>"SL"</formula>
    </cfRule>
    <cfRule type="cellIs" dxfId="2993" priority="121" operator="equal">
      <formula>"AL"</formula>
    </cfRule>
  </conditionalFormatting>
  <conditionalFormatting sqref="O3">
    <cfRule type="cellIs" dxfId="2992" priority="115" operator="equal">
      <formula>"SL"</formula>
    </cfRule>
    <cfRule type="cellIs" dxfId="2991" priority="116" operator="equal">
      <formula>"AL"</formula>
    </cfRule>
  </conditionalFormatting>
  <conditionalFormatting sqref="O7">
    <cfRule type="cellIs" dxfId="2990" priority="110" operator="equal">
      <formula>"SL"</formula>
    </cfRule>
    <cfRule type="cellIs" dxfId="2989" priority="111" operator="equal">
      <formula>"AL"</formula>
    </cfRule>
  </conditionalFormatting>
  <conditionalFormatting sqref="O7">
    <cfRule type="cellIs" dxfId="2988" priority="112" operator="equal">
      <formula>"Prep"</formula>
    </cfRule>
    <cfRule type="cellIs" dxfId="2987" priority="113" operator="equal">
      <formula>"SL"</formula>
    </cfRule>
    <cfRule type="cellIs" dxfId="2986" priority="114" operator="equal">
      <formula>"AL"</formula>
    </cfRule>
  </conditionalFormatting>
  <conditionalFormatting sqref="O7">
    <cfRule type="cellIs" dxfId="2985" priority="108" operator="equal">
      <formula>"SL"</formula>
    </cfRule>
    <cfRule type="cellIs" dxfId="2984" priority="109" operator="equal">
      <formula>"AL"</formula>
    </cfRule>
  </conditionalFormatting>
  <conditionalFormatting sqref="O14:O16 O3:O5 O19:O22">
    <cfRule type="cellIs" dxfId="2983" priority="106" operator="equal">
      <formula>"WC"</formula>
    </cfRule>
    <cfRule type="cellIs" dxfId="2982" priority="107" operator="equal">
      <formula>"TR"</formula>
    </cfRule>
  </conditionalFormatting>
  <conditionalFormatting sqref="O7">
    <cfRule type="cellIs" dxfId="2981" priority="101" operator="equal">
      <formula>"SL"</formula>
    </cfRule>
    <cfRule type="cellIs" dxfId="2980" priority="102" operator="equal">
      <formula>"AL"</formula>
    </cfRule>
  </conditionalFormatting>
  <conditionalFormatting sqref="O7">
    <cfRule type="cellIs" dxfId="2979" priority="103" operator="equal">
      <formula>"Prep"</formula>
    </cfRule>
    <cfRule type="cellIs" dxfId="2978" priority="104" operator="equal">
      <formula>"SL"</formula>
    </cfRule>
    <cfRule type="cellIs" dxfId="2977" priority="105" operator="equal">
      <formula>"AL"</formula>
    </cfRule>
  </conditionalFormatting>
  <conditionalFormatting sqref="O7">
    <cfRule type="cellIs" dxfId="2976" priority="99" operator="equal">
      <formula>"SL"</formula>
    </cfRule>
    <cfRule type="cellIs" dxfId="2975" priority="100" operator="equal">
      <formula>"AL"</formula>
    </cfRule>
  </conditionalFormatting>
  <conditionalFormatting sqref="O17">
    <cfRule type="cellIs" dxfId="2974" priority="97" operator="equal">
      <formula>"SL"</formula>
    </cfRule>
    <cfRule type="cellIs" dxfId="2973" priority="98" operator="equal">
      <formula>"AL"</formula>
    </cfRule>
  </conditionalFormatting>
  <conditionalFormatting sqref="O17">
    <cfRule type="cellIs" dxfId="2972" priority="93" operator="equal">
      <formula>"SL"</formula>
    </cfRule>
    <cfRule type="cellIs" dxfId="2971" priority="94" operator="equal">
      <formula>"AL"</formula>
    </cfRule>
    <cfRule type="cellIs" dxfId="2970" priority="95" operator="equal">
      <formula>"WC"</formula>
    </cfRule>
    <cfRule type="cellIs" dxfId="2969" priority="96" operator="equal">
      <formula>"TR"</formula>
    </cfRule>
  </conditionalFormatting>
  <conditionalFormatting sqref="E15:E17">
    <cfRule type="cellIs" dxfId="2968" priority="88" operator="equal">
      <formula>"SL"</formula>
    </cfRule>
    <cfRule type="cellIs" dxfId="2967" priority="89" operator="equal">
      <formula>"AL"</formula>
    </cfRule>
  </conditionalFormatting>
  <conditionalFormatting sqref="E5 E3 E23:E24 E10:E17">
    <cfRule type="cellIs" dxfId="2966" priority="90" operator="equal">
      <formula>"Prep"</formula>
    </cfRule>
    <cfRule type="cellIs" dxfId="2965" priority="91" operator="equal">
      <formula>"SL"</formula>
    </cfRule>
    <cfRule type="cellIs" dxfId="2964" priority="92" operator="equal">
      <formula>"AL"</formula>
    </cfRule>
  </conditionalFormatting>
  <conditionalFormatting sqref="E5">
    <cfRule type="cellIs" dxfId="2963" priority="85" operator="equal">
      <formula>"Prep"</formula>
    </cfRule>
    <cfRule type="cellIs" dxfId="2962" priority="86" operator="equal">
      <formula>"SL"</formula>
    </cfRule>
    <cfRule type="cellIs" dxfId="2961" priority="87" operator="equal">
      <formula>"AL"</formula>
    </cfRule>
  </conditionalFormatting>
  <conditionalFormatting sqref="E3">
    <cfRule type="cellIs" dxfId="2960" priority="83" operator="equal">
      <formula>"SL"</formula>
    </cfRule>
    <cfRule type="cellIs" dxfId="2959" priority="84" operator="equal">
      <formula>"AL"</formula>
    </cfRule>
  </conditionalFormatting>
  <conditionalFormatting sqref="E3">
    <cfRule type="cellIs" dxfId="2958" priority="81" operator="equal">
      <formula>"SL"</formula>
    </cfRule>
    <cfRule type="cellIs" dxfId="2957" priority="82" operator="equal">
      <formula>"AL"</formula>
    </cfRule>
  </conditionalFormatting>
  <conditionalFormatting sqref="E22:E24 E3:E6 E10:E18">
    <cfRule type="cellIs" dxfId="2956" priority="79" operator="equal">
      <formula>"WC"</formula>
    </cfRule>
    <cfRule type="cellIs" dxfId="2955" priority="80" operator="equal">
      <formula>"TR"</formula>
    </cfRule>
  </conditionalFormatting>
  <conditionalFormatting sqref="E14">
    <cfRule type="expression" dxfId="2954" priority="78">
      <formula>ROW()=CELL("ROW")</formula>
    </cfRule>
  </conditionalFormatting>
  <conditionalFormatting sqref="E14">
    <cfRule type="expression" dxfId="2953" priority="77">
      <formula>ROW()=CELL("ROW")</formula>
    </cfRule>
  </conditionalFormatting>
  <conditionalFormatting sqref="E32">
    <cfRule type="cellIs" dxfId="2952" priority="75" operator="equal">
      <formula>"WC"</formula>
    </cfRule>
    <cfRule type="cellIs" dxfId="2951" priority="76" operator="equal">
      <formula>"TR"</formula>
    </cfRule>
  </conditionalFormatting>
  <conditionalFormatting sqref="E26">
    <cfRule type="cellIs" dxfId="2950" priority="72" operator="equal">
      <formula>"Prep"</formula>
    </cfRule>
    <cfRule type="cellIs" dxfId="2949" priority="73" operator="equal">
      <formula>"SL"</formula>
    </cfRule>
    <cfRule type="cellIs" dxfId="2948" priority="74" operator="equal">
      <formula>"AL"</formula>
    </cfRule>
  </conditionalFormatting>
  <conditionalFormatting sqref="E27">
    <cfRule type="expression" dxfId="2947" priority="69">
      <formula>ROW()=CELL("ROW")</formula>
    </cfRule>
  </conditionalFormatting>
  <conditionalFormatting sqref="E27">
    <cfRule type="expression" dxfId="2946" priority="68">
      <formula>ROW()=CELL("ROW")</formula>
    </cfRule>
  </conditionalFormatting>
  <conditionalFormatting sqref="J5 J7">
    <cfRule type="cellIs" dxfId="2945" priority="63" operator="equal">
      <formula>"Prep"</formula>
    </cfRule>
    <cfRule type="cellIs" dxfId="2944" priority="64" operator="equal">
      <formula>"SL"</formula>
    </cfRule>
    <cfRule type="cellIs" dxfId="2943" priority="65" operator="equal">
      <formula>"AL"</formula>
    </cfRule>
  </conditionalFormatting>
  <conditionalFormatting sqref="J5 J7">
    <cfRule type="cellIs" dxfId="2942" priority="61" operator="equal">
      <formula>"SL"</formula>
    </cfRule>
    <cfRule type="cellIs" dxfId="2941" priority="62" operator="equal">
      <formula>"AL"</formula>
    </cfRule>
  </conditionalFormatting>
  <conditionalFormatting sqref="J5 J7:J19">
    <cfRule type="cellIs" dxfId="2940" priority="59" operator="equal">
      <formula>"WC"</formula>
    </cfRule>
    <cfRule type="cellIs" dxfId="2939" priority="60" operator="equal">
      <formula>"TR"</formula>
    </cfRule>
  </conditionalFormatting>
  <conditionalFormatting sqref="J9:J17">
    <cfRule type="cellIs" dxfId="2938" priority="54" operator="equal">
      <formula>"SL"</formula>
    </cfRule>
    <cfRule type="cellIs" dxfId="2937" priority="55" operator="equal">
      <formula>"AL"</formula>
    </cfRule>
  </conditionalFormatting>
  <conditionalFormatting sqref="J3 J9:J17 J21:J25">
    <cfRule type="cellIs" dxfId="2936" priority="56" operator="equal">
      <formula>"Prep"</formula>
    </cfRule>
    <cfRule type="cellIs" dxfId="2935" priority="57" operator="equal">
      <formula>"SL"</formula>
    </cfRule>
    <cfRule type="cellIs" dxfId="2934" priority="58" operator="equal">
      <formula>"AL"</formula>
    </cfRule>
  </conditionalFormatting>
  <conditionalFormatting sqref="J8">
    <cfRule type="cellIs" dxfId="2933" priority="47" operator="equal">
      <formula>"SL"</formula>
    </cfRule>
    <cfRule type="cellIs" dxfId="2932" priority="48" operator="equal">
      <formula>"AL"</formula>
    </cfRule>
  </conditionalFormatting>
  <conditionalFormatting sqref="J8">
    <cfRule type="cellIs" dxfId="2931" priority="51" operator="equal">
      <formula>"Prep"</formula>
    </cfRule>
    <cfRule type="cellIs" dxfId="2930" priority="52" operator="equal">
      <formula>"SL"</formula>
    </cfRule>
    <cfRule type="cellIs" dxfId="2929" priority="53" operator="equal">
      <formula>"AL"</formula>
    </cfRule>
  </conditionalFormatting>
  <conditionalFormatting sqref="J3">
    <cfRule type="cellIs" dxfId="2928" priority="49" operator="equal">
      <formula>"SL"</formula>
    </cfRule>
    <cfRule type="cellIs" dxfId="2927" priority="50" operator="equal">
      <formula>"AL"</formula>
    </cfRule>
  </conditionalFormatting>
  <conditionalFormatting sqref="J3 J21:J25">
    <cfRule type="cellIs" dxfId="2926" priority="45" operator="equal">
      <formula>"WC"</formula>
    </cfRule>
    <cfRule type="cellIs" dxfId="2925" priority="46" operator="equal">
      <formula>"TR"</formula>
    </cfRule>
  </conditionalFormatting>
  <conditionalFormatting sqref="J4">
    <cfRule type="cellIs" dxfId="2924" priority="43" operator="equal">
      <formula>"SL"</formula>
    </cfRule>
    <cfRule type="cellIs" dxfId="2923" priority="44" operator="equal">
      <formula>"AL"</formula>
    </cfRule>
  </conditionalFormatting>
  <conditionalFormatting sqref="J4">
    <cfRule type="cellIs" dxfId="2922" priority="38" operator="equal">
      <formula>"SL"</formula>
    </cfRule>
    <cfRule type="cellIs" dxfId="2921" priority="39" operator="equal">
      <formula>"AL"</formula>
    </cfRule>
  </conditionalFormatting>
  <conditionalFormatting sqref="J4">
    <cfRule type="cellIs" dxfId="2920" priority="40" operator="equal">
      <formula>"Prep"</formula>
    </cfRule>
    <cfRule type="cellIs" dxfId="2919" priority="41" operator="equal">
      <formula>"SL"</formula>
    </cfRule>
    <cfRule type="cellIs" dxfId="2918" priority="42" operator="equal">
      <formula>"AL"</formula>
    </cfRule>
  </conditionalFormatting>
  <conditionalFormatting sqref="J4">
    <cfRule type="cellIs" dxfId="2917" priority="34" operator="equal">
      <formula>"SL"</formula>
    </cfRule>
    <cfRule type="cellIs" dxfId="2916" priority="35" operator="equal">
      <formula>"AL"</formula>
    </cfRule>
    <cfRule type="cellIs" dxfId="2915" priority="36" operator="equal">
      <formula>"WC"</formula>
    </cfRule>
    <cfRule type="cellIs" dxfId="2914" priority="37" operator="equal">
      <formula>"TR"</formula>
    </cfRule>
  </conditionalFormatting>
  <conditionalFormatting sqref="M11">
    <cfRule type="expression" dxfId="2913" priority="27">
      <formula>ROW()=CELL("ROW")</formula>
    </cfRule>
  </conditionalFormatting>
  <conditionalFormatting sqref="M11">
    <cfRule type="expression" dxfId="2912" priority="26">
      <formula>ROW()=CELL("ROW")</formula>
    </cfRule>
  </conditionalFormatting>
  <conditionalFormatting sqref="L11">
    <cfRule type="cellIs" dxfId="2911" priority="23" operator="equal">
      <formula>"AL"</formula>
    </cfRule>
    <cfRule type="cellIs" dxfId="2910" priority="24" operator="equal">
      <formula>"TR"</formula>
    </cfRule>
    <cfRule type="cellIs" dxfId="2909" priority="25" operator="equal">
      <formula>"WC"</formula>
    </cfRule>
  </conditionalFormatting>
  <conditionalFormatting sqref="L11">
    <cfRule type="expression" dxfId="2908" priority="22">
      <formula>ROW()=CELL("ROW")</formula>
    </cfRule>
  </conditionalFormatting>
  <conditionalFormatting sqref="L11">
    <cfRule type="expression" dxfId="2907" priority="21">
      <formula>ROW()=CELL("ROW")</formula>
    </cfRule>
  </conditionalFormatting>
  <conditionalFormatting sqref="L4:M4">
    <cfRule type="expression" dxfId="2906" priority="20">
      <formula>ROW()=CELL("ROW")</formula>
    </cfRule>
  </conditionalFormatting>
  <conditionalFormatting sqref="L4:M4">
    <cfRule type="expression" dxfId="2905" priority="19">
      <formula>ROW()=CELL("ROW")</formula>
    </cfRule>
  </conditionalFormatting>
  <conditionalFormatting sqref="L4">
    <cfRule type="cellIs" dxfId="2904" priority="17" operator="equal">
      <formula>"SL"</formula>
    </cfRule>
    <cfRule type="cellIs" dxfId="2903" priority="18" operator="equal">
      <formula>"AL"</formula>
    </cfRule>
  </conditionalFormatting>
  <conditionalFormatting sqref="G28">
    <cfRule type="cellIs" dxfId="2902" priority="15" operator="equal">
      <formula>"SL"</formula>
    </cfRule>
    <cfRule type="cellIs" dxfId="2901" priority="16" operator="equal">
      <formula>"AL"</formula>
    </cfRule>
  </conditionalFormatting>
  <conditionalFormatting sqref="G28:H28">
    <cfRule type="expression" dxfId="2900" priority="14">
      <formula>ROW()=CELL("ROW")</formula>
    </cfRule>
  </conditionalFormatting>
  <conditionalFormatting sqref="G28:H28">
    <cfRule type="expression" dxfId="2899" priority="13">
      <formula>ROW()=CELL("ROW")</formula>
    </cfRule>
  </conditionalFormatting>
  <conditionalFormatting sqref="B7">
    <cfRule type="cellIs" dxfId="2898" priority="11" operator="equal">
      <formula>"SL"</formula>
    </cfRule>
    <cfRule type="cellIs" dxfId="2897" priority="12" operator="equal">
      <formula>"AL"</formula>
    </cfRule>
  </conditionalFormatting>
  <conditionalFormatting sqref="D7">
    <cfRule type="expression" dxfId="2896" priority="10">
      <formula>ROW()=CELL("ROW")</formula>
    </cfRule>
  </conditionalFormatting>
  <conditionalFormatting sqref="D7">
    <cfRule type="expression" dxfId="2895" priority="9">
      <formula>ROW()=CELL("ROW")</formula>
    </cfRule>
  </conditionalFormatting>
  <conditionalFormatting sqref="B7">
    <cfRule type="expression" dxfId="2894" priority="8">
      <formula>ROW()=CELL("ROW")</formula>
    </cfRule>
  </conditionalFormatting>
  <conditionalFormatting sqref="B7">
    <cfRule type="expression" dxfId="2893" priority="7">
      <formula>ROW()=CELL("ROW")</formula>
    </cfRule>
  </conditionalFormatting>
  <conditionalFormatting sqref="O18">
    <cfRule type="cellIs" dxfId="2892" priority="1997" operator="equal">
      <formula>$O$18</formula>
    </cfRule>
    <cfRule type="cellIs" dxfId="2891" priority="1998" operator="equal">
      <formula>#REF!</formula>
    </cfRule>
  </conditionalFormatting>
  <conditionalFormatting sqref="J28">
    <cfRule type="cellIs" dxfId="2890" priority="6" operator="equal">
      <formula>$E$7</formula>
    </cfRule>
  </conditionalFormatting>
  <conditionalFormatting sqref="G29">
    <cfRule type="expression" dxfId="2889" priority="4">
      <formula>ROW()=CELL("ROW")</formula>
    </cfRule>
  </conditionalFormatting>
  <conditionalFormatting sqref="G29">
    <cfRule type="expression" dxfId="2888" priority="3">
      <formula>ROW()=CELL("ROW")</formula>
    </cfRule>
  </conditionalFormatting>
  <conditionalFormatting sqref="G29">
    <cfRule type="cellIs" dxfId="2887" priority="1" operator="equal">
      <formula>"SL"</formula>
    </cfRule>
    <cfRule type="cellIs" dxfId="2886" priority="2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Roster">
                <anchor moveWithCells="1" sizeWithCells="1">
                  <from>
                    <xdr:col>8</xdr:col>
                    <xdr:colOff>685800</xdr:colOff>
                    <xdr:row>0</xdr:row>
                    <xdr:rowOff>175260</xdr:rowOff>
                  </from>
                  <to>
                    <xdr:col>9</xdr:col>
                    <xdr:colOff>403860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ResetRoster">
                <anchor moveWithCells="1" sizeWithCells="1">
                  <from>
                    <xdr:col>9</xdr:col>
                    <xdr:colOff>502920</xdr:colOff>
                    <xdr:row>0</xdr:row>
                    <xdr:rowOff>175260</xdr:rowOff>
                  </from>
                  <to>
                    <xdr:col>9</xdr:col>
                    <xdr:colOff>1379220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845820</xdr:colOff>
                    <xdr:row>0</xdr:row>
                    <xdr:rowOff>182880</xdr:rowOff>
                  </from>
                  <to>
                    <xdr:col>7</xdr:col>
                    <xdr:colOff>632460</xdr:colOff>
                    <xdr:row>0</xdr:row>
                    <xdr:rowOff>563880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/>
  <dimension ref="A1:O62"/>
  <sheetViews>
    <sheetView showZeros="0" zoomScale="80" zoomScaleNormal="80" workbookViewId="0">
      <selection activeCell="B40" sqref="B40"/>
    </sheetView>
  </sheetViews>
  <sheetFormatPr defaultColWidth="9.109375" defaultRowHeight="20.399999999999999"/>
  <cols>
    <col min="1" max="1" width="1.88671875" style="554" customWidth="1"/>
    <col min="2" max="2" width="14.109375" style="661" customWidth="1"/>
    <col min="3" max="3" width="37.5546875" style="661" customWidth="1"/>
    <col min="4" max="4" width="17.44140625" style="661" customWidth="1"/>
    <col min="5" max="5" width="30.33203125" style="554" customWidth="1"/>
    <col min="6" max="6" width="1.33203125" style="672" customWidth="1"/>
    <col min="7" max="7" width="18.6640625" style="661" customWidth="1"/>
    <col min="8" max="8" width="33.44140625" style="661" customWidth="1"/>
    <col min="9" max="9" width="16.88671875" style="661" bestFit="1" customWidth="1"/>
    <col min="10" max="10" width="23.6640625" style="914" customWidth="1"/>
    <col min="11" max="11" width="1.33203125" style="915" customWidth="1"/>
    <col min="12" max="12" width="15.109375" style="913" customWidth="1"/>
    <col min="13" max="13" width="33.88671875" style="661" customWidth="1"/>
    <col min="14" max="14" width="18.109375" style="661" bestFit="1" customWidth="1"/>
    <col min="15" max="15" width="21.33203125" style="554" customWidth="1"/>
    <col min="16" max="16384" width="9.109375" style="554"/>
  </cols>
  <sheetData>
    <row r="1" spans="1:15" s="802" customFormat="1" ht="48" customHeight="1">
      <c r="A1" s="1205" t="s">
        <v>375</v>
      </c>
      <c r="B1" s="1205"/>
      <c r="C1" s="1205"/>
      <c r="D1" s="1205"/>
      <c r="E1" s="1205"/>
      <c r="F1" s="1205"/>
      <c r="G1" s="1205"/>
      <c r="H1" s="1205"/>
      <c r="I1" s="1205"/>
      <c r="K1" s="883"/>
      <c r="L1" s="1209">
        <f>Saturday!L1+1</f>
        <v>46327</v>
      </c>
      <c r="M1" s="1210"/>
      <c r="N1" s="1210"/>
      <c r="O1" s="1211"/>
    </row>
    <row r="2" spans="1:15" s="806" customFormat="1" ht="21.6" customHeight="1">
      <c r="A2" s="1206" t="s">
        <v>279</v>
      </c>
      <c r="B2" s="1206"/>
      <c r="C2" s="1206"/>
      <c r="D2" s="1206"/>
      <c r="E2" s="1206"/>
      <c r="F2" s="804"/>
      <c r="G2" s="1207" t="s">
        <v>236</v>
      </c>
      <c r="H2" s="1208"/>
      <c r="I2" s="1208"/>
      <c r="J2" s="1208"/>
      <c r="K2" s="805"/>
      <c r="L2" s="1206" t="s">
        <v>49</v>
      </c>
      <c r="M2" s="1206"/>
      <c r="N2" s="1206"/>
      <c r="O2" s="1206"/>
    </row>
    <row r="3" spans="1:15" s="565" customFormat="1" ht="21.6" customHeight="1">
      <c r="A3" s="617"/>
      <c r="B3" s="555"/>
      <c r="C3" s="562"/>
      <c r="D3" s="586"/>
      <c r="E3" s="557" t="s">
        <v>233</v>
      </c>
      <c r="F3" s="558"/>
      <c r="G3" s="559"/>
      <c r="H3" s="571"/>
      <c r="I3" s="586"/>
      <c r="J3" s="557" t="s">
        <v>628</v>
      </c>
      <c r="K3" s="558"/>
      <c r="L3" s="555"/>
      <c r="M3" s="555"/>
      <c r="N3" s="884"/>
      <c r="O3" s="564" t="s">
        <v>50</v>
      </c>
    </row>
    <row r="4" spans="1:15" s="565" customFormat="1" ht="21.6" customHeight="1">
      <c r="A4" s="885"/>
      <c r="B4" s="571"/>
      <c r="C4" s="572"/>
      <c r="D4" s="586"/>
      <c r="E4" s="568"/>
      <c r="F4" s="569"/>
      <c r="G4" s="571"/>
      <c r="H4" s="988"/>
      <c r="I4" s="561"/>
      <c r="J4" s="570" t="s">
        <v>810</v>
      </c>
      <c r="K4" s="570"/>
      <c r="L4" s="848"/>
      <c r="M4" s="848"/>
      <c r="N4" s="577"/>
      <c r="O4" s="573" t="s">
        <v>732</v>
      </c>
    </row>
    <row r="5" spans="1:15" s="565" customFormat="1" ht="21.6" customHeight="1">
      <c r="A5" s="617"/>
      <c r="B5" s="1082"/>
      <c r="C5" s="886"/>
      <c r="D5" s="561"/>
      <c r="E5" s="572" t="s">
        <v>604</v>
      </c>
      <c r="F5" s="604"/>
      <c r="G5" s="559"/>
      <c r="H5" s="559"/>
      <c r="I5" s="586"/>
      <c r="J5" s="575" t="s">
        <v>811</v>
      </c>
      <c r="K5" s="570"/>
      <c r="L5" s="559"/>
      <c r="M5" s="559"/>
      <c r="N5" s="884"/>
      <c r="O5" s="573" t="s">
        <v>732</v>
      </c>
    </row>
    <row r="6" spans="1:15" s="565" customFormat="1" ht="21.6" customHeight="1">
      <c r="A6" s="617"/>
      <c r="B6" s="571"/>
      <c r="C6" s="572"/>
      <c r="D6" s="574"/>
      <c r="E6" s="572" t="s">
        <v>605</v>
      </c>
      <c r="F6" s="887"/>
      <c r="G6" s="571"/>
      <c r="H6" s="571"/>
      <c r="I6" s="561"/>
      <c r="J6" s="565" t="s">
        <v>812</v>
      </c>
      <c r="K6" s="570"/>
      <c r="L6" s="1086"/>
      <c r="M6" s="1086"/>
      <c r="O6" s="577"/>
    </row>
    <row r="7" spans="1:15" s="565" customFormat="1" ht="21.6" customHeight="1">
      <c r="A7" s="617"/>
      <c r="B7" s="1083"/>
      <c r="C7" s="566"/>
      <c r="D7" s="590"/>
      <c r="E7" s="577" t="s">
        <v>611</v>
      </c>
      <c r="F7" s="569"/>
      <c r="G7" s="1082"/>
      <c r="H7" s="571"/>
      <c r="I7" s="561"/>
      <c r="J7" s="575" t="s">
        <v>217</v>
      </c>
      <c r="K7" s="570"/>
      <c r="L7" s="559"/>
      <c r="M7" s="559"/>
      <c r="N7" s="567"/>
      <c r="O7" s="564" t="s">
        <v>50</v>
      </c>
    </row>
    <row r="8" spans="1:15" s="565" customFormat="1" ht="21.6" customHeight="1">
      <c r="A8" s="617"/>
      <c r="B8" s="555"/>
      <c r="C8" s="562"/>
      <c r="D8" s="586"/>
      <c r="E8" s="577"/>
      <c r="F8" s="569"/>
      <c r="G8" s="555"/>
      <c r="H8" s="559"/>
      <c r="I8" s="586"/>
      <c r="J8" s="575"/>
      <c r="K8" s="570"/>
      <c r="L8" s="555"/>
      <c r="M8" s="555"/>
      <c r="N8" s="884"/>
      <c r="O8" s="570" t="s">
        <v>224</v>
      </c>
    </row>
    <row r="9" spans="1:15" s="565" customFormat="1" ht="21.6" customHeight="1">
      <c r="A9" s="617"/>
      <c r="B9" s="571"/>
      <c r="C9" s="572"/>
      <c r="D9" s="561"/>
      <c r="E9" s="577"/>
      <c r="F9" s="567"/>
      <c r="G9" s="1082"/>
      <c r="H9" s="1089"/>
      <c r="I9" s="561"/>
      <c r="J9" s="575" t="s">
        <v>218</v>
      </c>
      <c r="K9" s="888"/>
      <c r="L9" s="1087"/>
      <c r="M9" s="1091"/>
      <c r="N9" s="884"/>
      <c r="O9" s="570" t="s">
        <v>224</v>
      </c>
    </row>
    <row r="10" spans="1:15" s="565" customFormat="1" ht="21.6" customHeight="1">
      <c r="A10" s="617"/>
      <c r="B10" s="571"/>
      <c r="C10" s="572"/>
      <c r="D10" s="574"/>
      <c r="E10" s="580" t="s">
        <v>51</v>
      </c>
      <c r="F10" s="567"/>
      <c r="G10" s="559"/>
      <c r="H10" s="1089"/>
      <c r="I10" s="586"/>
      <c r="J10" s="575" t="s">
        <v>218</v>
      </c>
      <c r="K10" s="888"/>
      <c r="L10" s="559"/>
      <c r="M10" s="559"/>
      <c r="N10" s="884"/>
      <c r="O10" s="570" t="s">
        <v>224</v>
      </c>
    </row>
    <row r="11" spans="1:15" s="565" customFormat="1" ht="21.6" customHeight="1">
      <c r="A11" s="617"/>
      <c r="B11" s="848"/>
      <c r="C11" s="577"/>
      <c r="D11" s="577"/>
      <c r="E11" s="580" t="s">
        <v>51</v>
      </c>
      <c r="F11" s="567"/>
      <c r="G11" s="555"/>
      <c r="H11" s="555"/>
      <c r="I11" s="586"/>
      <c r="J11" s="575" t="s">
        <v>218</v>
      </c>
      <c r="K11" s="888"/>
      <c r="L11" s="559"/>
      <c r="M11" s="1089"/>
      <c r="N11" s="586"/>
      <c r="O11" s="570" t="s">
        <v>224</v>
      </c>
    </row>
    <row r="12" spans="1:15" s="565" customFormat="1" ht="21.6" customHeight="1">
      <c r="A12" s="617"/>
      <c r="B12" s="559"/>
      <c r="C12" s="566"/>
      <c r="D12" s="566"/>
      <c r="E12" s="580" t="s">
        <v>51</v>
      </c>
      <c r="F12" s="567"/>
      <c r="G12" s="559"/>
      <c r="H12" s="1089"/>
      <c r="I12" s="586"/>
      <c r="J12" s="570" t="s">
        <v>218</v>
      </c>
      <c r="K12" s="888"/>
      <c r="L12" s="559"/>
      <c r="M12" s="559"/>
      <c r="N12" s="566"/>
      <c r="O12" s="570" t="s">
        <v>224</v>
      </c>
    </row>
    <row r="13" spans="1:15" s="565" customFormat="1" ht="21.6" customHeight="1">
      <c r="A13" s="617"/>
      <c r="B13" s="559"/>
      <c r="C13" s="1077"/>
      <c r="D13" s="586"/>
      <c r="E13" s="580" t="s">
        <v>51</v>
      </c>
      <c r="F13" s="567"/>
      <c r="G13" s="559"/>
      <c r="H13" s="1089"/>
      <c r="I13" s="586"/>
      <c r="J13" s="570" t="s">
        <v>218</v>
      </c>
      <c r="K13" s="570"/>
      <c r="L13" s="571"/>
      <c r="M13" s="1090"/>
      <c r="N13" s="884"/>
      <c r="O13" s="570"/>
    </row>
    <row r="14" spans="1:15" s="565" customFormat="1" ht="21.6" customHeight="1">
      <c r="A14" s="617"/>
      <c r="B14" s="555"/>
      <c r="C14" s="562"/>
      <c r="D14" s="586"/>
      <c r="E14" s="574"/>
      <c r="F14" s="569"/>
      <c r="G14" s="848"/>
      <c r="H14" s="848"/>
      <c r="I14" s="577"/>
      <c r="J14" s="577"/>
      <c r="K14" s="570"/>
      <c r="L14" s="571"/>
      <c r="M14" s="1090"/>
      <c r="N14" s="884"/>
      <c r="O14" s="577"/>
    </row>
    <row r="15" spans="1:15" s="565" customFormat="1" ht="21.6" customHeight="1">
      <c r="A15" s="617"/>
      <c r="B15" s="555"/>
      <c r="C15" s="572"/>
      <c r="D15" s="884"/>
      <c r="E15" s="570" t="s">
        <v>222</v>
      </c>
      <c r="F15" s="569"/>
      <c r="G15" s="571"/>
      <c r="H15" s="571"/>
      <c r="I15" s="586"/>
      <c r="J15" s="570"/>
      <c r="K15" s="889"/>
      <c r="L15" s="571"/>
      <c r="M15" s="559"/>
      <c r="N15" s="884"/>
      <c r="O15" s="582" t="s">
        <v>51</v>
      </c>
    </row>
    <row r="16" spans="1:15" s="565" customFormat="1" ht="21.6" customHeight="1">
      <c r="A16" s="617"/>
      <c r="B16" s="555"/>
      <c r="C16" s="562"/>
      <c r="D16" s="884"/>
      <c r="E16" s="570" t="s">
        <v>222</v>
      </c>
      <c r="F16" s="569"/>
      <c r="G16" s="559"/>
      <c r="H16" s="559"/>
      <c r="I16" s="586"/>
      <c r="J16" s="570" t="s">
        <v>219</v>
      </c>
      <c r="K16" s="570"/>
      <c r="L16" s="1082"/>
      <c r="M16" s="1082"/>
      <c r="N16" s="884"/>
      <c r="O16" s="582" t="s">
        <v>51</v>
      </c>
    </row>
    <row r="17" spans="1:15" s="565" customFormat="1" ht="21.6" customHeight="1">
      <c r="A17" s="617"/>
      <c r="B17" s="559"/>
      <c r="C17" s="566"/>
      <c r="D17" s="586"/>
      <c r="E17" s="570" t="s">
        <v>222</v>
      </c>
      <c r="F17" s="569"/>
      <c r="G17" s="559"/>
      <c r="H17" s="559"/>
      <c r="I17" s="586"/>
      <c r="J17" s="570" t="s">
        <v>220</v>
      </c>
      <c r="K17" s="888"/>
      <c r="L17" s="1082"/>
      <c r="M17" s="571"/>
      <c r="N17" s="884"/>
      <c r="O17" s="582" t="s">
        <v>51</v>
      </c>
    </row>
    <row r="18" spans="1:15" s="565" customFormat="1" ht="21.6" customHeight="1">
      <c r="A18" s="617"/>
      <c r="B18" s="555"/>
      <c r="C18" s="562"/>
      <c r="D18" s="586"/>
      <c r="E18" s="577"/>
      <c r="F18" s="569"/>
      <c r="G18" s="571"/>
      <c r="H18" s="1082"/>
      <c r="I18" s="586"/>
      <c r="J18" s="577" t="s">
        <v>221</v>
      </c>
      <c r="K18" s="569"/>
      <c r="L18" s="1088"/>
      <c r="M18" s="1089"/>
      <c r="N18" s="579"/>
      <c r="O18" s="582" t="s">
        <v>51</v>
      </c>
    </row>
    <row r="19" spans="1:15" s="565" customFormat="1" ht="21.6" customHeight="1">
      <c r="A19" s="617"/>
      <c r="B19" s="555"/>
      <c r="C19" s="562"/>
      <c r="D19" s="586"/>
      <c r="F19" s="569"/>
      <c r="G19" s="571"/>
      <c r="H19" s="571"/>
      <c r="I19" s="586"/>
      <c r="J19" s="577" t="s">
        <v>221</v>
      </c>
      <c r="K19" s="569"/>
      <c r="L19" s="848"/>
      <c r="M19" s="848"/>
      <c r="N19" s="577"/>
      <c r="O19" s="577"/>
    </row>
    <row r="20" spans="1:15" s="565" customFormat="1" ht="21.6" customHeight="1">
      <c r="A20" s="617"/>
      <c r="B20" s="559"/>
      <c r="C20" s="566"/>
      <c r="D20" s="566"/>
      <c r="E20" s="577" t="s">
        <v>320</v>
      </c>
      <c r="F20" s="567"/>
      <c r="G20" s="559"/>
      <c r="H20" s="559"/>
      <c r="I20" s="586"/>
      <c r="K20" s="567"/>
      <c r="L20" s="848"/>
      <c r="M20" s="848"/>
      <c r="N20" s="577"/>
      <c r="O20" s="584" t="s">
        <v>290</v>
      </c>
    </row>
    <row r="21" spans="1:15" s="565" customFormat="1" ht="21.6" customHeight="1">
      <c r="A21" s="617"/>
      <c r="B21" s="555"/>
      <c r="C21" s="562"/>
      <c r="D21" s="586"/>
      <c r="E21" s="577" t="s">
        <v>320</v>
      </c>
      <c r="F21" s="574"/>
      <c r="G21" s="571"/>
      <c r="H21" s="571"/>
      <c r="I21" s="586"/>
      <c r="J21" s="572" t="s">
        <v>52</v>
      </c>
      <c r="K21" s="567"/>
      <c r="L21" s="555"/>
      <c r="M21" s="559"/>
      <c r="N21" s="884"/>
      <c r="O21" s="584" t="s">
        <v>290</v>
      </c>
    </row>
    <row r="22" spans="1:15" s="565" customFormat="1" ht="21.6" customHeight="1">
      <c r="A22" s="617"/>
      <c r="B22" s="555"/>
      <c r="C22" s="562"/>
      <c r="D22" s="586"/>
      <c r="E22" s="577"/>
      <c r="F22" s="569"/>
      <c r="G22" s="555"/>
      <c r="H22" s="559"/>
      <c r="I22" s="586"/>
      <c r="J22" s="572" t="s">
        <v>52</v>
      </c>
      <c r="K22" s="567"/>
      <c r="L22" s="559"/>
      <c r="M22" s="559"/>
      <c r="N22" s="567"/>
      <c r="O22" s="563"/>
    </row>
    <row r="23" spans="1:15" s="565" customFormat="1" ht="21.6" customHeight="1">
      <c r="A23" s="617"/>
      <c r="B23" s="559"/>
      <c r="C23" s="560"/>
      <c r="D23" s="586"/>
      <c r="E23" s="572" t="s">
        <v>53</v>
      </c>
      <c r="F23" s="569"/>
      <c r="G23" s="559"/>
      <c r="H23" s="559"/>
      <c r="I23" s="567"/>
      <c r="J23" s="572" t="s">
        <v>52</v>
      </c>
      <c r="K23" s="567"/>
      <c r="L23" s="848"/>
      <c r="M23" s="848"/>
      <c r="N23" s="577"/>
      <c r="O23" s="585" t="s">
        <v>809</v>
      </c>
    </row>
    <row r="24" spans="1:15" s="565" customFormat="1" ht="21.6" customHeight="1">
      <c r="A24" s="617"/>
      <c r="B24" s="571"/>
      <c r="C24" s="577"/>
      <c r="D24" s="586"/>
      <c r="E24" s="572" t="s">
        <v>77</v>
      </c>
      <c r="F24" s="567"/>
      <c r="G24" s="559"/>
      <c r="H24" s="559"/>
      <c r="I24" s="586"/>
      <c r="J24" s="572" t="s">
        <v>52</v>
      </c>
      <c r="K24" s="567"/>
      <c r="L24" s="848"/>
      <c r="M24" s="848"/>
      <c r="N24" s="577"/>
      <c r="O24" s="585" t="s">
        <v>809</v>
      </c>
    </row>
    <row r="25" spans="1:15" s="565" customFormat="1" ht="21.6" customHeight="1">
      <c r="A25" s="617"/>
      <c r="B25" s="559"/>
      <c r="C25" s="560"/>
      <c r="D25" s="586"/>
      <c r="E25" s="567"/>
      <c r="F25" s="567"/>
      <c r="G25" s="559"/>
      <c r="H25" s="559"/>
      <c r="I25" s="586"/>
      <c r="J25" s="572" t="s">
        <v>52</v>
      </c>
      <c r="K25" s="890"/>
      <c r="L25" s="559"/>
      <c r="M25" s="559"/>
      <c r="N25" s="884"/>
      <c r="O25" s="577"/>
    </row>
    <row r="26" spans="1:15" s="565" customFormat="1" ht="21.6" customHeight="1">
      <c r="A26" s="617"/>
      <c r="B26" s="559"/>
      <c r="C26" s="577"/>
      <c r="D26" s="567"/>
      <c r="E26" s="577" t="s">
        <v>733</v>
      </c>
      <c r="F26" s="567"/>
      <c r="G26" s="559"/>
      <c r="H26" s="1090"/>
      <c r="I26" s="586"/>
      <c r="J26" s="587"/>
      <c r="K26" s="890"/>
      <c r="L26" s="559"/>
      <c r="M26" s="559"/>
      <c r="N26" s="884"/>
      <c r="O26" s="566" t="s">
        <v>55</v>
      </c>
    </row>
    <row r="27" spans="1:15" s="565" customFormat="1" ht="21.6" customHeight="1">
      <c r="A27" s="617"/>
      <c r="B27" s="555"/>
      <c r="C27" s="577"/>
      <c r="D27" s="586"/>
      <c r="E27" s="577" t="s">
        <v>731</v>
      </c>
      <c r="F27" s="567"/>
      <c r="G27" s="559"/>
      <c r="H27" s="1090"/>
      <c r="I27" s="586"/>
      <c r="J27" s="587"/>
      <c r="K27" s="890"/>
      <c r="L27" s="848"/>
      <c r="M27" s="848"/>
      <c r="N27" s="577"/>
      <c r="O27" s="566" t="s">
        <v>55</v>
      </c>
    </row>
    <row r="28" spans="1:15" s="565" customFormat="1" ht="21.6" customHeight="1">
      <c r="A28" s="577"/>
      <c r="B28" s="559"/>
      <c r="C28" s="566"/>
      <c r="D28" s="567"/>
      <c r="E28" s="577" t="s">
        <v>820</v>
      </c>
      <c r="F28" s="567"/>
      <c r="G28" s="559"/>
      <c r="H28" s="559"/>
      <c r="I28" s="566"/>
      <c r="J28" s="587"/>
      <c r="K28" s="890"/>
      <c r="L28" s="559"/>
      <c r="M28" s="559"/>
      <c r="N28" s="566"/>
      <c r="O28" s="577"/>
    </row>
    <row r="29" spans="1:15" s="565" customFormat="1" ht="21.6" customHeight="1">
      <c r="A29" s="566"/>
      <c r="B29" s="848"/>
      <c r="C29" s="577"/>
      <c r="D29" s="577"/>
      <c r="E29" s="577"/>
      <c r="F29" s="569"/>
      <c r="G29" s="559"/>
      <c r="H29" s="1090"/>
      <c r="I29" s="586"/>
      <c r="J29" s="572"/>
      <c r="K29" s="567"/>
      <c r="L29" s="571"/>
      <c r="M29" s="1090"/>
      <c r="N29" s="561"/>
      <c r="O29" s="577"/>
    </row>
    <row r="30" spans="1:15" s="565" customFormat="1" ht="21.6" customHeight="1">
      <c r="A30" s="566"/>
      <c r="B30" s="555"/>
      <c r="C30" s="572"/>
      <c r="D30" s="586"/>
      <c r="E30" s="981" t="s">
        <v>253</v>
      </c>
      <c r="F30" s="569"/>
      <c r="G30" s="559"/>
      <c r="H30" s="1090"/>
      <c r="I30" s="586"/>
      <c r="J30" s="572"/>
      <c r="K30" s="567"/>
      <c r="L30" s="559"/>
      <c r="M30" s="559"/>
      <c r="N30" s="566"/>
      <c r="O30" s="577"/>
    </row>
    <row r="31" spans="1:15" s="565" customFormat="1" ht="21.6" customHeight="1">
      <c r="A31" s="577"/>
      <c r="B31" s="559"/>
      <c r="C31" s="566"/>
      <c r="D31" s="586"/>
      <c r="E31" s="981" t="s">
        <v>253</v>
      </c>
      <c r="F31" s="569"/>
      <c r="G31" s="559"/>
      <c r="H31" s="1090"/>
      <c r="I31" s="586"/>
      <c r="J31" s="572"/>
      <c r="K31" s="567"/>
      <c r="L31" s="559"/>
      <c r="M31" s="559"/>
      <c r="N31" s="566"/>
      <c r="O31" s="577"/>
    </row>
    <row r="32" spans="1:15" s="565" customFormat="1" ht="21.6" customHeight="1">
      <c r="A32" s="577"/>
      <c r="B32" s="848"/>
      <c r="C32" s="577"/>
      <c r="D32" s="577"/>
      <c r="E32" s="577"/>
      <c r="F32" s="569"/>
      <c r="G32" s="559"/>
      <c r="H32" s="1090"/>
      <c r="I32" s="586"/>
      <c r="J32" s="572"/>
      <c r="K32" s="567"/>
      <c r="L32" s="559"/>
      <c r="M32" s="559"/>
      <c r="N32" s="566"/>
      <c r="O32" s="577"/>
    </row>
    <row r="33" spans="1:15" s="565" customFormat="1" ht="21.6" customHeight="1">
      <c r="A33" s="577"/>
      <c r="B33" s="559"/>
      <c r="C33" s="566"/>
      <c r="D33" s="566"/>
      <c r="E33" s="566" t="s">
        <v>55</v>
      </c>
      <c r="F33" s="569"/>
      <c r="G33" s="559"/>
      <c r="H33" s="1090"/>
      <c r="I33" s="586"/>
      <c r="J33" s="572"/>
      <c r="K33" s="567"/>
      <c r="L33" s="559"/>
      <c r="M33" s="559"/>
      <c r="N33" s="566"/>
      <c r="O33" s="577"/>
    </row>
    <row r="34" spans="1:15" s="565" customFormat="1" ht="21.6" customHeight="1">
      <c r="A34" s="891"/>
      <c r="B34" s="559"/>
      <c r="C34" s="566"/>
      <c r="D34" s="586"/>
      <c r="E34" s="566" t="s">
        <v>55</v>
      </c>
      <c r="F34" s="569"/>
      <c r="G34" s="559"/>
      <c r="H34" s="1090"/>
      <c r="I34" s="586"/>
      <c r="J34" s="572"/>
      <c r="K34" s="567"/>
      <c r="L34" s="559"/>
      <c r="M34" s="559"/>
      <c r="N34" s="566"/>
      <c r="O34" s="577"/>
    </row>
    <row r="35" spans="1:15" s="565" customFormat="1" ht="21.6" customHeight="1">
      <c r="A35" s="891"/>
      <c r="B35" s="848"/>
      <c r="C35" s="577"/>
      <c r="D35" s="577"/>
      <c r="E35" s="577"/>
      <c r="F35" s="569"/>
      <c r="G35" s="559"/>
      <c r="H35" s="1090"/>
      <c r="I35" s="586"/>
      <c r="J35" s="572"/>
      <c r="K35" s="567"/>
      <c r="L35" s="559"/>
      <c r="M35" s="559"/>
      <c r="N35" s="566"/>
      <c r="O35" s="577"/>
    </row>
    <row r="36" spans="1:15" s="565" customFormat="1" ht="21.6" customHeight="1">
      <c r="A36" s="577"/>
      <c r="B36" s="848"/>
      <c r="C36" s="577"/>
      <c r="D36" s="577"/>
      <c r="E36" s="577" t="s">
        <v>824</v>
      </c>
      <c r="F36" s="569"/>
      <c r="G36" s="559"/>
      <c r="H36" s="1090"/>
      <c r="I36" s="586"/>
      <c r="J36" s="572"/>
      <c r="K36" s="567"/>
      <c r="L36" s="559"/>
      <c r="M36" s="559"/>
      <c r="N36" s="566"/>
      <c r="O36" s="577"/>
    </row>
    <row r="37" spans="1:15" s="565" customFormat="1" ht="21.6" customHeight="1">
      <c r="A37" s="577"/>
      <c r="B37" s="555"/>
      <c r="C37" s="566"/>
      <c r="D37" s="586"/>
      <c r="E37" s="577" t="s">
        <v>824</v>
      </c>
      <c r="F37" s="569"/>
      <c r="G37" s="559"/>
      <c r="H37" s="1090"/>
      <c r="I37" s="586"/>
      <c r="J37" s="572"/>
      <c r="K37" s="567"/>
      <c r="L37" s="559"/>
      <c r="M37" s="559"/>
      <c r="N37" s="566"/>
      <c r="O37" s="577"/>
    </row>
    <row r="38" spans="1:15" s="565" customFormat="1" ht="21.6" customHeight="1">
      <c r="A38" s="577"/>
      <c r="B38" s="571"/>
      <c r="C38" s="572"/>
      <c r="D38" s="574"/>
      <c r="F38" s="567"/>
      <c r="G38" s="848"/>
      <c r="H38" s="848"/>
      <c r="I38" s="577"/>
      <c r="J38" s="577"/>
      <c r="K38" s="567"/>
      <c r="L38" s="555"/>
      <c r="M38" s="559"/>
      <c r="N38" s="884"/>
      <c r="O38" s="577"/>
    </row>
    <row r="39" spans="1:15" s="565" customFormat="1" ht="21.6" customHeight="1" thickBot="1">
      <c r="A39" s="577"/>
      <c r="B39" s="598"/>
      <c r="C39" s="599"/>
      <c r="D39" s="892"/>
      <c r="E39" s="597"/>
      <c r="F39" s="893"/>
      <c r="G39" s="601"/>
      <c r="H39" s="601"/>
      <c r="I39" s="894"/>
      <c r="J39" s="600"/>
      <c r="K39" s="567"/>
      <c r="L39" s="895"/>
      <c r="M39" s="601"/>
      <c r="N39" s="894"/>
      <c r="O39" s="600"/>
    </row>
    <row r="40" spans="1:15" s="565" customFormat="1" ht="21" customHeight="1">
      <c r="A40" s="577"/>
      <c r="B40" s="1189" t="s">
        <v>827</v>
      </c>
      <c r="C40" s="603"/>
      <c r="D40" s="896"/>
      <c r="E40" s="897"/>
      <c r="F40" s="592"/>
      <c r="G40" s="1085"/>
      <c r="H40" s="1085"/>
      <c r="I40" s="898"/>
      <c r="J40" s="899"/>
      <c r="K40" s="686"/>
      <c r="L40" s="559"/>
      <c r="M40" s="559"/>
      <c r="N40" s="593"/>
      <c r="O40" s="860"/>
    </row>
    <row r="41" spans="1:15" s="565" customFormat="1" ht="21" customHeight="1">
      <c r="A41" s="577"/>
      <c r="B41" s="611"/>
      <c r="C41" s="566" t="s">
        <v>346</v>
      </c>
      <c r="D41" s="611">
        <v>0</v>
      </c>
      <c r="E41" s="900"/>
      <c r="F41" s="592"/>
      <c r="G41" s="593"/>
      <c r="H41" s="593"/>
      <c r="I41" s="902"/>
      <c r="J41" s="693"/>
      <c r="K41" s="686"/>
      <c r="L41" s="626"/>
      <c r="M41" s="626"/>
      <c r="N41" s="901"/>
      <c r="O41" s="690"/>
    </row>
    <row r="42" spans="1:15" s="565" customFormat="1" ht="21" customHeight="1">
      <c r="A42" s="577"/>
      <c r="B42" s="567"/>
      <c r="C42" s="566" t="s">
        <v>347</v>
      </c>
      <c r="D42" s="567">
        <v>0</v>
      </c>
      <c r="E42" s="569"/>
      <c r="F42" s="592"/>
      <c r="G42" s="593"/>
      <c r="H42" s="593"/>
      <c r="I42" s="901"/>
      <c r="J42" s="690"/>
      <c r="K42" s="686"/>
      <c r="L42" s="593"/>
      <c r="M42" s="593"/>
      <c r="N42" s="593"/>
      <c r="O42" s="690"/>
    </row>
    <row r="43" spans="1:15" s="565" customFormat="1" ht="21" customHeight="1">
      <c r="A43" s="577"/>
      <c r="B43" s="567"/>
      <c r="C43" s="566" t="s">
        <v>348</v>
      </c>
      <c r="D43" s="621">
        <v>0</v>
      </c>
      <c r="E43" s="623"/>
      <c r="F43" s="903"/>
      <c r="G43" s="593"/>
      <c r="H43" s="593"/>
      <c r="I43" s="901"/>
      <c r="J43" s="693"/>
      <c r="K43" s="904"/>
      <c r="L43" s="686"/>
      <c r="M43" s="593"/>
      <c r="N43" s="593"/>
      <c r="O43" s="693"/>
    </row>
    <row r="44" spans="1:15" s="565" customFormat="1" ht="21" customHeight="1">
      <c r="A44" s="577"/>
      <c r="B44" s="567"/>
      <c r="C44" s="566" t="s">
        <v>353</v>
      </c>
      <c r="D44" s="621">
        <v>0</v>
      </c>
      <c r="E44" s="623"/>
      <c r="F44" s="903"/>
      <c r="G44" s="685"/>
      <c r="H44" s="682"/>
      <c r="I44" s="902"/>
      <c r="J44" s="693"/>
      <c r="K44" s="904"/>
      <c r="L44" s="686"/>
      <c r="M44" s="593"/>
      <c r="N44" s="593"/>
      <c r="O44" s="693"/>
    </row>
    <row r="45" spans="1:15" s="565" customFormat="1" ht="21.6" customHeight="1" thickBot="1">
      <c r="A45" s="577"/>
      <c r="B45" s="611"/>
      <c r="C45" s="566" t="s">
        <v>349</v>
      </c>
      <c r="D45" s="611"/>
      <c r="E45" s="900"/>
      <c r="F45" s="905"/>
      <c r="G45" s="686"/>
      <c r="H45" s="990"/>
      <c r="I45" s="902"/>
      <c r="J45" s="685"/>
      <c r="K45" s="906"/>
      <c r="L45" s="686"/>
      <c r="M45" s="593"/>
      <c r="N45" s="593"/>
      <c r="O45" s="907"/>
    </row>
    <row r="46" spans="1:15" s="565" customFormat="1" ht="17.399999999999999">
      <c r="A46" s="577"/>
      <c r="B46" s="611"/>
      <c r="C46" s="566" t="s">
        <v>343</v>
      </c>
      <c r="D46" s="908"/>
      <c r="E46" s="900"/>
      <c r="F46" s="849"/>
      <c r="G46" s="685"/>
      <c r="H46" s="626"/>
      <c r="I46" s="902"/>
      <c r="J46" s="685"/>
      <c r="K46" s="693"/>
      <c r="L46" s="686"/>
      <c r="M46" s="593"/>
      <c r="N46" s="593"/>
      <c r="O46" s="690"/>
    </row>
    <row r="47" spans="1:15" s="565" customFormat="1" ht="17.399999999999999">
      <c r="A47" s="569"/>
      <c r="B47" s="611"/>
      <c r="C47" s="566" t="s">
        <v>344</v>
      </c>
      <c r="D47" s="611"/>
      <c r="E47" s="900"/>
      <c r="F47" s="569"/>
      <c r="G47" s="685"/>
      <c r="H47" s="593"/>
      <c r="I47" s="901"/>
      <c r="J47" s="685"/>
      <c r="K47" s="693"/>
      <c r="L47" s="686"/>
      <c r="M47" s="593"/>
      <c r="N47" s="593"/>
      <c r="O47" s="690"/>
    </row>
    <row r="48" spans="1:15" s="565" customFormat="1" ht="17.399999999999999">
      <c r="A48" s="569"/>
      <c r="B48" s="611"/>
      <c r="C48" s="566" t="s">
        <v>350</v>
      </c>
      <c r="D48" s="611"/>
      <c r="E48" s="900"/>
      <c r="F48" s="569"/>
      <c r="G48" s="685"/>
      <c r="H48" s="626"/>
      <c r="I48" s="625"/>
      <c r="J48" s="685"/>
      <c r="K48" s="690"/>
      <c r="L48" s="686"/>
      <c r="M48" s="593"/>
      <c r="N48" s="593"/>
      <c r="O48" s="690"/>
    </row>
    <row r="49" spans="1:15" s="565" customFormat="1" ht="17.399999999999999">
      <c r="A49" s="577"/>
      <c r="B49" s="611"/>
      <c r="C49" s="566" t="s">
        <v>282</v>
      </c>
      <c r="D49" s="611">
        <v>0</v>
      </c>
      <c r="E49" s="900"/>
      <c r="F49" s="623"/>
      <c r="G49" s="685"/>
      <c r="H49" s="626"/>
      <c r="I49" s="625"/>
      <c r="J49" s="685"/>
      <c r="K49" s="693"/>
      <c r="L49" s="686"/>
      <c r="M49" s="593"/>
      <c r="N49" s="593"/>
      <c r="O49" s="690"/>
    </row>
    <row r="50" spans="1:15" s="565" customFormat="1" ht="17.399999999999999">
      <c r="A50" s="577"/>
      <c r="B50" s="611"/>
      <c r="C50" s="566" t="s">
        <v>283</v>
      </c>
      <c r="D50" s="611"/>
      <c r="E50" s="900"/>
      <c r="F50" s="569"/>
      <c r="G50" s="686"/>
      <c r="H50" s="626"/>
      <c r="I50" s="625"/>
      <c r="J50" s="685"/>
      <c r="K50" s="685"/>
      <c r="L50" s="686"/>
      <c r="M50" s="626"/>
      <c r="N50" s="626"/>
      <c r="O50" s="690"/>
    </row>
    <row r="51" spans="1:15" s="565" customFormat="1" ht="17.399999999999999">
      <c r="A51" s="577"/>
      <c r="B51" s="567"/>
      <c r="C51" s="566" t="s">
        <v>284</v>
      </c>
      <c r="D51" s="567">
        <v>0</v>
      </c>
      <c r="E51" s="569"/>
      <c r="F51" s="569"/>
      <c r="G51" s="685"/>
      <c r="H51" s="593"/>
      <c r="I51" s="626"/>
      <c r="J51" s="690"/>
      <c r="K51" s="685"/>
      <c r="L51" s="686"/>
      <c r="M51" s="626"/>
      <c r="N51" s="625"/>
      <c r="O51" s="693"/>
    </row>
    <row r="52" spans="1:15" s="565" customFormat="1" ht="17.399999999999999">
      <c r="A52" s="577"/>
      <c r="B52" s="567"/>
      <c r="C52" s="566" t="s">
        <v>285</v>
      </c>
      <c r="D52" s="567">
        <v>0</v>
      </c>
      <c r="E52" s="569"/>
      <c r="F52" s="569"/>
      <c r="G52" s="685"/>
      <c r="H52" s="626"/>
      <c r="I52" s="625"/>
      <c r="J52" s="690"/>
      <c r="K52" s="685"/>
      <c r="L52" s="686"/>
      <c r="M52" s="626"/>
      <c r="N52" s="626"/>
      <c r="O52" s="686"/>
    </row>
    <row r="53" spans="1:15" s="565" customFormat="1" ht="17.399999999999999">
      <c r="A53" s="577"/>
      <c r="B53" s="611"/>
      <c r="C53" s="566" t="s">
        <v>286</v>
      </c>
      <c r="D53" s="909">
        <v>0</v>
      </c>
      <c r="E53" s="910"/>
      <c r="F53" s="569"/>
      <c r="G53" s="685"/>
      <c r="H53" s="626"/>
      <c r="I53" s="625"/>
      <c r="J53" s="690"/>
      <c r="K53" s="685"/>
      <c r="L53" s="686"/>
      <c r="M53" s="626"/>
      <c r="N53" s="626"/>
      <c r="O53" s="686"/>
    </row>
    <row r="54" spans="1:15" s="565" customFormat="1" ht="17.399999999999999">
      <c r="A54" s="577"/>
      <c r="B54" s="611"/>
      <c r="C54" s="566" t="s">
        <v>287</v>
      </c>
      <c r="D54" s="911">
        <v>0</v>
      </c>
      <c r="E54" s="910"/>
      <c r="F54" s="569"/>
      <c r="G54" s="685"/>
      <c r="H54" s="562"/>
      <c r="I54" s="693"/>
      <c r="J54" s="690"/>
      <c r="K54" s="685"/>
      <c r="L54" s="686"/>
      <c r="M54" s="562"/>
      <c r="N54" s="685"/>
      <c r="O54" s="686"/>
    </row>
    <row r="55" spans="1:15" s="565" customFormat="1" ht="17.399999999999999">
      <c r="A55" s="577"/>
      <c r="B55" s="912"/>
      <c r="C55" s="566" t="s">
        <v>338</v>
      </c>
      <c r="D55" s="911">
        <v>0</v>
      </c>
      <c r="E55" s="910"/>
      <c r="F55" s="569"/>
      <c r="G55" s="567"/>
      <c r="H55" s="566"/>
      <c r="I55" s="567" t="s">
        <v>56</v>
      </c>
      <c r="J55" s="694">
        <f>7.6*COUNTA(I40:I54)</f>
        <v>0</v>
      </c>
      <c r="K55" s="617"/>
      <c r="L55" s="567"/>
      <c r="M55" s="562"/>
      <c r="N55" s="608" t="s">
        <v>57</v>
      </c>
      <c r="O55" s="566">
        <f>7.5*COUNTA(N42:N55)</f>
        <v>7.5</v>
      </c>
    </row>
    <row r="56" spans="1:15" s="565" customFormat="1" ht="17.399999999999999">
      <c r="B56" s="634" t="s">
        <v>351</v>
      </c>
      <c r="C56" s="590"/>
      <c r="D56" s="590"/>
      <c r="G56" s="590"/>
      <c r="H56" s="590"/>
      <c r="I56" s="590"/>
      <c r="L56" s="590"/>
      <c r="M56" s="590"/>
      <c r="N56" s="590"/>
    </row>
    <row r="57" spans="1:15" s="565" customFormat="1" ht="17.399999999999999">
      <c r="B57" s="590"/>
      <c r="C57" s="590"/>
      <c r="D57" s="590"/>
      <c r="G57" s="590"/>
      <c r="H57" s="590"/>
      <c r="I57" s="590"/>
      <c r="L57" s="590"/>
      <c r="M57" s="590"/>
      <c r="N57" s="590"/>
    </row>
    <row r="58" spans="1:15">
      <c r="F58" s="554"/>
      <c r="J58" s="554"/>
      <c r="K58" s="554"/>
    </row>
    <row r="59" spans="1:15">
      <c r="F59" s="554"/>
      <c r="J59" s="554"/>
      <c r="K59" s="554"/>
    </row>
    <row r="60" spans="1:15" s="565" customFormat="1" ht="17.399999999999999">
      <c r="B60" s="590"/>
      <c r="C60" s="590"/>
      <c r="D60" s="590"/>
      <c r="G60" s="590"/>
      <c r="H60" s="590"/>
      <c r="I60" s="590"/>
      <c r="L60" s="635"/>
      <c r="M60" s="590"/>
      <c r="N60" s="590"/>
    </row>
    <row r="61" spans="1:15">
      <c r="F61" s="554"/>
      <c r="J61" s="554"/>
      <c r="K61" s="554"/>
    </row>
    <row r="62" spans="1:15">
      <c r="F62" s="554"/>
      <c r="J62" s="554"/>
      <c r="K62" s="554"/>
    </row>
  </sheetData>
  <mergeCells count="5">
    <mergeCell ref="A1:I1"/>
    <mergeCell ref="A2:E2"/>
    <mergeCell ref="G2:J2"/>
    <mergeCell ref="L2:O2"/>
    <mergeCell ref="L1:O1"/>
  </mergeCells>
  <phoneticPr fontId="40" type="noConversion"/>
  <conditionalFormatting sqref="L41:N41 B14:C16 G40:I40 A3:D3 K3 A5:A32 F24:F28 F9:F14 D4 F21 B19:D19 F40:F60 B55 K20:K24 K16:K17 N13:N14 D55:E55 I7:I8 D27:D28 J40:K45 K9:K14 D8:D9 D6 E40:E54 F5:F6 J7 M11:N11 M5 M10 M25 B37:D37 E33:E34 D21:D25 I5:J5 D13:D14 D34 I39:I46 D30:D31 J15:J17 I3:I4 D17:D18 B38 F35:F38 D38 I15:I37 I10:I13 J9:J13 P3:XFD45 L38:M39 K31:K39 L28:N29 O26:O27">
    <cfRule type="cellIs" dxfId="2885" priority="557" operator="equal">
      <formula>"Prep"</formula>
    </cfRule>
    <cfRule type="cellIs" dxfId="2884" priority="558" operator="equal">
      <formula>"SL"</formula>
    </cfRule>
    <cfRule type="cellIs" dxfId="2883" priority="559" operator="equal">
      <formula>"AL"</formula>
    </cfRule>
  </conditionalFormatting>
  <conditionalFormatting sqref="G46:H46 B8:C8 B14:D16 G44:H44 G40:I40 A3:D4 A5 B18:D19 B21:D22 B24:D24 D8:D10 D6 N26 G25:G26 L41:N41 G7:I8 B27:D28 N15:N17 L15:M15 K16:L17 L13:L14 K9:K14 K3:N3 J7 M5:N5 M25:N25 L8:N8 A23:B23 D23 N28:N29 D25 I5:J5 G3:I3 B13 G10 D13 D34 I39:I47 B30:D31 J15:J17 D17 G28:G37 D37:D38 L21:N21 M10:N11 G12:G13 I15:I37 I10:I13 J9:J13 L38:N39">
    <cfRule type="cellIs" dxfId="2882" priority="555" operator="equal">
      <formula>"SL"</formula>
    </cfRule>
    <cfRule type="cellIs" dxfId="2881" priority="556" operator="equal">
      <formula>"AL"</formula>
    </cfRule>
  </conditionalFormatting>
  <conditionalFormatting sqref="D3:D4 D8:D10 D6 N41 I7:I8 D27:D28 N13:N17 N5 N3 N25:N26 N28:N29 D21:D25 D34 I39:I47 D30:D31 I3:I5 D13:D19 D37:D38 N21 N8:N11 I15:I37 I10:I13 N38:N39">
    <cfRule type="cellIs" dxfId="2880" priority="551" operator="equal">
      <formula>"SL"</formula>
    </cfRule>
    <cfRule type="cellIs" dxfId="2879" priority="552" operator="equal">
      <formula>"SL"</formula>
    </cfRule>
    <cfRule type="cellIs" dxfId="2878" priority="553" operator="equal">
      <formula>"SL"</formula>
    </cfRule>
    <cfRule type="cellIs" dxfId="2877" priority="554" operator="equal">
      <formula>"AL"</formula>
    </cfRule>
  </conditionalFormatting>
  <conditionalFormatting sqref="D24 N26 N15:N17 N3 N21 N8:N11">
    <cfRule type="cellIs" dxfId="2876" priority="549" operator="equal">
      <formula>"NA"</formula>
    </cfRule>
    <cfRule type="cellIs" dxfId="2875" priority="550" operator="equal">
      <formula>"AL"</formula>
    </cfRule>
  </conditionalFormatting>
  <conditionalFormatting sqref="B15:C15">
    <cfRule type="cellIs" dxfId="2874" priority="445" operator="equal">
      <formula>"SL"</formula>
    </cfRule>
    <cfRule type="cellIs" dxfId="2873" priority="446" operator="equal">
      <formula>"AL"</formula>
    </cfRule>
  </conditionalFormatting>
  <conditionalFormatting sqref="G11:H11">
    <cfRule type="cellIs" dxfId="2872" priority="443" operator="equal">
      <formula>"SL"</formula>
    </cfRule>
    <cfRule type="cellIs" dxfId="2871" priority="444" operator="equal">
      <formula>"AL"</formula>
    </cfRule>
  </conditionalFormatting>
  <conditionalFormatting sqref="L8:M8">
    <cfRule type="cellIs" dxfId="2870" priority="439" operator="equal">
      <formula>"SL"</formula>
    </cfRule>
    <cfRule type="cellIs" dxfId="2869" priority="440" operator="equal">
      <formula>"AL"</formula>
    </cfRule>
  </conditionalFormatting>
  <conditionalFormatting sqref="K4 K7">
    <cfRule type="cellIs" dxfId="2868" priority="394" operator="equal">
      <formula>"SL"</formula>
    </cfRule>
    <cfRule type="cellIs" dxfId="2867" priority="395" operator="equal">
      <formula>"AL"</formula>
    </cfRule>
  </conditionalFormatting>
  <conditionalFormatting sqref="K7">
    <cfRule type="cellIs" dxfId="2866" priority="396" operator="equal">
      <formula>"Prep"</formula>
    </cfRule>
    <cfRule type="cellIs" dxfId="2865" priority="397" operator="equal">
      <formula>"SL"</formula>
    </cfRule>
    <cfRule type="cellIs" dxfId="2864" priority="398" operator="equal">
      <formula>"AL"</formula>
    </cfRule>
  </conditionalFormatting>
  <conditionalFormatting sqref="K8 K4:K6">
    <cfRule type="cellIs" dxfId="2863" priority="387" operator="equal">
      <formula>"SL"</formula>
    </cfRule>
    <cfRule type="cellIs" dxfId="2862" priority="388" operator="equal">
      <formula>"AL"</formula>
    </cfRule>
  </conditionalFormatting>
  <conditionalFormatting sqref="K8 K4:K6">
    <cfRule type="cellIs" dxfId="2861" priority="391" operator="equal">
      <formula>"Prep"</formula>
    </cfRule>
    <cfRule type="cellIs" dxfId="2860" priority="392" operator="equal">
      <formula>"SL"</formula>
    </cfRule>
    <cfRule type="cellIs" dxfId="2859" priority="393" operator="equal">
      <formula>"AL"</formula>
    </cfRule>
  </conditionalFormatting>
  <conditionalFormatting sqref="K3">
    <cfRule type="cellIs" dxfId="2858" priority="389" operator="equal">
      <formula>"SL"</formula>
    </cfRule>
    <cfRule type="cellIs" dxfId="2857" priority="390" operator="equal">
      <formula>"AL"</formula>
    </cfRule>
  </conditionalFormatting>
  <conditionalFormatting sqref="F3">
    <cfRule type="cellIs" dxfId="2856" priority="384" operator="equal">
      <formula>"Prep"</formula>
    </cfRule>
    <cfRule type="cellIs" dxfId="2855" priority="385" operator="equal">
      <formula>"SL"</formula>
    </cfRule>
    <cfRule type="cellIs" dxfId="2854" priority="386" operator="equal">
      <formula>"AL"</formula>
    </cfRule>
  </conditionalFormatting>
  <conditionalFormatting sqref="F3">
    <cfRule type="cellIs" dxfId="2853" priority="382" operator="equal">
      <formula>"SL"</formula>
    </cfRule>
    <cfRule type="cellIs" dxfId="2852" priority="383" operator="equal">
      <formula>"AL"</formula>
    </cfRule>
  </conditionalFormatting>
  <conditionalFormatting sqref="F3">
    <cfRule type="cellIs" dxfId="2851" priority="380" operator="equal">
      <formula>"SL"</formula>
    </cfRule>
    <cfRule type="cellIs" dxfId="2850" priority="381" operator="equal">
      <formula>"AL"</formula>
    </cfRule>
  </conditionalFormatting>
  <conditionalFormatting sqref="B40:B54">
    <cfRule type="cellIs" dxfId="2849" priority="354" operator="equal">
      <formula>"Prep"</formula>
    </cfRule>
    <cfRule type="cellIs" dxfId="2848" priority="355" operator="equal">
      <formula>"SL"</formula>
    </cfRule>
    <cfRule type="cellIs" dxfId="2847" priority="356" operator="equal">
      <formula>"AL"</formula>
    </cfRule>
  </conditionalFormatting>
  <conditionalFormatting sqref="D40:D53">
    <cfRule type="cellIs" dxfId="2846" priority="349" operator="equal">
      <formula>"Prep"</formula>
    </cfRule>
    <cfRule type="cellIs" dxfId="2845" priority="350" operator="equal">
      <formula>"SL"</formula>
    </cfRule>
    <cfRule type="cellIs" dxfId="2844" priority="351" operator="equal">
      <formula>"AL"</formula>
    </cfRule>
  </conditionalFormatting>
  <conditionalFormatting sqref="G22:H23 B40:B55 A57:F1048576 L15:N16 A5:A7 F5:I5 C56:F56 I16 G17:I17 G25:H26 L40:O1048576 F7:I8 A11:A12 N15:N17 D40:F55 H27 A3:D4 A1:I1 K1:L1 C25:D25 A2:F2 A8:D10 B6:D6 C24:C26 K2:O2 F6 F3:I3 F4 L5:N5 K3:N3 K4:K14 L25:N26 L8:N8 G28:I28 G23:I23 B26:D28 B33:D33 L28:N29 A13:D16 B34 D34 G39:I39 G40:J1048576 G24:G25 B30:D31 G20:H20 B17:D24 G28:H37 L32:L37 N32:N37 F9:F38 B37:D38 L21:N21 L10:N11 I18:I37 G15:I15 G9:I13 P1:XFD1048576 A17:A56 K16:K1048576 L38:N39">
    <cfRule type="cellIs" dxfId="2843" priority="342" operator="equal">
      <formula>"SL"</formula>
    </cfRule>
    <cfRule type="cellIs" dxfId="2842" priority="343" operator="equal">
      <formula>"AL"</formula>
    </cfRule>
    <cfRule type="cellIs" dxfId="2841" priority="344" operator="equal">
      <formula>"WC"</formula>
    </cfRule>
    <cfRule type="cellIs" dxfId="2840" priority="345" operator="equal">
      <formula>"TR"</formula>
    </cfRule>
  </conditionalFormatting>
  <conditionalFormatting sqref="B10">
    <cfRule type="cellIs" dxfId="2839" priority="301" operator="equal">
      <formula>"SL"</formula>
    </cfRule>
    <cfRule type="cellIs" dxfId="2838" priority="302" operator="equal">
      <formula>"AL"</formula>
    </cfRule>
  </conditionalFormatting>
  <conditionalFormatting sqref="G21:H21 G45:H45 B38:D38 L13:M14 L16:M17 G6:I7 B5:D6 M11 G24:H26 B9:D10 G9:I9 H27 C25 B23:C24 L28:N29 G4 H3 B13:C13 G10:H10 G28:H37 G18:H19 G15:H15 G12:H13">
    <cfRule type="expression" dxfId="2837" priority="294">
      <formula>ROW()=CELL("ROW")</formula>
    </cfRule>
  </conditionalFormatting>
  <conditionalFormatting sqref="G21:H21 G45:H45 B38:D38 L13:M14 L16:M17 G6:I7 B5:D6 M11 G24:H26 B9:D10 G9:I9 H27 C25 B23:C24 L28:N29 G4 H3 B13:C13 G10:H10 G28:H37 G18:H19 G15:H15 G12:H13">
    <cfRule type="expression" dxfId="2836" priority="293">
      <formula>ROW()=CELL("ROW")</formula>
    </cfRule>
  </conditionalFormatting>
  <conditionalFormatting sqref="B39">
    <cfRule type="cellIs" dxfId="2835" priority="279" operator="equal">
      <formula>"SL"</formula>
    </cfRule>
    <cfRule type="cellIs" dxfId="2834" priority="280" operator="equal">
      <formula>"AL"</formula>
    </cfRule>
  </conditionalFormatting>
  <conditionalFormatting sqref="B39:C39">
    <cfRule type="expression" dxfId="2833" priority="278">
      <formula>ROW()=CELL("ROW")</formula>
    </cfRule>
  </conditionalFormatting>
  <conditionalFormatting sqref="B39:C39">
    <cfRule type="expression" dxfId="2832" priority="277">
      <formula>ROW()=CELL("ROW")</formula>
    </cfRule>
  </conditionalFormatting>
  <conditionalFormatting sqref="D39">
    <cfRule type="expression" dxfId="2831" priority="276">
      <formula>ROW()=CELL("ROW")</formula>
    </cfRule>
  </conditionalFormatting>
  <conditionalFormatting sqref="D39">
    <cfRule type="expression" dxfId="2830" priority="275">
      <formula>ROW()=CELL("ROW")</formula>
    </cfRule>
  </conditionalFormatting>
  <conditionalFormatting sqref="L13:N14">
    <cfRule type="cellIs" dxfId="2829" priority="235" operator="equal">
      <formula>"AL"</formula>
    </cfRule>
    <cfRule type="cellIs" dxfId="2828" priority="236" operator="equal">
      <formula>"TR"</formula>
    </cfRule>
    <cfRule type="cellIs" dxfId="2827" priority="237" operator="equal">
      <formula>"WC"</formula>
    </cfRule>
  </conditionalFormatting>
  <conditionalFormatting sqref="L18">
    <cfRule type="cellIs" dxfId="2826" priority="203" operator="equal">
      <formula>"SL"</formula>
    </cfRule>
    <cfRule type="cellIs" dxfId="2825" priority="204" operator="equal">
      <formula>"AL"</formula>
    </cfRule>
  </conditionalFormatting>
  <conditionalFormatting sqref="L18:N18">
    <cfRule type="expression" dxfId="2824" priority="202">
      <formula>ROW()=CELL("ROW")</formula>
    </cfRule>
  </conditionalFormatting>
  <conditionalFormatting sqref="L18:N18">
    <cfRule type="expression" dxfId="2823" priority="201">
      <formula>ROW()=CELL("ROW")</formula>
    </cfRule>
  </conditionalFormatting>
  <conditionalFormatting sqref="B56">
    <cfRule type="cellIs" dxfId="2822" priority="198" operator="equal">
      <formula>"AL"</formula>
    </cfRule>
    <cfRule type="cellIs" dxfId="2821" priority="199" operator="equal">
      <formula>"TR"</formula>
    </cfRule>
    <cfRule type="cellIs" dxfId="2820" priority="200" operator="equal">
      <formula>"WC"</formula>
    </cfRule>
  </conditionalFormatting>
  <conditionalFormatting sqref="C40:C41 C45:C55">
    <cfRule type="cellIs" dxfId="2819" priority="195" operator="equal">
      <formula>"Prep"</formula>
    </cfRule>
    <cfRule type="cellIs" dxfId="2818" priority="196" operator="equal">
      <formula>"SL"</formula>
    </cfRule>
    <cfRule type="cellIs" dxfId="2817" priority="197" operator="equal">
      <formula>"AL"</formula>
    </cfRule>
  </conditionalFormatting>
  <conditionalFormatting sqref="C40:C43 C45:C55 J5 E33:E34 O26:O27 J15:J19 J7:J13 E39 J21:J39">
    <cfRule type="cellIs" dxfId="2816" priority="193" operator="equal">
      <formula>"WC"</formula>
    </cfRule>
    <cfRule type="cellIs" dxfId="2815" priority="194" operator="equal">
      <formula>"TR"</formula>
    </cfRule>
  </conditionalFormatting>
  <conditionalFormatting sqref="D54">
    <cfRule type="cellIs" dxfId="2814" priority="178" operator="equal">
      <formula>"Prep"</formula>
    </cfRule>
    <cfRule type="cellIs" dxfId="2813" priority="179" operator="equal">
      <formula>"SL"</formula>
    </cfRule>
    <cfRule type="cellIs" dxfId="2812" priority="180" operator="equal">
      <formula>"AL"</formula>
    </cfRule>
  </conditionalFormatting>
  <conditionalFormatting sqref="C44">
    <cfRule type="cellIs" dxfId="2811" priority="176" operator="equal">
      <formula>"WC"</formula>
    </cfRule>
    <cfRule type="cellIs" dxfId="2810" priority="177" operator="equal">
      <formula>"TR"</formula>
    </cfRule>
  </conditionalFormatting>
  <conditionalFormatting sqref="G2:J2">
    <cfRule type="cellIs" dxfId="2809" priority="172" operator="equal">
      <formula>"WC"</formula>
    </cfRule>
    <cfRule type="cellIs" dxfId="2808" priority="173" operator="equal">
      <formula>"TR"</formula>
    </cfRule>
  </conditionalFormatting>
  <conditionalFormatting sqref="C27">
    <cfRule type="cellIs" dxfId="2807" priority="163" operator="equal">
      <formula>"WC"</formula>
    </cfRule>
    <cfRule type="cellIs" dxfId="2806" priority="164" operator="equal">
      <formula>"TR"</formula>
    </cfRule>
  </conditionalFormatting>
  <conditionalFormatting sqref="J3 J21:J37">
    <cfRule type="cellIs" dxfId="2805" priority="160" operator="equal">
      <formula>"Prep"</formula>
    </cfRule>
    <cfRule type="cellIs" dxfId="2804" priority="161" operator="equal">
      <formula>"SL"</formula>
    </cfRule>
    <cfRule type="cellIs" dxfId="2803" priority="162" operator="equal">
      <formula>"AL"</formula>
    </cfRule>
  </conditionalFormatting>
  <conditionalFormatting sqref="J8">
    <cfRule type="cellIs" dxfId="2802" priority="147" operator="equal">
      <formula>"SL"</formula>
    </cfRule>
    <cfRule type="cellIs" dxfId="2801" priority="148" operator="equal">
      <formula>"AL"</formula>
    </cfRule>
  </conditionalFormatting>
  <conditionalFormatting sqref="J8">
    <cfRule type="cellIs" dxfId="2800" priority="151" operator="equal">
      <formula>"Prep"</formula>
    </cfRule>
    <cfRule type="cellIs" dxfId="2799" priority="152" operator="equal">
      <formula>"SL"</formula>
    </cfRule>
    <cfRule type="cellIs" dxfId="2798" priority="153" operator="equal">
      <formula>"AL"</formula>
    </cfRule>
  </conditionalFormatting>
  <conditionalFormatting sqref="J3">
    <cfRule type="cellIs" dxfId="2797" priority="149" operator="equal">
      <formula>"SL"</formula>
    </cfRule>
    <cfRule type="cellIs" dxfId="2796" priority="150" operator="equal">
      <formula>"AL"</formula>
    </cfRule>
  </conditionalFormatting>
  <conditionalFormatting sqref="J3 E30:E31">
    <cfRule type="cellIs" dxfId="2795" priority="145" operator="equal">
      <formula>"WC"</formula>
    </cfRule>
    <cfRule type="cellIs" dxfId="2794" priority="146" operator="equal">
      <formula>"TR"</formula>
    </cfRule>
  </conditionalFormatting>
  <conditionalFormatting sqref="J4">
    <cfRule type="cellIs" dxfId="2793" priority="141" operator="equal">
      <formula>"SL"</formula>
    </cfRule>
    <cfRule type="cellIs" dxfId="2792" priority="142" operator="equal">
      <formula>"AL"</formula>
    </cfRule>
  </conditionalFormatting>
  <conditionalFormatting sqref="J4">
    <cfRule type="cellIs" dxfId="2791" priority="136" operator="equal">
      <formula>"SL"</formula>
    </cfRule>
    <cfRule type="cellIs" dxfId="2790" priority="137" operator="equal">
      <formula>"AL"</formula>
    </cfRule>
  </conditionalFormatting>
  <conditionalFormatting sqref="J4">
    <cfRule type="cellIs" dxfId="2789" priority="138" operator="equal">
      <formula>"Prep"</formula>
    </cfRule>
    <cfRule type="cellIs" dxfId="2788" priority="139" operator="equal">
      <formula>"SL"</formula>
    </cfRule>
    <cfRule type="cellIs" dxfId="2787" priority="140" operator="equal">
      <formula>"AL"</formula>
    </cfRule>
  </conditionalFormatting>
  <conditionalFormatting sqref="J4">
    <cfRule type="cellIs" dxfId="2786" priority="132" operator="equal">
      <formula>"SL"</formula>
    </cfRule>
    <cfRule type="cellIs" dxfId="2785" priority="133" operator="equal">
      <formula>"AL"</formula>
    </cfRule>
    <cfRule type="cellIs" dxfId="2784" priority="134" operator="equal">
      <formula>"WC"</formula>
    </cfRule>
    <cfRule type="cellIs" dxfId="2783" priority="135" operator="equal">
      <formula>"TR"</formula>
    </cfRule>
  </conditionalFormatting>
  <conditionalFormatting sqref="O22">
    <cfRule type="cellIs" dxfId="2782" priority="123" operator="equal">
      <formula>"SL"</formula>
    </cfRule>
    <cfRule type="cellIs" dxfId="2781" priority="124" operator="equal">
      <formula>"SL"</formula>
    </cfRule>
    <cfRule type="cellIs" dxfId="2780" priority="125" operator="equal">
      <formula>"SL"</formula>
    </cfRule>
    <cfRule type="cellIs" dxfId="2779" priority="126" operator="equal">
      <formula>"AL"</formula>
    </cfRule>
  </conditionalFormatting>
  <conditionalFormatting sqref="O15:O18">
    <cfRule type="cellIs" dxfId="2778" priority="129" operator="equal">
      <formula>"Prep"</formula>
    </cfRule>
    <cfRule type="cellIs" dxfId="2777" priority="130" operator="equal">
      <formula>"SL"</formula>
    </cfRule>
    <cfRule type="cellIs" dxfId="2776" priority="131" operator="equal">
      <formula>"AL"</formula>
    </cfRule>
  </conditionalFormatting>
  <conditionalFormatting sqref="O15:O18">
    <cfRule type="cellIs" dxfId="2775" priority="127" operator="equal">
      <formula>"SL"</formula>
    </cfRule>
    <cfRule type="cellIs" dxfId="2774" priority="128" operator="equal">
      <formula>"AL"</formula>
    </cfRule>
  </conditionalFormatting>
  <conditionalFormatting sqref="O3">
    <cfRule type="cellIs" dxfId="2773" priority="118" operator="equal">
      <formula>"SL"</formula>
    </cfRule>
    <cfRule type="cellIs" dxfId="2772" priority="119" operator="equal">
      <formula>"AL"</formula>
    </cfRule>
  </conditionalFormatting>
  <conditionalFormatting sqref="O3">
    <cfRule type="cellIs" dxfId="2771" priority="120" operator="equal">
      <formula>"Prep"</formula>
    </cfRule>
    <cfRule type="cellIs" dxfId="2770" priority="121" operator="equal">
      <formula>"SL"</formula>
    </cfRule>
    <cfRule type="cellIs" dxfId="2769" priority="122" operator="equal">
      <formula>"AL"</formula>
    </cfRule>
  </conditionalFormatting>
  <conditionalFormatting sqref="O3">
    <cfRule type="cellIs" dxfId="2768" priority="116" operator="equal">
      <formula>"SL"</formula>
    </cfRule>
    <cfRule type="cellIs" dxfId="2767" priority="117" operator="equal">
      <formula>"AL"</formula>
    </cfRule>
  </conditionalFormatting>
  <conditionalFormatting sqref="O7">
    <cfRule type="cellIs" dxfId="2766" priority="111" operator="equal">
      <formula>"SL"</formula>
    </cfRule>
    <cfRule type="cellIs" dxfId="2765" priority="112" operator="equal">
      <formula>"AL"</formula>
    </cfRule>
  </conditionalFormatting>
  <conditionalFormatting sqref="O7">
    <cfRule type="cellIs" dxfId="2764" priority="113" operator="equal">
      <formula>"Prep"</formula>
    </cfRule>
    <cfRule type="cellIs" dxfId="2763" priority="114" operator="equal">
      <formula>"SL"</formula>
    </cfRule>
    <cfRule type="cellIs" dxfId="2762" priority="115" operator="equal">
      <formula>"AL"</formula>
    </cfRule>
  </conditionalFormatting>
  <conditionalFormatting sqref="O7">
    <cfRule type="cellIs" dxfId="2761" priority="109" operator="equal">
      <formula>"SL"</formula>
    </cfRule>
    <cfRule type="cellIs" dxfId="2760" priority="110" operator="equal">
      <formula>"AL"</formula>
    </cfRule>
  </conditionalFormatting>
  <conditionalFormatting sqref="O20:O22 O3:O5 O7:O13 O15:O18">
    <cfRule type="cellIs" dxfId="2759" priority="107" operator="equal">
      <formula>"WC"</formula>
    </cfRule>
    <cfRule type="cellIs" dxfId="2758" priority="108" operator="equal">
      <formula>"TR"</formula>
    </cfRule>
  </conditionalFormatting>
  <conditionalFormatting sqref="O7">
    <cfRule type="cellIs" dxfId="2757" priority="102" operator="equal">
      <formula>"SL"</formula>
    </cfRule>
    <cfRule type="cellIs" dxfId="2756" priority="103" operator="equal">
      <formula>"AL"</formula>
    </cfRule>
  </conditionalFormatting>
  <conditionalFormatting sqref="O7">
    <cfRule type="cellIs" dxfId="2755" priority="104" operator="equal">
      <formula>"Prep"</formula>
    </cfRule>
    <cfRule type="cellIs" dxfId="2754" priority="105" operator="equal">
      <formula>"SL"</formula>
    </cfRule>
    <cfRule type="cellIs" dxfId="2753" priority="106" operator="equal">
      <formula>"AL"</formula>
    </cfRule>
  </conditionalFormatting>
  <conditionalFormatting sqref="O7">
    <cfRule type="cellIs" dxfId="2752" priority="100" operator="equal">
      <formula>"SL"</formula>
    </cfRule>
    <cfRule type="cellIs" dxfId="2751" priority="101" operator="equal">
      <formula>"AL"</formula>
    </cfRule>
  </conditionalFormatting>
  <conditionalFormatting sqref="E15:E17">
    <cfRule type="cellIs" dxfId="2750" priority="89" operator="equal">
      <formula>"SL"</formula>
    </cfRule>
    <cfRule type="cellIs" dxfId="2749" priority="90" operator="equal">
      <formula>"AL"</formula>
    </cfRule>
  </conditionalFormatting>
  <conditionalFormatting sqref="E5 E3 E23:E24 E10:E17">
    <cfRule type="cellIs" dxfId="2748" priority="91" operator="equal">
      <formula>"Prep"</formula>
    </cfRule>
    <cfRule type="cellIs" dxfId="2747" priority="92" operator="equal">
      <formula>"SL"</formula>
    </cfRule>
    <cfRule type="cellIs" dxfId="2746" priority="93" operator="equal">
      <formula>"AL"</formula>
    </cfRule>
  </conditionalFormatting>
  <conditionalFormatting sqref="E5">
    <cfRule type="cellIs" dxfId="2745" priority="86" operator="equal">
      <formula>"Prep"</formula>
    </cfRule>
    <cfRule type="cellIs" dxfId="2744" priority="87" operator="equal">
      <formula>"SL"</formula>
    </cfRule>
    <cfRule type="cellIs" dxfId="2743" priority="88" operator="equal">
      <formula>"AL"</formula>
    </cfRule>
  </conditionalFormatting>
  <conditionalFormatting sqref="E3">
    <cfRule type="cellIs" dxfId="2742" priority="84" operator="equal">
      <formula>"SL"</formula>
    </cfRule>
    <cfRule type="cellIs" dxfId="2741" priority="85" operator="equal">
      <formula>"AL"</formula>
    </cfRule>
  </conditionalFormatting>
  <conditionalFormatting sqref="E3">
    <cfRule type="cellIs" dxfId="2740" priority="82" operator="equal">
      <formula>"SL"</formula>
    </cfRule>
    <cfRule type="cellIs" dxfId="2739" priority="83" operator="equal">
      <formula>"AL"</formula>
    </cfRule>
  </conditionalFormatting>
  <conditionalFormatting sqref="E3:E6 E22:E24 E10:E18">
    <cfRule type="cellIs" dxfId="2738" priority="80" operator="equal">
      <formula>"WC"</formula>
    </cfRule>
    <cfRule type="cellIs" dxfId="2737" priority="81" operator="equal">
      <formula>"TR"</formula>
    </cfRule>
  </conditionalFormatting>
  <conditionalFormatting sqref="E14">
    <cfRule type="expression" dxfId="2736" priority="79">
      <formula>ROW()=CELL("ROW")</formula>
    </cfRule>
  </conditionalFormatting>
  <conditionalFormatting sqref="E14">
    <cfRule type="expression" dxfId="2735" priority="78">
      <formula>ROW()=CELL("ROW")</formula>
    </cfRule>
  </conditionalFormatting>
  <conditionalFormatting sqref="E32">
    <cfRule type="cellIs" dxfId="2734" priority="76" operator="equal">
      <formula>"WC"</formula>
    </cfRule>
    <cfRule type="cellIs" dxfId="2733" priority="77" operator="equal">
      <formula>"TR"</formula>
    </cfRule>
  </conditionalFormatting>
  <conditionalFormatting sqref="E26">
    <cfRule type="cellIs" dxfId="2732" priority="74" operator="equal">
      <formula>"SL"</formula>
    </cfRule>
    <cfRule type="cellIs" dxfId="2731" priority="75" operator="equal">
      <formula>"AL"</formula>
    </cfRule>
  </conditionalFormatting>
  <conditionalFormatting sqref="E26:E28">
    <cfRule type="cellIs" dxfId="2730" priority="70" operator="equal">
      <formula>"SL"</formula>
    </cfRule>
    <cfRule type="cellIs" dxfId="2729" priority="71" operator="equal">
      <formula>"AL"</formula>
    </cfRule>
    <cfRule type="cellIs" dxfId="2728" priority="72" operator="equal">
      <formula>"WC"</formula>
    </cfRule>
    <cfRule type="cellIs" dxfId="2727" priority="73" operator="equal">
      <formula>"TR"</formula>
    </cfRule>
  </conditionalFormatting>
  <conditionalFormatting sqref="E26:E27">
    <cfRule type="expression" dxfId="2726" priority="69">
      <formula>ROW()=CELL("ROW")</formula>
    </cfRule>
  </conditionalFormatting>
  <conditionalFormatting sqref="E26:E27">
    <cfRule type="expression" dxfId="2725" priority="68">
      <formula>ROW()=CELL("ROW")</formula>
    </cfRule>
  </conditionalFormatting>
  <conditionalFormatting sqref="O23:O24">
    <cfRule type="cellIs" dxfId="2724" priority="59" operator="equal">
      <formula>"WC"</formula>
    </cfRule>
    <cfRule type="cellIs" dxfId="2723" priority="60" operator="equal">
      <formula>"TR"</formula>
    </cfRule>
  </conditionalFormatting>
  <conditionalFormatting sqref="I4">
    <cfRule type="cellIs" dxfId="2722" priority="57" operator="equal">
      <formula>"SL"</formula>
    </cfRule>
    <cfRule type="cellIs" dxfId="2721" priority="58" operator="equal">
      <formula>"AL"</formula>
    </cfRule>
  </conditionalFormatting>
  <conditionalFormatting sqref="I4">
    <cfRule type="cellIs" dxfId="2720" priority="53" operator="equal">
      <formula>"SL"</formula>
    </cfRule>
    <cfRule type="cellIs" dxfId="2719" priority="54" operator="equal">
      <formula>"AL"</formula>
    </cfRule>
    <cfRule type="cellIs" dxfId="2718" priority="55" operator="equal">
      <formula>"WC"</formula>
    </cfRule>
    <cfRule type="cellIs" dxfId="2717" priority="56" operator="equal">
      <formula>"TR"</formula>
    </cfRule>
  </conditionalFormatting>
  <conditionalFormatting sqref="I4">
    <cfRule type="expression" dxfId="2716" priority="52">
      <formula>ROW()=CELL("ROW")</formula>
    </cfRule>
  </conditionalFormatting>
  <conditionalFormatting sqref="I4">
    <cfRule type="expression" dxfId="2715" priority="51">
      <formula>ROW()=CELL("ROW")</formula>
    </cfRule>
  </conditionalFormatting>
  <conditionalFormatting sqref="L9">
    <cfRule type="expression" dxfId="2714" priority="50">
      <formula>ROW()=CELL("ROW")</formula>
    </cfRule>
  </conditionalFormatting>
  <conditionalFormatting sqref="L9">
    <cfRule type="expression" dxfId="2713" priority="49">
      <formula>ROW()=CELL("ROW")</formula>
    </cfRule>
  </conditionalFormatting>
  <conditionalFormatting sqref="L9">
    <cfRule type="cellIs" dxfId="2712" priority="47" operator="equal">
      <formula>"SL"</formula>
    </cfRule>
    <cfRule type="cellIs" dxfId="2711" priority="48" operator="equal">
      <formula>"AL"</formula>
    </cfRule>
  </conditionalFormatting>
  <conditionalFormatting sqref="N9">
    <cfRule type="cellIs" dxfId="2710" priority="39" operator="equal">
      <formula>"SL"</formula>
    </cfRule>
    <cfRule type="cellIs" dxfId="2709" priority="40" operator="equal">
      <formula>"AL"</formula>
    </cfRule>
  </conditionalFormatting>
  <conditionalFormatting sqref="N9">
    <cfRule type="cellIs" dxfId="2708" priority="35" operator="equal">
      <formula>"SL"</formula>
    </cfRule>
    <cfRule type="cellIs" dxfId="2707" priority="36" operator="equal">
      <formula>"AL"</formula>
    </cfRule>
    <cfRule type="cellIs" dxfId="2706" priority="37" operator="equal">
      <formula>"WC"</formula>
    </cfRule>
    <cfRule type="cellIs" dxfId="2705" priority="38" operator="equal">
      <formula>"TR"</formula>
    </cfRule>
  </conditionalFormatting>
  <conditionalFormatting sqref="N22">
    <cfRule type="cellIs" dxfId="2704" priority="26" operator="equal">
      <formula>"Prep"</formula>
    </cfRule>
    <cfRule type="cellIs" dxfId="2703" priority="27" operator="equal">
      <formula>"SL"</formula>
    </cfRule>
    <cfRule type="cellIs" dxfId="2702" priority="28" operator="equal">
      <formula>"AL"</formula>
    </cfRule>
  </conditionalFormatting>
  <conditionalFormatting sqref="N22">
    <cfRule type="cellIs" dxfId="2701" priority="22" operator="equal">
      <formula>"SL"</formula>
    </cfRule>
    <cfRule type="cellIs" dxfId="2700" priority="23" operator="equal">
      <formula>"SL"</formula>
    </cfRule>
    <cfRule type="cellIs" dxfId="2699" priority="24" operator="equal">
      <formula>"SL"</formula>
    </cfRule>
    <cfRule type="cellIs" dxfId="2698" priority="25" operator="equal">
      <formula>"AL"</formula>
    </cfRule>
  </conditionalFormatting>
  <conditionalFormatting sqref="L22:N22">
    <cfRule type="cellIs" dxfId="2697" priority="19" operator="equal">
      <formula>"AL"</formula>
    </cfRule>
    <cfRule type="cellIs" dxfId="2696" priority="20" operator="equal">
      <formula>"TR"</formula>
    </cfRule>
    <cfRule type="cellIs" dxfId="2695" priority="21" operator="equal">
      <formula>"WC"</formula>
    </cfRule>
  </conditionalFormatting>
  <conditionalFormatting sqref="N12">
    <cfRule type="cellIs" dxfId="2694" priority="8" operator="equal">
      <formula>"SL"</formula>
    </cfRule>
    <cfRule type="cellIs" dxfId="2693" priority="9" operator="equal">
      <formula>"SL"</formula>
    </cfRule>
    <cfRule type="cellIs" dxfId="2692" priority="10" operator="equal">
      <formula>"SL"</formula>
    </cfRule>
    <cfRule type="cellIs" dxfId="2691" priority="11" operator="equal">
      <formula>"AL"</formula>
    </cfRule>
  </conditionalFormatting>
  <conditionalFormatting sqref="N12">
    <cfRule type="cellIs" dxfId="2690" priority="12" operator="equal">
      <formula>"Prep"</formula>
    </cfRule>
    <cfRule type="cellIs" dxfId="2689" priority="13" operator="equal">
      <formula>"SL"</formula>
    </cfRule>
    <cfRule type="cellIs" dxfId="2688" priority="14" operator="equal">
      <formula>"AL"</formula>
    </cfRule>
  </conditionalFormatting>
  <conditionalFormatting sqref="N12">
    <cfRule type="cellIs" dxfId="2687" priority="6" operator="equal">
      <formula>"WC"</formula>
    </cfRule>
    <cfRule type="cellIs" dxfId="2686" priority="7" operator="equal">
      <formula>"TR"</formula>
    </cfRule>
  </conditionalFormatting>
  <conditionalFormatting sqref="L12:N12">
    <cfRule type="expression" dxfId="2685" priority="5">
      <formula>ROW()=CELL("ROW")</formula>
    </cfRule>
  </conditionalFormatting>
  <conditionalFormatting sqref="L12:N12">
    <cfRule type="expression" dxfId="2684" priority="4">
      <formula>ROW()=CELL("ROW")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GenerateRoster">
                <anchor moveWithCells="1" sizeWithCells="1">
                  <from>
                    <xdr:col>7</xdr:col>
                    <xdr:colOff>1181100</xdr:colOff>
                    <xdr:row>0</xdr:row>
                    <xdr:rowOff>182880</xdr:rowOff>
                  </from>
                  <to>
                    <xdr:col>8</xdr:col>
                    <xdr:colOff>7620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ResetRoster">
                <anchor moveWithCells="1" sizeWithCells="1">
                  <from>
                    <xdr:col>8</xdr:col>
                    <xdr:colOff>30480</xdr:colOff>
                    <xdr:row>0</xdr:row>
                    <xdr:rowOff>175260</xdr:rowOff>
                  </from>
                  <to>
                    <xdr:col>8</xdr:col>
                    <xdr:colOff>906780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121920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76"/>
  <sheetViews>
    <sheetView showZeros="0" zoomScale="80" zoomScaleNormal="80" workbookViewId="0">
      <selection activeCell="K21" sqref="K21"/>
    </sheetView>
  </sheetViews>
  <sheetFormatPr defaultColWidth="9.109375" defaultRowHeight="17.399999999999999"/>
  <cols>
    <col min="1" max="1" width="18" style="392" customWidth="1"/>
    <col min="2" max="2" width="48" style="392" customWidth="1"/>
    <col min="3" max="3" width="16.33203125" style="396" customWidth="1"/>
    <col min="4" max="4" width="18.6640625" style="396" bestFit="1" customWidth="1"/>
    <col min="5" max="5" width="19.5546875" style="396" customWidth="1"/>
    <col min="6" max="7" width="16.33203125" style="396" customWidth="1"/>
    <col min="8" max="9" width="16.33203125" style="396" bestFit="1" customWidth="1"/>
    <col min="10" max="10" width="4.88671875" style="396" customWidth="1"/>
    <col min="11" max="11" width="34.6640625" style="388" customWidth="1"/>
    <col min="12" max="40" width="10.88671875" style="388" bestFit="1" customWidth="1"/>
    <col min="41" max="41" width="11.33203125" style="388" bestFit="1" customWidth="1"/>
    <col min="42" max="16384" width="9.109375" style="388"/>
  </cols>
  <sheetData>
    <row r="1" spans="1:12" s="979" customFormat="1">
      <c r="A1" s="389" t="s">
        <v>295</v>
      </c>
      <c r="B1" s="389" t="s">
        <v>200</v>
      </c>
      <c r="C1" s="387">
        <f>roster!C1</f>
        <v>46321</v>
      </c>
      <c r="D1" s="387">
        <f t="shared" ref="D1:I1" si="0">C1+1</f>
        <v>46322</v>
      </c>
      <c r="E1" s="387">
        <f t="shared" si="0"/>
        <v>46323</v>
      </c>
      <c r="F1" s="387">
        <f t="shared" si="0"/>
        <v>46324</v>
      </c>
      <c r="G1" s="387">
        <f t="shared" si="0"/>
        <v>46325</v>
      </c>
      <c r="H1" s="387">
        <f t="shared" si="0"/>
        <v>46326</v>
      </c>
      <c r="I1" s="387">
        <f t="shared" si="0"/>
        <v>46327</v>
      </c>
      <c r="J1" s="978"/>
    </row>
    <row r="2" spans="1:12" s="979" customFormat="1">
      <c r="A2" s="389" t="s">
        <v>79</v>
      </c>
      <c r="B2" s="389" t="s">
        <v>78</v>
      </c>
      <c r="C2" s="390" t="s">
        <v>37</v>
      </c>
      <c r="D2" s="390" t="s">
        <v>38</v>
      </c>
      <c r="E2" s="391" t="s">
        <v>39</v>
      </c>
      <c r="F2" s="391" t="s">
        <v>40</v>
      </c>
      <c r="G2" s="391" t="s">
        <v>41</v>
      </c>
      <c r="H2" s="391" t="s">
        <v>42</v>
      </c>
      <c r="I2" s="391" t="s">
        <v>43</v>
      </c>
      <c r="J2" s="978"/>
    </row>
    <row r="3" spans="1:12" s="392" customFormat="1" ht="21.75" customHeight="1">
      <c r="A3" s="1025">
        <v>19900</v>
      </c>
      <c r="B3" s="917" t="s">
        <v>130</v>
      </c>
      <c r="C3" s="918" t="s">
        <v>47</v>
      </c>
      <c r="D3" s="919" t="s">
        <v>47</v>
      </c>
      <c r="E3" s="919" t="s">
        <v>47</v>
      </c>
      <c r="F3" s="919" t="s">
        <v>47</v>
      </c>
      <c r="G3" s="919" t="s">
        <v>47</v>
      </c>
      <c r="H3" s="919"/>
      <c r="I3" s="960" t="s">
        <v>47</v>
      </c>
      <c r="J3" s="920">
        <f>COUNTA(C3:I3)</f>
        <v>6</v>
      </c>
      <c r="K3" s="921"/>
    </row>
    <row r="4" spans="1:12" s="392" customFormat="1" ht="21.75" customHeight="1">
      <c r="A4" s="922">
        <v>19196</v>
      </c>
      <c r="B4" s="711" t="s">
        <v>80</v>
      </c>
      <c r="C4" s="962" t="s">
        <v>47</v>
      </c>
      <c r="D4" s="962" t="s">
        <v>47</v>
      </c>
      <c r="E4" s="961"/>
      <c r="F4" s="962" t="s">
        <v>47</v>
      </c>
      <c r="G4" s="962" t="s">
        <v>47</v>
      </c>
      <c r="H4" s="962" t="s">
        <v>47</v>
      </c>
      <c r="I4" s="405"/>
      <c r="J4" s="920">
        <f t="shared" ref="J4:J35" si="1">COUNTA(C4:I4)</f>
        <v>5</v>
      </c>
      <c r="K4" s="921"/>
    </row>
    <row r="5" spans="1:12" s="392" customFormat="1" ht="21.75" customHeight="1">
      <c r="A5" s="924">
        <v>19891</v>
      </c>
      <c r="B5" s="711" t="s">
        <v>698</v>
      </c>
      <c r="C5" s="962" t="s">
        <v>47</v>
      </c>
      <c r="D5" s="962" t="s">
        <v>47</v>
      </c>
      <c r="E5" s="961"/>
      <c r="F5" s="962" t="s">
        <v>47</v>
      </c>
      <c r="G5" s="962" t="s">
        <v>47</v>
      </c>
      <c r="H5" s="959"/>
      <c r="I5" s="962" t="s">
        <v>47</v>
      </c>
      <c r="J5" s="920">
        <f t="shared" si="1"/>
        <v>5</v>
      </c>
      <c r="K5" s="921"/>
    </row>
    <row r="6" spans="1:12" s="392" customFormat="1" ht="21.75" customHeight="1">
      <c r="A6" s="924">
        <v>17710</v>
      </c>
      <c r="B6" s="711" t="s">
        <v>66</v>
      </c>
      <c r="C6" s="959" t="s">
        <v>47</v>
      </c>
      <c r="D6" s="963"/>
      <c r="E6" s="963"/>
      <c r="F6" s="963"/>
      <c r="G6" s="959" t="s">
        <v>47</v>
      </c>
      <c r="H6" s="964"/>
      <c r="I6" s="959" t="s">
        <v>47</v>
      </c>
      <c r="J6" s="920">
        <f t="shared" si="1"/>
        <v>3</v>
      </c>
      <c r="K6" s="921"/>
    </row>
    <row r="7" spans="1:12" s="392" customFormat="1" ht="21.75" customHeight="1">
      <c r="A7" s="924">
        <v>18140</v>
      </c>
      <c r="B7" s="1006" t="s">
        <v>203</v>
      </c>
      <c r="C7" s="959" t="s">
        <v>47</v>
      </c>
      <c r="D7" s="959" t="s">
        <v>47</v>
      </c>
      <c r="E7" s="959" t="s">
        <v>47</v>
      </c>
      <c r="F7" s="959" t="s">
        <v>47</v>
      </c>
      <c r="G7" s="959" t="s">
        <v>47</v>
      </c>
      <c r="H7" s="959"/>
      <c r="I7" s="959"/>
      <c r="J7" s="920">
        <f t="shared" si="1"/>
        <v>5</v>
      </c>
      <c r="K7" s="921"/>
    </row>
    <row r="8" spans="1:12" s="392" customFormat="1" ht="21.75" customHeight="1">
      <c r="A8" s="924">
        <v>18446</v>
      </c>
      <c r="B8" s="711" t="s">
        <v>382</v>
      </c>
      <c r="C8" s="959"/>
      <c r="D8" s="959" t="s">
        <v>47</v>
      </c>
      <c r="E8" s="957"/>
      <c r="F8" s="957"/>
      <c r="G8" s="959" t="s">
        <v>47</v>
      </c>
      <c r="H8" s="957"/>
      <c r="I8" s="959" t="s">
        <v>47</v>
      </c>
      <c r="J8" s="920">
        <f t="shared" si="1"/>
        <v>3</v>
      </c>
      <c r="K8" s="921"/>
    </row>
    <row r="9" spans="1:12" s="392" customFormat="1" ht="21.75" customHeight="1">
      <c r="A9" s="924">
        <v>16286</v>
      </c>
      <c r="B9" s="711" t="s">
        <v>699</v>
      </c>
      <c r="C9" s="957"/>
      <c r="D9" s="959" t="s">
        <v>47</v>
      </c>
      <c r="E9" s="959" t="s">
        <v>47</v>
      </c>
      <c r="F9" s="959" t="s">
        <v>47</v>
      </c>
      <c r="G9" s="959" t="s">
        <v>47</v>
      </c>
      <c r="H9" s="959" t="s">
        <v>47</v>
      </c>
      <c r="I9" s="959"/>
      <c r="J9" s="920">
        <f t="shared" si="1"/>
        <v>5</v>
      </c>
      <c r="K9" s="921"/>
    </row>
    <row r="10" spans="1:12" s="392" customFormat="1" ht="21.75" customHeight="1">
      <c r="A10" s="922">
        <v>18521</v>
      </c>
      <c r="B10" s="917" t="s">
        <v>206</v>
      </c>
      <c r="C10" s="959" t="s">
        <v>47</v>
      </c>
      <c r="D10" s="959" t="s">
        <v>47</v>
      </c>
      <c r="E10" s="959" t="s">
        <v>47</v>
      </c>
      <c r="F10" s="959"/>
      <c r="G10" s="959" t="s">
        <v>47</v>
      </c>
      <c r="H10" s="959" t="s">
        <v>47</v>
      </c>
      <c r="I10" s="959" t="s">
        <v>47</v>
      </c>
      <c r="J10" s="920">
        <f t="shared" si="1"/>
        <v>6</v>
      </c>
      <c r="K10" s="921"/>
    </row>
    <row r="11" spans="1:12" s="392" customFormat="1" ht="21.75" customHeight="1">
      <c r="A11" s="926">
        <v>22570</v>
      </c>
      <c r="B11" s="927" t="s">
        <v>318</v>
      </c>
      <c r="C11" s="959"/>
      <c r="D11" s="959"/>
      <c r="E11" s="959"/>
      <c r="F11" s="959"/>
      <c r="G11" s="959" t="s">
        <v>47</v>
      </c>
      <c r="H11" s="959" t="s">
        <v>47</v>
      </c>
      <c r="I11" s="959" t="s">
        <v>47</v>
      </c>
      <c r="J11" s="920">
        <f t="shared" si="1"/>
        <v>3</v>
      </c>
      <c r="K11" s="921"/>
    </row>
    <row r="12" spans="1:12" s="392" customFormat="1" ht="21.75" customHeight="1">
      <c r="A12" s="924">
        <v>19659</v>
      </c>
      <c r="B12" s="712" t="s">
        <v>293</v>
      </c>
      <c r="C12" s="959" t="s">
        <v>47</v>
      </c>
      <c r="D12" s="963"/>
      <c r="E12" s="959" t="s">
        <v>47</v>
      </c>
      <c r="F12" s="959" t="s">
        <v>47</v>
      </c>
      <c r="G12" s="959" t="s">
        <v>47</v>
      </c>
      <c r="H12" s="957"/>
      <c r="I12" s="959" t="s">
        <v>47</v>
      </c>
      <c r="J12" s="920">
        <f t="shared" si="1"/>
        <v>5</v>
      </c>
      <c r="K12" s="930"/>
      <c r="L12" s="931"/>
    </row>
    <row r="13" spans="1:12" s="392" customFormat="1" ht="21.75" customHeight="1">
      <c r="A13" s="922">
        <v>22161</v>
      </c>
      <c r="B13" s="1011" t="s">
        <v>700</v>
      </c>
      <c r="C13" s="959" t="s">
        <v>818</v>
      </c>
      <c r="D13" s="959" t="s">
        <v>818</v>
      </c>
      <c r="E13" s="405"/>
      <c r="F13" s="405"/>
      <c r="G13" s="959" t="s">
        <v>818</v>
      </c>
      <c r="H13" s="959" t="s">
        <v>818</v>
      </c>
      <c r="I13" s="959" t="s">
        <v>818</v>
      </c>
      <c r="J13" s="920">
        <f>COUNTA(C13:I13)</f>
        <v>5</v>
      </c>
      <c r="K13" s="930"/>
      <c r="L13" s="931"/>
    </row>
    <row r="14" spans="1:12" s="392" customFormat="1" ht="21.75" customHeight="1">
      <c r="A14" s="922">
        <v>22170</v>
      </c>
      <c r="B14" s="933" t="s">
        <v>303</v>
      </c>
      <c r="C14" s="959" t="s">
        <v>47</v>
      </c>
      <c r="D14" s="959" t="s">
        <v>47</v>
      </c>
      <c r="E14" s="959" t="s">
        <v>47</v>
      </c>
      <c r="F14" s="959"/>
      <c r="H14" s="959" t="s">
        <v>47</v>
      </c>
      <c r="I14" s="959" t="s">
        <v>47</v>
      </c>
      <c r="J14" s="920">
        <f t="shared" si="1"/>
        <v>5</v>
      </c>
      <c r="K14" s="930" t="s">
        <v>726</v>
      </c>
      <c r="L14" s="931"/>
    </row>
    <row r="15" spans="1:12" s="392" customFormat="1" ht="21.75" customHeight="1">
      <c r="A15" s="928">
        <v>18039</v>
      </c>
      <c r="B15" s="929" t="s">
        <v>68</v>
      </c>
      <c r="C15" s="959"/>
      <c r="D15" s="959"/>
      <c r="E15" s="959" t="s">
        <v>47</v>
      </c>
      <c r="F15" s="959"/>
      <c r="G15" s="959" t="s">
        <v>47</v>
      </c>
      <c r="H15" s="959" t="s">
        <v>47</v>
      </c>
      <c r="I15" s="959"/>
      <c r="J15" s="920">
        <f t="shared" si="1"/>
        <v>3</v>
      </c>
      <c r="K15" s="930"/>
      <c r="L15" s="931"/>
    </row>
    <row r="16" spans="1:12" s="392" customFormat="1" ht="21.75" customHeight="1">
      <c r="A16" s="922">
        <v>17721</v>
      </c>
      <c r="B16" s="917" t="s">
        <v>552</v>
      </c>
      <c r="C16" s="965" t="s">
        <v>655</v>
      </c>
      <c r="D16" s="965" t="s">
        <v>655</v>
      </c>
      <c r="E16" s="965" t="s">
        <v>655</v>
      </c>
      <c r="F16" s="965" t="s">
        <v>655</v>
      </c>
      <c r="G16" s="965" t="s">
        <v>655</v>
      </c>
      <c r="H16" s="959"/>
      <c r="I16" s="959"/>
      <c r="J16" s="920">
        <f t="shared" si="1"/>
        <v>5</v>
      </c>
      <c r="K16" s="921" t="s">
        <v>806</v>
      </c>
    </row>
    <row r="17" spans="1:11" s="392" customFormat="1" ht="21.75" customHeight="1">
      <c r="A17" s="926" t="s">
        <v>636</v>
      </c>
      <c r="B17" s="927" t="s">
        <v>804</v>
      </c>
      <c r="C17" s="959" t="s">
        <v>47</v>
      </c>
      <c r="D17" s="959" t="s">
        <v>47</v>
      </c>
      <c r="E17" s="959" t="s">
        <v>47</v>
      </c>
      <c r="F17" s="959"/>
      <c r="G17" s="959" t="s">
        <v>47</v>
      </c>
      <c r="H17" s="966" t="s">
        <v>47</v>
      </c>
      <c r="I17" s="959"/>
      <c r="J17" s="920">
        <f t="shared" si="1"/>
        <v>5</v>
      </c>
      <c r="K17" s="921"/>
    </row>
    <row r="18" spans="1:11" s="392" customFormat="1" ht="21.75" customHeight="1">
      <c r="A18" s="934">
        <v>23479</v>
      </c>
      <c r="B18" s="715" t="s">
        <v>600</v>
      </c>
      <c r="C18" s="975"/>
      <c r="D18" s="975"/>
      <c r="E18" s="959" t="s">
        <v>47</v>
      </c>
      <c r="F18" s="959" t="s">
        <v>47</v>
      </c>
      <c r="G18" s="963"/>
      <c r="H18" s="959" t="s">
        <v>47</v>
      </c>
      <c r="I18" s="959"/>
      <c r="J18" s="920">
        <f t="shared" si="1"/>
        <v>3</v>
      </c>
      <c r="K18" s="921"/>
    </row>
    <row r="19" spans="1:11" ht="21.75" customHeight="1">
      <c r="A19" s="935">
        <v>23845</v>
      </c>
      <c r="B19" s="704" t="s">
        <v>803</v>
      </c>
      <c r="C19" s="962" t="s">
        <v>661</v>
      </c>
      <c r="D19" s="962" t="s">
        <v>661</v>
      </c>
      <c r="E19" s="962" t="s">
        <v>661</v>
      </c>
      <c r="F19" s="962" t="s">
        <v>661</v>
      </c>
      <c r="G19" s="962" t="s">
        <v>661</v>
      </c>
      <c r="H19" s="962"/>
      <c r="I19" s="962"/>
      <c r="J19" s="920">
        <f t="shared" si="1"/>
        <v>5</v>
      </c>
      <c r="K19" s="921"/>
    </row>
    <row r="20" spans="1:11" s="392" customFormat="1" ht="21.75" customHeight="1">
      <c r="A20" s="926">
        <v>23903</v>
      </c>
      <c r="B20" s="929" t="s">
        <v>684</v>
      </c>
      <c r="C20" s="962" t="s">
        <v>47</v>
      </c>
      <c r="D20" s="962"/>
      <c r="E20" s="959" t="s">
        <v>47</v>
      </c>
      <c r="F20" s="962" t="s">
        <v>47</v>
      </c>
      <c r="G20" s="962" t="s">
        <v>47</v>
      </c>
      <c r="H20" s="962"/>
      <c r="I20" s="959" t="s">
        <v>47</v>
      </c>
      <c r="J20" s="920">
        <f t="shared" si="1"/>
        <v>5</v>
      </c>
      <c r="K20" s="921" t="s">
        <v>685</v>
      </c>
    </row>
    <row r="21" spans="1:11" s="392" customFormat="1" ht="21.75" customHeight="1">
      <c r="A21" s="935">
        <v>21316</v>
      </c>
      <c r="B21" s="923" t="s">
        <v>252</v>
      </c>
      <c r="C21" s="962"/>
      <c r="D21" s="962" t="s">
        <v>48</v>
      </c>
      <c r="E21" s="962"/>
      <c r="F21" s="962"/>
      <c r="G21" s="962"/>
      <c r="H21" s="962" t="s">
        <v>610</v>
      </c>
      <c r="I21" s="962" t="s">
        <v>48</v>
      </c>
      <c r="J21" s="920">
        <f t="shared" si="1"/>
        <v>3</v>
      </c>
      <c r="K21" s="936" t="s">
        <v>692</v>
      </c>
    </row>
    <row r="22" spans="1:11" s="392" customFormat="1" ht="21.75" customHeight="1">
      <c r="A22" s="935">
        <v>19386</v>
      </c>
      <c r="B22" s="712" t="s">
        <v>337</v>
      </c>
      <c r="C22" s="962" t="s">
        <v>48</v>
      </c>
      <c r="D22" s="967"/>
      <c r="E22" s="962" t="s">
        <v>48</v>
      </c>
      <c r="F22" s="962" t="s">
        <v>48</v>
      </c>
      <c r="G22" s="962" t="s">
        <v>48</v>
      </c>
      <c r="H22" s="967"/>
      <c r="I22" s="962" t="s">
        <v>48</v>
      </c>
      <c r="J22" s="920">
        <f t="shared" si="1"/>
        <v>5</v>
      </c>
      <c r="K22" s="921"/>
    </row>
    <row r="23" spans="1:11" s="392" customFormat="1" ht="21.75" customHeight="1">
      <c r="A23" s="935">
        <v>23835</v>
      </c>
      <c r="B23" s="711" t="s">
        <v>609</v>
      </c>
      <c r="C23" s="959"/>
      <c r="D23" s="968" t="s">
        <v>48</v>
      </c>
      <c r="E23" s="959" t="s">
        <v>48</v>
      </c>
      <c r="F23" s="959" t="s">
        <v>48</v>
      </c>
      <c r="G23" s="957" t="s">
        <v>48</v>
      </c>
      <c r="H23" s="968" t="s">
        <v>48</v>
      </c>
      <c r="I23" s="957"/>
      <c r="J23" s="920">
        <f t="shared" si="1"/>
        <v>5</v>
      </c>
      <c r="K23" s="921" t="s">
        <v>686</v>
      </c>
    </row>
    <row r="24" spans="1:11" s="392" customFormat="1" ht="21.75" customHeight="1">
      <c r="A24" s="935">
        <v>16272</v>
      </c>
      <c r="B24" s="1008" t="s">
        <v>319</v>
      </c>
      <c r="C24" s="959" t="s">
        <v>207</v>
      </c>
      <c r="D24" s="959" t="s">
        <v>207</v>
      </c>
      <c r="E24" s="959"/>
      <c r="F24" s="959"/>
      <c r="G24" s="959" t="s">
        <v>207</v>
      </c>
      <c r="H24" s="959" t="s">
        <v>207</v>
      </c>
      <c r="I24" s="959" t="s">
        <v>207</v>
      </c>
      <c r="J24" s="920">
        <f t="shared" si="1"/>
        <v>5</v>
      </c>
      <c r="K24" s="392" t="s">
        <v>693</v>
      </c>
    </row>
    <row r="25" spans="1:11" s="392" customFormat="1" ht="21.75" customHeight="1">
      <c r="A25" s="935">
        <v>23080</v>
      </c>
      <c r="B25" s="712" t="s">
        <v>689</v>
      </c>
      <c r="C25" s="959"/>
      <c r="D25" s="959"/>
      <c r="E25" s="396" t="s">
        <v>47</v>
      </c>
      <c r="F25" s="959" t="s">
        <v>47</v>
      </c>
      <c r="G25" s="959" t="s">
        <v>47</v>
      </c>
      <c r="H25" s="959" t="s">
        <v>47</v>
      </c>
      <c r="I25" s="959" t="s">
        <v>47</v>
      </c>
      <c r="J25" s="920">
        <f t="shared" si="1"/>
        <v>5</v>
      </c>
      <c r="K25" s="921" t="s">
        <v>687</v>
      </c>
    </row>
    <row r="26" spans="1:11" s="392" customFormat="1" ht="21.75" customHeight="1">
      <c r="A26" s="935">
        <v>23960</v>
      </c>
      <c r="B26" s="929" t="s">
        <v>694</v>
      </c>
      <c r="C26" s="959"/>
      <c r="D26" s="959" t="s">
        <v>47</v>
      </c>
      <c r="E26" s="959" t="s">
        <v>47</v>
      </c>
      <c r="F26" s="959" t="s">
        <v>47</v>
      </c>
      <c r="G26" s="959" t="s">
        <v>47</v>
      </c>
      <c r="H26" s="959" t="s">
        <v>47</v>
      </c>
      <c r="I26" s="959"/>
      <c r="J26" s="920">
        <f t="shared" si="1"/>
        <v>5</v>
      </c>
      <c r="K26" s="921"/>
    </row>
    <row r="27" spans="1:11" s="392" customFormat="1" ht="21.75" customHeight="1">
      <c r="A27" s="935">
        <v>21231</v>
      </c>
      <c r="B27" s="923" t="s">
        <v>238</v>
      </c>
      <c r="C27" s="975"/>
      <c r="D27" s="969" t="s">
        <v>207</v>
      </c>
      <c r="E27" s="969" t="s">
        <v>207</v>
      </c>
      <c r="F27" s="969" t="s">
        <v>207</v>
      </c>
      <c r="G27" s="969"/>
      <c r="H27" s="969" t="s">
        <v>207</v>
      </c>
      <c r="I27" s="969" t="s">
        <v>207</v>
      </c>
      <c r="J27" s="920">
        <f>COUNTA(C27:I27)</f>
        <v>5</v>
      </c>
      <c r="K27" s="921"/>
    </row>
    <row r="28" spans="1:11" s="392" customFormat="1" ht="21.75" customHeight="1">
      <c r="A28" s="924">
        <v>18729</v>
      </c>
      <c r="B28" s="712" t="s">
        <v>75</v>
      </c>
      <c r="C28" s="970" t="s">
        <v>48</v>
      </c>
      <c r="D28" s="970" t="s">
        <v>48</v>
      </c>
      <c r="E28" s="970" t="s">
        <v>48</v>
      </c>
      <c r="F28" s="970" t="s">
        <v>48</v>
      </c>
      <c r="G28" s="970" t="s">
        <v>48</v>
      </c>
      <c r="H28" s="969"/>
      <c r="I28" s="969"/>
      <c r="J28" s="920">
        <f t="shared" si="1"/>
        <v>5</v>
      </c>
      <c r="K28" s="921" t="s">
        <v>688</v>
      </c>
    </row>
    <row r="29" spans="1:11" s="392" customFormat="1" ht="21.75" customHeight="1">
      <c r="A29" s="937">
        <v>19375</v>
      </c>
      <c r="B29" s="711" t="s">
        <v>86</v>
      </c>
      <c r="C29" s="969" t="s">
        <v>48</v>
      </c>
      <c r="D29" s="969"/>
      <c r="E29" s="969"/>
      <c r="F29" s="969" t="s">
        <v>48</v>
      </c>
      <c r="G29" s="969" t="s">
        <v>48</v>
      </c>
      <c r="H29" s="969"/>
      <c r="I29" s="969" t="s">
        <v>48</v>
      </c>
      <c r="J29" s="920">
        <f t="shared" si="1"/>
        <v>4</v>
      </c>
      <c r="K29" s="921"/>
    </row>
    <row r="30" spans="1:11" s="392" customFormat="1" ht="21.75" customHeight="1">
      <c r="A30" s="924">
        <v>19821</v>
      </c>
      <c r="B30" s="711" t="s">
        <v>125</v>
      </c>
      <c r="C30" s="969" t="s">
        <v>207</v>
      </c>
      <c r="D30" s="969" t="s">
        <v>207</v>
      </c>
      <c r="E30" s="969" t="s">
        <v>207</v>
      </c>
      <c r="F30" s="969"/>
      <c r="G30" s="969"/>
      <c r="H30" s="969" t="s">
        <v>207</v>
      </c>
      <c r="I30" s="969" t="s">
        <v>207</v>
      </c>
      <c r="J30" s="920">
        <f t="shared" si="1"/>
        <v>5</v>
      </c>
      <c r="K30" s="921"/>
    </row>
    <row r="31" spans="1:11" s="392" customFormat="1" ht="21.75" customHeight="1">
      <c r="A31" s="938">
        <v>23018</v>
      </c>
      <c r="B31" s="939" t="s">
        <v>623</v>
      </c>
      <c r="C31" s="971"/>
      <c r="D31" s="971"/>
      <c r="E31" s="971"/>
      <c r="F31" s="971"/>
      <c r="G31" s="971"/>
      <c r="H31" s="971"/>
      <c r="I31" s="971"/>
      <c r="J31" s="920">
        <f t="shared" si="1"/>
        <v>0</v>
      </c>
    </row>
    <row r="32" spans="1:11" s="392" customFormat="1" ht="21.75" customHeight="1">
      <c r="A32" s="926">
        <v>23591</v>
      </c>
      <c r="B32" s="939" t="s">
        <v>624</v>
      </c>
      <c r="C32" s="971"/>
      <c r="D32" s="971"/>
      <c r="E32" s="971"/>
      <c r="F32" s="971"/>
      <c r="G32" s="971"/>
      <c r="H32" s="971"/>
      <c r="I32" s="971"/>
      <c r="J32" s="920">
        <f t="shared" si="1"/>
        <v>0</v>
      </c>
      <c r="K32" s="921"/>
    </row>
    <row r="33" spans="1:11" s="392" customFormat="1" ht="21.75" customHeight="1">
      <c r="A33" s="938">
        <v>23017</v>
      </c>
      <c r="B33" s="939" t="s">
        <v>627</v>
      </c>
      <c r="C33" s="971"/>
      <c r="D33" s="971"/>
      <c r="E33" s="971"/>
      <c r="F33" s="971"/>
      <c r="G33" s="971"/>
      <c r="H33" s="972"/>
      <c r="I33" s="971"/>
      <c r="J33" s="920">
        <f t="shared" si="1"/>
        <v>0</v>
      </c>
      <c r="K33" s="921"/>
    </row>
    <row r="34" spans="1:11" s="392" customFormat="1" ht="21.75" customHeight="1">
      <c r="A34" s="928">
        <v>23894</v>
      </c>
      <c r="B34" s="712" t="s">
        <v>642</v>
      </c>
      <c r="D34" s="970" t="s">
        <v>48</v>
      </c>
      <c r="E34" s="970" t="s">
        <v>48</v>
      </c>
      <c r="F34" s="970" t="s">
        <v>48</v>
      </c>
      <c r="G34" s="970" t="s">
        <v>48</v>
      </c>
      <c r="H34" s="970"/>
      <c r="I34" s="970" t="s">
        <v>48</v>
      </c>
      <c r="J34" s="920">
        <f>COUNTA(D34:I34)</f>
        <v>5</v>
      </c>
      <c r="K34" s="921"/>
    </row>
    <row r="35" spans="1:11" s="392" customFormat="1" ht="21.75" customHeight="1">
      <c r="A35" s="928">
        <v>23468</v>
      </c>
      <c r="B35" s="712" t="s">
        <v>690</v>
      </c>
      <c r="C35" s="959" t="s">
        <v>47</v>
      </c>
      <c r="D35" s="959" t="s">
        <v>47</v>
      </c>
      <c r="E35" s="959" t="s">
        <v>47</v>
      </c>
      <c r="F35" s="959" t="s">
        <v>48</v>
      </c>
      <c r="G35" s="959"/>
      <c r="H35" s="959" t="s">
        <v>48</v>
      </c>
      <c r="I35" s="959"/>
      <c r="J35" s="920">
        <f t="shared" si="1"/>
        <v>5</v>
      </c>
      <c r="K35" s="921"/>
    </row>
    <row r="36" spans="1:11" s="392" customFormat="1" ht="21.75" customHeight="1">
      <c r="A36" s="924">
        <v>22034</v>
      </c>
      <c r="B36" s="706" t="s">
        <v>641</v>
      </c>
      <c r="C36" s="959"/>
      <c r="D36" s="959"/>
      <c r="E36" s="959"/>
      <c r="F36" s="959" t="s">
        <v>47</v>
      </c>
      <c r="G36" s="959" t="s">
        <v>764</v>
      </c>
      <c r="H36" s="959" t="s">
        <v>47</v>
      </c>
      <c r="I36" s="707"/>
      <c r="J36" s="920">
        <f>COUNTA(C36:G36)</f>
        <v>2</v>
      </c>
      <c r="K36" s="921"/>
    </row>
    <row r="37" spans="1:11" s="392" customFormat="1" ht="21.75" customHeight="1">
      <c r="A37" s="922">
        <v>21280</v>
      </c>
      <c r="B37" s="729" t="s">
        <v>643</v>
      </c>
      <c r="C37" s="959"/>
      <c r="D37" s="405"/>
      <c r="E37" s="959"/>
      <c r="F37" s="959" t="s">
        <v>47</v>
      </c>
      <c r="G37" s="959" t="s">
        <v>47</v>
      </c>
      <c r="H37" s="959" t="s">
        <v>47</v>
      </c>
      <c r="I37" s="405"/>
      <c r="J37" s="920">
        <f t="shared" ref="J37:J39" si="2">COUNTA(C37:I37)</f>
        <v>3</v>
      </c>
      <c r="K37" s="921"/>
    </row>
    <row r="38" spans="1:11" s="392" customFormat="1" ht="21.75" customHeight="1">
      <c r="A38" s="935">
        <v>20437</v>
      </c>
      <c r="B38" s="923" t="s">
        <v>644</v>
      </c>
      <c r="C38" s="970" t="s">
        <v>48</v>
      </c>
      <c r="D38" s="970" t="s">
        <v>48</v>
      </c>
      <c r="E38" s="970" t="s">
        <v>48</v>
      </c>
      <c r="F38" s="970" t="s">
        <v>48</v>
      </c>
      <c r="G38" s="970" t="s">
        <v>48</v>
      </c>
      <c r="H38" s="970" t="s">
        <v>48</v>
      </c>
      <c r="I38" s="957"/>
      <c r="J38" s="920">
        <f t="shared" si="2"/>
        <v>6</v>
      </c>
      <c r="K38" s="921"/>
    </row>
    <row r="39" spans="1:11" s="392" customFormat="1" ht="21.75" customHeight="1">
      <c r="A39" s="941">
        <v>23963</v>
      </c>
      <c r="B39" s="706" t="s">
        <v>696</v>
      </c>
      <c r="C39" s="957" t="s">
        <v>343</v>
      </c>
      <c r="D39" s="957" t="s">
        <v>343</v>
      </c>
      <c r="E39" s="957" t="s">
        <v>343</v>
      </c>
      <c r="F39" s="957" t="s">
        <v>343</v>
      </c>
      <c r="G39" s="957" t="s">
        <v>343</v>
      </c>
      <c r="H39" s="959"/>
      <c r="I39" s="405"/>
      <c r="J39" s="920">
        <f t="shared" si="2"/>
        <v>5</v>
      </c>
      <c r="K39" s="921"/>
    </row>
    <row r="40" spans="1:11" s="392" customFormat="1" ht="21.75" customHeight="1">
      <c r="A40" s="941">
        <v>20701</v>
      </c>
      <c r="B40" s="706" t="s">
        <v>697</v>
      </c>
      <c r="C40" s="405"/>
      <c r="D40" s="969" t="s">
        <v>805</v>
      </c>
      <c r="E40" s="969" t="s">
        <v>805</v>
      </c>
      <c r="F40" s="969" t="s">
        <v>805</v>
      </c>
      <c r="G40" s="969" t="s">
        <v>805</v>
      </c>
      <c r="H40" s="969" t="s">
        <v>805</v>
      </c>
      <c r="I40" s="405"/>
      <c r="J40" s="920"/>
      <c r="K40" s="921"/>
    </row>
    <row r="41" spans="1:11" s="392" customFormat="1" ht="21.75" customHeight="1">
      <c r="A41" s="924">
        <v>22038</v>
      </c>
      <c r="B41" s="706" t="s">
        <v>300</v>
      </c>
      <c r="C41" s="957" t="s">
        <v>655</v>
      </c>
      <c r="D41" s="957" t="s">
        <v>655</v>
      </c>
      <c r="E41" s="957" t="s">
        <v>655</v>
      </c>
      <c r="F41" s="957" t="s">
        <v>655</v>
      </c>
      <c r="G41" s="957" t="s">
        <v>655</v>
      </c>
      <c r="H41" s="957"/>
      <c r="I41" s="957" t="s">
        <v>655</v>
      </c>
      <c r="J41" s="920"/>
      <c r="K41" s="921"/>
    </row>
    <row r="42" spans="1:11" s="392" customFormat="1" ht="21.75" customHeight="1">
      <c r="A42" s="924">
        <v>23982</v>
      </c>
      <c r="B42" s="706" t="s">
        <v>727</v>
      </c>
      <c r="C42" s="957" t="s">
        <v>47</v>
      </c>
      <c r="D42" s="957" t="s">
        <v>47</v>
      </c>
      <c r="E42" s="957" t="s">
        <v>47</v>
      </c>
      <c r="F42" s="957" t="s">
        <v>47</v>
      </c>
      <c r="G42" s="707"/>
      <c r="H42" s="968"/>
      <c r="I42" s="957" t="s">
        <v>47</v>
      </c>
      <c r="J42" s="920"/>
      <c r="K42" s="921"/>
    </row>
    <row r="43" spans="1:11" s="392" customFormat="1" ht="21.75" customHeight="1">
      <c r="A43" s="924">
        <v>23997</v>
      </c>
      <c r="B43" s="706" t="s">
        <v>729</v>
      </c>
      <c r="C43" s="957" t="s">
        <v>47</v>
      </c>
      <c r="D43" s="957" t="s">
        <v>47</v>
      </c>
      <c r="E43" s="957" t="s">
        <v>47</v>
      </c>
      <c r="F43" s="957"/>
      <c r="G43" s="957" t="s">
        <v>47</v>
      </c>
      <c r="H43" s="957"/>
      <c r="I43" s="957" t="s">
        <v>47</v>
      </c>
      <c r="J43" s="920"/>
      <c r="K43" s="921"/>
    </row>
    <row r="44" spans="1:11" s="392" customFormat="1" ht="21.75" customHeight="1">
      <c r="A44" s="924">
        <v>23992</v>
      </c>
      <c r="B44" s="706" t="s">
        <v>730</v>
      </c>
      <c r="C44" s="957" t="s">
        <v>47</v>
      </c>
      <c r="D44" s="957" t="s">
        <v>47</v>
      </c>
      <c r="E44" s="957" t="s">
        <v>47</v>
      </c>
      <c r="F44" s="957" t="s">
        <v>47</v>
      </c>
      <c r="G44" s="707"/>
      <c r="H44" s="957" t="s">
        <v>47</v>
      </c>
      <c r="I44" s="405"/>
      <c r="J44" s="920"/>
    </row>
    <row r="45" spans="1:11" s="392" customFormat="1" ht="21.75" customHeight="1">
      <c r="A45" s="924">
        <v>23993</v>
      </c>
      <c r="B45" s="706" t="s">
        <v>795</v>
      </c>
      <c r="C45" s="957" t="s">
        <v>47</v>
      </c>
      <c r="D45" s="957" t="s">
        <v>47</v>
      </c>
      <c r="E45" s="957" t="s">
        <v>47</v>
      </c>
      <c r="F45" s="957" t="s">
        <v>47</v>
      </c>
      <c r="G45" s="707"/>
      <c r="H45" s="957" t="s">
        <v>47</v>
      </c>
      <c r="I45" s="957"/>
      <c r="J45" s="920"/>
    </row>
    <row r="46" spans="1:11" s="392" customFormat="1" ht="21.75" customHeight="1">
      <c r="A46" s="924">
        <v>23995</v>
      </c>
      <c r="B46" s="706" t="s">
        <v>791</v>
      </c>
      <c r="C46" s="969" t="s">
        <v>48</v>
      </c>
      <c r="D46" s="969" t="s">
        <v>48</v>
      </c>
      <c r="E46" s="969"/>
      <c r="F46" s="969"/>
      <c r="G46" s="969" t="s">
        <v>48</v>
      </c>
      <c r="H46" s="969"/>
      <c r="I46" s="969"/>
      <c r="J46" s="920"/>
    </row>
    <row r="47" spans="1:11" s="392" customFormat="1" ht="21.75" customHeight="1">
      <c r="A47" s="924">
        <v>23315</v>
      </c>
      <c r="B47" s="706" t="s">
        <v>794</v>
      </c>
      <c r="C47" s="962" t="s">
        <v>47</v>
      </c>
      <c r="D47" s="962" t="s">
        <v>47</v>
      </c>
      <c r="E47" s="962" t="s">
        <v>47</v>
      </c>
      <c r="F47" s="962" t="s">
        <v>47</v>
      </c>
      <c r="G47" s="1004"/>
      <c r="H47" s="962" t="s">
        <v>47</v>
      </c>
      <c r="I47" s="1004"/>
      <c r="J47" s="920"/>
    </row>
    <row r="48" spans="1:11" s="392" customFormat="1" ht="21.75" customHeight="1">
      <c r="A48" s="1005">
        <v>6</v>
      </c>
      <c r="B48" s="707" t="s">
        <v>816</v>
      </c>
      <c r="C48" s="969" t="s">
        <v>48</v>
      </c>
      <c r="D48" s="969" t="s">
        <v>48</v>
      </c>
      <c r="E48" s="961"/>
      <c r="F48" s="962"/>
      <c r="G48" s="962"/>
      <c r="H48" s="969" t="s">
        <v>48</v>
      </c>
      <c r="I48" s="962"/>
      <c r="J48" s="962"/>
    </row>
    <row r="49" spans="1:11" s="392" customFormat="1" ht="21.75" customHeight="1">
      <c r="A49" s="385"/>
      <c r="B49" s="707"/>
      <c r="C49" s="962"/>
      <c r="D49" s="962"/>
      <c r="E49" s="962"/>
      <c r="F49" s="962"/>
      <c r="G49" s="962"/>
      <c r="H49" s="962"/>
      <c r="I49" s="962"/>
      <c r="J49" s="962"/>
    </row>
    <row r="50" spans="1:11" s="392" customFormat="1" ht="21.75" customHeight="1">
      <c r="A50" s="1012" t="s">
        <v>295</v>
      </c>
      <c r="B50" s="1013" t="s">
        <v>296</v>
      </c>
      <c r="C50" s="1014">
        <f>C1</f>
        <v>46321</v>
      </c>
      <c r="D50" s="1014">
        <f t="shared" ref="D50:I50" si="3">C50+1</f>
        <v>46322</v>
      </c>
      <c r="E50" s="1014">
        <f t="shared" si="3"/>
        <v>46323</v>
      </c>
      <c r="F50" s="1014">
        <f t="shared" si="3"/>
        <v>46324</v>
      </c>
      <c r="G50" s="1014">
        <f t="shared" si="3"/>
        <v>46325</v>
      </c>
      <c r="H50" s="1014">
        <f t="shared" si="3"/>
        <v>46326</v>
      </c>
      <c r="I50" s="1014">
        <f t="shared" si="3"/>
        <v>46327</v>
      </c>
      <c r="J50" s="1015"/>
    </row>
    <row r="51" spans="1:11" s="392" customFormat="1" ht="21.75" customHeight="1">
      <c r="A51" s="1016" t="s">
        <v>79</v>
      </c>
      <c r="B51" s="1017"/>
      <c r="C51" s="1012" t="s">
        <v>37</v>
      </c>
      <c r="D51" s="1012" t="s">
        <v>38</v>
      </c>
      <c r="E51" s="1012" t="s">
        <v>39</v>
      </c>
      <c r="F51" s="1012" t="s">
        <v>40</v>
      </c>
      <c r="G51" s="1012" t="s">
        <v>41</v>
      </c>
      <c r="H51" s="1012" t="s">
        <v>42</v>
      </c>
      <c r="I51" s="1012" t="s">
        <v>43</v>
      </c>
      <c r="J51" s="1018"/>
    </row>
    <row r="52" spans="1:11" s="392" customFormat="1" ht="21.75" customHeight="1">
      <c r="A52" s="940">
        <v>20559</v>
      </c>
      <c r="B52" s="929" t="s">
        <v>750</v>
      </c>
      <c r="C52" s="959" t="s">
        <v>47</v>
      </c>
      <c r="D52" s="959" t="s">
        <v>47</v>
      </c>
      <c r="E52" s="959" t="s">
        <v>47</v>
      </c>
      <c r="F52" s="959" t="s">
        <v>47</v>
      </c>
      <c r="G52" s="959"/>
      <c r="H52" s="405"/>
      <c r="I52" s="959" t="s">
        <v>47</v>
      </c>
      <c r="J52" s="920">
        <f>COUNTA(C52:I52)</f>
        <v>5</v>
      </c>
    </row>
    <row r="53" spans="1:11" s="392" customFormat="1" ht="21.75" customHeight="1">
      <c r="A53" s="940">
        <v>20619</v>
      </c>
      <c r="B53" s="946" t="s">
        <v>751</v>
      </c>
      <c r="C53" s="959" t="s">
        <v>695</v>
      </c>
      <c r="D53" s="959" t="s">
        <v>695</v>
      </c>
      <c r="E53" s="959" t="s">
        <v>695</v>
      </c>
      <c r="F53" s="959" t="s">
        <v>695</v>
      </c>
      <c r="G53" s="396"/>
      <c r="H53" s="957"/>
      <c r="I53" s="959" t="s">
        <v>691</v>
      </c>
      <c r="J53" s="920">
        <f t="shared" ref="J53:J62" si="4">COUNTA(C53:I53)</f>
        <v>5</v>
      </c>
      <c r="K53" s="921"/>
    </row>
    <row r="54" spans="1:11" s="392" customFormat="1" ht="21.75" customHeight="1">
      <c r="A54" s="940">
        <v>20740</v>
      </c>
      <c r="B54" s="946" t="s">
        <v>752</v>
      </c>
      <c r="C54" s="969" t="s">
        <v>48</v>
      </c>
      <c r="D54" s="969" t="s">
        <v>48</v>
      </c>
      <c r="E54" s="969" t="s">
        <v>48</v>
      </c>
      <c r="F54" s="969" t="s">
        <v>48</v>
      </c>
      <c r="G54" s="969"/>
      <c r="H54" s="969"/>
      <c r="I54" s="969" t="s">
        <v>48</v>
      </c>
      <c r="J54" s="920">
        <f t="shared" si="4"/>
        <v>5</v>
      </c>
      <c r="K54" s="921"/>
    </row>
    <row r="55" spans="1:11" ht="21.75" customHeight="1">
      <c r="A55" s="940">
        <v>11379</v>
      </c>
      <c r="B55" s="707" t="s">
        <v>339</v>
      </c>
      <c r="C55" s="970" t="s">
        <v>48</v>
      </c>
      <c r="D55" s="970" t="s">
        <v>48</v>
      </c>
      <c r="E55" s="970" t="s">
        <v>48</v>
      </c>
      <c r="F55" s="970" t="s">
        <v>48</v>
      </c>
      <c r="G55" s="969"/>
      <c r="H55" s="969"/>
      <c r="I55" s="970" t="s">
        <v>48</v>
      </c>
      <c r="J55" s="920">
        <f t="shared" si="4"/>
        <v>5</v>
      </c>
      <c r="K55" s="921"/>
    </row>
    <row r="56" spans="1:11" ht="21.75" customHeight="1">
      <c r="A56" s="938">
        <v>21163</v>
      </c>
      <c r="B56" s="718" t="s">
        <v>606</v>
      </c>
      <c r="C56" s="959" t="s">
        <v>47</v>
      </c>
      <c r="D56" s="959" t="s">
        <v>47</v>
      </c>
      <c r="E56" s="959" t="s">
        <v>47</v>
      </c>
      <c r="F56" s="959" t="s">
        <v>47</v>
      </c>
      <c r="G56" s="959" t="s">
        <v>47</v>
      </c>
      <c r="H56" s="405"/>
      <c r="I56" s="959" t="s">
        <v>47</v>
      </c>
      <c r="J56" s="920">
        <f t="shared" si="4"/>
        <v>6</v>
      </c>
      <c r="K56" s="921"/>
    </row>
    <row r="57" spans="1:11" ht="21.75" customHeight="1">
      <c r="A57" s="938">
        <v>11280</v>
      </c>
      <c r="B57" s="718" t="s">
        <v>608</v>
      </c>
      <c r="C57" s="959"/>
      <c r="D57" s="959" t="s">
        <v>47</v>
      </c>
      <c r="E57" s="405"/>
      <c r="F57" s="405"/>
      <c r="G57" s="405"/>
      <c r="H57" s="405"/>
      <c r="I57" s="405"/>
      <c r="J57" s="920">
        <f t="shared" si="4"/>
        <v>1</v>
      </c>
      <c r="K57" s="921"/>
    </row>
    <row r="58" spans="1:11" s="392" customFormat="1" ht="21.75" customHeight="1">
      <c r="A58" s="938">
        <v>214355</v>
      </c>
      <c r="B58" s="917" t="s">
        <v>640</v>
      </c>
      <c r="C58" s="969"/>
      <c r="D58" s="969"/>
      <c r="E58" s="969"/>
      <c r="F58" s="969"/>
      <c r="G58" s="969"/>
      <c r="H58" s="969"/>
      <c r="I58" s="969"/>
      <c r="J58" s="920">
        <f t="shared" si="4"/>
        <v>0</v>
      </c>
      <c r="K58" s="921"/>
    </row>
    <row r="59" spans="1:11" ht="21.75" customHeight="1">
      <c r="A59" s="922">
        <v>80215566</v>
      </c>
      <c r="B59" s="1007" t="s">
        <v>280</v>
      </c>
      <c r="C59" s="969" t="s">
        <v>48</v>
      </c>
      <c r="D59" s="969" t="s">
        <v>48</v>
      </c>
      <c r="E59" s="969" t="s">
        <v>48</v>
      </c>
      <c r="F59" s="969" t="s">
        <v>48</v>
      </c>
      <c r="G59" s="974"/>
      <c r="H59" s="974"/>
      <c r="I59" s="969" t="s">
        <v>48</v>
      </c>
      <c r="J59" s="920">
        <f t="shared" si="4"/>
        <v>5</v>
      </c>
      <c r="K59" s="921"/>
    </row>
    <row r="60" spans="1:11" ht="21.75" customHeight="1">
      <c r="A60" s="938">
        <v>8021654</v>
      </c>
      <c r="B60" s="711" t="s">
        <v>792</v>
      </c>
      <c r="C60" s="961"/>
      <c r="D60" s="969" t="s">
        <v>47</v>
      </c>
      <c r="E60" s="969" t="s">
        <v>47</v>
      </c>
      <c r="F60" s="969" t="s">
        <v>47</v>
      </c>
      <c r="G60" s="969" t="s">
        <v>47</v>
      </c>
      <c r="H60" s="969" t="s">
        <v>47</v>
      </c>
      <c r="I60" s="969"/>
      <c r="J60" s="920">
        <f t="shared" si="4"/>
        <v>5</v>
      </c>
      <c r="K60" s="921"/>
    </row>
    <row r="61" spans="1:11" ht="21.75" customHeight="1">
      <c r="A61" s="938">
        <v>8021668</v>
      </c>
      <c r="B61" s="1031" t="s">
        <v>798</v>
      </c>
      <c r="C61" s="959" t="s">
        <v>47</v>
      </c>
      <c r="D61" s="959" t="s">
        <v>47</v>
      </c>
      <c r="E61" s="959" t="s">
        <v>47</v>
      </c>
      <c r="F61" s="959" t="s">
        <v>47</v>
      </c>
      <c r="G61" s="959" t="s">
        <v>47</v>
      </c>
      <c r="H61" s="405"/>
      <c r="I61" s="405"/>
      <c r="J61" s="920">
        <f t="shared" si="4"/>
        <v>5</v>
      </c>
      <c r="K61" s="921"/>
    </row>
    <row r="62" spans="1:11" ht="21.75" customHeight="1">
      <c r="A62" s="940">
        <v>8021653</v>
      </c>
      <c r="B62" s="1040" t="s">
        <v>815</v>
      </c>
      <c r="C62" s="969"/>
      <c r="D62" s="970" t="s">
        <v>48</v>
      </c>
      <c r="E62" s="970" t="s">
        <v>48</v>
      </c>
      <c r="F62" s="969"/>
      <c r="G62" s="969"/>
      <c r="H62" s="970" t="s">
        <v>48</v>
      </c>
      <c r="I62" s="969"/>
      <c r="J62" s="920">
        <f t="shared" si="4"/>
        <v>3</v>
      </c>
      <c r="K62" s="921"/>
    </row>
    <row r="63" spans="1:11" ht="21.75" customHeight="1">
      <c r="A63" s="1005"/>
      <c r="B63" s="707"/>
      <c r="C63" s="405"/>
      <c r="D63" s="405"/>
      <c r="E63" s="405"/>
      <c r="F63" s="405"/>
      <c r="G63" s="405"/>
      <c r="H63" s="405"/>
      <c r="I63" s="405"/>
      <c r="J63" s="952">
        <f t="shared" ref="J63" si="5">COUNTA(C63:I63)</f>
        <v>0</v>
      </c>
      <c r="K63" s="921"/>
    </row>
    <row r="64" spans="1:11" ht="21.75" customHeight="1">
      <c r="A64" s="1019" t="s">
        <v>295</v>
      </c>
      <c r="B64" s="1020" t="s">
        <v>297</v>
      </c>
      <c r="C64" s="1021">
        <f t="shared" ref="C64:I64" si="6">C50</f>
        <v>46321</v>
      </c>
      <c r="D64" s="1021">
        <f t="shared" si="6"/>
        <v>46322</v>
      </c>
      <c r="E64" s="1021">
        <f t="shared" si="6"/>
        <v>46323</v>
      </c>
      <c r="F64" s="1021">
        <f t="shared" si="6"/>
        <v>46324</v>
      </c>
      <c r="G64" s="1021">
        <f t="shared" si="6"/>
        <v>46325</v>
      </c>
      <c r="H64" s="1021">
        <f t="shared" si="6"/>
        <v>46326</v>
      </c>
      <c r="I64" s="1021">
        <f t="shared" si="6"/>
        <v>46327</v>
      </c>
      <c r="J64" s="1022"/>
      <c r="K64" s="921"/>
    </row>
    <row r="65" spans="1:19" ht="21.75" customHeight="1">
      <c r="A65" s="1019" t="s">
        <v>79</v>
      </c>
      <c r="B65" s="1020"/>
      <c r="C65" s="1012" t="s">
        <v>37</v>
      </c>
      <c r="D65" s="1012" t="s">
        <v>38</v>
      </c>
      <c r="E65" s="1012" t="s">
        <v>39</v>
      </c>
      <c r="F65" s="1012" t="s">
        <v>40</v>
      </c>
      <c r="G65" s="1012" t="s">
        <v>41</v>
      </c>
      <c r="H65" s="1012" t="s">
        <v>42</v>
      </c>
      <c r="I65" s="1012" t="s">
        <v>43</v>
      </c>
      <c r="J65" s="1018"/>
      <c r="K65" s="921"/>
    </row>
    <row r="66" spans="1:19" ht="21.75" customHeight="1">
      <c r="A66" s="940">
        <v>12550</v>
      </c>
      <c r="B66" s="704" t="s">
        <v>596</v>
      </c>
      <c r="C66" s="405"/>
      <c r="E66" s="959" t="s">
        <v>47</v>
      </c>
      <c r="F66" s="959" t="s">
        <v>47</v>
      </c>
      <c r="G66" s="405" t="s">
        <v>47</v>
      </c>
      <c r="H66" s="959" t="s">
        <v>47</v>
      </c>
      <c r="I66" s="405" t="s">
        <v>47</v>
      </c>
      <c r="J66" s="920">
        <f t="shared" ref="J66:J67" si="7">COUNTA(C66:H66)</f>
        <v>4</v>
      </c>
      <c r="K66" s="921"/>
    </row>
    <row r="67" spans="1:19" ht="21.75" customHeight="1">
      <c r="A67" s="940">
        <v>71109</v>
      </c>
      <c r="B67" s="704" t="s">
        <v>603</v>
      </c>
      <c r="C67" s="405" t="s">
        <v>47</v>
      </c>
      <c r="D67" s="405" t="s">
        <v>47</v>
      </c>
      <c r="E67" s="975" t="s">
        <v>691</v>
      </c>
      <c r="F67" s="959" t="s">
        <v>47</v>
      </c>
      <c r="G67" s="405" t="s">
        <v>47</v>
      </c>
      <c r="H67" s="959" t="s">
        <v>47</v>
      </c>
      <c r="I67" s="959"/>
      <c r="J67" s="920">
        <f t="shared" si="7"/>
        <v>6</v>
      </c>
      <c r="K67" s="951"/>
    </row>
    <row r="68" spans="1:19" ht="21.75" customHeight="1">
      <c r="A68" s="938">
        <v>89580</v>
      </c>
      <c r="B68" s="950" t="s">
        <v>813</v>
      </c>
      <c r="C68" s="969"/>
      <c r="D68" s="969"/>
      <c r="E68" s="969"/>
      <c r="F68" s="969"/>
      <c r="G68" s="969"/>
      <c r="H68" s="969"/>
      <c r="I68" s="969"/>
      <c r="J68" s="920">
        <f>COUNTA(C68:I68)</f>
        <v>0</v>
      </c>
    </row>
    <row r="69" spans="1:19" ht="25.5" customHeight="1">
      <c r="A69" s="940">
        <v>120986262</v>
      </c>
      <c r="B69" s="946" t="s">
        <v>728</v>
      </c>
      <c r="C69" s="969"/>
      <c r="D69" s="959" t="s">
        <v>818</v>
      </c>
      <c r="E69" s="959" t="s">
        <v>818</v>
      </c>
      <c r="F69" s="959" t="s">
        <v>818</v>
      </c>
      <c r="G69" s="959" t="s">
        <v>818</v>
      </c>
      <c r="H69" s="959" t="s">
        <v>818</v>
      </c>
      <c r="I69" s="969"/>
      <c r="J69" s="952"/>
      <c r="K69" s="395"/>
      <c r="L69" s="394"/>
      <c r="M69" s="394"/>
      <c r="N69" s="394"/>
      <c r="O69" s="394"/>
      <c r="P69" s="394"/>
      <c r="Q69" s="394"/>
      <c r="R69" s="394"/>
      <c r="S69" s="396"/>
    </row>
    <row r="70" spans="1:19" ht="25.5" customHeight="1">
      <c r="A70" s="940">
        <v>120997293</v>
      </c>
      <c r="B70" s="393" t="s">
        <v>793</v>
      </c>
      <c r="C70" s="969" t="s">
        <v>207</v>
      </c>
      <c r="D70" s="969" t="s">
        <v>207</v>
      </c>
      <c r="E70" s="969" t="s">
        <v>207</v>
      </c>
      <c r="F70" s="969"/>
      <c r="G70" s="969" t="s">
        <v>207</v>
      </c>
      <c r="H70" s="969" t="s">
        <v>207</v>
      </c>
      <c r="I70" s="969"/>
      <c r="J70" s="393"/>
      <c r="K70" s="395"/>
      <c r="L70" s="394"/>
      <c r="M70" s="394"/>
      <c r="N70" s="394"/>
      <c r="O70" s="394"/>
      <c r="P70" s="394"/>
      <c r="Q70" s="394"/>
      <c r="R70" s="394"/>
      <c r="S70" s="396"/>
    </row>
    <row r="71" spans="1:19" ht="21.75" customHeight="1">
      <c r="A71" s="940">
        <v>61120984758</v>
      </c>
      <c r="B71" s="946" t="s">
        <v>814</v>
      </c>
      <c r="C71" s="1023"/>
      <c r="D71" s="1024"/>
      <c r="E71" s="1024"/>
      <c r="F71" s="1024"/>
      <c r="G71" s="1024"/>
      <c r="H71" s="1024"/>
      <c r="I71" s="1023"/>
      <c r="J71" s="952"/>
    </row>
    <row r="72" spans="1:19" ht="25.5" customHeight="1">
      <c r="A72" s="393"/>
      <c r="B72" s="393"/>
      <c r="C72" s="393"/>
      <c r="D72" s="393"/>
      <c r="E72" s="393"/>
      <c r="F72" s="393"/>
      <c r="G72" s="393"/>
      <c r="H72" s="393"/>
      <c r="I72" s="393"/>
      <c r="J72" s="393"/>
      <c r="K72" s="395"/>
      <c r="L72" s="394"/>
      <c r="M72" s="394"/>
      <c r="N72" s="394"/>
      <c r="O72" s="394"/>
      <c r="P72" s="394"/>
      <c r="Q72" s="394"/>
      <c r="R72" s="394"/>
      <c r="S72" s="396"/>
    </row>
    <row r="73" spans="1:19" ht="25.5" customHeight="1">
      <c r="A73" s="395" t="s">
        <v>334</v>
      </c>
      <c r="B73" s="381"/>
      <c r="K73" s="395"/>
      <c r="L73" s="394"/>
      <c r="M73" s="394"/>
      <c r="N73" s="394"/>
      <c r="O73" s="394"/>
      <c r="P73" s="394"/>
      <c r="Q73" s="394"/>
      <c r="R73" s="394"/>
      <c r="S73" s="396"/>
    </row>
    <row r="74" spans="1:19" ht="29.25" customHeight="1"/>
    <row r="75" spans="1:19" ht="25.5" customHeight="1">
      <c r="K75" s="395"/>
      <c r="L75" s="394"/>
      <c r="M75" s="394"/>
      <c r="N75" s="394"/>
      <c r="O75" s="394"/>
      <c r="P75" s="394"/>
      <c r="Q75" s="394"/>
      <c r="R75" s="394"/>
      <c r="S75" s="396"/>
    </row>
    <row r="76" spans="1:19" ht="37.5" customHeight="1">
      <c r="K76" s="395"/>
      <c r="L76" s="394"/>
      <c r="M76" s="394"/>
      <c r="N76" s="394"/>
      <c r="O76" s="394"/>
      <c r="P76" s="394"/>
      <c r="Q76" s="394"/>
      <c r="R76" s="394"/>
      <c r="S76" s="396"/>
    </row>
  </sheetData>
  <sortState xmlns:xlrd2="http://schemas.microsoft.com/office/spreadsheetml/2017/richdata2" ref="A4:J32">
    <sortCondition sortBy="cellColor" ref="B4:B32" dxfId="5952"/>
  </sortState>
  <phoneticPr fontId="6" type="noConversion"/>
  <conditionalFormatting sqref="C6:G6 I6 B53:B54 I3 C7:I7 I15 A36:B37 D21:G21 C24:I24 C25:D25 F25:I25 C5:I5 C8 A53:A57 E66:F67 C11:I11 B22:G22 B23:H23 C53:F53 H53:I53 H20:H22 I20:I23 D19:D20 C19:C21 C37 A31 F12:G12 I12 E37:I37 H42:H44 H66:I67 C36:H36 A58:I58 H39 A33:A34 A39:B47 H17:I19 A17:B20 E17:G20 B24:B27 A22:A27 H14:I14 C14:F14 C17:D18 A71:I71 C4:H4 C60:I60 I70 A66:A67 A3:B15 A28:B30 D19:G19 C13:D13 G13:I13 A68:I69 C10:G10 A16:I16 C56:E56 A59:B59 G59:H59 C35:I35 D34:I34 C26:I33 C38:I38">
    <cfRule type="expression" dxfId="2683" priority="375">
      <formula>ROW()=CELL("ROW")</formula>
    </cfRule>
  </conditionalFormatting>
  <conditionalFormatting sqref="C6:G6 I6 B53:B54 C7:I7 I15 A36:B37 D21:G21 C24:I24 C25:D25 F25:I25 C5:I5 C8 A53:A57 E66:F67 C11:I11 B22:G22 B23:H23 C53:F53 H53:I53 H20:H22 I20:I23 D19:D20 C19:C21 C37 A31 F12:G12 I12 E37:I37 H42:H44 H66:I67 C36:H36 A58:I58 H39 A33:A34 A39:B47 H17:I19 A17:B20 E17:G20 B24:B27 A22:A27 H14:I14 C14:F14 C17:D18 A71:I71 C4:H4 C60:I60 I70 A66:A67 A4:B15 A28:B30 D19:G19 C13:D13 G13:I13 A68:I69 C10:G10 A16:I16 C56:E56 A1:I3 A59:B59 G59:H59 C35:I35 D34:I34 C26:I33 C38:I38">
    <cfRule type="expression" dxfId="2682" priority="374">
      <formula>ROW()=CELL("ROW")</formula>
    </cfRule>
  </conditionalFormatting>
  <conditionalFormatting sqref="A31 A36:B37 A3 A33:A34 A39:B47 A11:A28 A64:A71 A50:A61">
    <cfRule type="cellIs" dxfId="2681" priority="372" operator="equal">
      <formula>"SL"</formula>
    </cfRule>
    <cfRule type="cellIs" dxfId="2680" priority="373" operator="equal">
      <formula>"AL"</formula>
    </cfRule>
  </conditionalFormatting>
  <conditionalFormatting sqref="A64:B65 A50:B51">
    <cfRule type="expression" dxfId="2679" priority="371">
      <formula>ROW()=CELL("ROW")</formula>
    </cfRule>
  </conditionalFormatting>
  <conditionalFormatting sqref="A64:B65 A50:B51">
    <cfRule type="expression" dxfId="2678" priority="370">
      <formula>ROW()=CELL("ROW")</formula>
    </cfRule>
  </conditionalFormatting>
  <conditionalFormatting sqref="I9 C15 G52 C50:J51 E8:F8 H8 C7:F7 C64:J65">
    <cfRule type="expression" dxfId="2677" priority="369">
      <formula>ROW()=CELL("ROW")</formula>
    </cfRule>
  </conditionalFormatting>
  <conditionalFormatting sqref="I9 C15 G52 C50:J51 E8:F8 H8 C7:F7 C64:J65">
    <cfRule type="expression" dxfId="2676" priority="368">
      <formula>ROW()=CELL("ROW")</formula>
    </cfRule>
  </conditionalFormatting>
  <conditionalFormatting sqref="B52">
    <cfRule type="cellIs" dxfId="2675" priority="366" operator="equal">
      <formula>"SL"</formula>
    </cfRule>
    <cfRule type="cellIs" dxfId="2674" priority="367" operator="equal">
      <formula>"AL"</formula>
    </cfRule>
  </conditionalFormatting>
  <conditionalFormatting sqref="A52:B52">
    <cfRule type="expression" dxfId="2673" priority="365">
      <formula>ROW()=CELL("ROW")</formula>
    </cfRule>
  </conditionalFormatting>
  <conditionalFormatting sqref="A52:B52">
    <cfRule type="expression" dxfId="2672" priority="364">
      <formula>ROW()=CELL("ROW")</formula>
    </cfRule>
  </conditionalFormatting>
  <conditionalFormatting sqref="C36:H36 C3:G3 C35:I35 D34:I34">
    <cfRule type="cellIs" dxfId="2671" priority="358" operator="equal">
      <formula>"SL"</formula>
    </cfRule>
    <cfRule type="cellIs" dxfId="2670" priority="359" operator="equal">
      <formula>"SL"</formula>
    </cfRule>
    <cfRule type="cellIs" dxfId="2669" priority="360" operator="equal">
      <formula>"SL"</formula>
    </cfRule>
    <cfRule type="cellIs" dxfId="2668" priority="361" operator="equal">
      <formula>"AL"</formula>
    </cfRule>
  </conditionalFormatting>
  <conditionalFormatting sqref="C36:H36 C3:G3 C35:I35 D34:I34">
    <cfRule type="expression" dxfId="2667" priority="356">
      <formula>ROW()=CELL("ROW")</formula>
    </cfRule>
    <cfRule type="expression" priority="357">
      <formula>ROW()=CELL("ROW")</formula>
    </cfRule>
  </conditionalFormatting>
  <conditionalFormatting sqref="D9:H9">
    <cfRule type="expression" dxfId="2666" priority="353">
      <formula>ROW()=CELL("ROW")</formula>
    </cfRule>
  </conditionalFormatting>
  <conditionalFormatting sqref="D9:H9">
    <cfRule type="expression" dxfId="2665" priority="352">
      <formula>ROW()=CELL("ROW")</formula>
    </cfRule>
  </conditionalFormatting>
  <conditionalFormatting sqref="C12">
    <cfRule type="expression" dxfId="2664" priority="351">
      <formula>ROW()=CELL("ROW")</formula>
    </cfRule>
  </conditionalFormatting>
  <conditionalFormatting sqref="C12">
    <cfRule type="expression" dxfId="2663" priority="350">
      <formula>ROW()=CELL("ROW")</formula>
    </cfRule>
  </conditionalFormatting>
  <conditionalFormatting sqref="D15:F15">
    <cfRule type="expression" dxfId="2662" priority="349">
      <formula>ROW()=CELL("ROW")</formula>
    </cfRule>
  </conditionalFormatting>
  <conditionalFormatting sqref="D15:F15">
    <cfRule type="expression" dxfId="2661" priority="348">
      <formula>ROW()=CELL("ROW")</formula>
    </cfRule>
  </conditionalFormatting>
  <conditionalFormatting sqref="G15:H15">
    <cfRule type="expression" dxfId="2660" priority="347">
      <formula>ROW()=CELL("ROW")</formula>
    </cfRule>
  </conditionalFormatting>
  <conditionalFormatting sqref="G15:H15">
    <cfRule type="expression" dxfId="2659" priority="346">
      <formula>ROW()=CELL("ROW")</formula>
    </cfRule>
  </conditionalFormatting>
  <conditionalFormatting sqref="C52:F52">
    <cfRule type="expression" dxfId="2658" priority="345">
      <formula>ROW()=CELL("ROW")</formula>
    </cfRule>
  </conditionalFormatting>
  <conditionalFormatting sqref="C52:F52">
    <cfRule type="expression" dxfId="2657" priority="344">
      <formula>ROW()=CELL("ROW")</formula>
    </cfRule>
  </conditionalFormatting>
  <conditionalFormatting sqref="I52">
    <cfRule type="expression" dxfId="2656" priority="343">
      <formula>ROW()=CELL("ROW")</formula>
    </cfRule>
  </conditionalFormatting>
  <conditionalFormatting sqref="I52">
    <cfRule type="expression" dxfId="2655" priority="342">
      <formula>ROW()=CELL("ROW")</formula>
    </cfRule>
  </conditionalFormatting>
  <conditionalFormatting sqref="C20">
    <cfRule type="expression" dxfId="2654" priority="335">
      <formula>ROW()=CELL("ROW")</formula>
    </cfRule>
  </conditionalFormatting>
  <conditionalFormatting sqref="C20">
    <cfRule type="expression" dxfId="2653" priority="334">
      <formula>ROW()=CELL("ROW")</formula>
    </cfRule>
  </conditionalFormatting>
  <conditionalFormatting sqref="C37">
    <cfRule type="expression" dxfId="2652" priority="333">
      <formula>ROW()=CELL("ROW")</formula>
    </cfRule>
  </conditionalFormatting>
  <conditionalFormatting sqref="C37">
    <cfRule type="expression" dxfId="2651" priority="332">
      <formula>ROW()=CELL("ROW")</formula>
    </cfRule>
  </conditionalFormatting>
  <conditionalFormatting sqref="F56:G56">
    <cfRule type="expression" dxfId="2650" priority="331">
      <formula>ROW()=CELL("ROW")</formula>
    </cfRule>
  </conditionalFormatting>
  <conditionalFormatting sqref="F56:G56">
    <cfRule type="expression" dxfId="2649" priority="330">
      <formula>ROW()=CELL("ROW")</formula>
    </cfRule>
  </conditionalFormatting>
  <conditionalFormatting sqref="I56">
    <cfRule type="expression" dxfId="2648" priority="329">
      <formula>ROW()=CELL("ROW")</formula>
    </cfRule>
  </conditionalFormatting>
  <conditionalFormatting sqref="I56">
    <cfRule type="expression" dxfId="2647" priority="328">
      <formula>ROW()=CELL("ROW")</formula>
    </cfRule>
  </conditionalFormatting>
  <conditionalFormatting sqref="C54:I54">
    <cfRule type="expression" dxfId="2646" priority="315">
      <formula>ROW()=CELL("ROW")</formula>
    </cfRule>
  </conditionalFormatting>
  <conditionalFormatting sqref="C54:I54">
    <cfRule type="expression" dxfId="2645" priority="314">
      <formula>ROW()=CELL("ROW")</formula>
    </cfRule>
  </conditionalFormatting>
  <conditionalFormatting sqref="C54:I54">
    <cfRule type="expression" dxfId="2644" priority="313">
      <formula>ROW()=CELL("ROW")</formula>
    </cfRule>
  </conditionalFormatting>
  <conditionalFormatting sqref="C54:I54">
    <cfRule type="expression" dxfId="2643" priority="312">
      <formula>ROW()=CELL("ROW")</formula>
    </cfRule>
  </conditionalFormatting>
  <conditionalFormatting sqref="C54:I54">
    <cfRule type="expression" dxfId="2642" priority="311">
      <formula>ROW()=CELL("ROW")</formula>
    </cfRule>
  </conditionalFormatting>
  <conditionalFormatting sqref="C54:I54">
    <cfRule type="expression" dxfId="2641" priority="310">
      <formula>ROW()=CELL("ROW")</formula>
    </cfRule>
  </conditionalFormatting>
  <conditionalFormatting sqref="G55:H55">
    <cfRule type="expression" dxfId="2640" priority="309">
      <formula>ROW()=CELL("ROW")</formula>
    </cfRule>
  </conditionalFormatting>
  <conditionalFormatting sqref="G55:H55">
    <cfRule type="expression" dxfId="2639" priority="308">
      <formula>ROW()=CELL("ROW")</formula>
    </cfRule>
  </conditionalFormatting>
  <conditionalFormatting sqref="G55:H55">
    <cfRule type="expression" dxfId="2638" priority="307">
      <formula>ROW()=CELL("ROW")</formula>
    </cfRule>
  </conditionalFormatting>
  <conditionalFormatting sqref="G55:H55">
    <cfRule type="expression" dxfId="2637" priority="306">
      <formula>ROW()=CELL("ROW")</formula>
    </cfRule>
  </conditionalFormatting>
  <conditionalFormatting sqref="G55:H55">
    <cfRule type="expression" dxfId="2636" priority="305">
      <formula>ROW()=CELL("ROW")</formula>
    </cfRule>
  </conditionalFormatting>
  <conditionalFormatting sqref="G55:H55">
    <cfRule type="expression" dxfId="2635" priority="304">
      <formula>ROW()=CELL("ROW")</formula>
    </cfRule>
  </conditionalFormatting>
  <conditionalFormatting sqref="H3">
    <cfRule type="cellIs" dxfId="2634" priority="300" operator="equal">
      <formula>"SL"</formula>
    </cfRule>
    <cfRule type="cellIs" dxfId="2633" priority="301" operator="equal">
      <formula>"SL"</formula>
    </cfRule>
    <cfRule type="cellIs" dxfId="2632" priority="302" operator="equal">
      <formula>"SL"</formula>
    </cfRule>
    <cfRule type="cellIs" dxfId="2631" priority="303" operator="equal">
      <formula>"AL"</formula>
    </cfRule>
  </conditionalFormatting>
  <conditionalFormatting sqref="H3">
    <cfRule type="expression" dxfId="2630" priority="298">
      <formula>ROW()=CELL("ROW")</formula>
    </cfRule>
    <cfRule type="expression" priority="299">
      <formula>ROW()=CELL("ROW")</formula>
    </cfRule>
  </conditionalFormatting>
  <conditionalFormatting sqref="A21:G21">
    <cfRule type="expression" dxfId="2629" priority="297">
      <formula>ROW()=CELL("ROW")</formula>
    </cfRule>
  </conditionalFormatting>
  <conditionalFormatting sqref="A21:G21">
    <cfRule type="expression" dxfId="2628" priority="296">
      <formula>ROW()=CELL("ROW")</formula>
    </cfRule>
  </conditionalFormatting>
  <conditionalFormatting sqref="D21:G21 C19:I19">
    <cfRule type="expression" dxfId="2627" priority="295">
      <formula>ROW()=CELL("ROW")</formula>
    </cfRule>
  </conditionalFormatting>
  <conditionalFormatting sqref="D21:G21 C19:I19">
    <cfRule type="expression" dxfId="2626" priority="294">
      <formula>ROW()=CELL("ROW")</formula>
    </cfRule>
  </conditionalFormatting>
  <conditionalFormatting sqref="C57:D57">
    <cfRule type="expression" dxfId="2625" priority="293">
      <formula>ROW()=CELL("ROW")</formula>
    </cfRule>
  </conditionalFormatting>
  <conditionalFormatting sqref="C57:D57">
    <cfRule type="expression" dxfId="2624" priority="292">
      <formula>ROW()=CELL("ROW")</formula>
    </cfRule>
  </conditionalFormatting>
  <conditionalFormatting sqref="H10:I10">
    <cfRule type="expression" dxfId="2623" priority="291">
      <formula>ROW()=CELL("ROW")</formula>
    </cfRule>
  </conditionalFormatting>
  <conditionalFormatting sqref="H10:I10">
    <cfRule type="expression" dxfId="2622" priority="290">
      <formula>ROW()=CELL("ROW")</formula>
    </cfRule>
  </conditionalFormatting>
  <conditionalFormatting sqref="A36:B37 A39:B47">
    <cfRule type="cellIs" dxfId="2621" priority="287" operator="equal">
      <formula>"Prep"</formula>
    </cfRule>
    <cfRule type="cellIs" dxfId="2620" priority="288" operator="equal">
      <formula>"SL"</formula>
    </cfRule>
    <cfRule type="cellIs" dxfId="2619" priority="289" operator="equal">
      <formula>"AL"</formula>
    </cfRule>
  </conditionalFormatting>
  <conditionalFormatting sqref="A39">
    <cfRule type="cellIs" dxfId="2618" priority="284" operator="equal">
      <formula>"Prep"</formula>
    </cfRule>
    <cfRule type="cellIs" dxfId="2617" priority="285" operator="equal">
      <formula>"SL"</formula>
    </cfRule>
    <cfRule type="cellIs" dxfId="2616" priority="286" operator="equal">
      <formula>"AL"</formula>
    </cfRule>
  </conditionalFormatting>
  <conditionalFormatting sqref="A39">
    <cfRule type="cellIs" dxfId="2615" priority="282" operator="equal">
      <formula>"SL"</formula>
    </cfRule>
    <cfRule type="cellIs" dxfId="2614" priority="283" operator="equal">
      <formula>"AL"</formula>
    </cfRule>
  </conditionalFormatting>
  <conditionalFormatting sqref="A36:B37 A39:B47">
    <cfRule type="cellIs" dxfId="2613" priority="281" operator="equal">
      <formula>"WC"</formula>
    </cfRule>
  </conditionalFormatting>
  <conditionalFormatting sqref="A39">
    <cfRule type="expression" dxfId="2612" priority="280">
      <formula>ROW()=CELL("ROW")</formula>
    </cfRule>
  </conditionalFormatting>
  <conditionalFormatting sqref="A39">
    <cfRule type="expression" dxfId="2611" priority="279">
      <formula>ROW()=CELL("ROW")</formula>
    </cfRule>
  </conditionalFormatting>
  <conditionalFormatting sqref="G20">
    <cfRule type="expression" dxfId="2610" priority="278">
      <formula>ROW()=CELL("ROW")</formula>
    </cfRule>
  </conditionalFormatting>
  <conditionalFormatting sqref="G20">
    <cfRule type="expression" dxfId="2609" priority="277">
      <formula>ROW()=CELL("ROW")</formula>
    </cfRule>
  </conditionalFormatting>
  <conditionalFormatting sqref="H23">
    <cfRule type="expression" dxfId="2608" priority="276">
      <formula>ROW()=CELL("ROW")</formula>
    </cfRule>
  </conditionalFormatting>
  <conditionalFormatting sqref="H23">
    <cfRule type="expression" dxfId="2607" priority="275">
      <formula>ROW()=CELL("ROW")</formula>
    </cfRule>
  </conditionalFormatting>
  <conditionalFormatting sqref="E21:G21">
    <cfRule type="expression" dxfId="2606" priority="274">
      <formula>ROW()=CELL("ROW")</formula>
    </cfRule>
  </conditionalFormatting>
  <conditionalFormatting sqref="E21:G21">
    <cfRule type="expression" dxfId="2605" priority="273">
      <formula>ROW()=CELL("ROW")</formula>
    </cfRule>
  </conditionalFormatting>
  <conditionalFormatting sqref="E21:G21">
    <cfRule type="expression" dxfId="2604" priority="272">
      <formula>ROW()=CELL("ROW")</formula>
    </cfRule>
  </conditionalFormatting>
  <conditionalFormatting sqref="E21:G21">
    <cfRule type="expression" dxfId="2603" priority="271">
      <formula>ROW()=CELL("ROW")</formula>
    </cfRule>
  </conditionalFormatting>
  <conditionalFormatting sqref="D11:I11">
    <cfRule type="cellIs" dxfId="2602" priority="267" operator="equal">
      <formula>"SL"</formula>
    </cfRule>
    <cfRule type="cellIs" dxfId="2601" priority="268" operator="equal">
      <formula>"SL"</formula>
    </cfRule>
    <cfRule type="cellIs" dxfId="2600" priority="269" operator="equal">
      <formula>"SL"</formula>
    </cfRule>
    <cfRule type="cellIs" dxfId="2599" priority="270" operator="equal">
      <formula>"AL"</formula>
    </cfRule>
  </conditionalFormatting>
  <conditionalFormatting sqref="D11:I11">
    <cfRule type="expression" dxfId="2598" priority="265">
      <formula>ROW()=CELL("ROW")</formula>
    </cfRule>
    <cfRule type="expression" priority="266">
      <formula>ROW()=CELL("ROW")</formula>
    </cfRule>
  </conditionalFormatting>
  <conditionalFormatting sqref="E4:G4">
    <cfRule type="expression" dxfId="2597" priority="264">
      <formula>ROW()=CELL("ROW")</formula>
    </cfRule>
  </conditionalFormatting>
  <conditionalFormatting sqref="E4:G4">
    <cfRule type="expression" dxfId="2596" priority="263">
      <formula>ROW()=CELL("ROW")</formula>
    </cfRule>
  </conditionalFormatting>
  <conditionalFormatting sqref="E4:G4">
    <cfRule type="expression" dxfId="2595" priority="262">
      <formula>ROW()=CELL("ROW")</formula>
    </cfRule>
  </conditionalFormatting>
  <conditionalFormatting sqref="E4:G4">
    <cfRule type="expression" dxfId="2594" priority="261">
      <formula>ROW()=CELL("ROW")</formula>
    </cfRule>
  </conditionalFormatting>
  <conditionalFormatting sqref="H4">
    <cfRule type="expression" dxfId="2593" priority="260">
      <formula>ROW()=CELL("ROW")</formula>
    </cfRule>
  </conditionalFormatting>
  <conditionalFormatting sqref="H4">
    <cfRule type="expression" dxfId="2592" priority="259">
      <formula>ROW()=CELL("ROW")</formula>
    </cfRule>
  </conditionalFormatting>
  <conditionalFormatting sqref="H4">
    <cfRule type="expression" dxfId="2591" priority="258">
      <formula>ROW()=CELL("ROW")</formula>
    </cfRule>
  </conditionalFormatting>
  <conditionalFormatting sqref="H4">
    <cfRule type="expression" dxfId="2590" priority="257">
      <formula>ROW()=CELL("ROW")</formula>
    </cfRule>
  </conditionalFormatting>
  <conditionalFormatting sqref="C5:D5">
    <cfRule type="expression" dxfId="2589" priority="256">
      <formula>ROW()=CELL("ROW")</formula>
    </cfRule>
  </conditionalFormatting>
  <conditionalFormatting sqref="C5:D5">
    <cfRule type="expression" dxfId="2588" priority="255">
      <formula>ROW()=CELL("ROW")</formula>
    </cfRule>
  </conditionalFormatting>
  <conditionalFormatting sqref="C5:D5">
    <cfRule type="expression" dxfId="2587" priority="254">
      <formula>ROW()=CELL("ROW")</formula>
    </cfRule>
  </conditionalFormatting>
  <conditionalFormatting sqref="C5:D5">
    <cfRule type="expression" dxfId="2586" priority="253">
      <formula>ROW()=CELL("ROW")</formula>
    </cfRule>
  </conditionalFormatting>
  <conditionalFormatting sqref="F5:G5">
    <cfRule type="expression" dxfId="2585" priority="252">
      <formula>ROW()=CELL("ROW")</formula>
    </cfRule>
  </conditionalFormatting>
  <conditionalFormatting sqref="F5:G5">
    <cfRule type="expression" dxfId="2584" priority="251">
      <formula>ROW()=CELL("ROW")</formula>
    </cfRule>
  </conditionalFormatting>
  <conditionalFormatting sqref="F5:G5">
    <cfRule type="expression" dxfId="2583" priority="250">
      <formula>ROW()=CELL("ROW")</formula>
    </cfRule>
  </conditionalFormatting>
  <conditionalFormatting sqref="F5:G5">
    <cfRule type="expression" dxfId="2582" priority="249">
      <formula>ROW()=CELL("ROW")</formula>
    </cfRule>
  </conditionalFormatting>
  <conditionalFormatting sqref="I5">
    <cfRule type="expression" dxfId="2581" priority="248">
      <formula>ROW()=CELL("ROW")</formula>
    </cfRule>
  </conditionalFormatting>
  <conditionalFormatting sqref="I5">
    <cfRule type="expression" dxfId="2580" priority="247">
      <formula>ROW()=CELL("ROW")</formula>
    </cfRule>
  </conditionalFormatting>
  <conditionalFormatting sqref="I5">
    <cfRule type="expression" dxfId="2579" priority="246">
      <formula>ROW()=CELL("ROW")</formula>
    </cfRule>
  </conditionalFormatting>
  <conditionalFormatting sqref="I5">
    <cfRule type="expression" dxfId="2578" priority="245">
      <formula>ROW()=CELL("ROW")</formula>
    </cfRule>
  </conditionalFormatting>
  <conditionalFormatting sqref="C22">
    <cfRule type="expression" dxfId="2577" priority="244">
      <formula>ROW()=CELL("ROW")</formula>
    </cfRule>
  </conditionalFormatting>
  <conditionalFormatting sqref="C22">
    <cfRule type="expression" dxfId="2576" priority="243">
      <formula>ROW()=CELL("ROW")</formula>
    </cfRule>
  </conditionalFormatting>
  <conditionalFormatting sqref="C22">
    <cfRule type="expression" dxfId="2575" priority="242">
      <formula>ROW()=CELL("ROW")</formula>
    </cfRule>
  </conditionalFormatting>
  <conditionalFormatting sqref="C22">
    <cfRule type="expression" dxfId="2574" priority="241">
      <formula>ROW()=CELL("ROW")</formula>
    </cfRule>
  </conditionalFormatting>
  <conditionalFormatting sqref="E22">
    <cfRule type="expression" dxfId="2573" priority="240">
      <formula>ROW()=CELL("ROW")</formula>
    </cfRule>
  </conditionalFormatting>
  <conditionalFormatting sqref="E22">
    <cfRule type="expression" dxfId="2572" priority="239">
      <formula>ROW()=CELL("ROW")</formula>
    </cfRule>
  </conditionalFormatting>
  <conditionalFormatting sqref="E22">
    <cfRule type="expression" dxfId="2571" priority="238">
      <formula>ROW()=CELL("ROW")</formula>
    </cfRule>
  </conditionalFormatting>
  <conditionalFormatting sqref="E22">
    <cfRule type="expression" dxfId="2570" priority="237">
      <formula>ROW()=CELL("ROW")</formula>
    </cfRule>
  </conditionalFormatting>
  <conditionalFormatting sqref="F22">
    <cfRule type="expression" dxfId="2569" priority="236">
      <formula>ROW()=CELL("ROW")</formula>
    </cfRule>
  </conditionalFormatting>
  <conditionalFormatting sqref="F22">
    <cfRule type="expression" dxfId="2568" priority="235">
      <formula>ROW()=CELL("ROW")</formula>
    </cfRule>
  </conditionalFormatting>
  <conditionalFormatting sqref="F22">
    <cfRule type="expression" dxfId="2567" priority="234">
      <formula>ROW()=CELL("ROW")</formula>
    </cfRule>
  </conditionalFormatting>
  <conditionalFormatting sqref="F22">
    <cfRule type="expression" dxfId="2566" priority="233">
      <formula>ROW()=CELL("ROW")</formula>
    </cfRule>
  </conditionalFormatting>
  <conditionalFormatting sqref="G22">
    <cfRule type="expression" dxfId="2565" priority="232">
      <formula>ROW()=CELL("ROW")</formula>
    </cfRule>
  </conditionalFormatting>
  <conditionalFormatting sqref="G22">
    <cfRule type="expression" dxfId="2564" priority="231">
      <formula>ROW()=CELL("ROW")</formula>
    </cfRule>
  </conditionalFormatting>
  <conditionalFormatting sqref="G22">
    <cfRule type="expression" dxfId="2563" priority="230">
      <formula>ROW()=CELL("ROW")</formula>
    </cfRule>
  </conditionalFormatting>
  <conditionalFormatting sqref="G22">
    <cfRule type="expression" dxfId="2562" priority="229">
      <formula>ROW()=CELL("ROW")</formula>
    </cfRule>
  </conditionalFormatting>
  <conditionalFormatting sqref="I22">
    <cfRule type="expression" dxfId="2561" priority="228">
      <formula>ROW()=CELL("ROW")</formula>
    </cfRule>
  </conditionalFormatting>
  <conditionalFormatting sqref="I22">
    <cfRule type="expression" dxfId="2560" priority="227">
      <formula>ROW()=CELL("ROW")</formula>
    </cfRule>
  </conditionalFormatting>
  <conditionalFormatting sqref="I22">
    <cfRule type="expression" dxfId="2559" priority="226">
      <formula>ROW()=CELL("ROW")</formula>
    </cfRule>
  </conditionalFormatting>
  <conditionalFormatting sqref="I22">
    <cfRule type="expression" dxfId="2558" priority="225">
      <formula>ROW()=CELL("ROW")</formula>
    </cfRule>
  </conditionalFormatting>
  <conditionalFormatting sqref="D23">
    <cfRule type="expression" dxfId="2557" priority="224">
      <formula>ROW()=CELL("ROW")</formula>
    </cfRule>
  </conditionalFormatting>
  <conditionalFormatting sqref="D23">
    <cfRule type="expression" dxfId="2556" priority="223">
      <formula>ROW()=CELL("ROW")</formula>
    </cfRule>
  </conditionalFormatting>
  <conditionalFormatting sqref="C37">
    <cfRule type="cellIs" dxfId="2555" priority="219" operator="equal">
      <formula>"SL"</formula>
    </cfRule>
    <cfRule type="cellIs" dxfId="2554" priority="220" operator="equal">
      <formula>"SL"</formula>
    </cfRule>
    <cfRule type="cellIs" dxfId="2553" priority="221" operator="equal">
      <formula>"SL"</formula>
    </cfRule>
    <cfRule type="cellIs" dxfId="2552" priority="222" operator="equal">
      <formula>"AL"</formula>
    </cfRule>
  </conditionalFormatting>
  <conditionalFormatting sqref="C37">
    <cfRule type="expression" dxfId="2551" priority="217">
      <formula>ROW()=CELL("ROW")</formula>
    </cfRule>
    <cfRule type="expression" priority="218">
      <formula>ROW()=CELL("ROW")</formula>
    </cfRule>
  </conditionalFormatting>
  <conditionalFormatting sqref="G37:G38">
    <cfRule type="cellIs" dxfId="2550" priority="213" operator="equal">
      <formula>"SL"</formula>
    </cfRule>
    <cfRule type="cellIs" dxfId="2549" priority="214" operator="equal">
      <formula>"SL"</formula>
    </cfRule>
    <cfRule type="cellIs" dxfId="2548" priority="215" operator="equal">
      <formula>"SL"</formula>
    </cfRule>
    <cfRule type="cellIs" dxfId="2547" priority="216" operator="equal">
      <formula>"AL"</formula>
    </cfRule>
  </conditionalFormatting>
  <conditionalFormatting sqref="G37:G38">
    <cfRule type="expression" dxfId="2546" priority="211">
      <formula>ROW()=CELL("ROW")</formula>
    </cfRule>
    <cfRule type="expression" priority="212">
      <formula>ROW()=CELL("ROW")</formula>
    </cfRule>
  </conditionalFormatting>
  <conditionalFormatting sqref="D40:H40">
    <cfRule type="expression" dxfId="2545" priority="210">
      <formula>ROW()=CELL("ROW")</formula>
    </cfRule>
  </conditionalFormatting>
  <conditionalFormatting sqref="D40:H40">
    <cfRule type="expression" dxfId="2544" priority="209">
      <formula>ROW()=CELL("ROW")</formula>
    </cfRule>
  </conditionalFormatting>
  <conditionalFormatting sqref="D12">
    <cfRule type="expression" dxfId="2543" priority="208">
      <formula>ROW()=CELL("ROW")</formula>
    </cfRule>
  </conditionalFormatting>
  <conditionalFormatting sqref="D12">
    <cfRule type="expression" dxfId="2542" priority="207">
      <formula>ROW()=CELL("ROW")</formula>
    </cfRule>
  </conditionalFormatting>
  <conditionalFormatting sqref="E12">
    <cfRule type="expression" dxfId="2541" priority="206">
      <formula>ROW()=CELL("ROW")</formula>
    </cfRule>
  </conditionalFormatting>
  <conditionalFormatting sqref="E12">
    <cfRule type="expression" dxfId="2540" priority="205">
      <formula>ROW()=CELL("ROW")</formula>
    </cfRule>
  </conditionalFormatting>
  <conditionalFormatting sqref="C42:F45 C41:I41">
    <cfRule type="expression" dxfId="2539" priority="204">
      <formula>ROW()=CELL("ROW")</formula>
    </cfRule>
  </conditionalFormatting>
  <conditionalFormatting sqref="C42:F45 C41:I41">
    <cfRule type="expression" dxfId="2538" priority="203">
      <formula>ROW()=CELL("ROW")</formula>
    </cfRule>
  </conditionalFormatting>
  <conditionalFormatting sqref="I45">
    <cfRule type="expression" dxfId="2537" priority="200">
      <formula>ROW()=CELL("ROW")</formula>
    </cfRule>
  </conditionalFormatting>
  <conditionalFormatting sqref="I45">
    <cfRule type="expression" dxfId="2536" priority="199">
      <formula>ROW()=CELL("ROW")</formula>
    </cfRule>
  </conditionalFormatting>
  <conditionalFormatting sqref="I42">
    <cfRule type="expression" dxfId="2535" priority="196">
      <formula>ROW()=CELL("ROW")</formula>
    </cfRule>
  </conditionalFormatting>
  <conditionalFormatting sqref="I42">
    <cfRule type="expression" dxfId="2534" priority="195">
      <formula>ROW()=CELL("ROW")</formula>
    </cfRule>
  </conditionalFormatting>
  <conditionalFormatting sqref="I68">
    <cfRule type="expression" dxfId="2533" priority="194">
      <formula>ROW()=CELL("ROW")</formula>
    </cfRule>
  </conditionalFormatting>
  <conditionalFormatting sqref="I68">
    <cfRule type="expression" dxfId="2532" priority="193">
      <formula>ROW()=CELL("ROW")</formula>
    </cfRule>
  </conditionalFormatting>
  <conditionalFormatting sqref="I68">
    <cfRule type="expression" dxfId="2531" priority="192">
      <formula>ROW()=CELL("ROW")</formula>
    </cfRule>
  </conditionalFormatting>
  <conditionalFormatting sqref="I68">
    <cfRule type="expression" dxfId="2530" priority="191">
      <formula>ROW()=CELL("ROW")</formula>
    </cfRule>
  </conditionalFormatting>
  <conditionalFormatting sqref="I68">
    <cfRule type="expression" dxfId="2529" priority="190">
      <formula>ROW()=CELL("ROW")</formula>
    </cfRule>
  </conditionalFormatting>
  <conditionalFormatting sqref="I68">
    <cfRule type="expression" dxfId="2528" priority="189">
      <formula>ROW()=CELL("ROW")</formula>
    </cfRule>
  </conditionalFormatting>
  <conditionalFormatting sqref="H43">
    <cfRule type="expression" dxfId="2527" priority="188">
      <formula>ROW()=CELL("ROW")</formula>
    </cfRule>
  </conditionalFormatting>
  <conditionalFormatting sqref="H43">
    <cfRule type="expression" dxfId="2526" priority="187">
      <formula>ROW()=CELL("ROW")</formula>
    </cfRule>
  </conditionalFormatting>
  <conditionalFormatting sqref="H44">
    <cfRule type="expression" dxfId="2525" priority="186">
      <formula>ROW()=CELL("ROW")</formula>
    </cfRule>
  </conditionalFormatting>
  <conditionalFormatting sqref="H44">
    <cfRule type="expression" dxfId="2524" priority="185">
      <formula>ROW()=CELL("ROW")</formula>
    </cfRule>
  </conditionalFormatting>
  <conditionalFormatting sqref="H45">
    <cfRule type="expression" dxfId="2523" priority="184">
      <formula>ROW()=CELL("ROW")</formula>
    </cfRule>
  </conditionalFormatting>
  <conditionalFormatting sqref="H45">
    <cfRule type="expression" dxfId="2522" priority="183">
      <formula>ROW()=CELL("ROW")</formula>
    </cfRule>
  </conditionalFormatting>
  <conditionalFormatting sqref="C46:I46 G47 I47">
    <cfRule type="expression" dxfId="2521" priority="182">
      <formula>ROW()=CELL("ROW")</formula>
    </cfRule>
  </conditionalFormatting>
  <conditionalFormatting sqref="C46:I46 G47 I47">
    <cfRule type="expression" dxfId="2520" priority="181">
      <formula>ROW()=CELL("ROW")</formula>
    </cfRule>
  </conditionalFormatting>
  <conditionalFormatting sqref="G8">
    <cfRule type="expression" dxfId="2519" priority="180">
      <formula>ROW()=CELL("ROW")</formula>
    </cfRule>
  </conditionalFormatting>
  <conditionalFormatting sqref="G8">
    <cfRule type="expression" dxfId="2518" priority="179">
      <formula>ROW()=CELL("ROW")</formula>
    </cfRule>
  </conditionalFormatting>
  <conditionalFormatting sqref="I8">
    <cfRule type="expression" dxfId="2517" priority="178">
      <formula>ROW()=CELL("ROW")</formula>
    </cfRule>
  </conditionalFormatting>
  <conditionalFormatting sqref="I8">
    <cfRule type="expression" dxfId="2516" priority="177">
      <formula>ROW()=CELL("ROW")</formula>
    </cfRule>
  </conditionalFormatting>
  <conditionalFormatting sqref="C68:E68 G68:H68">
    <cfRule type="expression" dxfId="2515" priority="176">
      <formula>ROW()=CELL("ROW")</formula>
    </cfRule>
  </conditionalFormatting>
  <conditionalFormatting sqref="C68:E68 G68:H68">
    <cfRule type="expression" dxfId="2514" priority="175">
      <formula>ROW()=CELL("ROW")</formula>
    </cfRule>
  </conditionalFormatting>
  <conditionalFormatting sqref="C68:E68 G68:H68">
    <cfRule type="expression" dxfId="2513" priority="174">
      <formula>ROW()=CELL("ROW")</formula>
    </cfRule>
  </conditionalFormatting>
  <conditionalFormatting sqref="C68:E68 G68:H68">
    <cfRule type="expression" dxfId="2512" priority="173">
      <formula>ROW()=CELL("ROW")</formula>
    </cfRule>
  </conditionalFormatting>
  <conditionalFormatting sqref="C68:E68 G68:H68">
    <cfRule type="expression" dxfId="2511" priority="172">
      <formula>ROW()=CELL("ROW")</formula>
    </cfRule>
  </conditionalFormatting>
  <conditionalFormatting sqref="C68:E68 G68:H68">
    <cfRule type="expression" dxfId="2510" priority="171">
      <formula>ROW()=CELL("ROW")</formula>
    </cfRule>
  </conditionalFormatting>
  <conditionalFormatting sqref="B71">
    <cfRule type="expression" dxfId="2509" priority="170">
      <formula>ROW()=CELL("ROW")</formula>
    </cfRule>
  </conditionalFormatting>
  <conditionalFormatting sqref="B71">
    <cfRule type="expression" dxfId="2508" priority="169">
      <formula>ROW()=CELL("ROW")</formula>
    </cfRule>
  </conditionalFormatting>
  <conditionalFormatting sqref="D71:G71">
    <cfRule type="expression" dxfId="2507" priority="168">
      <formula>ROW()=CELL("ROW")</formula>
    </cfRule>
  </conditionalFormatting>
  <conditionalFormatting sqref="D71:G71">
    <cfRule type="expression" dxfId="2506" priority="167">
      <formula>ROW()=CELL("ROW")</formula>
    </cfRule>
  </conditionalFormatting>
  <conditionalFormatting sqref="D71:G71">
    <cfRule type="expression" dxfId="2505" priority="166">
      <formula>ROW()=CELL("ROW")</formula>
    </cfRule>
  </conditionalFormatting>
  <conditionalFormatting sqref="D71:G71">
    <cfRule type="expression" dxfId="2504" priority="165">
      <formula>ROW()=CELL("ROW")</formula>
    </cfRule>
  </conditionalFormatting>
  <conditionalFormatting sqref="D71:G71">
    <cfRule type="expression" dxfId="2503" priority="164">
      <formula>ROW()=CELL("ROW")</formula>
    </cfRule>
  </conditionalFormatting>
  <conditionalFormatting sqref="D71:G71">
    <cfRule type="expression" dxfId="2502" priority="163">
      <formula>ROW()=CELL("ROW")</formula>
    </cfRule>
  </conditionalFormatting>
  <conditionalFormatting sqref="H71">
    <cfRule type="expression" dxfId="2501" priority="162">
      <formula>ROW()=CELL("ROW")</formula>
    </cfRule>
  </conditionalFormatting>
  <conditionalFormatting sqref="H71">
    <cfRule type="expression" dxfId="2500" priority="161">
      <formula>ROW()=CELL("ROW")</formula>
    </cfRule>
  </conditionalFormatting>
  <conditionalFormatting sqref="H71">
    <cfRule type="expression" dxfId="2499" priority="160">
      <formula>ROW()=CELL("ROW")</formula>
    </cfRule>
  </conditionalFormatting>
  <conditionalFormatting sqref="H71">
    <cfRule type="expression" dxfId="2498" priority="159">
      <formula>ROW()=CELL("ROW")</formula>
    </cfRule>
  </conditionalFormatting>
  <conditionalFormatting sqref="H71">
    <cfRule type="expression" dxfId="2497" priority="158">
      <formula>ROW()=CELL("ROW")</formula>
    </cfRule>
  </conditionalFormatting>
  <conditionalFormatting sqref="H71">
    <cfRule type="expression" dxfId="2496" priority="157">
      <formula>ROW()=CELL("ROW")</formula>
    </cfRule>
  </conditionalFormatting>
  <conditionalFormatting sqref="A71">
    <cfRule type="cellIs" dxfId="2495" priority="155" operator="equal">
      <formula>"SL"</formula>
    </cfRule>
    <cfRule type="cellIs" dxfId="2494" priority="156" operator="equal">
      <formula>"AL"</formula>
    </cfRule>
  </conditionalFormatting>
  <conditionalFormatting sqref="A71">
    <cfRule type="expression" dxfId="2493" priority="154">
      <formula>ROW()=CELL("ROW")</formula>
    </cfRule>
  </conditionalFormatting>
  <conditionalFormatting sqref="A71">
    <cfRule type="expression" dxfId="2492" priority="153">
      <formula>ROW()=CELL("ROW")</formula>
    </cfRule>
  </conditionalFormatting>
  <conditionalFormatting sqref="A70:A71">
    <cfRule type="expression" dxfId="2491" priority="152">
      <formula>ROW()=CELL("ROW")</formula>
    </cfRule>
  </conditionalFormatting>
  <conditionalFormatting sqref="A70:A71">
    <cfRule type="expression" dxfId="2490" priority="151">
      <formula>ROW()=CELL("ROW")</formula>
    </cfRule>
  </conditionalFormatting>
  <conditionalFormatting sqref="A60:B60">
    <cfRule type="expression" dxfId="2489" priority="150">
      <formula>ROW()=CELL("ROW")</formula>
    </cfRule>
  </conditionalFormatting>
  <conditionalFormatting sqref="A60:B60">
    <cfRule type="expression" dxfId="2488" priority="149">
      <formula>ROW()=CELL("ROW")</formula>
    </cfRule>
  </conditionalFormatting>
  <conditionalFormatting sqref="C70:E71">
    <cfRule type="expression" dxfId="2487" priority="148">
      <formula>ROW()=CELL("ROW")</formula>
    </cfRule>
  </conditionalFormatting>
  <conditionalFormatting sqref="C70:E71">
    <cfRule type="expression" dxfId="2486" priority="147">
      <formula>ROW()=CELL("ROW")</formula>
    </cfRule>
  </conditionalFormatting>
  <conditionalFormatting sqref="G70:G71">
    <cfRule type="expression" dxfId="2485" priority="146">
      <formula>ROW()=CELL("ROW")</formula>
    </cfRule>
  </conditionalFormatting>
  <conditionalFormatting sqref="G70:G71">
    <cfRule type="expression" dxfId="2484" priority="145">
      <formula>ROW()=CELL("ROW")</formula>
    </cfRule>
  </conditionalFormatting>
  <conditionalFormatting sqref="H70:H71">
    <cfRule type="expression" dxfId="2483" priority="144">
      <formula>ROW()=CELL("ROW")</formula>
    </cfRule>
  </conditionalFormatting>
  <conditionalFormatting sqref="H70:H71">
    <cfRule type="expression" dxfId="2482" priority="143">
      <formula>ROW()=CELL("ROW")</formula>
    </cfRule>
  </conditionalFormatting>
  <conditionalFormatting sqref="C47:E47 C49:J49 F48:G48 I48:J48">
    <cfRule type="expression" dxfId="2481" priority="142">
      <formula>ROW()=CELL("ROW")</formula>
    </cfRule>
  </conditionalFormatting>
  <conditionalFormatting sqref="C47:E47 C49:J49 F48:G48 I48:J48">
    <cfRule type="expression" dxfId="2480" priority="141">
      <formula>ROW()=CELL("ROW")</formula>
    </cfRule>
  </conditionalFormatting>
  <conditionalFormatting sqref="F47">
    <cfRule type="expression" dxfId="2479" priority="140">
      <formula>ROW()=CELL("ROW")</formula>
    </cfRule>
  </conditionalFormatting>
  <conditionalFormatting sqref="F47">
    <cfRule type="expression" dxfId="2478" priority="139">
      <formula>ROW()=CELL("ROW")</formula>
    </cfRule>
  </conditionalFormatting>
  <conditionalFormatting sqref="H47">
    <cfRule type="expression" dxfId="2477" priority="134">
      <formula>ROW()=CELL("ROW")</formula>
    </cfRule>
  </conditionalFormatting>
  <conditionalFormatting sqref="H47">
    <cfRule type="expression" dxfId="2476" priority="133">
      <formula>ROW()=CELL("ROW")</formula>
    </cfRule>
  </conditionalFormatting>
  <conditionalFormatting sqref="E38">
    <cfRule type="cellIs" dxfId="2475" priority="129" operator="equal">
      <formula>"SL"</formula>
    </cfRule>
    <cfRule type="cellIs" dxfId="2474" priority="130" operator="equal">
      <formula>"SL"</formula>
    </cfRule>
    <cfRule type="cellIs" dxfId="2473" priority="131" operator="equal">
      <formula>"SL"</formula>
    </cfRule>
    <cfRule type="cellIs" dxfId="2472" priority="132" operator="equal">
      <formula>"AL"</formula>
    </cfRule>
  </conditionalFormatting>
  <conditionalFormatting sqref="E38">
    <cfRule type="expression" dxfId="2471" priority="127">
      <formula>ROW()=CELL("ROW")</formula>
    </cfRule>
    <cfRule type="expression" priority="128">
      <formula>ROW()=CELL("ROW")</formula>
    </cfRule>
  </conditionalFormatting>
  <conditionalFormatting sqref="D8">
    <cfRule type="expression" dxfId="2470" priority="126">
      <formula>ROW()=CELL("ROW")</formula>
    </cfRule>
  </conditionalFormatting>
  <conditionalFormatting sqref="D8">
    <cfRule type="expression" dxfId="2469" priority="125">
      <formula>ROW()=CELL("ROW")</formula>
    </cfRule>
  </conditionalFormatting>
  <conditionalFormatting sqref="C61:G61">
    <cfRule type="expression" dxfId="2468" priority="124">
      <formula>ROW()=CELL("ROW")</formula>
    </cfRule>
  </conditionalFormatting>
  <conditionalFormatting sqref="C61:G61">
    <cfRule type="expression" dxfId="2467" priority="123">
      <formula>ROW()=CELL("ROW")</formula>
    </cfRule>
  </conditionalFormatting>
  <conditionalFormatting sqref="C4:D4">
    <cfRule type="cellIs" dxfId="2466" priority="119" operator="equal">
      <formula>"SL"</formula>
    </cfRule>
    <cfRule type="cellIs" dxfId="2465" priority="120" operator="equal">
      <formula>"SL"</formula>
    </cfRule>
    <cfRule type="cellIs" dxfId="2464" priority="121" operator="equal">
      <formula>"SL"</formula>
    </cfRule>
    <cfRule type="cellIs" dxfId="2463" priority="122" operator="equal">
      <formula>"AL"</formula>
    </cfRule>
  </conditionalFormatting>
  <conditionalFormatting sqref="C4:D4">
    <cfRule type="expression" dxfId="2462" priority="117">
      <formula>ROW()=CELL("ROW")</formula>
    </cfRule>
    <cfRule type="expression" priority="118">
      <formula>ROW()=CELL("ROW")</formula>
    </cfRule>
  </conditionalFormatting>
  <conditionalFormatting sqref="F4:H4">
    <cfRule type="cellIs" dxfId="2461" priority="113" operator="equal">
      <formula>"SL"</formula>
    </cfRule>
    <cfRule type="cellIs" dxfId="2460" priority="114" operator="equal">
      <formula>"SL"</formula>
    </cfRule>
    <cfRule type="cellIs" dxfId="2459" priority="115" operator="equal">
      <formula>"SL"</formula>
    </cfRule>
    <cfRule type="cellIs" dxfId="2458" priority="116" operator="equal">
      <formula>"AL"</formula>
    </cfRule>
  </conditionalFormatting>
  <conditionalFormatting sqref="F4:H4">
    <cfRule type="expression" dxfId="2457" priority="111">
      <formula>ROW()=CELL("ROW")</formula>
    </cfRule>
    <cfRule type="expression" priority="112">
      <formula>ROW()=CELL("ROW")</formula>
    </cfRule>
  </conditionalFormatting>
  <conditionalFormatting sqref="C4:D4">
    <cfRule type="expression" dxfId="2456" priority="110">
      <formula>ROW()=CELL("ROW")</formula>
    </cfRule>
  </conditionalFormatting>
  <conditionalFormatting sqref="C4:D4">
    <cfRule type="expression" dxfId="2455" priority="109">
      <formula>ROW()=CELL("ROW")</formula>
    </cfRule>
  </conditionalFormatting>
  <conditionalFormatting sqref="C4:D4">
    <cfRule type="expression" dxfId="2454" priority="108">
      <formula>ROW()=CELL("ROW")</formula>
    </cfRule>
  </conditionalFormatting>
  <conditionalFormatting sqref="C4:D4">
    <cfRule type="expression" dxfId="2453" priority="107">
      <formula>ROW()=CELL("ROW")</formula>
    </cfRule>
  </conditionalFormatting>
  <conditionalFormatting sqref="F4:H4">
    <cfRule type="expression" dxfId="2452" priority="106">
      <formula>ROW()=CELL("ROW")</formula>
    </cfRule>
  </conditionalFormatting>
  <conditionalFormatting sqref="F4:H4">
    <cfRule type="expression" dxfId="2451" priority="105">
      <formula>ROW()=CELL("ROW")</formula>
    </cfRule>
  </conditionalFormatting>
  <conditionalFormatting sqref="F4:H4">
    <cfRule type="expression" dxfId="2450" priority="104">
      <formula>ROW()=CELL("ROW")</formula>
    </cfRule>
  </conditionalFormatting>
  <conditionalFormatting sqref="F4:H4">
    <cfRule type="expression" dxfId="2449" priority="103">
      <formula>ROW()=CELL("ROW")</formula>
    </cfRule>
  </conditionalFormatting>
  <conditionalFormatting sqref="G43">
    <cfRule type="expression" dxfId="2448" priority="102">
      <formula>ROW()=CELL("ROW")</formula>
    </cfRule>
  </conditionalFormatting>
  <conditionalFormatting sqref="G43">
    <cfRule type="expression" dxfId="2447" priority="101">
      <formula>ROW()=CELL("ROW")</formula>
    </cfRule>
  </conditionalFormatting>
  <conditionalFormatting sqref="I43">
    <cfRule type="expression" dxfId="2446" priority="100">
      <formula>ROW()=CELL("ROW")</formula>
    </cfRule>
  </conditionalFormatting>
  <conditionalFormatting sqref="I43">
    <cfRule type="expression" dxfId="2445" priority="99">
      <formula>ROW()=CELL("ROW")</formula>
    </cfRule>
  </conditionalFormatting>
  <conditionalFormatting sqref="A61">
    <cfRule type="expression" dxfId="2444" priority="98">
      <formula>ROW()=CELL("ROW")</formula>
    </cfRule>
  </conditionalFormatting>
  <conditionalFormatting sqref="A61">
    <cfRule type="expression" dxfId="2443" priority="97">
      <formula>ROW()=CELL("ROW")</formula>
    </cfRule>
  </conditionalFormatting>
  <conditionalFormatting sqref="F70">
    <cfRule type="expression" dxfId="2442" priority="90">
      <formula>ROW()=CELL("ROW")</formula>
    </cfRule>
  </conditionalFormatting>
  <conditionalFormatting sqref="F70">
    <cfRule type="expression" dxfId="2441" priority="89">
      <formula>ROW()=CELL("ROW")</formula>
    </cfRule>
  </conditionalFormatting>
  <conditionalFormatting sqref="F70">
    <cfRule type="expression" dxfId="2440" priority="88">
      <formula>ROW()=CELL("ROW")</formula>
    </cfRule>
  </conditionalFormatting>
  <conditionalFormatting sqref="F70">
    <cfRule type="expression" dxfId="2439" priority="87">
      <formula>ROW()=CELL("ROW")</formula>
    </cfRule>
  </conditionalFormatting>
  <conditionalFormatting sqref="F70">
    <cfRule type="expression" dxfId="2438" priority="86">
      <formula>ROW()=CELL("ROW")</formula>
    </cfRule>
  </conditionalFormatting>
  <conditionalFormatting sqref="F70">
    <cfRule type="expression" dxfId="2437" priority="85">
      <formula>ROW()=CELL("ROW")</formula>
    </cfRule>
  </conditionalFormatting>
  <conditionalFormatting sqref="F70">
    <cfRule type="expression" dxfId="2436" priority="84">
      <formula>ROW()=CELL("ROW")</formula>
    </cfRule>
  </conditionalFormatting>
  <conditionalFormatting sqref="F70">
    <cfRule type="expression" dxfId="2435" priority="83">
      <formula>ROW()=CELL("ROW")</formula>
    </cfRule>
  </conditionalFormatting>
  <conditionalFormatting sqref="C39:G39">
    <cfRule type="expression" dxfId="2434" priority="82">
      <formula>ROW()=CELL("ROW")</formula>
    </cfRule>
  </conditionalFormatting>
  <conditionalFormatting sqref="C39:G39">
    <cfRule type="expression" dxfId="2433" priority="81">
      <formula>ROW()=CELL("ROW")</formula>
    </cfRule>
  </conditionalFormatting>
  <conditionalFormatting sqref="C38:E38">
    <cfRule type="cellIs" dxfId="2432" priority="77" operator="equal">
      <formula>"SL"</formula>
    </cfRule>
    <cfRule type="cellIs" dxfId="2431" priority="78" operator="equal">
      <formula>"SL"</formula>
    </cfRule>
    <cfRule type="cellIs" dxfId="2430" priority="79" operator="equal">
      <formula>"SL"</formula>
    </cfRule>
    <cfRule type="cellIs" dxfId="2429" priority="80" operator="equal">
      <formula>"AL"</formula>
    </cfRule>
  </conditionalFormatting>
  <conditionalFormatting sqref="C38:E38">
    <cfRule type="expression" dxfId="2428" priority="75">
      <formula>ROW()=CELL("ROW")</formula>
    </cfRule>
    <cfRule type="expression" priority="76">
      <formula>ROW()=CELL("ROW")</formula>
    </cfRule>
  </conditionalFormatting>
  <conditionalFormatting sqref="F38:H38">
    <cfRule type="cellIs" dxfId="2427" priority="71" operator="equal">
      <formula>"SL"</formula>
    </cfRule>
    <cfRule type="cellIs" dxfId="2426" priority="72" operator="equal">
      <formula>"SL"</formula>
    </cfRule>
    <cfRule type="cellIs" dxfId="2425" priority="73" operator="equal">
      <formula>"SL"</formula>
    </cfRule>
    <cfRule type="cellIs" dxfId="2424" priority="74" operator="equal">
      <formula>"AL"</formula>
    </cfRule>
  </conditionalFormatting>
  <conditionalFormatting sqref="F38:H38">
    <cfRule type="expression" dxfId="2423" priority="69">
      <formula>ROW()=CELL("ROW")</formula>
    </cfRule>
    <cfRule type="expression" priority="70">
      <formula>ROW()=CELL("ROW")</formula>
    </cfRule>
  </conditionalFormatting>
  <conditionalFormatting sqref="A62">
    <cfRule type="cellIs" dxfId="2422" priority="67" operator="equal">
      <formula>"SL"</formula>
    </cfRule>
    <cfRule type="cellIs" dxfId="2421" priority="68" operator="equal">
      <formula>"AL"</formula>
    </cfRule>
  </conditionalFormatting>
  <conditionalFormatting sqref="A62">
    <cfRule type="expression" dxfId="2420" priority="66">
      <formula>ROW()=CELL("ROW")</formula>
    </cfRule>
  </conditionalFormatting>
  <conditionalFormatting sqref="A62">
    <cfRule type="expression" dxfId="2419" priority="65">
      <formula>ROW()=CELL("ROW")</formula>
    </cfRule>
  </conditionalFormatting>
  <conditionalFormatting sqref="C62 F62:G62 I62">
    <cfRule type="expression" dxfId="2418" priority="64">
      <formula>ROW()=CELL("ROW")</formula>
    </cfRule>
  </conditionalFormatting>
  <conditionalFormatting sqref="C62 F62:G62 I62">
    <cfRule type="expression" dxfId="2417" priority="63">
      <formula>ROW()=CELL("ROW")</formula>
    </cfRule>
  </conditionalFormatting>
  <conditionalFormatting sqref="E48">
    <cfRule type="expression" dxfId="2416" priority="62">
      <formula>ROW()=CELL("ROW")</formula>
    </cfRule>
  </conditionalFormatting>
  <conditionalFormatting sqref="E48">
    <cfRule type="expression" dxfId="2415" priority="61">
      <formula>ROW()=CELL("ROW")</formula>
    </cfRule>
  </conditionalFormatting>
  <conditionalFormatting sqref="C48:D48">
    <cfRule type="expression" dxfId="2414" priority="60">
      <formula>ROW()=CELL("ROW")</formula>
    </cfRule>
  </conditionalFormatting>
  <conditionalFormatting sqref="C48:D48">
    <cfRule type="expression" dxfId="2413" priority="59">
      <formula>ROW()=CELL("ROW")</formula>
    </cfRule>
  </conditionalFormatting>
  <conditionalFormatting sqref="H48">
    <cfRule type="expression" dxfId="2412" priority="58">
      <formula>ROW()=CELL("ROW")</formula>
    </cfRule>
  </conditionalFormatting>
  <conditionalFormatting sqref="H48">
    <cfRule type="expression" dxfId="2411" priority="57">
      <formula>ROW()=CELL("ROW")</formula>
    </cfRule>
  </conditionalFormatting>
  <conditionalFormatting sqref="C59:F59">
    <cfRule type="expression" dxfId="2410" priority="56">
      <formula>ROW()=CELL("ROW")</formula>
    </cfRule>
  </conditionalFormatting>
  <conditionalFormatting sqref="C59:F59">
    <cfRule type="expression" dxfId="2409" priority="55">
      <formula>ROW()=CELL("ROW")</formula>
    </cfRule>
  </conditionalFormatting>
  <conditionalFormatting sqref="C59:F59">
    <cfRule type="expression" dxfId="2408" priority="54">
      <formula>ROW()=CELL("ROW")</formula>
    </cfRule>
  </conditionalFormatting>
  <conditionalFormatting sqref="C59:F59">
    <cfRule type="expression" dxfId="2407" priority="53">
      <formula>ROW()=CELL("ROW")</formula>
    </cfRule>
  </conditionalFormatting>
  <conditionalFormatting sqref="C59:F59">
    <cfRule type="expression" dxfId="2406" priority="52">
      <formula>ROW()=CELL("ROW")</formula>
    </cfRule>
  </conditionalFormatting>
  <conditionalFormatting sqref="C59:F59">
    <cfRule type="expression" dxfId="2405" priority="51">
      <formula>ROW()=CELL("ROW")</formula>
    </cfRule>
  </conditionalFormatting>
  <conditionalFormatting sqref="I59">
    <cfRule type="expression" dxfId="2404" priority="50">
      <formula>ROW()=CELL("ROW")</formula>
    </cfRule>
  </conditionalFormatting>
  <conditionalFormatting sqref="I59">
    <cfRule type="expression" dxfId="2403" priority="49">
      <formula>ROW()=CELL("ROW")</formula>
    </cfRule>
  </conditionalFormatting>
  <conditionalFormatting sqref="I59">
    <cfRule type="expression" dxfId="2402" priority="48">
      <formula>ROW()=CELL("ROW")</formula>
    </cfRule>
  </conditionalFormatting>
  <conditionalFormatting sqref="I59">
    <cfRule type="expression" dxfId="2401" priority="47">
      <formula>ROW()=CELL("ROW")</formula>
    </cfRule>
  </conditionalFormatting>
  <conditionalFormatting sqref="I59">
    <cfRule type="expression" dxfId="2400" priority="46">
      <formula>ROW()=CELL("ROW")</formula>
    </cfRule>
  </conditionalFormatting>
  <conditionalFormatting sqref="I59">
    <cfRule type="expression" dxfId="2399" priority="45">
      <formula>ROW()=CELL("ROW")</formula>
    </cfRule>
  </conditionalFormatting>
  <conditionalFormatting sqref="C28:G28">
    <cfRule type="cellIs" dxfId="2398" priority="41" operator="equal">
      <formula>"SL"</formula>
    </cfRule>
    <cfRule type="cellIs" dxfId="2397" priority="42" operator="equal">
      <formula>"SL"</formula>
    </cfRule>
    <cfRule type="cellIs" dxfId="2396" priority="43" operator="equal">
      <formula>"SL"</formula>
    </cfRule>
    <cfRule type="cellIs" dxfId="2395" priority="44" operator="equal">
      <formula>"AL"</formula>
    </cfRule>
  </conditionalFormatting>
  <conditionalFormatting sqref="C28:G28">
    <cfRule type="expression" dxfId="2394" priority="39">
      <formula>ROW()=CELL("ROW")</formula>
    </cfRule>
    <cfRule type="expression" priority="40">
      <formula>ROW()=CELL("ROW")</formula>
    </cfRule>
  </conditionalFormatting>
  <conditionalFormatting sqref="C38:H38">
    <cfRule type="cellIs" dxfId="2393" priority="35" operator="equal">
      <formula>"SL"</formula>
    </cfRule>
    <cfRule type="cellIs" dxfId="2392" priority="36" operator="equal">
      <formula>"SL"</formula>
    </cfRule>
    <cfRule type="cellIs" dxfId="2391" priority="37" operator="equal">
      <formula>"SL"</formula>
    </cfRule>
    <cfRule type="cellIs" dxfId="2390" priority="38" operator="equal">
      <formula>"AL"</formula>
    </cfRule>
  </conditionalFormatting>
  <conditionalFormatting sqref="C38:H38">
    <cfRule type="expression" dxfId="2389" priority="33">
      <formula>ROW()=CELL("ROW")</formula>
    </cfRule>
    <cfRule type="expression" priority="34">
      <formula>ROW()=CELL("ROW")</formula>
    </cfRule>
  </conditionalFormatting>
  <conditionalFormatting sqref="C55:F55">
    <cfRule type="expression" dxfId="2388" priority="32">
      <formula>ROW()=CELL("ROW")</formula>
    </cfRule>
  </conditionalFormatting>
  <conditionalFormatting sqref="C55:F55">
    <cfRule type="expression" dxfId="2387" priority="31">
      <formula>ROW()=CELL("ROW")</formula>
    </cfRule>
  </conditionalFormatting>
  <conditionalFormatting sqref="C55:F55">
    <cfRule type="cellIs" dxfId="2386" priority="27" operator="equal">
      <formula>"SL"</formula>
    </cfRule>
    <cfRule type="cellIs" dxfId="2385" priority="28" operator="equal">
      <formula>"SL"</formula>
    </cfRule>
    <cfRule type="cellIs" dxfId="2384" priority="29" operator="equal">
      <formula>"SL"</formula>
    </cfRule>
    <cfRule type="cellIs" dxfId="2383" priority="30" operator="equal">
      <formula>"AL"</formula>
    </cfRule>
  </conditionalFormatting>
  <conditionalFormatting sqref="C55:F55">
    <cfRule type="expression" dxfId="2382" priority="25">
      <formula>ROW()=CELL("ROW")</formula>
    </cfRule>
    <cfRule type="expression" priority="26">
      <formula>ROW()=CELL("ROW")</formula>
    </cfRule>
  </conditionalFormatting>
  <conditionalFormatting sqref="I55">
    <cfRule type="expression" dxfId="2381" priority="24">
      <formula>ROW()=CELL("ROW")</formula>
    </cfRule>
  </conditionalFormatting>
  <conditionalFormatting sqref="I55">
    <cfRule type="expression" dxfId="2380" priority="23">
      <formula>ROW()=CELL("ROW")</formula>
    </cfRule>
  </conditionalFormatting>
  <conditionalFormatting sqref="I55">
    <cfRule type="cellIs" dxfId="2379" priority="19" operator="equal">
      <formula>"SL"</formula>
    </cfRule>
    <cfRule type="cellIs" dxfId="2378" priority="20" operator="equal">
      <formula>"SL"</formula>
    </cfRule>
    <cfRule type="cellIs" dxfId="2377" priority="21" operator="equal">
      <formula>"SL"</formula>
    </cfRule>
    <cfRule type="cellIs" dxfId="2376" priority="22" operator="equal">
      <formula>"AL"</formula>
    </cfRule>
  </conditionalFormatting>
  <conditionalFormatting sqref="I55">
    <cfRule type="expression" dxfId="2375" priority="17">
      <formula>ROW()=CELL("ROW")</formula>
    </cfRule>
    <cfRule type="expression" priority="18">
      <formula>ROW()=CELL("ROW")</formula>
    </cfRule>
  </conditionalFormatting>
  <conditionalFormatting sqref="D62:E62">
    <cfRule type="expression" dxfId="2374" priority="16">
      <formula>ROW()=CELL("ROW")</formula>
    </cfRule>
  </conditionalFormatting>
  <conditionalFormatting sqref="D62:E62">
    <cfRule type="expression" dxfId="2373" priority="15">
      <formula>ROW()=CELL("ROW")</formula>
    </cfRule>
  </conditionalFormatting>
  <conditionalFormatting sqref="D62:E62">
    <cfRule type="cellIs" dxfId="2372" priority="11" operator="equal">
      <formula>"SL"</formula>
    </cfRule>
    <cfRule type="cellIs" dxfId="2371" priority="12" operator="equal">
      <formula>"SL"</formula>
    </cfRule>
    <cfRule type="cellIs" dxfId="2370" priority="13" operator="equal">
      <formula>"SL"</formula>
    </cfRule>
    <cfRule type="cellIs" dxfId="2369" priority="14" operator="equal">
      <formula>"AL"</formula>
    </cfRule>
  </conditionalFormatting>
  <conditionalFormatting sqref="D62:E62">
    <cfRule type="expression" dxfId="2368" priority="9">
      <formula>ROW()=CELL("ROW")</formula>
    </cfRule>
    <cfRule type="expression" priority="10">
      <formula>ROW()=CELL("ROW")</formula>
    </cfRule>
  </conditionalFormatting>
  <conditionalFormatting sqref="H62">
    <cfRule type="expression" dxfId="2367" priority="8">
      <formula>ROW()=CELL("ROW")</formula>
    </cfRule>
  </conditionalFormatting>
  <conditionalFormatting sqref="H62">
    <cfRule type="expression" dxfId="2366" priority="7">
      <formula>ROW()=CELL("ROW")</formula>
    </cfRule>
  </conditionalFormatting>
  <conditionalFormatting sqref="H62">
    <cfRule type="cellIs" dxfId="2365" priority="3" operator="equal">
      <formula>"SL"</formula>
    </cfRule>
    <cfRule type="cellIs" dxfId="2364" priority="4" operator="equal">
      <formula>"SL"</formula>
    </cfRule>
    <cfRule type="cellIs" dxfId="2363" priority="5" operator="equal">
      <formula>"SL"</formula>
    </cfRule>
    <cfRule type="cellIs" dxfId="2362" priority="6" operator="equal">
      <formula>"AL"</formula>
    </cfRule>
  </conditionalFormatting>
  <conditionalFormatting sqref="H62">
    <cfRule type="expression" dxfId="2361" priority="1">
      <formula>ROW()=CELL("ROW")</formula>
    </cfRule>
    <cfRule type="expression" priority="2">
      <formula>ROW()=CELL("ROW")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J71"/>
  <sheetViews>
    <sheetView zoomScale="70" zoomScaleNormal="70" workbookViewId="0">
      <selection activeCell="K62" sqref="K62"/>
    </sheetView>
  </sheetViews>
  <sheetFormatPr defaultColWidth="35.5546875" defaultRowHeight="20.399999999999999"/>
  <cols>
    <col min="1" max="1" width="18" style="392" customWidth="1"/>
    <col min="2" max="2" width="48.88671875" style="392" customWidth="1"/>
    <col min="3" max="3" width="16.33203125" style="394" customWidth="1"/>
    <col min="4" max="4" width="18.6640625" style="394" bestFit="1" customWidth="1"/>
    <col min="5" max="5" width="19.5546875" style="394" customWidth="1"/>
    <col min="6" max="7" width="16.33203125" style="394" customWidth="1"/>
    <col min="8" max="9" width="16.33203125" style="394" bestFit="1" customWidth="1"/>
    <col min="10" max="16384" width="35.5546875" style="949"/>
  </cols>
  <sheetData>
    <row r="1" spans="1:9">
      <c r="A1" s="386" t="s">
        <v>295</v>
      </c>
      <c r="B1" s="386" t="s">
        <v>200</v>
      </c>
      <c r="C1" s="387">
        <f>roster!C1</f>
        <v>46321</v>
      </c>
      <c r="D1" s="387">
        <f>[1]BCR!D1</f>
        <v>46294</v>
      </c>
      <c r="E1" s="387">
        <f>[1]BCR!E1</f>
        <v>46295</v>
      </c>
      <c r="F1" s="387">
        <f>[1]BCR!F1</f>
        <v>46296</v>
      </c>
      <c r="G1" s="387">
        <f>[1]BCR!G1</f>
        <v>46297</v>
      </c>
      <c r="H1" s="387">
        <f>[1]BCR!H1</f>
        <v>46298</v>
      </c>
      <c r="I1" s="387">
        <f>[1]BCR!I1</f>
        <v>46299</v>
      </c>
    </row>
    <row r="2" spans="1:9">
      <c r="A2" s="389" t="s">
        <v>79</v>
      </c>
      <c r="B2" s="389" t="s">
        <v>78</v>
      </c>
      <c r="C2" s="390" t="s">
        <v>37</v>
      </c>
      <c r="D2" s="390" t="s">
        <v>38</v>
      </c>
      <c r="E2" s="391" t="s">
        <v>39</v>
      </c>
      <c r="F2" s="391" t="s">
        <v>40</v>
      </c>
      <c r="G2" s="391" t="s">
        <v>41</v>
      </c>
      <c r="H2" s="391" t="s">
        <v>42</v>
      </c>
      <c r="I2" s="391" t="s">
        <v>43</v>
      </c>
    </row>
    <row r="3" spans="1:9" ht="28.5" customHeight="1">
      <c r="A3" s="916">
        <v>19900</v>
      </c>
      <c r="B3" s="917" t="s">
        <v>130</v>
      </c>
      <c r="C3" s="918" t="s">
        <v>47</v>
      </c>
      <c r="D3" s="919" t="s">
        <v>47</v>
      </c>
      <c r="E3" s="919" t="s">
        <v>47</v>
      </c>
      <c r="F3" s="919" t="s">
        <v>47</v>
      </c>
      <c r="G3" s="957" t="s">
        <v>47</v>
      </c>
      <c r="H3" s="919"/>
      <c r="I3" s="960" t="s">
        <v>47</v>
      </c>
    </row>
    <row r="4" spans="1:9" ht="28.5" customHeight="1">
      <c r="A4" s="922">
        <v>19196</v>
      </c>
      <c r="B4" s="711" t="s">
        <v>80</v>
      </c>
      <c r="C4" s="918" t="s">
        <v>47</v>
      </c>
      <c r="D4" s="959" t="s">
        <v>47</v>
      </c>
      <c r="E4" s="961"/>
      <c r="F4" s="962" t="s">
        <v>47</v>
      </c>
      <c r="G4" s="962" t="s">
        <v>47</v>
      </c>
      <c r="H4" s="962" t="s">
        <v>47</v>
      </c>
      <c r="I4" s="405"/>
    </row>
    <row r="5" spans="1:9" ht="28.5" customHeight="1">
      <c r="A5" s="924">
        <v>19891</v>
      </c>
      <c r="B5" s="711" t="s">
        <v>698</v>
      </c>
      <c r="C5" s="918" t="s">
        <v>47</v>
      </c>
      <c r="D5" s="962" t="s">
        <v>47</v>
      </c>
      <c r="E5" s="961"/>
      <c r="F5" s="962" t="s">
        <v>47</v>
      </c>
      <c r="G5" s="962" t="s">
        <v>47</v>
      </c>
      <c r="H5" s="959"/>
      <c r="I5" s="962" t="s">
        <v>47</v>
      </c>
    </row>
    <row r="6" spans="1:9" ht="28.5" customHeight="1">
      <c r="A6" s="924">
        <v>17710</v>
      </c>
      <c r="B6" s="711" t="s">
        <v>66</v>
      </c>
      <c r="C6" s="918" t="s">
        <v>47</v>
      </c>
      <c r="D6" s="963"/>
      <c r="E6" s="963"/>
      <c r="F6" s="963"/>
      <c r="G6" s="959" t="s">
        <v>47</v>
      </c>
      <c r="H6" s="964"/>
      <c r="I6" s="959" t="s">
        <v>47</v>
      </c>
    </row>
    <row r="7" spans="1:9" ht="28.5" customHeight="1">
      <c r="A7" s="925">
        <v>18140</v>
      </c>
      <c r="B7" s="1006" t="s">
        <v>203</v>
      </c>
      <c r="C7" s="918" t="s">
        <v>47</v>
      </c>
      <c r="D7" s="959" t="s">
        <v>47</v>
      </c>
      <c r="E7" s="959" t="s">
        <v>47</v>
      </c>
      <c r="F7" s="959" t="s">
        <v>47</v>
      </c>
      <c r="G7" s="959" t="s">
        <v>47</v>
      </c>
      <c r="H7" s="959"/>
      <c r="I7" s="959"/>
    </row>
    <row r="8" spans="1:9" ht="28.5" customHeight="1">
      <c r="A8" s="924">
        <v>18446</v>
      </c>
      <c r="B8" s="711" t="s">
        <v>382</v>
      </c>
      <c r="C8" s="918"/>
      <c r="D8" s="959" t="s">
        <v>47</v>
      </c>
      <c r="E8" s="957"/>
      <c r="F8" s="957"/>
      <c r="G8" s="959" t="s">
        <v>47</v>
      </c>
      <c r="H8" s="957"/>
      <c r="I8" s="959" t="s">
        <v>47</v>
      </c>
    </row>
    <row r="9" spans="1:9" ht="28.5" customHeight="1">
      <c r="A9" s="924">
        <v>16286</v>
      </c>
      <c r="B9" s="711" t="s">
        <v>699</v>
      </c>
      <c r="C9" s="918"/>
      <c r="D9" s="959" t="s">
        <v>47</v>
      </c>
      <c r="E9" s="959" t="s">
        <v>47</v>
      </c>
      <c r="F9" s="959" t="s">
        <v>47</v>
      </c>
      <c r="G9" s="959" t="s">
        <v>47</v>
      </c>
      <c r="H9" s="959" t="s">
        <v>47</v>
      </c>
      <c r="I9" s="959"/>
    </row>
    <row r="10" spans="1:9" ht="28.5" customHeight="1">
      <c r="A10" s="922">
        <v>18521</v>
      </c>
      <c r="B10" s="917" t="s">
        <v>206</v>
      </c>
      <c r="C10" s="918" t="s">
        <v>47</v>
      </c>
      <c r="D10" s="959" t="s">
        <v>47</v>
      </c>
      <c r="E10" s="959" t="s">
        <v>47</v>
      </c>
      <c r="F10" s="959"/>
      <c r="G10" s="959" t="s">
        <v>47</v>
      </c>
      <c r="H10" s="959" t="s">
        <v>47</v>
      </c>
      <c r="I10" s="959" t="s">
        <v>47</v>
      </c>
    </row>
    <row r="11" spans="1:9" ht="28.5" customHeight="1">
      <c r="A11" s="926">
        <v>22570</v>
      </c>
      <c r="B11" s="927" t="s">
        <v>318</v>
      </c>
      <c r="C11" s="918"/>
      <c r="D11" s="959"/>
      <c r="E11" s="959"/>
      <c r="F11" s="959"/>
      <c r="G11" s="959" t="s">
        <v>47</v>
      </c>
      <c r="H11" s="959" t="s">
        <v>47</v>
      </c>
      <c r="I11" s="959" t="s">
        <v>47</v>
      </c>
    </row>
    <row r="12" spans="1:9" ht="28.5" customHeight="1">
      <c r="A12" s="924">
        <v>19659</v>
      </c>
      <c r="B12" s="712" t="s">
        <v>293</v>
      </c>
      <c r="C12" s="918" t="s">
        <v>47</v>
      </c>
      <c r="D12" s="963"/>
      <c r="E12" s="959" t="s">
        <v>47</v>
      </c>
      <c r="F12" s="959" t="s">
        <v>47</v>
      </c>
      <c r="G12" s="959" t="s">
        <v>47</v>
      </c>
      <c r="H12" s="957"/>
      <c r="I12" s="959" t="s">
        <v>47</v>
      </c>
    </row>
    <row r="13" spans="1:9" ht="28.5" customHeight="1">
      <c r="A13" s="932">
        <v>22161</v>
      </c>
      <c r="B13" s="1011" t="s">
        <v>700</v>
      </c>
      <c r="C13" s="918"/>
      <c r="D13" s="959" t="s">
        <v>818</v>
      </c>
      <c r="E13" s="405" t="s">
        <v>818</v>
      </c>
      <c r="F13" s="405" t="s">
        <v>818</v>
      </c>
      <c r="G13" s="959" t="s">
        <v>818</v>
      </c>
      <c r="H13" s="959" t="s">
        <v>818</v>
      </c>
      <c r="I13" s="959" t="s">
        <v>818</v>
      </c>
    </row>
    <row r="14" spans="1:9" ht="28.5" customHeight="1">
      <c r="A14" s="922">
        <v>22170</v>
      </c>
      <c r="B14" s="933" t="s">
        <v>303</v>
      </c>
      <c r="C14" s="918" t="s">
        <v>47</v>
      </c>
      <c r="D14" s="959" t="s">
        <v>47</v>
      </c>
      <c r="E14" s="959" t="s">
        <v>47</v>
      </c>
      <c r="F14" s="959"/>
      <c r="G14" s="959"/>
      <c r="H14" s="959" t="s">
        <v>47</v>
      </c>
      <c r="I14" s="959" t="s">
        <v>47</v>
      </c>
    </row>
    <row r="15" spans="1:9" ht="28.5" customHeight="1">
      <c r="A15" s="928">
        <v>18039</v>
      </c>
      <c r="B15" s="929" t="s">
        <v>68</v>
      </c>
      <c r="C15" s="918"/>
      <c r="D15" s="959"/>
      <c r="E15" s="959" t="s">
        <v>47</v>
      </c>
      <c r="F15" s="959"/>
      <c r="G15" s="959" t="s">
        <v>47</v>
      </c>
      <c r="H15" s="959" t="s">
        <v>47</v>
      </c>
      <c r="I15" s="959"/>
    </row>
    <row r="16" spans="1:9" ht="28.5" customHeight="1">
      <c r="A16" s="922">
        <v>17721</v>
      </c>
      <c r="B16" s="917" t="s">
        <v>552</v>
      </c>
      <c r="C16" s="965" t="s">
        <v>655</v>
      </c>
      <c r="D16" s="959" t="s">
        <v>655</v>
      </c>
      <c r="E16" s="959" t="s">
        <v>655</v>
      </c>
      <c r="F16" s="965" t="s">
        <v>655</v>
      </c>
      <c r="G16" s="959" t="s">
        <v>655</v>
      </c>
      <c r="H16" s="959"/>
      <c r="I16" s="959"/>
    </row>
    <row r="17" spans="1:9" ht="28.5" customHeight="1">
      <c r="A17" s="926" t="s">
        <v>636</v>
      </c>
      <c r="B17" s="927" t="s">
        <v>637</v>
      </c>
      <c r="C17" s="959" t="s">
        <v>47</v>
      </c>
      <c r="D17" s="959" t="s">
        <v>47</v>
      </c>
      <c r="E17" s="959" t="s">
        <v>47</v>
      </c>
      <c r="F17" s="959"/>
      <c r="G17" s="959" t="s">
        <v>47</v>
      </c>
      <c r="H17" s="966" t="s">
        <v>47</v>
      </c>
      <c r="I17" s="959"/>
    </row>
    <row r="18" spans="1:9" ht="28.5" customHeight="1">
      <c r="A18" s="934">
        <v>23479</v>
      </c>
      <c r="B18" s="715" t="s">
        <v>600</v>
      </c>
      <c r="C18" s="963"/>
      <c r="D18" s="963"/>
      <c r="E18" s="959" t="s">
        <v>47</v>
      </c>
      <c r="F18" s="959" t="s">
        <v>47</v>
      </c>
      <c r="G18" s="963"/>
      <c r="H18" s="959" t="s">
        <v>47</v>
      </c>
      <c r="I18" s="959"/>
    </row>
    <row r="19" spans="1:9" ht="28.5" customHeight="1">
      <c r="A19" s="935">
        <v>23845</v>
      </c>
      <c r="B19" s="704" t="s">
        <v>630</v>
      </c>
      <c r="C19" s="962"/>
      <c r="D19" s="962"/>
      <c r="E19" s="962"/>
      <c r="F19" s="962"/>
      <c r="G19" s="962"/>
      <c r="H19" s="962"/>
      <c r="I19" s="962"/>
    </row>
    <row r="20" spans="1:9" ht="28.5" customHeight="1">
      <c r="A20" s="926">
        <v>23903</v>
      </c>
      <c r="B20" s="929" t="s">
        <v>684</v>
      </c>
      <c r="C20" s="962" t="s">
        <v>47</v>
      </c>
      <c r="D20" s="962"/>
      <c r="E20" s="959" t="s">
        <v>47</v>
      </c>
      <c r="F20" s="962" t="s">
        <v>47</v>
      </c>
      <c r="G20" s="962" t="s">
        <v>47</v>
      </c>
      <c r="H20" s="962"/>
      <c r="I20" s="959" t="s">
        <v>47</v>
      </c>
    </row>
    <row r="21" spans="1:9" ht="28.5" customHeight="1">
      <c r="A21" s="935">
        <v>21316</v>
      </c>
      <c r="B21" s="923" t="s">
        <v>252</v>
      </c>
      <c r="C21" s="962"/>
      <c r="D21" s="962" t="s">
        <v>48</v>
      </c>
      <c r="E21" s="962"/>
      <c r="F21" s="962"/>
      <c r="G21" s="962"/>
      <c r="H21" s="962" t="s">
        <v>610</v>
      </c>
      <c r="I21" s="962" t="s">
        <v>48</v>
      </c>
    </row>
    <row r="22" spans="1:9" ht="28.5" customHeight="1">
      <c r="A22" s="935">
        <v>19386</v>
      </c>
      <c r="B22" s="712" t="s">
        <v>337</v>
      </c>
      <c r="C22" s="962" t="s">
        <v>48</v>
      </c>
      <c r="D22" s="967"/>
      <c r="E22" s="962" t="s">
        <v>48</v>
      </c>
      <c r="F22" s="962" t="s">
        <v>48</v>
      </c>
      <c r="G22" s="962" t="s">
        <v>48</v>
      </c>
      <c r="H22" s="967"/>
      <c r="I22" s="962" t="s">
        <v>48</v>
      </c>
    </row>
    <row r="23" spans="1:9" ht="28.5" customHeight="1">
      <c r="A23" s="935">
        <v>23835</v>
      </c>
      <c r="B23" s="711" t="s">
        <v>609</v>
      </c>
      <c r="C23" s="959"/>
      <c r="D23" s="968" t="s">
        <v>48</v>
      </c>
      <c r="E23" s="959" t="s">
        <v>48</v>
      </c>
      <c r="F23" s="959" t="s">
        <v>48</v>
      </c>
      <c r="G23" s="957" t="s">
        <v>48</v>
      </c>
      <c r="H23" s="968" t="s">
        <v>48</v>
      </c>
      <c r="I23" s="957"/>
    </row>
    <row r="24" spans="1:9" ht="28.5" customHeight="1">
      <c r="A24" s="935">
        <v>16272</v>
      </c>
      <c r="B24" s="1008" t="s">
        <v>319</v>
      </c>
      <c r="C24" s="959" t="s">
        <v>207</v>
      </c>
      <c r="D24" s="959" t="s">
        <v>207</v>
      </c>
      <c r="E24" s="959"/>
      <c r="F24" s="959"/>
      <c r="G24" s="959" t="s">
        <v>207</v>
      </c>
      <c r="H24" s="959" t="s">
        <v>207</v>
      </c>
      <c r="I24" s="959" t="s">
        <v>207</v>
      </c>
    </row>
    <row r="25" spans="1:9" ht="28.5" customHeight="1">
      <c r="A25" s="935">
        <v>23080</v>
      </c>
      <c r="B25" s="712" t="s">
        <v>689</v>
      </c>
      <c r="C25" s="959"/>
      <c r="D25" s="959"/>
      <c r="E25" s="396" t="s">
        <v>47</v>
      </c>
      <c r="F25" s="959" t="s">
        <v>47</v>
      </c>
      <c r="G25" s="959" t="s">
        <v>47</v>
      </c>
      <c r="H25" s="959" t="s">
        <v>47</v>
      </c>
      <c r="I25" s="959" t="s">
        <v>47</v>
      </c>
    </row>
    <row r="26" spans="1:9" ht="28.5" customHeight="1">
      <c r="A26" s="935">
        <v>23960</v>
      </c>
      <c r="B26" s="929" t="s">
        <v>694</v>
      </c>
      <c r="C26" s="959"/>
      <c r="D26" s="959" t="s">
        <v>47</v>
      </c>
      <c r="E26" s="959" t="s">
        <v>47</v>
      </c>
      <c r="F26" s="959" t="s">
        <v>47</v>
      </c>
      <c r="G26" s="959" t="s">
        <v>47</v>
      </c>
      <c r="H26" s="959" t="s">
        <v>47</v>
      </c>
      <c r="I26" s="959"/>
    </row>
    <row r="27" spans="1:9" ht="28.5" customHeight="1">
      <c r="A27" s="935">
        <v>21231</v>
      </c>
      <c r="B27" s="1036" t="s">
        <v>238</v>
      </c>
      <c r="C27" s="969"/>
      <c r="D27" s="969" t="s">
        <v>207</v>
      </c>
      <c r="E27" s="969"/>
      <c r="F27" s="969" t="s">
        <v>207</v>
      </c>
      <c r="G27" s="969"/>
      <c r="H27" s="969" t="s">
        <v>207</v>
      </c>
      <c r="I27" s="969" t="s">
        <v>207</v>
      </c>
    </row>
    <row r="28" spans="1:9" ht="28.5" customHeight="1">
      <c r="A28" s="924">
        <v>18729</v>
      </c>
      <c r="B28" s="712" t="s">
        <v>75</v>
      </c>
      <c r="C28" s="969" t="s">
        <v>48</v>
      </c>
      <c r="D28" s="969" t="s">
        <v>48</v>
      </c>
      <c r="E28" s="969" t="s">
        <v>48</v>
      </c>
      <c r="F28" s="969" t="s">
        <v>48</v>
      </c>
      <c r="G28" s="969" t="s">
        <v>646</v>
      </c>
      <c r="H28" s="969"/>
      <c r="I28" s="969"/>
    </row>
    <row r="29" spans="1:9" ht="28.5" customHeight="1">
      <c r="A29" s="937">
        <v>19375</v>
      </c>
      <c r="B29" s="711" t="s">
        <v>86</v>
      </c>
      <c r="C29" s="969" t="s">
        <v>48</v>
      </c>
      <c r="D29" s="969"/>
      <c r="E29" s="969"/>
      <c r="F29" s="969" t="s">
        <v>48</v>
      </c>
      <c r="G29" s="969" t="s">
        <v>48</v>
      </c>
      <c r="H29" s="969"/>
      <c r="I29" s="969" t="s">
        <v>48</v>
      </c>
    </row>
    <row r="30" spans="1:9" ht="28.5" customHeight="1">
      <c r="A30" s="924">
        <v>19821</v>
      </c>
      <c r="B30" s="1006" t="s">
        <v>125</v>
      </c>
      <c r="C30" s="969" t="s">
        <v>48</v>
      </c>
      <c r="D30" s="969" t="s">
        <v>48</v>
      </c>
      <c r="E30" s="969" t="s">
        <v>207</v>
      </c>
      <c r="F30" s="969"/>
      <c r="G30" s="969"/>
      <c r="H30" s="969" t="s">
        <v>288</v>
      </c>
      <c r="I30" s="969" t="s">
        <v>207</v>
      </c>
    </row>
    <row r="31" spans="1:9" s="388" customFormat="1" ht="21.75" customHeight="1">
      <c r="A31" s="938">
        <v>23018</v>
      </c>
      <c r="B31" s="939" t="s">
        <v>623</v>
      </c>
      <c r="C31" s="971"/>
      <c r="D31" s="971"/>
      <c r="E31" s="971"/>
      <c r="F31" s="971"/>
      <c r="G31" s="971"/>
      <c r="H31" s="971"/>
      <c r="I31" s="971"/>
    </row>
    <row r="32" spans="1:9" ht="28.5" customHeight="1">
      <c r="A32" s="926">
        <v>23591</v>
      </c>
      <c r="B32" s="939" t="s">
        <v>624</v>
      </c>
      <c r="C32" s="971"/>
      <c r="D32" s="971"/>
      <c r="E32" s="971"/>
      <c r="F32" s="971"/>
      <c r="G32" s="971"/>
      <c r="H32" s="971"/>
      <c r="I32" s="971"/>
    </row>
    <row r="33" spans="1:10" ht="28.5" customHeight="1">
      <c r="A33" s="938">
        <v>23017</v>
      </c>
      <c r="B33" s="939" t="s">
        <v>627</v>
      </c>
      <c r="C33" s="971"/>
      <c r="D33" s="971"/>
      <c r="E33" s="971"/>
      <c r="F33" s="971"/>
      <c r="G33" s="971"/>
      <c r="H33" s="972"/>
      <c r="I33" s="971"/>
    </row>
    <row r="34" spans="1:10" ht="28.5" customHeight="1">
      <c r="A34" s="928">
        <v>23894</v>
      </c>
      <c r="B34" s="712" t="s">
        <v>642</v>
      </c>
      <c r="C34" s="959"/>
      <c r="D34" s="959" t="s">
        <v>48</v>
      </c>
      <c r="E34" s="959" t="s">
        <v>48</v>
      </c>
      <c r="F34" s="959" t="s">
        <v>48</v>
      </c>
      <c r="G34" s="959" t="s">
        <v>646</v>
      </c>
      <c r="H34" s="959"/>
      <c r="I34" s="959" t="s">
        <v>48</v>
      </c>
    </row>
    <row r="35" spans="1:10" ht="28.5" customHeight="1">
      <c r="A35" s="928">
        <v>23468</v>
      </c>
      <c r="B35" s="712" t="s">
        <v>690</v>
      </c>
      <c r="C35" s="959" t="s">
        <v>47</v>
      </c>
      <c r="D35" s="959" t="s">
        <v>47</v>
      </c>
      <c r="E35" s="959" t="s">
        <v>47</v>
      </c>
      <c r="F35" s="959" t="s">
        <v>48</v>
      </c>
      <c r="G35" s="959"/>
      <c r="H35" s="959" t="s">
        <v>48</v>
      </c>
      <c r="I35" s="959"/>
    </row>
    <row r="36" spans="1:10" ht="28.5" customHeight="1">
      <c r="A36" s="924">
        <v>22034</v>
      </c>
      <c r="B36" s="706" t="s">
        <v>641</v>
      </c>
      <c r="C36" s="959"/>
      <c r="D36" s="959"/>
      <c r="E36" s="959"/>
      <c r="F36" s="959" t="s">
        <v>47</v>
      </c>
      <c r="G36" s="959" t="s">
        <v>764</v>
      </c>
      <c r="H36" s="959" t="s">
        <v>47</v>
      </c>
      <c r="I36" s="707"/>
    </row>
    <row r="37" spans="1:10" ht="28.5" customHeight="1">
      <c r="A37" s="922">
        <v>21280</v>
      </c>
      <c r="B37" s="729" t="s">
        <v>643</v>
      </c>
      <c r="C37" s="959"/>
      <c r="D37" s="405"/>
      <c r="E37" s="959"/>
      <c r="F37" s="959" t="s">
        <v>47</v>
      </c>
      <c r="G37" s="959" t="s">
        <v>47</v>
      </c>
      <c r="H37" s="959" t="s">
        <v>47</v>
      </c>
      <c r="I37" s="405"/>
    </row>
    <row r="38" spans="1:10" s="392" customFormat="1" ht="28.5" customHeight="1">
      <c r="A38" s="935">
        <v>20437</v>
      </c>
      <c r="B38" s="923" t="s">
        <v>644</v>
      </c>
      <c r="C38" s="962" t="s">
        <v>646</v>
      </c>
      <c r="D38" s="962" t="s">
        <v>48</v>
      </c>
      <c r="E38" s="959" t="s">
        <v>48</v>
      </c>
      <c r="F38" s="962" t="s">
        <v>48</v>
      </c>
      <c r="G38" s="959" t="s">
        <v>288</v>
      </c>
      <c r="H38" s="959"/>
      <c r="I38" s="957" t="s">
        <v>48</v>
      </c>
    </row>
    <row r="39" spans="1:10" ht="28.5" customHeight="1">
      <c r="A39" s="941">
        <v>23963</v>
      </c>
      <c r="B39" s="571" t="s">
        <v>696</v>
      </c>
      <c r="C39" s="959"/>
      <c r="D39" s="959"/>
      <c r="E39" s="959"/>
      <c r="F39" s="959"/>
      <c r="G39" s="959"/>
      <c r="H39" s="959"/>
      <c r="I39" s="405"/>
    </row>
    <row r="40" spans="1:10" ht="28.5" customHeight="1">
      <c r="A40" s="941">
        <v>20701</v>
      </c>
      <c r="B40" s="571" t="s">
        <v>697</v>
      </c>
      <c r="C40" s="405"/>
      <c r="D40" s="969" t="s">
        <v>805</v>
      </c>
      <c r="E40" s="969" t="s">
        <v>48</v>
      </c>
      <c r="F40" s="969" t="s">
        <v>805</v>
      </c>
      <c r="G40" s="969" t="s">
        <v>805</v>
      </c>
      <c r="H40" s="969" t="s">
        <v>805</v>
      </c>
      <c r="I40" s="405"/>
    </row>
    <row r="41" spans="1:10" ht="28.5" customHeight="1">
      <c r="A41" s="924">
        <v>22038</v>
      </c>
      <c r="B41" s="571" t="s">
        <v>300</v>
      </c>
      <c r="C41" s="962" t="s">
        <v>655</v>
      </c>
      <c r="D41" s="962" t="s">
        <v>655</v>
      </c>
      <c r="E41" s="962" t="s">
        <v>47</v>
      </c>
      <c r="F41" s="962" t="s">
        <v>655</v>
      </c>
      <c r="G41" s="707" t="s">
        <v>655</v>
      </c>
      <c r="H41" s="707"/>
      <c r="I41" s="962" t="s">
        <v>655</v>
      </c>
    </row>
    <row r="42" spans="1:10" ht="28.5" customHeight="1">
      <c r="A42" s="924">
        <v>23982</v>
      </c>
      <c r="B42" s="706" t="s">
        <v>727</v>
      </c>
      <c r="C42" s="962" t="s">
        <v>47</v>
      </c>
      <c r="D42" s="962" t="s">
        <v>47</v>
      </c>
      <c r="E42" s="962" t="s">
        <v>47</v>
      </c>
      <c r="F42" s="962" t="s">
        <v>47</v>
      </c>
      <c r="G42" s="707"/>
      <c r="H42" s="968"/>
      <c r="I42" s="962" t="s">
        <v>47</v>
      </c>
    </row>
    <row r="43" spans="1:10" ht="28.5" customHeight="1">
      <c r="A43" s="924">
        <v>23997</v>
      </c>
      <c r="B43" s="706" t="s">
        <v>729</v>
      </c>
      <c r="C43" s="962" t="s">
        <v>47</v>
      </c>
      <c r="D43" s="962" t="s">
        <v>47</v>
      </c>
      <c r="E43" s="962" t="s">
        <v>47</v>
      </c>
      <c r="F43" s="962"/>
      <c r="G43" s="707" t="s">
        <v>47</v>
      </c>
      <c r="H43" s="962"/>
      <c r="I43" s="405" t="s">
        <v>47</v>
      </c>
    </row>
    <row r="44" spans="1:10" ht="28.5" customHeight="1">
      <c r="A44" s="924">
        <v>23992</v>
      </c>
      <c r="B44" s="706" t="s">
        <v>730</v>
      </c>
      <c r="C44" s="962" t="s">
        <v>47</v>
      </c>
      <c r="D44" s="962" t="s">
        <v>47</v>
      </c>
      <c r="E44" s="962" t="s">
        <v>47</v>
      </c>
      <c r="F44" s="962" t="s">
        <v>47</v>
      </c>
      <c r="G44" s="707"/>
      <c r="H44" s="962" t="s">
        <v>47</v>
      </c>
      <c r="I44" s="957"/>
    </row>
    <row r="45" spans="1:10" ht="28.5" customHeight="1">
      <c r="A45" s="924">
        <v>23993</v>
      </c>
      <c r="B45" s="706" t="s">
        <v>795</v>
      </c>
      <c r="C45" s="969" t="s">
        <v>47</v>
      </c>
      <c r="D45" s="969" t="s">
        <v>47</v>
      </c>
      <c r="E45" s="969" t="s">
        <v>47</v>
      </c>
      <c r="F45" s="969" t="s">
        <v>47</v>
      </c>
      <c r="G45" s="969"/>
      <c r="H45" s="969" t="s">
        <v>47</v>
      </c>
      <c r="I45" s="969"/>
    </row>
    <row r="46" spans="1:10" s="392" customFormat="1" ht="21.75" customHeight="1">
      <c r="A46" s="924">
        <v>23995</v>
      </c>
      <c r="B46" s="706" t="s">
        <v>791</v>
      </c>
      <c r="C46" s="969"/>
      <c r="D46" s="969" t="s">
        <v>48</v>
      </c>
      <c r="E46" s="969"/>
      <c r="F46" s="969"/>
      <c r="G46" s="969" t="s">
        <v>48</v>
      </c>
      <c r="H46" s="969"/>
      <c r="I46" s="969" t="s">
        <v>48</v>
      </c>
      <c r="J46" s="920"/>
    </row>
    <row r="47" spans="1:10" s="392" customFormat="1" ht="21.75" customHeight="1">
      <c r="A47" s="924">
        <v>23315</v>
      </c>
      <c r="B47" s="706" t="s">
        <v>794</v>
      </c>
      <c r="C47" s="962" t="s">
        <v>47</v>
      </c>
      <c r="D47" s="962"/>
      <c r="E47" s="962" t="s">
        <v>47</v>
      </c>
      <c r="F47" s="962" t="s">
        <v>47</v>
      </c>
      <c r="G47" s="1081"/>
      <c r="H47" s="962" t="s">
        <v>47</v>
      </c>
      <c r="I47" s="1004"/>
      <c r="J47" s="949"/>
    </row>
    <row r="48" spans="1:10" s="392" customFormat="1" ht="21.75" customHeight="1">
      <c r="A48" s="924">
        <v>6</v>
      </c>
      <c r="B48" s="707" t="s">
        <v>816</v>
      </c>
      <c r="C48" s="962" t="s">
        <v>48</v>
      </c>
      <c r="D48" s="962" t="s">
        <v>48</v>
      </c>
      <c r="E48" s="961"/>
      <c r="F48" s="973"/>
      <c r="G48" s="973"/>
      <c r="H48" s="962" t="s">
        <v>48</v>
      </c>
      <c r="I48" s="962"/>
      <c r="J48" s="949"/>
    </row>
    <row r="49" spans="1:10" s="392" customFormat="1" ht="21.75" customHeight="1">
      <c r="A49" s="924"/>
      <c r="B49" s="707"/>
      <c r="C49" s="962"/>
      <c r="D49" s="962"/>
      <c r="E49" s="962"/>
      <c r="F49" s="973"/>
      <c r="G49" s="973"/>
      <c r="H49" s="962"/>
      <c r="I49" s="962"/>
      <c r="J49" s="949"/>
    </row>
    <row r="50" spans="1:10" s="392" customFormat="1" ht="21.75" customHeight="1">
      <c r="A50" s="924"/>
      <c r="B50" s="707"/>
      <c r="C50" s="962"/>
      <c r="D50" s="962"/>
      <c r="E50" s="962"/>
      <c r="F50" s="973"/>
      <c r="G50" s="973"/>
      <c r="H50" s="962"/>
      <c r="I50" s="962"/>
      <c r="J50" s="949"/>
    </row>
    <row r="51" spans="1:10" ht="28.5" customHeight="1">
      <c r="A51" s="942" t="s">
        <v>295</v>
      </c>
      <c r="B51" s="943" t="s">
        <v>296</v>
      </c>
      <c r="C51" s="956">
        <f>C1</f>
        <v>46321</v>
      </c>
      <c r="D51" s="956">
        <f t="shared" ref="D51:I51" si="0">C51+1</f>
        <v>46322</v>
      </c>
      <c r="E51" s="956">
        <f t="shared" si="0"/>
        <v>46323</v>
      </c>
      <c r="F51" s="956">
        <f t="shared" si="0"/>
        <v>46324</v>
      </c>
      <c r="G51" s="956">
        <f t="shared" si="0"/>
        <v>46325</v>
      </c>
      <c r="H51" s="956">
        <f t="shared" si="0"/>
        <v>46326</v>
      </c>
      <c r="I51" s="956">
        <f t="shared" si="0"/>
        <v>46327</v>
      </c>
    </row>
    <row r="52" spans="1:10" ht="28.5" customHeight="1">
      <c r="A52" s="944" t="s">
        <v>79</v>
      </c>
      <c r="B52" s="945"/>
      <c r="C52" s="942" t="s">
        <v>37</v>
      </c>
      <c r="D52" s="942" t="s">
        <v>38</v>
      </c>
      <c r="E52" s="942" t="s">
        <v>39</v>
      </c>
      <c r="F52" s="942" t="s">
        <v>40</v>
      </c>
      <c r="G52" s="942" t="s">
        <v>41</v>
      </c>
      <c r="H52" s="942" t="s">
        <v>42</v>
      </c>
      <c r="I52" s="942" t="s">
        <v>43</v>
      </c>
    </row>
    <row r="53" spans="1:10" ht="28.5" customHeight="1">
      <c r="A53" s="940">
        <v>20559</v>
      </c>
      <c r="B53" s="929" t="s">
        <v>750</v>
      </c>
      <c r="C53" s="959" t="s">
        <v>47</v>
      </c>
      <c r="D53" s="959" t="s">
        <v>47</v>
      </c>
      <c r="E53" s="959" t="s">
        <v>47</v>
      </c>
      <c r="F53" s="959" t="s">
        <v>47</v>
      </c>
      <c r="G53" s="959"/>
      <c r="H53" s="405"/>
      <c r="I53" s="959" t="s">
        <v>47</v>
      </c>
    </row>
    <row r="54" spans="1:10" s="392" customFormat="1" ht="21.75" customHeight="1">
      <c r="A54" s="940">
        <v>20619</v>
      </c>
      <c r="B54" s="946" t="s">
        <v>751</v>
      </c>
      <c r="C54" s="959" t="s">
        <v>695</v>
      </c>
      <c r="D54" s="959" t="s">
        <v>695</v>
      </c>
      <c r="E54" s="959" t="s">
        <v>695</v>
      </c>
      <c r="F54" s="959" t="s">
        <v>695</v>
      </c>
      <c r="G54" s="396"/>
      <c r="H54" s="957"/>
      <c r="I54" s="959"/>
      <c r="J54" s="949"/>
    </row>
    <row r="55" spans="1:10" ht="28.5" customHeight="1">
      <c r="A55" s="940">
        <v>20740</v>
      </c>
      <c r="B55" s="946" t="s">
        <v>752</v>
      </c>
      <c r="C55" s="969" t="s">
        <v>48</v>
      </c>
      <c r="D55" s="969" t="s">
        <v>48</v>
      </c>
      <c r="E55" s="969" t="s">
        <v>48</v>
      </c>
      <c r="F55" s="969" t="s">
        <v>48</v>
      </c>
      <c r="G55" s="969"/>
      <c r="H55" s="969" t="s">
        <v>48</v>
      </c>
      <c r="I55" s="969" t="s">
        <v>48</v>
      </c>
    </row>
    <row r="56" spans="1:10" ht="28.5" customHeight="1">
      <c r="A56" s="940">
        <v>11379</v>
      </c>
      <c r="B56" s="707" t="s">
        <v>339</v>
      </c>
      <c r="C56" s="969" t="s">
        <v>48</v>
      </c>
      <c r="D56" s="969" t="s">
        <v>645</v>
      </c>
      <c r="E56" s="969" t="s">
        <v>48</v>
      </c>
      <c r="F56" s="969" t="s">
        <v>48</v>
      </c>
      <c r="G56" s="969"/>
      <c r="H56" s="969"/>
      <c r="I56" s="969" t="s">
        <v>645</v>
      </c>
    </row>
    <row r="57" spans="1:10" ht="28.5" customHeight="1">
      <c r="A57" s="938">
        <v>21163</v>
      </c>
      <c r="B57" s="718" t="s">
        <v>606</v>
      </c>
      <c r="C57" s="959" t="s">
        <v>47</v>
      </c>
      <c r="D57" s="959" t="s">
        <v>47</v>
      </c>
      <c r="E57" s="396" t="s">
        <v>47</v>
      </c>
      <c r="F57" s="959" t="s">
        <v>47</v>
      </c>
      <c r="G57" s="959" t="s">
        <v>47</v>
      </c>
      <c r="H57" s="405"/>
      <c r="I57" s="959" t="s">
        <v>45</v>
      </c>
    </row>
    <row r="58" spans="1:10" ht="28.5" customHeight="1">
      <c r="A58" s="938">
        <v>11280</v>
      </c>
      <c r="B58" s="718" t="s">
        <v>608</v>
      </c>
      <c r="C58" s="959"/>
      <c r="D58" s="959" t="s">
        <v>47</v>
      </c>
      <c r="E58" s="405"/>
      <c r="F58" s="405"/>
      <c r="G58" s="405"/>
      <c r="H58" s="405"/>
      <c r="I58" s="405"/>
    </row>
    <row r="59" spans="1:10" ht="28.5" customHeight="1">
      <c r="A59" s="938">
        <v>214355</v>
      </c>
      <c r="B59" s="917" t="s">
        <v>640</v>
      </c>
      <c r="C59" s="969"/>
      <c r="D59" s="969"/>
      <c r="E59" s="969"/>
      <c r="F59" s="969"/>
      <c r="G59" s="969"/>
      <c r="H59" s="969"/>
      <c r="I59" s="969"/>
    </row>
    <row r="60" spans="1:10" ht="28.5" customHeight="1">
      <c r="A60" s="922">
        <v>80215566</v>
      </c>
      <c r="B60" s="917" t="s">
        <v>280</v>
      </c>
      <c r="C60" s="969" t="s">
        <v>48</v>
      </c>
      <c r="D60" s="969" t="s">
        <v>48</v>
      </c>
      <c r="E60" s="969" t="s">
        <v>48</v>
      </c>
      <c r="F60" s="969" t="s">
        <v>48</v>
      </c>
      <c r="G60" s="974" t="s">
        <v>48</v>
      </c>
      <c r="H60" s="974"/>
      <c r="I60" s="969" t="s">
        <v>48</v>
      </c>
    </row>
    <row r="61" spans="1:10" ht="28.5" customHeight="1">
      <c r="A61" s="938">
        <v>8021654</v>
      </c>
      <c r="B61" s="711" t="s">
        <v>792</v>
      </c>
      <c r="C61" s="405"/>
      <c r="D61" s="959" t="s">
        <v>47</v>
      </c>
      <c r="E61" s="959" t="s">
        <v>47</v>
      </c>
      <c r="F61" s="959" t="s">
        <v>47</v>
      </c>
      <c r="G61" s="959" t="s">
        <v>47</v>
      </c>
      <c r="H61" s="959" t="s">
        <v>47</v>
      </c>
      <c r="I61" s="959"/>
    </row>
    <row r="62" spans="1:10" ht="28.5" customHeight="1">
      <c r="A62" s="1005">
        <v>8021668</v>
      </c>
      <c r="B62" s="1026" t="s">
        <v>798</v>
      </c>
      <c r="C62" s="973" t="s">
        <v>47</v>
      </c>
      <c r="D62" s="973" t="s">
        <v>47</v>
      </c>
      <c r="E62" s="973" t="s">
        <v>47</v>
      </c>
      <c r="F62" s="973"/>
      <c r="G62" s="973" t="s">
        <v>47</v>
      </c>
      <c r="H62" s="973" t="s">
        <v>47</v>
      </c>
      <c r="I62" s="973"/>
    </row>
    <row r="63" spans="1:10" ht="28.5" customHeight="1">
      <c r="A63" s="947" t="s">
        <v>295</v>
      </c>
      <c r="B63" s="948" t="s">
        <v>297</v>
      </c>
      <c r="C63" s="958">
        <f t="shared" ref="C63:I63" si="1">C51</f>
        <v>46321</v>
      </c>
      <c r="D63" s="958">
        <f t="shared" si="1"/>
        <v>46322</v>
      </c>
      <c r="E63" s="958">
        <f t="shared" si="1"/>
        <v>46323</v>
      </c>
      <c r="F63" s="958">
        <f t="shared" si="1"/>
        <v>46324</v>
      </c>
      <c r="G63" s="958">
        <f t="shared" si="1"/>
        <v>46325</v>
      </c>
      <c r="H63" s="958">
        <f t="shared" si="1"/>
        <v>46326</v>
      </c>
      <c r="I63" s="958">
        <f t="shared" si="1"/>
        <v>46327</v>
      </c>
    </row>
    <row r="64" spans="1:10" ht="28.5" customHeight="1">
      <c r="A64" s="947" t="s">
        <v>79</v>
      </c>
      <c r="B64" s="948"/>
      <c r="C64" s="942" t="s">
        <v>37</v>
      </c>
      <c r="D64" s="942" t="s">
        <v>38</v>
      </c>
      <c r="E64" s="942" t="s">
        <v>39</v>
      </c>
      <c r="F64" s="942" t="s">
        <v>40</v>
      </c>
      <c r="G64" s="942" t="s">
        <v>41</v>
      </c>
      <c r="H64" s="942" t="s">
        <v>42</v>
      </c>
      <c r="I64" s="942" t="s">
        <v>43</v>
      </c>
    </row>
    <row r="65" spans="1:9" ht="27" customHeight="1">
      <c r="A65" s="940">
        <v>12550</v>
      </c>
      <c r="B65" s="704" t="s">
        <v>596</v>
      </c>
      <c r="C65" s="405" t="s">
        <v>47</v>
      </c>
      <c r="D65" s="396"/>
      <c r="E65" s="959" t="s">
        <v>47</v>
      </c>
      <c r="F65" s="959" t="s">
        <v>47</v>
      </c>
      <c r="G65" s="405"/>
      <c r="H65" s="959" t="s">
        <v>47</v>
      </c>
      <c r="I65" s="405" t="s">
        <v>47</v>
      </c>
    </row>
    <row r="66" spans="1:9" ht="27" customHeight="1">
      <c r="A66" s="940">
        <v>71109</v>
      </c>
      <c r="B66" s="704" t="s">
        <v>603</v>
      </c>
      <c r="C66" s="405" t="s">
        <v>47</v>
      </c>
      <c r="D66" s="405" t="s">
        <v>47</v>
      </c>
      <c r="E66" s="975"/>
      <c r="F66" s="959" t="s">
        <v>47</v>
      </c>
      <c r="G66" s="405" t="s">
        <v>47</v>
      </c>
      <c r="H66" s="959" t="s">
        <v>47</v>
      </c>
      <c r="I66" s="959"/>
    </row>
    <row r="67" spans="1:9" ht="27" customHeight="1">
      <c r="A67" s="938">
        <v>89580</v>
      </c>
      <c r="B67" s="950" t="s">
        <v>796</v>
      </c>
      <c r="C67" s="969"/>
      <c r="D67" s="969"/>
      <c r="E67" s="969"/>
      <c r="F67" s="969"/>
      <c r="G67" s="969"/>
      <c r="H67" s="969"/>
      <c r="I67" s="969"/>
    </row>
    <row r="68" spans="1:9" ht="27" customHeight="1">
      <c r="A68" s="940">
        <v>120986262</v>
      </c>
      <c r="B68" s="946" t="s">
        <v>728</v>
      </c>
      <c r="C68" s="959"/>
      <c r="D68" s="959" t="s">
        <v>818</v>
      </c>
      <c r="E68" s="959" t="s">
        <v>818</v>
      </c>
      <c r="F68" s="959" t="s">
        <v>818</v>
      </c>
      <c r="G68" s="959" t="s">
        <v>818</v>
      </c>
      <c r="H68" s="959" t="s">
        <v>818</v>
      </c>
      <c r="I68" s="959"/>
    </row>
    <row r="69" spans="1:9" ht="27" customHeight="1">
      <c r="A69" s="940">
        <v>120997293</v>
      </c>
      <c r="B69" s="1009" t="s">
        <v>793</v>
      </c>
      <c r="C69" s="969" t="s">
        <v>207</v>
      </c>
      <c r="D69" s="969" t="s">
        <v>207</v>
      </c>
      <c r="E69" s="969" t="s">
        <v>207</v>
      </c>
      <c r="F69" s="969"/>
      <c r="G69" s="969" t="s">
        <v>207</v>
      </c>
      <c r="H69" s="969" t="s">
        <v>207</v>
      </c>
      <c r="I69" s="969"/>
    </row>
    <row r="70" spans="1:9" ht="27" customHeight="1">
      <c r="A70" s="940"/>
      <c r="B70" s="393"/>
      <c r="C70" s="393"/>
      <c r="D70" s="393"/>
      <c r="E70" s="393"/>
      <c r="F70" s="393"/>
      <c r="G70" s="393"/>
      <c r="H70" s="393"/>
      <c r="I70" s="393"/>
    </row>
    <row r="71" spans="1:9">
      <c r="A71" s="395" t="s">
        <v>334</v>
      </c>
      <c r="B71" s="381"/>
      <c r="C71" s="396"/>
      <c r="D71" s="396"/>
      <c r="E71" s="396"/>
      <c r="F71" s="396"/>
      <c r="G71" s="396"/>
      <c r="H71" s="396"/>
      <c r="I71" s="396"/>
    </row>
  </sheetData>
  <phoneticPr fontId="6" type="noConversion"/>
  <conditionalFormatting sqref="A1:I2 A39:B43 A17:B20 H17:I19 B24:B27 A22:A27 A33:A34 C42:F44 I61 A65:A66 A69:A70 C17:D18 E17:G20 A4:C16 C26:I35 A28:B30 A67:I68">
    <cfRule type="expression" dxfId="2360" priority="276">
      <formula>ROW()=CELL("ROW")</formula>
    </cfRule>
  </conditionalFormatting>
  <conditionalFormatting sqref="D6:G6 I6 B54:B55 I3 D7:I7 I14:I15 D10:G10 A36:B37 D21:G21 C57:D57 C24:I24 C25:D25 F25:I25 D5:I5 D4:H4 A54:A58 A16:C16 F16:I16 C39:H39 E65:F66 D11:I11 B22:G22 B23:H23 C54:F54 H54:I54 H20:H22 I20:I23 D19:D20 C19:C21 C37 A31 F12:G12 D14:H14 I12 G13:I13 D13 E37:I37 C38:I38 H42:H43 F41 C36:H36 A59:I60 A39:B43 A17:B20 H17:I19 B24:B27 A22:A27 A33:A34 C42:F44 H65:I66 D61:I61 A65:A66 A69:A70 C17:D18 E17:G20 A3:B15 D19:G19 A28:B30 C26:I35 A67:I68">
    <cfRule type="expression" dxfId="2359" priority="275">
      <formula>ROW()=CELL("ROW")</formula>
    </cfRule>
  </conditionalFormatting>
  <conditionalFormatting sqref="D6:G6 I6 B54:B55 D7:I7 I14:I15 D10:G10 A36:B37 A3:I3 D21:G21 C57:D57 C24:I24 C25:D25 F25:I25 D5:I5 D4:H4 A54:A58 F16:I16 C39:H39 E65:F66 D11:I11 B22:G22 B23:H23 C54:F54 H54:I54 H20:H22 I20:I23 D19:D20 C19:C21 C37 A31 F12:G12 D14:H14 I12 G13:I13 D13 E37:I37 C38:I38 H42:H43 F41 C36:H36 A59:I60 D61:H61 H65:I66 D19:G19">
    <cfRule type="expression" dxfId="2358" priority="274">
      <formula>ROW()=CELL("ROW")</formula>
    </cfRule>
  </conditionalFormatting>
  <conditionalFormatting sqref="A31 A36:B37 A3 A39:B43 A11:A28 A33:A34 A51:A61 A63:A70">
    <cfRule type="cellIs" dxfId="2357" priority="272" operator="equal">
      <formula>"SL"</formula>
    </cfRule>
    <cfRule type="cellIs" dxfId="2356" priority="273" operator="equal">
      <formula>"AL"</formula>
    </cfRule>
  </conditionalFormatting>
  <conditionalFormatting sqref="A63:B64 A51:B52">
    <cfRule type="expression" dxfId="2355" priority="271">
      <formula>ROW()=CELL("ROW")</formula>
    </cfRule>
  </conditionalFormatting>
  <conditionalFormatting sqref="A63:B64 A51:B52">
    <cfRule type="expression" dxfId="2354" priority="270">
      <formula>ROW()=CELL("ROW")</formula>
    </cfRule>
  </conditionalFormatting>
  <conditionalFormatting sqref="I9 G53 C51:I52 E8:F8 H8 D7:F7 C63:I64">
    <cfRule type="expression" dxfId="2353" priority="269">
      <formula>ROW()=CELL("ROW")</formula>
    </cfRule>
  </conditionalFormatting>
  <conditionalFormatting sqref="I9 G53 C51:I52 E8:F8 H8 D7:F7 C63:I64">
    <cfRule type="expression" dxfId="2352" priority="268">
      <formula>ROW()=CELL("ROW")</formula>
    </cfRule>
  </conditionalFormatting>
  <conditionalFormatting sqref="B53">
    <cfRule type="cellIs" dxfId="2351" priority="266" operator="equal">
      <formula>"SL"</formula>
    </cfRule>
    <cfRule type="cellIs" dxfId="2350" priority="267" operator="equal">
      <formula>"AL"</formula>
    </cfRule>
  </conditionalFormatting>
  <conditionalFormatting sqref="A53:B53">
    <cfRule type="expression" dxfId="2349" priority="265">
      <formula>ROW()=CELL("ROW")</formula>
    </cfRule>
  </conditionalFormatting>
  <conditionalFormatting sqref="A53:B53">
    <cfRule type="expression" dxfId="2348" priority="264">
      <formula>ROW()=CELL("ROW")</formula>
    </cfRule>
  </conditionalFormatting>
  <conditionalFormatting sqref="C3:F3 C34:I35 C36:H36 C4:C15">
    <cfRule type="cellIs" dxfId="2347" priority="258" operator="equal">
      <formula>"SL"</formula>
    </cfRule>
    <cfRule type="cellIs" dxfId="2346" priority="259" operator="equal">
      <formula>"SL"</formula>
    </cfRule>
    <cfRule type="cellIs" dxfId="2345" priority="260" operator="equal">
      <formula>"SL"</formula>
    </cfRule>
    <cfRule type="cellIs" dxfId="2344" priority="261" operator="equal">
      <formula>"AL"</formula>
    </cfRule>
  </conditionalFormatting>
  <conditionalFormatting sqref="C3:F3 C34:I35 C36:H36 C4:C15">
    <cfRule type="expression" dxfId="2343" priority="256">
      <formula>ROW()=CELL("ROW")</formula>
    </cfRule>
    <cfRule type="expression" priority="257">
      <formula>ROW()=CELL("ROW")</formula>
    </cfRule>
  </conditionalFormatting>
  <conditionalFormatting sqref="D8">
    <cfRule type="expression" dxfId="2342" priority="255">
      <formula>ROW()=CELL("ROW")</formula>
    </cfRule>
  </conditionalFormatting>
  <conditionalFormatting sqref="D8">
    <cfRule type="expression" dxfId="2341" priority="254">
      <formula>ROW()=CELL("ROW")</formula>
    </cfRule>
  </conditionalFormatting>
  <conditionalFormatting sqref="D9:H9">
    <cfRule type="expression" dxfId="2340" priority="253">
      <formula>ROW()=CELL("ROW")</formula>
    </cfRule>
  </conditionalFormatting>
  <conditionalFormatting sqref="D9:H9">
    <cfRule type="expression" dxfId="2339" priority="252">
      <formula>ROW()=CELL("ROW")</formula>
    </cfRule>
  </conditionalFormatting>
  <conditionalFormatting sqref="D15:F15 D16:E16">
    <cfRule type="expression" dxfId="2338" priority="249">
      <formula>ROW()=CELL("ROW")</formula>
    </cfRule>
  </conditionalFormatting>
  <conditionalFormatting sqref="D15:F15 D16:E16">
    <cfRule type="expression" dxfId="2337" priority="248">
      <formula>ROW()=CELL("ROW")</formula>
    </cfRule>
  </conditionalFormatting>
  <conditionalFormatting sqref="G15:H15">
    <cfRule type="expression" dxfId="2336" priority="247">
      <formula>ROW()=CELL("ROW")</formula>
    </cfRule>
  </conditionalFormatting>
  <conditionalFormatting sqref="G15:H15">
    <cfRule type="expression" dxfId="2335" priority="246">
      <formula>ROW()=CELL("ROW")</formula>
    </cfRule>
  </conditionalFormatting>
  <conditionalFormatting sqref="C53:F53">
    <cfRule type="expression" dxfId="2334" priority="245">
      <formula>ROW()=CELL("ROW")</formula>
    </cfRule>
  </conditionalFormatting>
  <conditionalFormatting sqref="C53:F53">
    <cfRule type="expression" dxfId="2333" priority="244">
      <formula>ROW()=CELL("ROW")</formula>
    </cfRule>
  </conditionalFormatting>
  <conditionalFormatting sqref="I53">
    <cfRule type="expression" dxfId="2332" priority="243">
      <formula>ROW()=CELL("ROW")</formula>
    </cfRule>
  </conditionalFormatting>
  <conditionalFormatting sqref="I53">
    <cfRule type="expression" dxfId="2331" priority="242">
      <formula>ROW()=CELL("ROW")</formula>
    </cfRule>
  </conditionalFormatting>
  <conditionalFormatting sqref="C20">
    <cfRule type="expression" dxfId="2330" priority="237">
      <formula>ROW()=CELL("ROW")</formula>
    </cfRule>
  </conditionalFormatting>
  <conditionalFormatting sqref="C20">
    <cfRule type="expression" dxfId="2329" priority="236">
      <formula>ROW()=CELL("ROW")</formula>
    </cfRule>
  </conditionalFormatting>
  <conditionalFormatting sqref="C37">
    <cfRule type="expression" dxfId="2328" priority="235">
      <formula>ROW()=CELL("ROW")</formula>
    </cfRule>
  </conditionalFormatting>
  <conditionalFormatting sqref="C37">
    <cfRule type="expression" dxfId="2327" priority="234">
      <formula>ROW()=CELL("ROW")</formula>
    </cfRule>
  </conditionalFormatting>
  <conditionalFormatting sqref="F57:G57">
    <cfRule type="expression" dxfId="2326" priority="233">
      <formula>ROW()=CELL("ROW")</formula>
    </cfRule>
  </conditionalFormatting>
  <conditionalFormatting sqref="F57:G57">
    <cfRule type="expression" dxfId="2325" priority="232">
      <formula>ROW()=CELL("ROW")</formula>
    </cfRule>
  </conditionalFormatting>
  <conditionalFormatting sqref="I57">
    <cfRule type="expression" dxfId="2324" priority="231">
      <formula>ROW()=CELL("ROW")</formula>
    </cfRule>
  </conditionalFormatting>
  <conditionalFormatting sqref="I57">
    <cfRule type="expression" dxfId="2323" priority="230">
      <formula>ROW()=CELL("ROW")</formula>
    </cfRule>
  </conditionalFormatting>
  <conditionalFormatting sqref="C56:F56">
    <cfRule type="expression" dxfId="2322" priority="229">
      <formula>ROW()=CELL("ROW")</formula>
    </cfRule>
  </conditionalFormatting>
  <conditionalFormatting sqref="C56:F56">
    <cfRule type="expression" dxfId="2321" priority="228">
      <formula>ROW()=CELL("ROW")</formula>
    </cfRule>
  </conditionalFormatting>
  <conditionalFormatting sqref="C56:F56">
    <cfRule type="expression" dxfId="2320" priority="227">
      <formula>ROW()=CELL("ROW")</formula>
    </cfRule>
  </conditionalFormatting>
  <conditionalFormatting sqref="C56:F56">
    <cfRule type="expression" dxfId="2319" priority="226">
      <formula>ROW()=CELL("ROW")</formula>
    </cfRule>
  </conditionalFormatting>
  <conditionalFormatting sqref="C56:F56">
    <cfRule type="expression" dxfId="2318" priority="225">
      <formula>ROW()=CELL("ROW")</formula>
    </cfRule>
  </conditionalFormatting>
  <conditionalFormatting sqref="C56:F56">
    <cfRule type="expression" dxfId="2317" priority="224">
      <formula>ROW()=CELL("ROW")</formula>
    </cfRule>
  </conditionalFormatting>
  <conditionalFormatting sqref="I56">
    <cfRule type="expression" dxfId="2316" priority="223">
      <formula>ROW()=CELL("ROW")</formula>
    </cfRule>
  </conditionalFormatting>
  <conditionalFormatting sqref="I56">
    <cfRule type="expression" dxfId="2315" priority="222">
      <formula>ROW()=CELL("ROW")</formula>
    </cfRule>
  </conditionalFormatting>
  <conditionalFormatting sqref="I56">
    <cfRule type="expression" dxfId="2314" priority="221">
      <formula>ROW()=CELL("ROW")</formula>
    </cfRule>
  </conditionalFormatting>
  <conditionalFormatting sqref="I56">
    <cfRule type="expression" dxfId="2313" priority="220">
      <formula>ROW()=CELL("ROW")</formula>
    </cfRule>
  </conditionalFormatting>
  <conditionalFormatting sqref="I56">
    <cfRule type="expression" dxfId="2312" priority="219">
      <formula>ROW()=CELL("ROW")</formula>
    </cfRule>
  </conditionalFormatting>
  <conditionalFormatting sqref="I56">
    <cfRule type="expression" dxfId="2311" priority="218">
      <formula>ROW()=CELL("ROW")</formula>
    </cfRule>
  </conditionalFormatting>
  <conditionalFormatting sqref="C55:I55">
    <cfRule type="expression" dxfId="2310" priority="217">
      <formula>ROW()=CELL("ROW")</formula>
    </cfRule>
  </conditionalFormatting>
  <conditionalFormatting sqref="C55:I55">
    <cfRule type="expression" dxfId="2309" priority="216">
      <formula>ROW()=CELL("ROW")</formula>
    </cfRule>
  </conditionalFormatting>
  <conditionalFormatting sqref="C55:I55">
    <cfRule type="expression" dxfId="2308" priority="215">
      <formula>ROW()=CELL("ROW")</formula>
    </cfRule>
  </conditionalFormatting>
  <conditionalFormatting sqref="C55:I55">
    <cfRule type="expression" dxfId="2307" priority="214">
      <formula>ROW()=CELL("ROW")</formula>
    </cfRule>
  </conditionalFormatting>
  <conditionalFormatting sqref="C55:I55">
    <cfRule type="expression" dxfId="2306" priority="213">
      <formula>ROW()=CELL("ROW")</formula>
    </cfRule>
  </conditionalFormatting>
  <conditionalFormatting sqref="C55:I55">
    <cfRule type="expression" dxfId="2305" priority="212">
      <formula>ROW()=CELL("ROW")</formula>
    </cfRule>
  </conditionalFormatting>
  <conditionalFormatting sqref="G56:H56">
    <cfRule type="expression" dxfId="2304" priority="211">
      <formula>ROW()=CELL("ROW")</formula>
    </cfRule>
  </conditionalFormatting>
  <conditionalFormatting sqref="G56:H56">
    <cfRule type="expression" dxfId="2303" priority="210">
      <formula>ROW()=CELL("ROW")</formula>
    </cfRule>
  </conditionalFormatting>
  <conditionalFormatting sqref="G56:H56">
    <cfRule type="expression" dxfId="2302" priority="209">
      <formula>ROW()=CELL("ROW")</formula>
    </cfRule>
  </conditionalFormatting>
  <conditionalFormatting sqref="G56:H56">
    <cfRule type="expression" dxfId="2301" priority="208">
      <formula>ROW()=CELL("ROW")</formula>
    </cfRule>
  </conditionalFormatting>
  <conditionalFormatting sqref="G56:H56">
    <cfRule type="expression" dxfId="2300" priority="207">
      <formula>ROW()=CELL("ROW")</formula>
    </cfRule>
  </conditionalFormatting>
  <conditionalFormatting sqref="G56:H56">
    <cfRule type="expression" dxfId="2299" priority="206">
      <formula>ROW()=CELL("ROW")</formula>
    </cfRule>
  </conditionalFormatting>
  <conditionalFormatting sqref="H3">
    <cfRule type="cellIs" dxfId="2298" priority="202" operator="equal">
      <formula>"SL"</formula>
    </cfRule>
    <cfRule type="cellIs" dxfId="2297" priority="203" operator="equal">
      <formula>"SL"</formula>
    </cfRule>
    <cfRule type="cellIs" dxfId="2296" priority="204" operator="equal">
      <formula>"SL"</formula>
    </cfRule>
    <cfRule type="cellIs" dxfId="2295" priority="205" operator="equal">
      <formula>"AL"</formula>
    </cfRule>
  </conditionalFormatting>
  <conditionalFormatting sqref="H3">
    <cfRule type="expression" dxfId="2294" priority="200">
      <formula>ROW()=CELL("ROW")</formula>
    </cfRule>
    <cfRule type="expression" priority="201">
      <formula>ROW()=CELL("ROW")</formula>
    </cfRule>
  </conditionalFormatting>
  <conditionalFormatting sqref="A21:G21">
    <cfRule type="expression" dxfId="2293" priority="199">
      <formula>ROW()=CELL("ROW")</formula>
    </cfRule>
  </conditionalFormatting>
  <conditionalFormatting sqref="A21:G21">
    <cfRule type="expression" dxfId="2292" priority="198">
      <formula>ROW()=CELL("ROW")</formula>
    </cfRule>
  </conditionalFormatting>
  <conditionalFormatting sqref="D21:G21 C19:I19">
    <cfRule type="expression" dxfId="2291" priority="197">
      <formula>ROW()=CELL("ROW")</formula>
    </cfRule>
  </conditionalFormatting>
  <conditionalFormatting sqref="D21:G21 C19:I19">
    <cfRule type="expression" dxfId="2290" priority="196">
      <formula>ROW()=CELL("ROW")</formula>
    </cfRule>
  </conditionalFormatting>
  <conditionalFormatting sqref="C58:D58">
    <cfRule type="expression" dxfId="2289" priority="195">
      <formula>ROW()=CELL("ROW")</formula>
    </cfRule>
  </conditionalFormatting>
  <conditionalFormatting sqref="C58:D58">
    <cfRule type="expression" dxfId="2288" priority="194">
      <formula>ROW()=CELL("ROW")</formula>
    </cfRule>
  </conditionalFormatting>
  <conditionalFormatting sqref="H10:I10">
    <cfRule type="expression" dxfId="2287" priority="193">
      <formula>ROW()=CELL("ROW")</formula>
    </cfRule>
  </conditionalFormatting>
  <conditionalFormatting sqref="H10:I10">
    <cfRule type="expression" dxfId="2286" priority="192">
      <formula>ROW()=CELL("ROW")</formula>
    </cfRule>
  </conditionalFormatting>
  <conditionalFormatting sqref="A36:B37 A39:B43">
    <cfRule type="cellIs" dxfId="2285" priority="189" operator="equal">
      <formula>"Prep"</formula>
    </cfRule>
    <cfRule type="cellIs" dxfId="2284" priority="190" operator="equal">
      <formula>"SL"</formula>
    </cfRule>
    <cfRule type="cellIs" dxfId="2283" priority="191" operator="equal">
      <formula>"AL"</formula>
    </cfRule>
  </conditionalFormatting>
  <conditionalFormatting sqref="A39">
    <cfRule type="cellIs" dxfId="2282" priority="186" operator="equal">
      <formula>"Prep"</formula>
    </cfRule>
    <cfRule type="cellIs" dxfId="2281" priority="187" operator="equal">
      <formula>"SL"</formula>
    </cfRule>
    <cfRule type="cellIs" dxfId="2280" priority="188" operator="equal">
      <formula>"AL"</formula>
    </cfRule>
  </conditionalFormatting>
  <conditionalFormatting sqref="A39">
    <cfRule type="cellIs" dxfId="2279" priority="184" operator="equal">
      <formula>"SL"</formula>
    </cfRule>
    <cfRule type="cellIs" dxfId="2278" priority="185" operator="equal">
      <formula>"AL"</formula>
    </cfRule>
  </conditionalFormatting>
  <conditionalFormatting sqref="A36:B37 A39:B43">
    <cfRule type="cellIs" dxfId="2277" priority="183" operator="equal">
      <formula>"WC"</formula>
    </cfRule>
  </conditionalFormatting>
  <conditionalFormatting sqref="A39">
    <cfRule type="expression" dxfId="2276" priority="182">
      <formula>ROW()=CELL("ROW")</formula>
    </cfRule>
  </conditionalFormatting>
  <conditionalFormatting sqref="A39">
    <cfRule type="expression" dxfId="2275" priority="181">
      <formula>ROW()=CELL("ROW")</formula>
    </cfRule>
  </conditionalFormatting>
  <conditionalFormatting sqref="G20">
    <cfRule type="expression" dxfId="2274" priority="180">
      <formula>ROW()=CELL("ROW")</formula>
    </cfRule>
  </conditionalFormatting>
  <conditionalFormatting sqref="G20">
    <cfRule type="expression" dxfId="2273" priority="179">
      <formula>ROW()=CELL("ROW")</formula>
    </cfRule>
  </conditionalFormatting>
  <conditionalFormatting sqref="H23">
    <cfRule type="expression" dxfId="2272" priority="178">
      <formula>ROW()=CELL("ROW")</formula>
    </cfRule>
  </conditionalFormatting>
  <conditionalFormatting sqref="H23">
    <cfRule type="expression" dxfId="2271" priority="177">
      <formula>ROW()=CELL("ROW")</formula>
    </cfRule>
  </conditionalFormatting>
  <conditionalFormatting sqref="E21:G21">
    <cfRule type="expression" dxfId="2270" priority="176">
      <formula>ROW()=CELL("ROW")</formula>
    </cfRule>
  </conditionalFormatting>
  <conditionalFormatting sqref="E21:G21">
    <cfRule type="expression" dxfId="2269" priority="175">
      <formula>ROW()=CELL("ROW")</formula>
    </cfRule>
  </conditionalFormatting>
  <conditionalFormatting sqref="E21:G21">
    <cfRule type="expression" dxfId="2268" priority="174">
      <formula>ROW()=CELL("ROW")</formula>
    </cfRule>
  </conditionalFormatting>
  <conditionalFormatting sqref="E21:G21">
    <cfRule type="expression" dxfId="2267" priority="173">
      <formula>ROW()=CELL("ROW")</formula>
    </cfRule>
  </conditionalFormatting>
  <conditionalFormatting sqref="D11:I11">
    <cfRule type="cellIs" dxfId="2266" priority="169" operator="equal">
      <formula>"SL"</formula>
    </cfRule>
    <cfRule type="cellIs" dxfId="2265" priority="170" operator="equal">
      <formula>"SL"</formula>
    </cfRule>
    <cfRule type="cellIs" dxfId="2264" priority="171" operator="equal">
      <formula>"SL"</formula>
    </cfRule>
    <cfRule type="cellIs" dxfId="2263" priority="172" operator="equal">
      <formula>"AL"</formula>
    </cfRule>
  </conditionalFormatting>
  <conditionalFormatting sqref="D11:I11">
    <cfRule type="expression" dxfId="2262" priority="167">
      <formula>ROW()=CELL("ROW")</formula>
    </cfRule>
    <cfRule type="expression" priority="168">
      <formula>ROW()=CELL("ROW")</formula>
    </cfRule>
  </conditionalFormatting>
  <conditionalFormatting sqref="E4:G4">
    <cfRule type="expression" dxfId="2261" priority="166">
      <formula>ROW()=CELL("ROW")</formula>
    </cfRule>
  </conditionalFormatting>
  <conditionalFormatting sqref="E4:G4">
    <cfRule type="expression" dxfId="2260" priority="165">
      <formula>ROW()=CELL("ROW")</formula>
    </cfRule>
  </conditionalFormatting>
  <conditionalFormatting sqref="E4:G4">
    <cfRule type="expression" dxfId="2259" priority="164">
      <formula>ROW()=CELL("ROW")</formula>
    </cfRule>
  </conditionalFormatting>
  <conditionalFormatting sqref="E4:G4">
    <cfRule type="expression" dxfId="2258" priority="163">
      <formula>ROW()=CELL("ROW")</formula>
    </cfRule>
  </conditionalFormatting>
  <conditionalFormatting sqref="H4">
    <cfRule type="expression" dxfId="2257" priority="162">
      <formula>ROW()=CELL("ROW")</formula>
    </cfRule>
  </conditionalFormatting>
  <conditionalFormatting sqref="H4">
    <cfRule type="expression" dxfId="2256" priority="161">
      <formula>ROW()=CELL("ROW")</formula>
    </cfRule>
  </conditionalFormatting>
  <conditionalFormatting sqref="H4">
    <cfRule type="expression" dxfId="2255" priority="160">
      <formula>ROW()=CELL("ROW")</formula>
    </cfRule>
  </conditionalFormatting>
  <conditionalFormatting sqref="H4">
    <cfRule type="expression" dxfId="2254" priority="159">
      <formula>ROW()=CELL("ROW")</formula>
    </cfRule>
  </conditionalFormatting>
  <conditionalFormatting sqref="D5">
    <cfRule type="expression" dxfId="2253" priority="158">
      <formula>ROW()=CELL("ROW")</formula>
    </cfRule>
  </conditionalFormatting>
  <conditionalFormatting sqref="D5">
    <cfRule type="expression" dxfId="2252" priority="157">
      <formula>ROW()=CELL("ROW")</formula>
    </cfRule>
  </conditionalFormatting>
  <conditionalFormatting sqref="D5">
    <cfRule type="expression" dxfId="2251" priority="156">
      <formula>ROW()=CELL("ROW")</formula>
    </cfRule>
  </conditionalFormatting>
  <conditionalFormatting sqref="D5">
    <cfRule type="expression" dxfId="2250" priority="155">
      <formula>ROW()=CELL("ROW")</formula>
    </cfRule>
  </conditionalFormatting>
  <conditionalFormatting sqref="F5:G5">
    <cfRule type="expression" dxfId="2249" priority="154">
      <formula>ROW()=CELL("ROW")</formula>
    </cfRule>
  </conditionalFormatting>
  <conditionalFormatting sqref="F5:G5">
    <cfRule type="expression" dxfId="2248" priority="153">
      <formula>ROW()=CELL("ROW")</formula>
    </cfRule>
  </conditionalFormatting>
  <conditionalFormatting sqref="F5:G5">
    <cfRule type="expression" dxfId="2247" priority="152">
      <formula>ROW()=CELL("ROW")</formula>
    </cfRule>
  </conditionalFormatting>
  <conditionalFormatting sqref="F5:G5">
    <cfRule type="expression" dxfId="2246" priority="151">
      <formula>ROW()=CELL("ROW")</formula>
    </cfRule>
  </conditionalFormatting>
  <conditionalFormatting sqref="I5">
    <cfRule type="expression" dxfId="2245" priority="150">
      <formula>ROW()=CELL("ROW")</formula>
    </cfRule>
  </conditionalFormatting>
  <conditionalFormatting sqref="I5">
    <cfRule type="expression" dxfId="2244" priority="149">
      <formula>ROW()=CELL("ROW")</formula>
    </cfRule>
  </conditionalFormatting>
  <conditionalFormatting sqref="I5">
    <cfRule type="expression" dxfId="2243" priority="148">
      <formula>ROW()=CELL("ROW")</formula>
    </cfRule>
  </conditionalFormatting>
  <conditionalFormatting sqref="I5">
    <cfRule type="expression" dxfId="2242" priority="147">
      <formula>ROW()=CELL("ROW")</formula>
    </cfRule>
  </conditionalFormatting>
  <conditionalFormatting sqref="C22">
    <cfRule type="expression" dxfId="2241" priority="146">
      <formula>ROW()=CELL("ROW")</formula>
    </cfRule>
  </conditionalFormatting>
  <conditionalFormatting sqref="C22">
    <cfRule type="expression" dxfId="2240" priority="145">
      <formula>ROW()=CELL("ROW")</formula>
    </cfRule>
  </conditionalFormatting>
  <conditionalFormatting sqref="C22">
    <cfRule type="expression" dxfId="2239" priority="144">
      <formula>ROW()=CELL("ROW")</formula>
    </cfRule>
  </conditionalFormatting>
  <conditionalFormatting sqref="C22">
    <cfRule type="expression" dxfId="2238" priority="143">
      <formula>ROW()=CELL("ROW")</formula>
    </cfRule>
  </conditionalFormatting>
  <conditionalFormatting sqref="E22">
    <cfRule type="expression" dxfId="2237" priority="142">
      <formula>ROW()=CELL("ROW")</formula>
    </cfRule>
  </conditionalFormatting>
  <conditionalFormatting sqref="E22">
    <cfRule type="expression" dxfId="2236" priority="141">
      <formula>ROW()=CELL("ROW")</formula>
    </cfRule>
  </conditionalFormatting>
  <conditionalFormatting sqref="E22">
    <cfRule type="expression" dxfId="2235" priority="140">
      <formula>ROW()=CELL("ROW")</formula>
    </cfRule>
  </conditionalFormatting>
  <conditionalFormatting sqref="E22">
    <cfRule type="expression" dxfId="2234" priority="139">
      <formula>ROW()=CELL("ROW")</formula>
    </cfRule>
  </conditionalFormatting>
  <conditionalFormatting sqref="F22">
    <cfRule type="expression" dxfId="2233" priority="138">
      <formula>ROW()=CELL("ROW")</formula>
    </cfRule>
  </conditionalFormatting>
  <conditionalFormatting sqref="F22">
    <cfRule type="expression" dxfId="2232" priority="137">
      <formula>ROW()=CELL("ROW")</formula>
    </cfRule>
  </conditionalFormatting>
  <conditionalFormatting sqref="F22">
    <cfRule type="expression" dxfId="2231" priority="136">
      <formula>ROW()=CELL("ROW")</formula>
    </cfRule>
  </conditionalFormatting>
  <conditionalFormatting sqref="F22">
    <cfRule type="expression" dxfId="2230" priority="135">
      <formula>ROW()=CELL("ROW")</formula>
    </cfRule>
  </conditionalFormatting>
  <conditionalFormatting sqref="G22">
    <cfRule type="expression" dxfId="2229" priority="134">
      <formula>ROW()=CELL("ROW")</formula>
    </cfRule>
  </conditionalFormatting>
  <conditionalFormatting sqref="G22">
    <cfRule type="expression" dxfId="2228" priority="133">
      <formula>ROW()=CELL("ROW")</formula>
    </cfRule>
  </conditionalFormatting>
  <conditionalFormatting sqref="G22">
    <cfRule type="expression" dxfId="2227" priority="132">
      <formula>ROW()=CELL("ROW")</formula>
    </cfRule>
  </conditionalFormatting>
  <conditionalFormatting sqref="G22">
    <cfRule type="expression" dxfId="2226" priority="131">
      <formula>ROW()=CELL("ROW")</formula>
    </cfRule>
  </conditionalFormatting>
  <conditionalFormatting sqref="I22">
    <cfRule type="expression" dxfId="2225" priority="130">
      <formula>ROW()=CELL("ROW")</formula>
    </cfRule>
  </conditionalFormatting>
  <conditionalFormatting sqref="I22">
    <cfRule type="expression" dxfId="2224" priority="129">
      <formula>ROW()=CELL("ROW")</formula>
    </cfRule>
  </conditionalFormatting>
  <conditionalFormatting sqref="I22">
    <cfRule type="expression" dxfId="2223" priority="128">
      <formula>ROW()=CELL("ROW")</formula>
    </cfRule>
  </conditionalFormatting>
  <conditionalFormatting sqref="I22">
    <cfRule type="expression" dxfId="2222" priority="127">
      <formula>ROW()=CELL("ROW")</formula>
    </cfRule>
  </conditionalFormatting>
  <conditionalFormatting sqref="D23">
    <cfRule type="expression" dxfId="2221" priority="126">
      <formula>ROW()=CELL("ROW")</formula>
    </cfRule>
  </conditionalFormatting>
  <conditionalFormatting sqref="D23">
    <cfRule type="expression" dxfId="2220" priority="125">
      <formula>ROW()=CELL("ROW")</formula>
    </cfRule>
  </conditionalFormatting>
  <conditionalFormatting sqref="C37">
    <cfRule type="cellIs" dxfId="2219" priority="121" operator="equal">
      <formula>"SL"</formula>
    </cfRule>
    <cfRule type="cellIs" dxfId="2218" priority="122" operator="equal">
      <formula>"SL"</formula>
    </cfRule>
    <cfRule type="cellIs" dxfId="2217" priority="123" operator="equal">
      <formula>"SL"</formula>
    </cfRule>
    <cfRule type="cellIs" dxfId="2216" priority="124" operator="equal">
      <formula>"AL"</formula>
    </cfRule>
  </conditionalFormatting>
  <conditionalFormatting sqref="C37">
    <cfRule type="expression" dxfId="2215" priority="119">
      <formula>ROW()=CELL("ROW")</formula>
    </cfRule>
    <cfRule type="expression" priority="120">
      <formula>ROW()=CELL("ROW")</formula>
    </cfRule>
  </conditionalFormatting>
  <conditionalFormatting sqref="G37">
    <cfRule type="cellIs" dxfId="2214" priority="115" operator="equal">
      <formula>"SL"</formula>
    </cfRule>
    <cfRule type="cellIs" dxfId="2213" priority="116" operator="equal">
      <formula>"SL"</formula>
    </cfRule>
    <cfRule type="cellIs" dxfId="2212" priority="117" operator="equal">
      <formula>"SL"</formula>
    </cfRule>
    <cfRule type="cellIs" dxfId="2211" priority="118" operator="equal">
      <formula>"AL"</formula>
    </cfRule>
  </conditionalFormatting>
  <conditionalFormatting sqref="G37">
    <cfRule type="expression" dxfId="2210" priority="113">
      <formula>ROW()=CELL("ROW")</formula>
    </cfRule>
    <cfRule type="expression" priority="114">
      <formula>ROW()=CELL("ROW")</formula>
    </cfRule>
  </conditionalFormatting>
  <conditionalFormatting sqref="D40:H40">
    <cfRule type="expression" dxfId="2209" priority="112">
      <formula>ROW()=CELL("ROW")</formula>
    </cfRule>
  </conditionalFormatting>
  <conditionalFormatting sqref="D40:H40">
    <cfRule type="expression" dxfId="2208" priority="111">
      <formula>ROW()=CELL("ROW")</formula>
    </cfRule>
  </conditionalFormatting>
  <conditionalFormatting sqref="D12">
    <cfRule type="expression" dxfId="2207" priority="110">
      <formula>ROW()=CELL("ROW")</formula>
    </cfRule>
  </conditionalFormatting>
  <conditionalFormatting sqref="D12">
    <cfRule type="expression" dxfId="2206" priority="109">
      <formula>ROW()=CELL("ROW")</formula>
    </cfRule>
  </conditionalFormatting>
  <conditionalFormatting sqref="E12">
    <cfRule type="expression" dxfId="2205" priority="108">
      <formula>ROW()=CELL("ROW")</formula>
    </cfRule>
  </conditionalFormatting>
  <conditionalFormatting sqref="E12">
    <cfRule type="expression" dxfId="2204" priority="107">
      <formula>ROW()=CELL("ROW")</formula>
    </cfRule>
  </conditionalFormatting>
  <conditionalFormatting sqref="C41">
    <cfRule type="expression" dxfId="2203" priority="106">
      <formula>ROW()=CELL("ROW")</formula>
    </cfRule>
  </conditionalFormatting>
  <conditionalFormatting sqref="C41">
    <cfRule type="expression" dxfId="2202" priority="105">
      <formula>ROW()=CELL("ROW")</formula>
    </cfRule>
  </conditionalFormatting>
  <conditionalFormatting sqref="D41">
    <cfRule type="expression" dxfId="2201" priority="104">
      <formula>ROW()=CELL("ROW")</formula>
    </cfRule>
  </conditionalFormatting>
  <conditionalFormatting sqref="D41">
    <cfRule type="expression" dxfId="2200" priority="103">
      <formula>ROW()=CELL("ROW")</formula>
    </cfRule>
  </conditionalFormatting>
  <conditionalFormatting sqref="I41 I44">
    <cfRule type="expression" dxfId="2199" priority="102">
      <formula>ROW()=CELL("ROW")</formula>
    </cfRule>
  </conditionalFormatting>
  <conditionalFormatting sqref="I41 I44">
    <cfRule type="expression" dxfId="2198" priority="101">
      <formula>ROW()=CELL("ROW")</formula>
    </cfRule>
  </conditionalFormatting>
  <conditionalFormatting sqref="E41">
    <cfRule type="expression" dxfId="2197" priority="100">
      <formula>ROW()=CELL("ROW")</formula>
    </cfRule>
  </conditionalFormatting>
  <conditionalFormatting sqref="E41">
    <cfRule type="expression" dxfId="2196" priority="99">
      <formula>ROW()=CELL("ROW")</formula>
    </cfRule>
  </conditionalFormatting>
  <conditionalFormatting sqref="I42">
    <cfRule type="expression" dxfId="2195" priority="98">
      <formula>ROW()=CELL("ROW")</formula>
    </cfRule>
  </conditionalFormatting>
  <conditionalFormatting sqref="I42">
    <cfRule type="expression" dxfId="2194" priority="97">
      <formula>ROW()=CELL("ROW")</formula>
    </cfRule>
  </conditionalFormatting>
  <conditionalFormatting sqref="I67">
    <cfRule type="expression" dxfId="2193" priority="96">
      <formula>ROW()=CELL("ROW")</formula>
    </cfRule>
  </conditionalFormatting>
  <conditionalFormatting sqref="I67">
    <cfRule type="expression" dxfId="2192" priority="95">
      <formula>ROW()=CELL("ROW")</formula>
    </cfRule>
  </conditionalFormatting>
  <conditionalFormatting sqref="I67">
    <cfRule type="expression" dxfId="2191" priority="94">
      <formula>ROW()=CELL("ROW")</formula>
    </cfRule>
  </conditionalFormatting>
  <conditionalFormatting sqref="I67">
    <cfRule type="expression" dxfId="2190" priority="93">
      <formula>ROW()=CELL("ROW")</formula>
    </cfRule>
  </conditionalFormatting>
  <conditionalFormatting sqref="I67">
    <cfRule type="expression" dxfId="2189" priority="92">
      <formula>ROW()=CELL("ROW")</formula>
    </cfRule>
  </conditionalFormatting>
  <conditionalFormatting sqref="I67">
    <cfRule type="expression" dxfId="2188" priority="91">
      <formula>ROW()=CELL("ROW")</formula>
    </cfRule>
  </conditionalFormatting>
  <conditionalFormatting sqref="H43">
    <cfRule type="expression" dxfId="2187" priority="90">
      <formula>ROW()=CELL("ROW")</formula>
    </cfRule>
  </conditionalFormatting>
  <conditionalFormatting sqref="H43">
    <cfRule type="expression" dxfId="2186" priority="89">
      <formula>ROW()=CELL("ROW")</formula>
    </cfRule>
  </conditionalFormatting>
  <conditionalFormatting sqref="H44">
    <cfRule type="expression" dxfId="2185" priority="88">
      <formula>ROW()=CELL("ROW")</formula>
    </cfRule>
  </conditionalFormatting>
  <conditionalFormatting sqref="H44">
    <cfRule type="expression" dxfId="2184" priority="87">
      <formula>ROW()=CELL("ROW")</formula>
    </cfRule>
  </conditionalFormatting>
  <conditionalFormatting sqref="C45:I45">
    <cfRule type="expression" dxfId="2183" priority="86">
      <formula>ROW()=CELL("ROW")</formula>
    </cfRule>
  </conditionalFormatting>
  <conditionalFormatting sqref="C45:I45">
    <cfRule type="expression" dxfId="2182" priority="85">
      <formula>ROW()=CELL("ROW")</formula>
    </cfRule>
  </conditionalFormatting>
  <conditionalFormatting sqref="G8">
    <cfRule type="expression" dxfId="2181" priority="84">
      <formula>ROW()=CELL("ROW")</formula>
    </cfRule>
  </conditionalFormatting>
  <conditionalFormatting sqref="G8">
    <cfRule type="expression" dxfId="2180" priority="83">
      <formula>ROW()=CELL("ROW")</formula>
    </cfRule>
  </conditionalFormatting>
  <conditionalFormatting sqref="I8">
    <cfRule type="expression" dxfId="2179" priority="82">
      <formula>ROW()=CELL("ROW")</formula>
    </cfRule>
  </conditionalFormatting>
  <conditionalFormatting sqref="I8">
    <cfRule type="expression" dxfId="2178" priority="81">
      <formula>ROW()=CELL("ROW")</formula>
    </cfRule>
  </conditionalFormatting>
  <conditionalFormatting sqref="C67:E67">
    <cfRule type="expression" dxfId="2177" priority="80">
      <formula>ROW()=CELL("ROW")</formula>
    </cfRule>
  </conditionalFormatting>
  <conditionalFormatting sqref="C67:E67">
    <cfRule type="expression" dxfId="2176" priority="79">
      <formula>ROW()=CELL("ROW")</formula>
    </cfRule>
  </conditionalFormatting>
  <conditionalFormatting sqref="C67:E67">
    <cfRule type="expression" dxfId="2175" priority="78">
      <formula>ROW()=CELL("ROW")</formula>
    </cfRule>
  </conditionalFormatting>
  <conditionalFormatting sqref="C67:E67">
    <cfRule type="expression" dxfId="2174" priority="77">
      <formula>ROW()=CELL("ROW")</formula>
    </cfRule>
  </conditionalFormatting>
  <conditionalFormatting sqref="C67:E67">
    <cfRule type="expression" dxfId="2173" priority="76">
      <formula>ROW()=CELL("ROW")</formula>
    </cfRule>
  </conditionalFormatting>
  <conditionalFormatting sqref="C67:E67">
    <cfRule type="expression" dxfId="2172" priority="75">
      <formula>ROW()=CELL("ROW")</formula>
    </cfRule>
  </conditionalFormatting>
  <conditionalFormatting sqref="A61:B61">
    <cfRule type="expression" dxfId="2171" priority="54">
      <formula>ROW()=CELL("ROW")</formula>
    </cfRule>
  </conditionalFormatting>
  <conditionalFormatting sqref="A61:B61">
    <cfRule type="expression" dxfId="2170" priority="53">
      <formula>ROW()=CELL("ROW")</formula>
    </cfRule>
  </conditionalFormatting>
  <conditionalFormatting sqref="A44:B45">
    <cfRule type="expression" dxfId="2169" priority="52">
      <formula>ROW()=CELL("ROW")</formula>
    </cfRule>
  </conditionalFormatting>
  <conditionalFormatting sqref="A44:B45">
    <cfRule type="expression" dxfId="2168" priority="51">
      <formula>ROW()=CELL("ROW")</formula>
    </cfRule>
  </conditionalFormatting>
  <conditionalFormatting sqref="A44:B45">
    <cfRule type="cellIs" dxfId="2167" priority="49" operator="equal">
      <formula>"SL"</formula>
    </cfRule>
    <cfRule type="cellIs" dxfId="2166" priority="50" operator="equal">
      <formula>"AL"</formula>
    </cfRule>
  </conditionalFormatting>
  <conditionalFormatting sqref="A44:B45">
    <cfRule type="cellIs" dxfId="2165" priority="46" operator="equal">
      <formula>"Prep"</formula>
    </cfRule>
    <cfRule type="cellIs" dxfId="2164" priority="47" operator="equal">
      <formula>"SL"</formula>
    </cfRule>
    <cfRule type="cellIs" dxfId="2163" priority="48" operator="equal">
      <formula>"AL"</formula>
    </cfRule>
  </conditionalFormatting>
  <conditionalFormatting sqref="A44:B45">
    <cfRule type="cellIs" dxfId="2162" priority="45" operator="equal">
      <formula>"WC"</formula>
    </cfRule>
  </conditionalFormatting>
  <conditionalFormatting sqref="A47:B47 A48:A50">
    <cfRule type="expression" dxfId="2161" priority="34">
      <formula>ROW()=CELL("ROW")</formula>
    </cfRule>
  </conditionalFormatting>
  <conditionalFormatting sqref="A47:B47 A48:A50">
    <cfRule type="expression" dxfId="2160" priority="33">
      <formula>ROW()=CELL("ROW")</formula>
    </cfRule>
  </conditionalFormatting>
  <conditionalFormatting sqref="A47:B47 A48:A50">
    <cfRule type="cellIs" dxfId="2159" priority="31" operator="equal">
      <formula>"SL"</formula>
    </cfRule>
    <cfRule type="cellIs" dxfId="2158" priority="32" operator="equal">
      <formula>"AL"</formula>
    </cfRule>
  </conditionalFormatting>
  <conditionalFormatting sqref="A47:B47 A48:A50">
    <cfRule type="cellIs" dxfId="2157" priority="28" operator="equal">
      <formula>"Prep"</formula>
    </cfRule>
    <cfRule type="cellIs" dxfId="2156" priority="29" operator="equal">
      <formula>"SL"</formula>
    </cfRule>
    <cfRule type="cellIs" dxfId="2155" priority="30" operator="equal">
      <formula>"AL"</formula>
    </cfRule>
  </conditionalFormatting>
  <conditionalFormatting sqref="A47:B47 A48:A50">
    <cfRule type="cellIs" dxfId="2154" priority="27" operator="equal">
      <formula>"WC"</formula>
    </cfRule>
  </conditionalFormatting>
  <conditionalFormatting sqref="I47">
    <cfRule type="expression" dxfId="2153" priority="26">
      <formula>ROW()=CELL("ROW")</formula>
    </cfRule>
  </conditionalFormatting>
  <conditionalFormatting sqref="I47">
    <cfRule type="expression" dxfId="2152" priority="25">
      <formula>ROW()=CELL("ROW")</formula>
    </cfRule>
  </conditionalFormatting>
  <conditionalFormatting sqref="C47:E47 G47">
    <cfRule type="expression" dxfId="2151" priority="24">
      <formula>ROW()=CELL("ROW")</formula>
    </cfRule>
  </conditionalFormatting>
  <conditionalFormatting sqref="C47:E47 G47">
    <cfRule type="expression" dxfId="2150" priority="23">
      <formula>ROW()=CELL("ROW")</formula>
    </cfRule>
  </conditionalFormatting>
  <conditionalFormatting sqref="F47">
    <cfRule type="expression" dxfId="2149" priority="22">
      <formula>ROW()=CELL("ROW")</formula>
    </cfRule>
  </conditionalFormatting>
  <conditionalFormatting sqref="F47">
    <cfRule type="expression" dxfId="2148" priority="21">
      <formula>ROW()=CELL("ROW")</formula>
    </cfRule>
  </conditionalFormatting>
  <conditionalFormatting sqref="C49:E50 C48:D48">
    <cfRule type="expression" dxfId="2147" priority="20">
      <formula>ROW()=CELL("ROW")</formula>
    </cfRule>
  </conditionalFormatting>
  <conditionalFormatting sqref="C49:E50 C48:D48">
    <cfRule type="expression" dxfId="2146" priority="19">
      <formula>ROW()=CELL("ROW")</formula>
    </cfRule>
  </conditionalFormatting>
  <conditionalFormatting sqref="H48:I50">
    <cfRule type="expression" dxfId="2145" priority="18">
      <formula>ROW()=CELL("ROW")</formula>
    </cfRule>
  </conditionalFormatting>
  <conditionalFormatting sqref="H48:I50">
    <cfRule type="expression" dxfId="2144" priority="17">
      <formula>ROW()=CELL("ROW")</formula>
    </cfRule>
  </conditionalFormatting>
  <conditionalFormatting sqref="H47">
    <cfRule type="expression" dxfId="2143" priority="16">
      <formula>ROW()=CELL("ROW")</formula>
    </cfRule>
  </conditionalFormatting>
  <conditionalFormatting sqref="H47">
    <cfRule type="expression" dxfId="2142" priority="15">
      <formula>ROW()=CELL("ROW")</formula>
    </cfRule>
  </conditionalFormatting>
  <conditionalFormatting sqref="C69:I69">
    <cfRule type="expression" dxfId="2141" priority="14">
      <formula>ROW()=CELL("ROW")</formula>
    </cfRule>
  </conditionalFormatting>
  <conditionalFormatting sqref="C69:I69">
    <cfRule type="expression" dxfId="2140" priority="13">
      <formula>ROW()=CELL("ROW")</formula>
    </cfRule>
  </conditionalFormatting>
  <conditionalFormatting sqref="E48">
    <cfRule type="expression" dxfId="2139" priority="12">
      <formula>ROW()=CELL("ROW")</formula>
    </cfRule>
  </conditionalFormatting>
  <conditionalFormatting sqref="E48">
    <cfRule type="expression" dxfId="2138" priority="11">
      <formula>ROW()=CELL("ROW")</formula>
    </cfRule>
  </conditionalFormatting>
  <conditionalFormatting sqref="A46:B46">
    <cfRule type="expression" dxfId="2137" priority="10">
      <formula>ROW()=CELL("ROW")</formula>
    </cfRule>
  </conditionalFormatting>
  <conditionalFormatting sqref="A46:B46">
    <cfRule type="expression" dxfId="2136" priority="9">
      <formula>ROW()=CELL("ROW")</formula>
    </cfRule>
  </conditionalFormatting>
  <conditionalFormatting sqref="A46:B46">
    <cfRule type="cellIs" dxfId="2135" priority="7" operator="equal">
      <formula>"SL"</formula>
    </cfRule>
    <cfRule type="cellIs" dxfId="2134" priority="8" operator="equal">
      <formula>"AL"</formula>
    </cfRule>
  </conditionalFormatting>
  <conditionalFormatting sqref="A46:B46">
    <cfRule type="cellIs" dxfId="2133" priority="4" operator="equal">
      <formula>"Prep"</formula>
    </cfRule>
    <cfRule type="cellIs" dxfId="2132" priority="5" operator="equal">
      <formula>"SL"</formula>
    </cfRule>
    <cfRule type="cellIs" dxfId="2131" priority="6" operator="equal">
      <formula>"AL"</formula>
    </cfRule>
  </conditionalFormatting>
  <conditionalFormatting sqref="A46:B46">
    <cfRule type="cellIs" dxfId="2130" priority="3" operator="equal">
      <formula>"WC"</formula>
    </cfRule>
  </conditionalFormatting>
  <conditionalFormatting sqref="C46:I46">
    <cfRule type="expression" dxfId="2129" priority="2">
      <formula>ROW()=CELL("ROW")</formula>
    </cfRule>
  </conditionalFormatting>
  <conditionalFormatting sqref="C46:I46">
    <cfRule type="expression" dxfId="2128" priority="1">
      <formula>ROW()=CELL("ROW")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3" name="Button 2">
              <controlPr defaultSize="0" print="0" autoFill="0" autoPict="0" macro="[0]!Sheet10.FillTimeSchedule">
                <anchor moveWithCells="1" sizeWithCells="1">
                  <from>
                    <xdr:col>9</xdr:col>
                    <xdr:colOff>259080</xdr:colOff>
                    <xdr:row>1</xdr:row>
                    <xdr:rowOff>198120</xdr:rowOff>
                  </from>
                  <to>
                    <xdr:col>9</xdr:col>
                    <xdr:colOff>2125980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Sheet10.ClearContents">
                <anchor moveWithCells="1" sizeWithCells="1">
                  <from>
                    <xdr:col>9</xdr:col>
                    <xdr:colOff>289560</xdr:colOff>
                    <xdr:row>4</xdr:row>
                    <xdr:rowOff>22860</xdr:rowOff>
                  </from>
                  <to>
                    <xdr:col>9</xdr:col>
                    <xdr:colOff>2164080</xdr:colOff>
                    <xdr:row>5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5" name="Button 4">
              <controlPr defaultSize="0" print="0" autoFill="0" autoPict="0" macro="[0]!CheckDuplicatesInAllWeekSheets">
                <anchor moveWithCells="1" sizeWithCells="1">
                  <from>
                    <xdr:col>9</xdr:col>
                    <xdr:colOff>381000</xdr:colOff>
                    <xdr:row>6</xdr:row>
                    <xdr:rowOff>213360</xdr:rowOff>
                  </from>
                  <to>
                    <xdr:col>9</xdr:col>
                    <xdr:colOff>2217420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sheetPr codeName="Sheet20"/>
  <dimension ref="A2:K59"/>
  <sheetViews>
    <sheetView workbookViewId="0">
      <selection activeCell="O25" sqref="O25"/>
    </sheetView>
  </sheetViews>
  <sheetFormatPr defaultColWidth="8.88671875" defaultRowHeight="17.399999999999999"/>
  <cols>
    <col min="1" max="1" width="23.44140625" style="27" bestFit="1" customWidth="1"/>
    <col min="2" max="2" width="40.5546875" style="500" bestFit="1" customWidth="1"/>
    <col min="3" max="3" width="8.5546875" style="501" bestFit="1" customWidth="1"/>
    <col min="4" max="4" width="8.44140625" style="501" bestFit="1" customWidth="1"/>
    <col min="5" max="5" width="6.44140625" style="502" bestFit="1" customWidth="1"/>
    <col min="6" max="7" width="15.44140625" style="502" bestFit="1" customWidth="1"/>
    <col min="8" max="8" width="17.33203125" style="502" bestFit="1" customWidth="1"/>
    <col min="9" max="10" width="15.44140625" style="502" bestFit="1" customWidth="1"/>
    <col min="11" max="11" width="54.33203125" style="502" bestFit="1" customWidth="1"/>
    <col min="12" max="16384" width="8.88671875" style="180"/>
  </cols>
  <sheetData>
    <row r="2" spans="1:11" ht="18" thickBot="1"/>
    <row r="3" spans="1:11" ht="16.2" thickBot="1">
      <c r="A3" s="513"/>
      <c r="B3" s="514" t="s">
        <v>673</v>
      </c>
      <c r="C3" s="515"/>
      <c r="D3" s="515"/>
      <c r="E3" s="515"/>
      <c r="F3" s="516" t="s">
        <v>647</v>
      </c>
      <c r="G3" s="516" t="s">
        <v>59</v>
      </c>
      <c r="H3" s="516" t="s">
        <v>61</v>
      </c>
      <c r="I3" s="516" t="s">
        <v>62</v>
      </c>
      <c r="J3" s="516" t="s">
        <v>63</v>
      </c>
      <c r="K3" s="514" t="s">
        <v>64</v>
      </c>
    </row>
    <row r="4" spans="1:11" ht="16.2" thickBot="1">
      <c r="A4" s="517"/>
      <c r="B4" s="518" t="s">
        <v>674</v>
      </c>
      <c r="C4" s="518"/>
      <c r="D4" s="518"/>
      <c r="E4" s="518"/>
      <c r="F4" s="519">
        <v>46251</v>
      </c>
      <c r="G4" s="519">
        <v>46252</v>
      </c>
      <c r="H4" s="519">
        <v>46253</v>
      </c>
      <c r="I4" s="519">
        <v>46254</v>
      </c>
      <c r="J4" s="519">
        <v>46255</v>
      </c>
      <c r="K4" s="519">
        <v>46256</v>
      </c>
    </row>
    <row r="5" spans="1:11" ht="15.6" thickBot="1">
      <c r="A5" s="520" t="s">
        <v>701</v>
      </c>
      <c r="B5" s="521" t="s">
        <v>648</v>
      </c>
      <c r="C5" s="522" t="s">
        <v>503</v>
      </c>
      <c r="D5" s="522" t="s">
        <v>649</v>
      </c>
      <c r="E5" s="522" t="s">
        <v>650</v>
      </c>
      <c r="F5" s="522" t="s">
        <v>651</v>
      </c>
      <c r="G5" s="522" t="s">
        <v>651</v>
      </c>
      <c r="H5" s="522" t="s">
        <v>651</v>
      </c>
      <c r="I5" s="522" t="s">
        <v>652</v>
      </c>
      <c r="J5" s="522" t="s">
        <v>652</v>
      </c>
      <c r="K5" s="507"/>
    </row>
    <row r="6" spans="1:11" ht="16.2" thickBot="1">
      <c r="A6" s="523"/>
      <c r="B6" s="508" t="s">
        <v>702</v>
      </c>
      <c r="C6" s="508"/>
      <c r="D6" s="508"/>
      <c r="E6" s="508"/>
      <c r="F6" s="508" t="s">
        <v>647</v>
      </c>
      <c r="G6" s="508" t="s">
        <v>59</v>
      </c>
      <c r="H6" s="508" t="s">
        <v>61</v>
      </c>
      <c r="I6" s="508" t="s">
        <v>62</v>
      </c>
      <c r="J6" s="508" t="s">
        <v>63</v>
      </c>
      <c r="K6" s="508" t="s">
        <v>64</v>
      </c>
    </row>
    <row r="7" spans="1:11" ht="29.25" customHeight="1" thickBot="1">
      <c r="A7" s="524" t="s">
        <v>703</v>
      </c>
      <c r="B7" s="525" t="s">
        <v>653</v>
      </c>
      <c r="C7" s="526" t="s">
        <v>503</v>
      </c>
      <c r="D7" s="526" t="s">
        <v>654</v>
      </c>
      <c r="E7" s="527" t="s">
        <v>650</v>
      </c>
      <c r="F7" s="527" t="s">
        <v>655</v>
      </c>
      <c r="G7" s="527" t="s">
        <v>655</v>
      </c>
      <c r="H7" s="527" t="s">
        <v>655</v>
      </c>
      <c r="I7" s="527" t="s">
        <v>655</v>
      </c>
      <c r="J7" s="527" t="s">
        <v>655</v>
      </c>
      <c r="K7" s="1238" t="s">
        <v>704</v>
      </c>
    </row>
    <row r="8" spans="1:11" ht="15.6" thickBot="1">
      <c r="A8" s="528" t="s">
        <v>705</v>
      </c>
      <c r="B8" s="529" t="s">
        <v>657</v>
      </c>
      <c r="C8" s="527" t="s">
        <v>503</v>
      </c>
      <c r="D8" s="527" t="s">
        <v>658</v>
      </c>
      <c r="E8" s="527" t="s">
        <v>650</v>
      </c>
      <c r="F8" s="527" t="s">
        <v>655</v>
      </c>
      <c r="G8" s="527" t="s">
        <v>655</v>
      </c>
      <c r="H8" s="527" t="s">
        <v>655</v>
      </c>
      <c r="I8" s="527" t="s">
        <v>655</v>
      </c>
      <c r="J8" s="527" t="s">
        <v>655</v>
      </c>
      <c r="K8" s="1239"/>
    </row>
    <row r="9" spans="1:11" ht="15.6" thickBot="1">
      <c r="A9" s="524" t="s">
        <v>706</v>
      </c>
      <c r="B9" s="529" t="s">
        <v>707</v>
      </c>
      <c r="C9" s="527" t="s">
        <v>503</v>
      </c>
      <c r="D9" s="527" t="s">
        <v>658</v>
      </c>
      <c r="E9" s="527" t="s">
        <v>650</v>
      </c>
      <c r="F9" s="527" t="s">
        <v>655</v>
      </c>
      <c r="G9" s="527" t="s">
        <v>655</v>
      </c>
      <c r="H9" s="527" t="s">
        <v>655</v>
      </c>
      <c r="I9" s="527" t="s">
        <v>655</v>
      </c>
      <c r="J9" s="527" t="s">
        <v>655</v>
      </c>
      <c r="K9" s="1239"/>
    </row>
    <row r="10" spans="1:11" ht="15.6" thickBot="1">
      <c r="A10" s="528" t="s">
        <v>708</v>
      </c>
      <c r="B10" s="529" t="s">
        <v>659</v>
      </c>
      <c r="C10" s="527" t="s">
        <v>504</v>
      </c>
      <c r="D10" s="527" t="s">
        <v>658</v>
      </c>
      <c r="E10" s="527" t="s">
        <v>660</v>
      </c>
      <c r="F10" s="527" t="s">
        <v>709</v>
      </c>
      <c r="G10" s="527" t="s">
        <v>709</v>
      </c>
      <c r="H10" s="527" t="s">
        <v>709</v>
      </c>
      <c r="I10" s="527" t="s">
        <v>709</v>
      </c>
      <c r="J10" s="527" t="s">
        <v>709</v>
      </c>
      <c r="K10" s="1240"/>
    </row>
    <row r="11" spans="1:11" ht="15.6" thickBot="1">
      <c r="A11" s="547" t="s">
        <v>710</v>
      </c>
      <c r="B11" s="548" t="s">
        <v>633</v>
      </c>
      <c r="C11" s="551" t="s">
        <v>200</v>
      </c>
      <c r="D11" s="551" t="s">
        <v>658</v>
      </c>
      <c r="E11" s="551" t="s">
        <v>660</v>
      </c>
      <c r="F11" s="551" t="s">
        <v>711</v>
      </c>
      <c r="G11" s="551" t="s">
        <v>711</v>
      </c>
      <c r="H11" s="551" t="s">
        <v>711</v>
      </c>
      <c r="I11" s="551" t="s">
        <v>711</v>
      </c>
      <c r="J11" s="551" t="s">
        <v>711</v>
      </c>
      <c r="K11" s="507"/>
    </row>
    <row r="12" spans="1:11" ht="15.6" thickBot="1">
      <c r="A12" s="533" t="s">
        <v>712</v>
      </c>
      <c r="B12" s="534" t="s">
        <v>615</v>
      </c>
      <c r="C12" s="507" t="s">
        <v>200</v>
      </c>
      <c r="D12" s="507" t="s">
        <v>658</v>
      </c>
      <c r="E12" s="507" t="s">
        <v>660</v>
      </c>
      <c r="F12" s="507" t="s">
        <v>711</v>
      </c>
      <c r="G12" s="507" t="s">
        <v>711</v>
      </c>
      <c r="H12" s="507" t="s">
        <v>711</v>
      </c>
      <c r="I12" s="507" t="s">
        <v>711</v>
      </c>
      <c r="J12" s="507" t="s">
        <v>711</v>
      </c>
      <c r="K12" s="507"/>
    </row>
    <row r="13" spans="1:11" ht="16.2" thickBot="1">
      <c r="A13" s="523"/>
      <c r="B13" s="508" t="s">
        <v>713</v>
      </c>
      <c r="C13" s="508"/>
      <c r="D13" s="508"/>
      <c r="E13" s="508"/>
      <c r="F13" s="508" t="s">
        <v>647</v>
      </c>
      <c r="G13" s="508" t="s">
        <v>59</v>
      </c>
      <c r="H13" s="508" t="s">
        <v>61</v>
      </c>
      <c r="I13" s="508" t="s">
        <v>62</v>
      </c>
      <c r="J13" s="508" t="s">
        <v>63</v>
      </c>
      <c r="K13" s="508" t="s">
        <v>64</v>
      </c>
    </row>
    <row r="14" spans="1:11" ht="15.6" thickBot="1">
      <c r="A14" s="528" t="s">
        <v>714</v>
      </c>
      <c r="B14" s="529" t="s">
        <v>656</v>
      </c>
      <c r="C14" s="527" t="s">
        <v>503</v>
      </c>
      <c r="D14" s="527" t="s">
        <v>658</v>
      </c>
      <c r="E14" s="522" t="s">
        <v>650</v>
      </c>
      <c r="F14" s="527" t="s">
        <v>661</v>
      </c>
      <c r="G14" s="527" t="s">
        <v>661</v>
      </c>
      <c r="H14" s="527" t="s">
        <v>661</v>
      </c>
      <c r="I14" s="527" t="s">
        <v>661</v>
      </c>
      <c r="J14" s="527" t="s">
        <v>661</v>
      </c>
      <c r="K14" s="509"/>
    </row>
    <row r="15" spans="1:11" ht="15.6" thickBot="1">
      <c r="A15" s="535" t="s">
        <v>715</v>
      </c>
      <c r="B15" s="536" t="s">
        <v>716</v>
      </c>
      <c r="C15" s="537" t="s">
        <v>200</v>
      </c>
      <c r="D15" s="538" t="s">
        <v>658</v>
      </c>
      <c r="E15" s="522" t="s">
        <v>650</v>
      </c>
      <c r="F15" s="538" t="s">
        <v>661</v>
      </c>
      <c r="G15" s="538" t="s">
        <v>661</v>
      </c>
      <c r="H15" s="538" t="s">
        <v>661</v>
      </c>
      <c r="I15" s="538" t="s">
        <v>661</v>
      </c>
      <c r="J15" s="538" t="s">
        <v>661</v>
      </c>
      <c r="K15" s="539"/>
    </row>
    <row r="16" spans="1:11" ht="15.6" thickBot="1">
      <c r="A16" s="540" t="s">
        <v>717</v>
      </c>
      <c r="B16" s="541" t="s">
        <v>663</v>
      </c>
      <c r="C16" s="542" t="s">
        <v>200</v>
      </c>
      <c r="D16" s="537" t="s">
        <v>658</v>
      </c>
      <c r="E16" s="522" t="s">
        <v>650</v>
      </c>
      <c r="F16" s="538" t="s">
        <v>662</v>
      </c>
      <c r="G16" s="538" t="s">
        <v>662</v>
      </c>
      <c r="H16" s="538" t="s">
        <v>662</v>
      </c>
      <c r="I16" s="538" t="s">
        <v>662</v>
      </c>
      <c r="J16" s="538" t="s">
        <v>662</v>
      </c>
      <c r="K16" s="509"/>
    </row>
    <row r="17" spans="1:11" ht="15.6" thickBot="1">
      <c r="A17" s="543" t="s">
        <v>718</v>
      </c>
      <c r="B17" s="544" t="s">
        <v>664</v>
      </c>
      <c r="C17" s="545" t="s">
        <v>665</v>
      </c>
      <c r="D17" s="546" t="s">
        <v>658</v>
      </c>
      <c r="E17" s="538" t="s">
        <v>660</v>
      </c>
      <c r="F17" s="538" t="s">
        <v>719</v>
      </c>
      <c r="G17" s="538" t="s">
        <v>719</v>
      </c>
      <c r="H17" s="538" t="s">
        <v>719</v>
      </c>
      <c r="I17" s="538" t="s">
        <v>719</v>
      </c>
      <c r="J17" s="538" t="s">
        <v>719</v>
      </c>
      <c r="K17" s="507"/>
    </row>
    <row r="18" spans="1:11" ht="15.6" thickBot="1">
      <c r="A18" s="549"/>
      <c r="B18" s="550"/>
      <c r="C18" s="538" t="s">
        <v>200</v>
      </c>
      <c r="D18" s="538" t="s">
        <v>658</v>
      </c>
      <c r="E18" s="538" t="s">
        <v>660</v>
      </c>
      <c r="F18" s="538" t="s">
        <v>719</v>
      </c>
      <c r="G18" s="538" t="s">
        <v>719</v>
      </c>
      <c r="H18" s="538" t="s">
        <v>719</v>
      </c>
      <c r="I18" s="538" t="s">
        <v>719</v>
      </c>
      <c r="J18" s="538" t="s">
        <v>719</v>
      </c>
      <c r="K18" s="507"/>
    </row>
    <row r="19" spans="1:11" ht="16.2" thickBot="1">
      <c r="A19" s="523"/>
      <c r="B19" s="508" t="s">
        <v>666</v>
      </c>
      <c r="C19" s="508"/>
      <c r="D19" s="508"/>
      <c r="E19" s="508"/>
      <c r="F19" s="508" t="s">
        <v>647</v>
      </c>
      <c r="G19" s="508" t="s">
        <v>59</v>
      </c>
      <c r="H19" s="508" t="s">
        <v>61</v>
      </c>
      <c r="I19" s="508" t="s">
        <v>62</v>
      </c>
      <c r="J19" s="508" t="s">
        <v>63</v>
      </c>
      <c r="K19" s="508" t="s">
        <v>64</v>
      </c>
    </row>
    <row r="20" spans="1:11" ht="15.6" thickBot="1">
      <c r="A20" s="528" t="s">
        <v>720</v>
      </c>
      <c r="B20" s="529" t="s">
        <v>667</v>
      </c>
      <c r="C20" s="527" t="s">
        <v>503</v>
      </c>
      <c r="D20" s="527" t="s">
        <v>668</v>
      </c>
      <c r="E20" s="527" t="s">
        <v>669</v>
      </c>
      <c r="F20" s="527" t="s">
        <v>661</v>
      </c>
      <c r="G20" s="527" t="s">
        <v>661</v>
      </c>
      <c r="H20" s="527" t="s">
        <v>661</v>
      </c>
      <c r="I20" s="527" t="s">
        <v>661</v>
      </c>
      <c r="J20" s="527" t="s">
        <v>671</v>
      </c>
      <c r="K20" s="507"/>
    </row>
    <row r="21" spans="1:11" ht="15.6" thickBot="1">
      <c r="A21" s="547"/>
      <c r="B21" s="548"/>
      <c r="C21" s="538" t="s">
        <v>200</v>
      </c>
      <c r="D21" s="538" t="s">
        <v>658</v>
      </c>
      <c r="E21" s="538" t="s">
        <v>669</v>
      </c>
      <c r="F21" s="538" t="s">
        <v>661</v>
      </c>
      <c r="G21" s="538" t="s">
        <v>661</v>
      </c>
      <c r="H21" s="538" t="s">
        <v>661</v>
      </c>
      <c r="I21" s="538" t="s">
        <v>661</v>
      </c>
      <c r="J21" s="538" t="s">
        <v>661</v>
      </c>
      <c r="K21" s="507"/>
    </row>
    <row r="22" spans="1:11" ht="15.6" thickBot="1">
      <c r="A22" s="535" t="s">
        <v>721</v>
      </c>
      <c r="B22" s="536" t="s">
        <v>670</v>
      </c>
      <c r="C22" s="538" t="s">
        <v>200</v>
      </c>
      <c r="D22" s="538" t="s">
        <v>658</v>
      </c>
      <c r="E22" s="538" t="s">
        <v>669</v>
      </c>
      <c r="F22" s="538" t="s">
        <v>655</v>
      </c>
      <c r="G22" s="538" t="s">
        <v>655</v>
      </c>
      <c r="H22" s="538" t="s">
        <v>655</v>
      </c>
      <c r="I22" s="538" t="s">
        <v>655</v>
      </c>
      <c r="J22" s="538" t="s">
        <v>655</v>
      </c>
      <c r="K22" s="507"/>
    </row>
    <row r="23" spans="1:11" ht="15.6" thickBot="1">
      <c r="A23" s="535" t="s">
        <v>722</v>
      </c>
      <c r="B23" s="536" t="s">
        <v>723</v>
      </c>
      <c r="C23" s="538" t="s">
        <v>200</v>
      </c>
      <c r="D23" s="538" t="s">
        <v>658</v>
      </c>
      <c r="E23" s="538" t="s">
        <v>669</v>
      </c>
      <c r="F23" s="538" t="s">
        <v>661</v>
      </c>
      <c r="G23" s="538" t="s">
        <v>661</v>
      </c>
      <c r="H23" s="538" t="s">
        <v>655</v>
      </c>
      <c r="I23" s="538" t="s">
        <v>655</v>
      </c>
      <c r="J23" s="538" t="s">
        <v>655</v>
      </c>
      <c r="K23" s="507"/>
    </row>
    <row r="24" spans="1:11" ht="15.6" thickBot="1">
      <c r="A24" s="535" t="s">
        <v>724</v>
      </c>
      <c r="B24" s="536" t="s">
        <v>672</v>
      </c>
      <c r="C24" s="538" t="s">
        <v>200</v>
      </c>
      <c r="D24" s="538" t="s">
        <v>658</v>
      </c>
      <c r="E24" s="538" t="s">
        <v>669</v>
      </c>
      <c r="F24" s="538" t="s">
        <v>655</v>
      </c>
      <c r="G24" s="538" t="s">
        <v>655</v>
      </c>
      <c r="H24" s="538" t="s">
        <v>661</v>
      </c>
      <c r="I24" s="538" t="s">
        <v>661</v>
      </c>
      <c r="J24" s="538" t="s">
        <v>671</v>
      </c>
      <c r="K24" s="507"/>
    </row>
    <row r="25" spans="1:11" ht="15.6" thickBot="1">
      <c r="A25" s="953"/>
      <c r="B25" s="502"/>
      <c r="C25" s="502"/>
      <c r="D25" s="502"/>
    </row>
    <row r="26" spans="1:11" ht="16.2" thickBot="1">
      <c r="A26" s="513"/>
      <c r="B26" s="514" t="s">
        <v>673</v>
      </c>
      <c r="C26" s="515"/>
      <c r="D26" s="515"/>
      <c r="E26" s="515"/>
      <c r="F26" s="516" t="s">
        <v>647</v>
      </c>
      <c r="G26" s="516" t="s">
        <v>59</v>
      </c>
      <c r="H26" s="516" t="s">
        <v>61</v>
      </c>
      <c r="I26" s="516" t="s">
        <v>62</v>
      </c>
      <c r="J26" s="516" t="s">
        <v>63</v>
      </c>
      <c r="K26" s="514" t="s">
        <v>64</v>
      </c>
    </row>
    <row r="27" spans="1:11" ht="16.2" thickBot="1">
      <c r="A27" s="517"/>
      <c r="B27" s="518" t="s">
        <v>674</v>
      </c>
      <c r="C27" s="518"/>
      <c r="D27" s="518"/>
      <c r="E27" s="518"/>
      <c r="F27" s="519">
        <v>46258</v>
      </c>
      <c r="G27" s="519">
        <v>46259</v>
      </c>
      <c r="H27" s="519">
        <v>46260</v>
      </c>
      <c r="I27" s="519">
        <v>46261</v>
      </c>
      <c r="J27" s="519">
        <v>46262</v>
      </c>
      <c r="K27" s="519">
        <v>46263</v>
      </c>
    </row>
    <row r="28" spans="1:11" ht="15.6" thickBot="1">
      <c r="A28" s="520" t="s">
        <v>701</v>
      </c>
      <c r="B28" s="521" t="s">
        <v>648</v>
      </c>
      <c r="C28" s="522" t="s">
        <v>503</v>
      </c>
      <c r="D28" s="522" t="s">
        <v>649</v>
      </c>
      <c r="E28" s="522" t="s">
        <v>650</v>
      </c>
      <c r="F28" s="522" t="s">
        <v>651</v>
      </c>
      <c r="G28" s="522" t="s">
        <v>651</v>
      </c>
      <c r="H28" s="522" t="s">
        <v>651</v>
      </c>
      <c r="I28" s="522" t="s">
        <v>652</v>
      </c>
      <c r="J28" s="522" t="s">
        <v>652</v>
      </c>
      <c r="K28" s="507"/>
    </row>
    <row r="29" spans="1:11" ht="16.2" thickBot="1">
      <c r="A29" s="523"/>
      <c r="B29" s="508" t="s">
        <v>702</v>
      </c>
      <c r="C29" s="508"/>
      <c r="D29" s="508"/>
      <c r="E29" s="508"/>
      <c r="F29" s="508" t="s">
        <v>647</v>
      </c>
      <c r="G29" s="508" t="s">
        <v>59</v>
      </c>
      <c r="H29" s="508" t="s">
        <v>61</v>
      </c>
      <c r="I29" s="508" t="s">
        <v>62</v>
      </c>
      <c r="J29" s="508" t="s">
        <v>63</v>
      </c>
      <c r="K29" s="508" t="s">
        <v>64</v>
      </c>
    </row>
    <row r="30" spans="1:11" ht="15.6" thickBot="1">
      <c r="A30" s="524" t="s">
        <v>703</v>
      </c>
      <c r="B30" s="525" t="s">
        <v>653</v>
      </c>
      <c r="C30" s="526" t="s">
        <v>503</v>
      </c>
      <c r="D30" s="526" t="s">
        <v>654</v>
      </c>
      <c r="E30" s="527" t="s">
        <v>650</v>
      </c>
      <c r="F30" s="527" t="s">
        <v>655</v>
      </c>
      <c r="G30" s="527" t="s">
        <v>655</v>
      </c>
      <c r="H30" s="527" t="s">
        <v>655</v>
      </c>
      <c r="I30" s="527" t="s">
        <v>655</v>
      </c>
      <c r="J30" s="527" t="s">
        <v>655</v>
      </c>
      <c r="K30" s="507"/>
    </row>
    <row r="31" spans="1:11" ht="15.6" thickBot="1">
      <c r="A31" s="528" t="s">
        <v>705</v>
      </c>
      <c r="B31" s="529" t="s">
        <v>657</v>
      </c>
      <c r="C31" s="527" t="s">
        <v>503</v>
      </c>
      <c r="D31" s="527" t="s">
        <v>658</v>
      </c>
      <c r="E31" s="527" t="s">
        <v>650</v>
      </c>
      <c r="F31" s="527" t="s">
        <v>655</v>
      </c>
      <c r="G31" s="527" t="s">
        <v>655</v>
      </c>
      <c r="H31" s="527" t="s">
        <v>655</v>
      </c>
      <c r="I31" s="527" t="s">
        <v>655</v>
      </c>
      <c r="J31" s="527" t="s">
        <v>655</v>
      </c>
      <c r="K31" s="510"/>
    </row>
    <row r="32" spans="1:11" ht="15.6" thickBot="1">
      <c r="A32" s="524" t="s">
        <v>706</v>
      </c>
      <c r="B32" s="529" t="s">
        <v>707</v>
      </c>
      <c r="C32" s="527" t="s">
        <v>503</v>
      </c>
      <c r="D32" s="527" t="s">
        <v>658</v>
      </c>
      <c r="E32" s="527" t="s">
        <v>650</v>
      </c>
      <c r="F32" s="527" t="s">
        <v>655</v>
      </c>
      <c r="G32" s="527" t="s">
        <v>655</v>
      </c>
      <c r="H32" s="527" t="s">
        <v>655</v>
      </c>
      <c r="I32" s="527" t="s">
        <v>655</v>
      </c>
      <c r="J32" s="527" t="s">
        <v>655</v>
      </c>
      <c r="K32" s="511"/>
    </row>
    <row r="33" spans="1:11" ht="15.6" thickBot="1">
      <c r="A33" s="528" t="s">
        <v>708</v>
      </c>
      <c r="B33" s="529" t="s">
        <v>659</v>
      </c>
      <c r="C33" s="527" t="s">
        <v>504</v>
      </c>
      <c r="D33" s="527" t="s">
        <v>658</v>
      </c>
      <c r="E33" s="527" t="s">
        <v>660</v>
      </c>
      <c r="F33" s="527" t="s">
        <v>709</v>
      </c>
      <c r="G33" s="527" t="s">
        <v>709</v>
      </c>
      <c r="H33" s="527" t="s">
        <v>709</v>
      </c>
      <c r="I33" s="527" t="s">
        <v>709</v>
      </c>
      <c r="J33" s="527" t="s">
        <v>343</v>
      </c>
      <c r="K33" s="512"/>
    </row>
    <row r="34" spans="1:11" ht="15.6" thickBot="1">
      <c r="A34" s="530" t="s">
        <v>710</v>
      </c>
      <c r="B34" s="531" t="s">
        <v>633</v>
      </c>
      <c r="C34" s="532"/>
      <c r="D34" s="532" t="s">
        <v>658</v>
      </c>
      <c r="E34" s="532" t="s">
        <v>660</v>
      </c>
      <c r="F34" s="532" t="s">
        <v>711</v>
      </c>
      <c r="G34" s="532" t="s">
        <v>711</v>
      </c>
      <c r="H34" s="532" t="s">
        <v>711</v>
      </c>
      <c r="I34" s="532" t="s">
        <v>711</v>
      </c>
      <c r="J34" s="530" t="s">
        <v>725</v>
      </c>
      <c r="K34" s="507"/>
    </row>
    <row r="35" spans="1:11" ht="15.6" thickBot="1">
      <c r="A35" s="530" t="s">
        <v>722</v>
      </c>
      <c r="B35" s="531" t="s">
        <v>723</v>
      </c>
      <c r="C35" s="532" t="s">
        <v>200</v>
      </c>
      <c r="D35" s="532" t="s">
        <v>658</v>
      </c>
      <c r="E35" s="532" t="s">
        <v>660</v>
      </c>
      <c r="F35" s="532" t="s">
        <v>711</v>
      </c>
      <c r="G35" s="532" t="s">
        <v>711</v>
      </c>
      <c r="H35" s="532" t="s">
        <v>711</v>
      </c>
      <c r="I35" s="532" t="s">
        <v>711</v>
      </c>
      <c r="J35" s="530" t="s">
        <v>725</v>
      </c>
      <c r="K35" s="507"/>
    </row>
    <row r="36" spans="1:11" ht="16.2" thickBot="1">
      <c r="A36" s="523"/>
      <c r="B36" s="508" t="s">
        <v>713</v>
      </c>
      <c r="C36" s="508"/>
      <c r="D36" s="508"/>
      <c r="E36" s="508"/>
      <c r="F36" s="508" t="s">
        <v>647</v>
      </c>
      <c r="G36" s="508" t="s">
        <v>59</v>
      </c>
      <c r="H36" s="508" t="s">
        <v>61</v>
      </c>
      <c r="I36" s="508" t="s">
        <v>62</v>
      </c>
      <c r="J36" s="508" t="s">
        <v>63</v>
      </c>
      <c r="K36" s="508" t="s">
        <v>64</v>
      </c>
    </row>
    <row r="37" spans="1:11" ht="15.6" thickBot="1">
      <c r="A37" s="528" t="s">
        <v>714</v>
      </c>
      <c r="B37" s="529" t="s">
        <v>656</v>
      </c>
      <c r="C37" s="527" t="s">
        <v>503</v>
      </c>
      <c r="D37" s="527" t="s">
        <v>658</v>
      </c>
      <c r="E37" s="522" t="s">
        <v>650</v>
      </c>
      <c r="F37" s="527" t="s">
        <v>661</v>
      </c>
      <c r="G37" s="527" t="s">
        <v>661</v>
      </c>
      <c r="H37" s="527" t="s">
        <v>661</v>
      </c>
      <c r="I37" s="527" t="s">
        <v>661</v>
      </c>
      <c r="J37" s="527" t="s">
        <v>661</v>
      </c>
      <c r="K37" s="509"/>
    </row>
    <row r="38" spans="1:11" ht="15.6" thickBot="1">
      <c r="A38" s="535" t="s">
        <v>715</v>
      </c>
      <c r="B38" s="536" t="s">
        <v>716</v>
      </c>
      <c r="C38" s="537" t="s">
        <v>200</v>
      </c>
      <c r="D38" s="538" t="s">
        <v>658</v>
      </c>
      <c r="E38" s="522" t="s">
        <v>650</v>
      </c>
      <c r="F38" s="538" t="s">
        <v>661</v>
      </c>
      <c r="G38" s="538" t="s">
        <v>661</v>
      </c>
      <c r="H38" s="538" t="s">
        <v>661</v>
      </c>
      <c r="I38" s="538" t="s">
        <v>661</v>
      </c>
      <c r="J38" s="538" t="s">
        <v>661</v>
      </c>
      <c r="K38" s="539"/>
    </row>
    <row r="39" spans="1:11" ht="15.6" thickBot="1">
      <c r="A39" s="540" t="s">
        <v>717</v>
      </c>
      <c r="B39" s="541" t="s">
        <v>663</v>
      </c>
      <c r="C39" s="542" t="s">
        <v>200</v>
      </c>
      <c r="D39" s="537" t="s">
        <v>658</v>
      </c>
      <c r="E39" s="522" t="s">
        <v>650</v>
      </c>
      <c r="F39" s="538" t="s">
        <v>662</v>
      </c>
      <c r="G39" s="538" t="s">
        <v>662</v>
      </c>
      <c r="H39" s="538" t="s">
        <v>662</v>
      </c>
      <c r="I39" s="538" t="s">
        <v>662</v>
      </c>
      <c r="J39" s="538" t="s">
        <v>662</v>
      </c>
      <c r="K39" s="509"/>
    </row>
    <row r="40" spans="1:11" ht="15.6" thickBot="1">
      <c r="A40" s="543" t="s">
        <v>718</v>
      </c>
      <c r="B40" s="544" t="s">
        <v>664</v>
      </c>
      <c r="C40" s="545" t="s">
        <v>665</v>
      </c>
      <c r="D40" s="546" t="s">
        <v>658</v>
      </c>
      <c r="E40" s="538" t="s">
        <v>660</v>
      </c>
      <c r="F40" s="538" t="s">
        <v>719</v>
      </c>
      <c r="G40" s="538" t="s">
        <v>719</v>
      </c>
      <c r="H40" s="538" t="s">
        <v>719</v>
      </c>
      <c r="I40" s="538" t="s">
        <v>719</v>
      </c>
      <c r="J40" s="538" t="s">
        <v>719</v>
      </c>
      <c r="K40" s="507"/>
    </row>
    <row r="41" spans="1:11" ht="15.6" thickBot="1">
      <c r="A41" s="547"/>
      <c r="B41" s="548"/>
      <c r="C41" s="538" t="s">
        <v>200</v>
      </c>
      <c r="D41" s="538" t="s">
        <v>658</v>
      </c>
      <c r="E41" s="538" t="s">
        <v>660</v>
      </c>
      <c r="F41" s="538" t="s">
        <v>719</v>
      </c>
      <c r="G41" s="538" t="s">
        <v>719</v>
      </c>
      <c r="H41" s="538" t="s">
        <v>719</v>
      </c>
      <c r="I41" s="538" t="s">
        <v>719</v>
      </c>
      <c r="J41" s="538" t="s">
        <v>719</v>
      </c>
      <c r="K41" s="507"/>
    </row>
    <row r="42" spans="1:11" ht="16.2" thickBot="1">
      <c r="A42" s="523"/>
      <c r="B42" s="508" t="s">
        <v>666</v>
      </c>
      <c r="C42" s="508"/>
      <c r="D42" s="508"/>
      <c r="E42" s="508"/>
      <c r="F42" s="508" t="s">
        <v>647</v>
      </c>
      <c r="G42" s="508" t="s">
        <v>59</v>
      </c>
      <c r="H42" s="508" t="s">
        <v>61</v>
      </c>
      <c r="I42" s="508" t="s">
        <v>62</v>
      </c>
      <c r="J42" s="508" t="s">
        <v>63</v>
      </c>
      <c r="K42" s="508" t="s">
        <v>64</v>
      </c>
    </row>
    <row r="43" spans="1:11" ht="15.6" thickBot="1">
      <c r="A43" s="528" t="s">
        <v>720</v>
      </c>
      <c r="B43" s="529" t="s">
        <v>667</v>
      </c>
      <c r="C43" s="527" t="s">
        <v>503</v>
      </c>
      <c r="D43" s="527" t="s">
        <v>668</v>
      </c>
      <c r="E43" s="527" t="s">
        <v>669</v>
      </c>
      <c r="F43" s="527" t="s">
        <v>661</v>
      </c>
      <c r="G43" s="527" t="s">
        <v>661</v>
      </c>
      <c r="H43" s="527" t="s">
        <v>661</v>
      </c>
      <c r="I43" s="527" t="s">
        <v>661</v>
      </c>
      <c r="J43" s="527" t="s">
        <v>671</v>
      </c>
      <c r="K43" s="507"/>
    </row>
    <row r="44" spans="1:11" ht="15.6" thickBot="1">
      <c r="A44" s="535"/>
      <c r="B44" s="536"/>
      <c r="C44" s="538" t="s">
        <v>200</v>
      </c>
      <c r="D44" s="538" t="s">
        <v>658</v>
      </c>
      <c r="E44" s="538" t="s">
        <v>669</v>
      </c>
      <c r="F44" s="538"/>
      <c r="G44" s="538"/>
      <c r="H44" s="538" t="s">
        <v>661</v>
      </c>
      <c r="I44" s="538" t="s">
        <v>661</v>
      </c>
      <c r="J44" s="538" t="s">
        <v>661</v>
      </c>
      <c r="K44" s="507"/>
    </row>
    <row r="45" spans="1:11" ht="15.6" thickBot="1">
      <c r="A45" s="535" t="s">
        <v>721</v>
      </c>
      <c r="B45" s="536" t="s">
        <v>670</v>
      </c>
      <c r="C45" s="538" t="s">
        <v>200</v>
      </c>
      <c r="D45" s="538" t="s">
        <v>658</v>
      </c>
      <c r="E45" s="538" t="s">
        <v>669</v>
      </c>
      <c r="F45" s="538" t="s">
        <v>655</v>
      </c>
      <c r="G45" s="538" t="s">
        <v>655</v>
      </c>
      <c r="H45" s="538" t="s">
        <v>655</v>
      </c>
      <c r="I45" s="538" t="s">
        <v>655</v>
      </c>
      <c r="J45" s="538" t="s">
        <v>655</v>
      </c>
      <c r="K45" s="507"/>
    </row>
    <row r="46" spans="1:11" ht="15.6" thickBot="1">
      <c r="A46" s="535" t="s">
        <v>712</v>
      </c>
      <c r="B46" s="536" t="s">
        <v>615</v>
      </c>
      <c r="C46" s="538" t="s">
        <v>200</v>
      </c>
      <c r="D46" s="538" t="s">
        <v>658</v>
      </c>
      <c r="E46" s="538" t="s">
        <v>669</v>
      </c>
      <c r="F46" s="538" t="s">
        <v>655</v>
      </c>
      <c r="G46" s="538" t="s">
        <v>655</v>
      </c>
      <c r="H46" s="538" t="s">
        <v>655</v>
      </c>
      <c r="I46" s="538" t="s">
        <v>655</v>
      </c>
      <c r="J46" s="538" t="s">
        <v>655</v>
      </c>
      <c r="K46" s="507"/>
    </row>
    <row r="47" spans="1:11" ht="15.6" thickBot="1">
      <c r="A47" s="535" t="s">
        <v>724</v>
      </c>
      <c r="B47" s="536" t="s">
        <v>672</v>
      </c>
      <c r="C47" s="538" t="s">
        <v>200</v>
      </c>
      <c r="D47" s="538" t="s">
        <v>658</v>
      </c>
      <c r="E47" s="538" t="s">
        <v>669</v>
      </c>
      <c r="F47" s="538" t="s">
        <v>661</v>
      </c>
      <c r="G47" s="538" t="s">
        <v>661</v>
      </c>
      <c r="H47" s="538" t="s">
        <v>343</v>
      </c>
      <c r="I47" s="538" t="s">
        <v>343</v>
      </c>
      <c r="J47" s="538" t="s">
        <v>343</v>
      </c>
      <c r="K47" s="507"/>
    </row>
    <row r="48" spans="1:11" ht="15.6" thickBot="1">
      <c r="A48" s="535" t="s">
        <v>710</v>
      </c>
      <c r="B48" s="536" t="s">
        <v>633</v>
      </c>
      <c r="C48" s="538" t="s">
        <v>200</v>
      </c>
      <c r="D48" s="538" t="s">
        <v>658</v>
      </c>
      <c r="E48" s="538" t="s">
        <v>660</v>
      </c>
      <c r="F48" s="538" t="s">
        <v>711</v>
      </c>
      <c r="G48" s="538" t="s">
        <v>711</v>
      </c>
      <c r="H48" s="538" t="s">
        <v>711</v>
      </c>
      <c r="I48" s="538" t="s">
        <v>711</v>
      </c>
      <c r="J48" s="538" t="s">
        <v>725</v>
      </c>
      <c r="K48" s="507"/>
    </row>
    <row r="49" spans="1:11" ht="15.6" thickBot="1">
      <c r="A49" s="535" t="s">
        <v>722</v>
      </c>
      <c r="B49" s="536" t="s">
        <v>723</v>
      </c>
      <c r="C49" s="538" t="s">
        <v>200</v>
      </c>
      <c r="D49" s="538" t="s">
        <v>658</v>
      </c>
      <c r="E49" s="538" t="s">
        <v>660</v>
      </c>
      <c r="F49" s="538" t="s">
        <v>711</v>
      </c>
      <c r="G49" s="538" t="s">
        <v>711</v>
      </c>
      <c r="H49" s="538" t="s">
        <v>711</v>
      </c>
      <c r="I49" s="538" t="s">
        <v>711</v>
      </c>
      <c r="J49" s="538" t="s">
        <v>725</v>
      </c>
      <c r="K49" s="507"/>
    </row>
    <row r="50" spans="1:11" ht="27.6">
      <c r="A50" s="954" t="s">
        <v>614</v>
      </c>
      <c r="B50" s="1242" t="s">
        <v>675</v>
      </c>
      <c r="C50" s="1243"/>
      <c r="D50" s="503"/>
      <c r="E50" s="1244" t="s">
        <v>678</v>
      </c>
      <c r="F50" s="1244"/>
    </row>
    <row r="51" spans="1:11" ht="27.6">
      <c r="A51" s="954" t="s">
        <v>615</v>
      </c>
      <c r="B51" s="1242" t="s">
        <v>675</v>
      </c>
      <c r="C51" s="1243"/>
      <c r="D51" s="503"/>
      <c r="E51" s="1241" t="s">
        <v>677</v>
      </c>
      <c r="F51" s="1241"/>
    </row>
    <row r="52" spans="1:11" ht="27.6">
      <c r="A52" s="954" t="s">
        <v>616</v>
      </c>
      <c r="B52" s="1242" t="s">
        <v>675</v>
      </c>
      <c r="C52" s="1243"/>
      <c r="D52" s="503"/>
      <c r="E52" s="1241" t="s">
        <v>679</v>
      </c>
      <c r="F52" s="1241"/>
    </row>
    <row r="53" spans="1:11">
      <c r="A53" s="955" t="s">
        <v>600</v>
      </c>
      <c r="B53" s="1245"/>
      <c r="C53" s="1246"/>
      <c r="D53" s="503"/>
      <c r="E53" s="1241" t="s">
        <v>676</v>
      </c>
      <c r="F53" s="1241"/>
    </row>
    <row r="54" spans="1:11" ht="27.6">
      <c r="A54" s="954" t="s">
        <v>630</v>
      </c>
      <c r="B54" s="1242" t="s">
        <v>675</v>
      </c>
      <c r="C54" s="1243"/>
      <c r="D54" s="503"/>
      <c r="E54" s="1241" t="s">
        <v>676</v>
      </c>
      <c r="F54" s="1241"/>
    </row>
    <row r="55" spans="1:11" ht="27.6">
      <c r="A55" s="504" t="s">
        <v>607</v>
      </c>
      <c r="B55" s="1242" t="s">
        <v>675</v>
      </c>
      <c r="C55" s="1243"/>
      <c r="D55" s="503"/>
      <c r="E55" s="1244" t="s">
        <v>678</v>
      </c>
      <c r="F55" s="1244"/>
    </row>
    <row r="56" spans="1:11" ht="27.6">
      <c r="A56" s="504" t="s">
        <v>552</v>
      </c>
      <c r="B56" s="1242" t="s">
        <v>675</v>
      </c>
      <c r="C56" s="1243"/>
      <c r="D56" s="503"/>
      <c r="E56" s="1244" t="s">
        <v>678</v>
      </c>
      <c r="F56" s="1244"/>
    </row>
    <row r="57" spans="1:11">
      <c r="A57" s="505" t="s">
        <v>383</v>
      </c>
      <c r="B57" s="1245"/>
      <c r="C57" s="1246"/>
      <c r="D57" s="503"/>
      <c r="E57" s="1247" t="s">
        <v>680</v>
      </c>
      <c r="F57" s="1248"/>
    </row>
    <row r="58" spans="1:11">
      <c r="A58" s="505" t="s">
        <v>321</v>
      </c>
      <c r="B58" s="1245"/>
      <c r="C58" s="1246"/>
      <c r="D58" s="503"/>
      <c r="E58" s="1247" t="s">
        <v>680</v>
      </c>
      <c r="F58" s="1248"/>
    </row>
    <row r="59" spans="1:11">
      <c r="A59" s="505" t="s">
        <v>80</v>
      </c>
      <c r="B59" s="1245"/>
      <c r="C59" s="1246"/>
      <c r="D59" s="503"/>
      <c r="E59" s="1247" t="s">
        <v>680</v>
      </c>
      <c r="F59" s="1248"/>
    </row>
  </sheetData>
  <mergeCells count="21">
    <mergeCell ref="B58:C58"/>
    <mergeCell ref="B59:C59"/>
    <mergeCell ref="E57:F57"/>
    <mergeCell ref="E58:F58"/>
    <mergeCell ref="E59:F59"/>
    <mergeCell ref="B57:C57"/>
    <mergeCell ref="K7:K10"/>
    <mergeCell ref="E51:F51"/>
    <mergeCell ref="B55:C55"/>
    <mergeCell ref="E55:F55"/>
    <mergeCell ref="B56:C56"/>
    <mergeCell ref="E56:F56"/>
    <mergeCell ref="B52:C52"/>
    <mergeCell ref="E52:F52"/>
    <mergeCell ref="B53:C53"/>
    <mergeCell ref="E53:F53"/>
    <mergeCell ref="B54:C54"/>
    <mergeCell ref="E54:F54"/>
    <mergeCell ref="B50:C50"/>
    <mergeCell ref="E50:F50"/>
    <mergeCell ref="B51:C51"/>
  </mergeCells>
  <phoneticPr fontId="40" type="noConversion"/>
  <conditionalFormatting sqref="A50:A53">
    <cfRule type="expression" dxfId="2127" priority="4">
      <formula>ROW()=CELL("ROW")</formula>
    </cfRule>
  </conditionalFormatting>
  <conditionalFormatting sqref="A50:A53">
    <cfRule type="expression" dxfId="2126" priority="3">
      <formula>ROW()=CELL("ROW")</formula>
    </cfRule>
  </conditionalFormatting>
  <conditionalFormatting sqref="A54">
    <cfRule type="expression" dxfId="2125" priority="2">
      <formula>ROW()=CELL("ROW")</formula>
    </cfRule>
  </conditionalFormatting>
  <conditionalFormatting sqref="A54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09375" defaultRowHeight="17.399999999999999"/>
  <cols>
    <col min="1" max="1" width="17.109375" style="50" customWidth="1"/>
    <col min="2" max="2" width="33.5546875" style="51" customWidth="1"/>
    <col min="3" max="9" width="17.33203125" style="28" customWidth="1"/>
    <col min="10" max="10" width="5.109375" style="28" customWidth="1"/>
    <col min="11" max="16384" width="9.109375" style="28"/>
  </cols>
  <sheetData>
    <row r="1" spans="1:9">
      <c r="A1" s="38"/>
      <c r="B1" s="39"/>
      <c r="C1" s="40">
        <v>45810</v>
      </c>
      <c r="D1" s="41">
        <f t="shared" ref="D1:I1" si="0">C1+1</f>
        <v>45811</v>
      </c>
      <c r="E1" s="41">
        <f t="shared" si="0"/>
        <v>45812</v>
      </c>
      <c r="F1" s="41">
        <f t="shared" si="0"/>
        <v>45813</v>
      </c>
      <c r="G1" s="41">
        <f t="shared" si="0"/>
        <v>45814</v>
      </c>
      <c r="H1" s="41">
        <f t="shared" si="0"/>
        <v>45815</v>
      </c>
      <c r="I1" s="42">
        <f t="shared" si="0"/>
        <v>45816</v>
      </c>
    </row>
    <row r="2" spans="1:9">
      <c r="A2" s="43" t="s">
        <v>0</v>
      </c>
      <c r="B2" s="44" t="s">
        <v>1</v>
      </c>
      <c r="C2" s="349" t="s">
        <v>37</v>
      </c>
      <c r="D2" s="350" t="s">
        <v>38</v>
      </c>
      <c r="E2" s="350" t="s">
        <v>39</v>
      </c>
      <c r="F2" s="350" t="s">
        <v>40</v>
      </c>
      <c r="G2" s="350" t="s">
        <v>41</v>
      </c>
      <c r="H2" s="350" t="s">
        <v>42</v>
      </c>
      <c r="I2" s="351" t="s">
        <v>43</v>
      </c>
    </row>
    <row r="3" spans="1:9">
      <c r="A3" s="45">
        <v>703700</v>
      </c>
      <c r="B3" s="46" t="s">
        <v>201</v>
      </c>
      <c r="C3" s="410"/>
      <c r="D3" s="410"/>
      <c r="E3" s="410"/>
      <c r="F3" s="410"/>
      <c r="G3" s="410"/>
      <c r="H3" s="410"/>
      <c r="I3" s="410"/>
    </row>
    <row r="4" spans="1:9">
      <c r="A4" s="45">
        <v>702420</v>
      </c>
      <c r="B4" s="46" t="s">
        <v>2</v>
      </c>
      <c r="C4" s="410"/>
      <c r="D4" s="410"/>
      <c r="E4" s="410"/>
      <c r="F4" s="410"/>
      <c r="G4" s="410"/>
      <c r="H4" s="410"/>
      <c r="I4" s="410"/>
    </row>
    <row r="5" spans="1:9">
      <c r="A5" s="29">
        <v>703237</v>
      </c>
      <c r="B5" s="47" t="s">
        <v>3</v>
      </c>
      <c r="C5" s="410"/>
      <c r="D5" s="410"/>
      <c r="E5" s="410"/>
      <c r="F5" s="410"/>
      <c r="G5" s="410"/>
      <c r="H5" s="410"/>
      <c r="I5" s="410"/>
    </row>
    <row r="6" spans="1:9">
      <c r="A6" s="29">
        <v>340</v>
      </c>
      <c r="B6" s="47" t="s">
        <v>4</v>
      </c>
      <c r="C6" s="424"/>
      <c r="D6" s="424"/>
      <c r="E6" s="424"/>
      <c r="F6" s="424"/>
      <c r="G6" s="424"/>
      <c r="H6" s="412"/>
      <c r="I6" s="412"/>
    </row>
    <row r="7" spans="1:9">
      <c r="A7" s="29">
        <v>703713</v>
      </c>
      <c r="B7" s="47" t="s">
        <v>5</v>
      </c>
      <c r="C7" s="413"/>
      <c r="D7" s="413"/>
      <c r="E7" s="413"/>
      <c r="F7" s="413"/>
      <c r="G7" s="413"/>
      <c r="H7" s="413"/>
      <c r="I7" s="413"/>
    </row>
    <row r="8" spans="1:9">
      <c r="A8" s="29">
        <v>27020</v>
      </c>
      <c r="B8" s="47" t="s">
        <v>6</v>
      </c>
      <c r="C8" s="413"/>
      <c r="D8" s="413"/>
      <c r="E8" s="413"/>
      <c r="F8" s="413"/>
      <c r="G8" s="413"/>
      <c r="H8" s="413"/>
      <c r="I8" s="413"/>
    </row>
    <row r="9" spans="1:9">
      <c r="A9" s="29">
        <v>26540</v>
      </c>
      <c r="B9" s="47" t="s">
        <v>7</v>
      </c>
      <c r="C9" s="413"/>
      <c r="D9" s="413"/>
      <c r="E9" s="413"/>
      <c r="F9" s="413"/>
      <c r="G9" s="413"/>
      <c r="H9" s="413"/>
      <c r="I9" s="413"/>
    </row>
    <row r="10" spans="1:9">
      <c r="A10" s="29">
        <v>27340</v>
      </c>
      <c r="B10" s="47" t="s">
        <v>8</v>
      </c>
      <c r="C10" s="413"/>
      <c r="D10" s="413"/>
      <c r="E10" s="413"/>
      <c r="F10" s="413"/>
      <c r="G10" s="413"/>
      <c r="H10" s="413"/>
      <c r="I10" s="413"/>
    </row>
    <row r="11" spans="1:9">
      <c r="A11" s="29">
        <v>703703</v>
      </c>
      <c r="B11" s="47" t="s">
        <v>9</v>
      </c>
      <c r="C11" s="414"/>
      <c r="D11" s="413"/>
      <c r="E11" s="413"/>
      <c r="F11" s="413"/>
      <c r="G11" s="413"/>
      <c r="H11" s="413"/>
      <c r="I11" s="413"/>
    </row>
    <row r="12" spans="1:9">
      <c r="A12" s="29">
        <v>39091</v>
      </c>
      <c r="B12" s="47" t="s">
        <v>10</v>
      </c>
      <c r="C12" s="413"/>
      <c r="D12" s="413"/>
      <c r="E12" s="413"/>
      <c r="F12" s="413"/>
      <c r="G12" s="413"/>
      <c r="H12" s="412"/>
      <c r="I12" s="413"/>
    </row>
    <row r="13" spans="1:9">
      <c r="A13" s="36">
        <v>149</v>
      </c>
      <c r="B13" s="48" t="s">
        <v>11</v>
      </c>
      <c r="C13" s="413"/>
      <c r="D13" s="413"/>
      <c r="E13" s="413"/>
      <c r="F13" s="413"/>
      <c r="G13" s="413"/>
      <c r="H13" s="413"/>
      <c r="I13" s="413"/>
    </row>
    <row r="14" spans="1:9">
      <c r="A14" s="29">
        <v>404</v>
      </c>
      <c r="B14" s="47" t="s">
        <v>12</v>
      </c>
      <c r="C14" s="413"/>
      <c r="D14" s="413"/>
      <c r="E14" s="413"/>
      <c r="F14" s="413"/>
      <c r="G14" s="413"/>
      <c r="H14" s="413"/>
      <c r="I14" s="413"/>
    </row>
    <row r="15" spans="1:9">
      <c r="A15" s="29">
        <v>24190</v>
      </c>
      <c r="B15" s="47" t="s">
        <v>13</v>
      </c>
      <c r="C15" s="413"/>
      <c r="D15" s="413"/>
      <c r="E15" s="413"/>
      <c r="F15" s="413"/>
      <c r="G15" s="413"/>
      <c r="H15" s="413"/>
      <c r="I15" s="413"/>
    </row>
    <row r="16" spans="1:9">
      <c r="A16" s="29">
        <v>700217</v>
      </c>
      <c r="B16" s="47" t="s">
        <v>14</v>
      </c>
      <c r="C16" s="413"/>
      <c r="D16" s="413"/>
      <c r="E16" s="413"/>
      <c r="F16" s="412"/>
      <c r="G16" s="413"/>
      <c r="H16" s="413"/>
      <c r="I16" s="413"/>
    </row>
    <row r="17" spans="1:9">
      <c r="A17" s="29">
        <v>22920</v>
      </c>
      <c r="B17" s="47" t="s">
        <v>15</v>
      </c>
      <c r="C17" s="410"/>
      <c r="D17" s="410"/>
      <c r="E17" s="410"/>
      <c r="F17" s="410"/>
      <c r="G17" s="413"/>
      <c r="H17" s="413"/>
      <c r="I17" s="410"/>
    </row>
    <row r="18" spans="1:9">
      <c r="A18" s="29">
        <v>25240</v>
      </c>
      <c r="B18" s="47" t="s">
        <v>16</v>
      </c>
      <c r="C18" s="412"/>
      <c r="D18" s="413"/>
      <c r="E18" s="413"/>
      <c r="F18" s="413"/>
      <c r="G18" s="413"/>
      <c r="H18" s="413"/>
      <c r="I18" s="413"/>
    </row>
    <row r="19" spans="1:9">
      <c r="A19" s="29">
        <v>703072</v>
      </c>
      <c r="B19" s="47" t="s">
        <v>17</v>
      </c>
      <c r="C19" s="413"/>
      <c r="D19" s="413"/>
      <c r="E19" s="413"/>
      <c r="F19" s="413"/>
      <c r="G19" s="413"/>
      <c r="H19" s="413"/>
      <c r="I19" s="413"/>
    </row>
    <row r="20" spans="1:9">
      <c r="A20" s="29">
        <v>704124</v>
      </c>
      <c r="B20" s="47" t="s">
        <v>18</v>
      </c>
      <c r="C20" s="413"/>
      <c r="D20" s="413"/>
      <c r="E20" s="413"/>
      <c r="F20" s="413"/>
      <c r="G20" s="413"/>
      <c r="H20" s="413"/>
      <c r="I20" s="413"/>
    </row>
    <row r="21" spans="1:9">
      <c r="A21" s="29">
        <v>702024</v>
      </c>
      <c r="B21" s="47" t="s">
        <v>19</v>
      </c>
      <c r="C21" s="413"/>
      <c r="D21" s="413"/>
      <c r="E21" s="413"/>
      <c r="F21" s="413"/>
      <c r="G21" s="413"/>
      <c r="H21" s="413"/>
      <c r="I21" s="413"/>
    </row>
    <row r="22" spans="1:9">
      <c r="A22" s="32">
        <v>25510</v>
      </c>
      <c r="B22" s="47" t="s">
        <v>20</v>
      </c>
      <c r="C22" s="413"/>
      <c r="D22" s="413"/>
      <c r="E22" s="415"/>
      <c r="F22" s="413"/>
      <c r="G22" s="413"/>
      <c r="H22" s="413"/>
      <c r="I22" s="413"/>
    </row>
    <row r="23" spans="1:9">
      <c r="A23" s="32">
        <v>70090</v>
      </c>
      <c r="B23" s="47" t="s">
        <v>21</v>
      </c>
      <c r="C23" s="413"/>
      <c r="D23" s="413"/>
      <c r="E23" s="413"/>
      <c r="F23" s="413"/>
      <c r="G23" s="413"/>
      <c r="H23" s="413"/>
      <c r="I23" s="413"/>
    </row>
    <row r="24" spans="1:9">
      <c r="A24" s="29">
        <v>282235</v>
      </c>
      <c r="B24" s="47" t="s">
        <v>22</v>
      </c>
      <c r="C24" s="413"/>
      <c r="D24" s="413"/>
      <c r="E24" s="413"/>
      <c r="F24" s="413"/>
      <c r="G24" s="413"/>
      <c r="H24" s="413"/>
      <c r="I24" s="413"/>
    </row>
    <row r="25" spans="1:9">
      <c r="A25" s="29">
        <v>23280</v>
      </c>
      <c r="B25" s="47" t="s">
        <v>23</v>
      </c>
      <c r="C25" s="413"/>
      <c r="D25" s="413"/>
      <c r="E25" s="413"/>
      <c r="F25" s="413"/>
      <c r="G25" s="412"/>
      <c r="H25" s="413"/>
      <c r="I25" s="413"/>
    </row>
    <row r="26" spans="1:9">
      <c r="A26" s="29">
        <v>390</v>
      </c>
      <c r="B26" s="47" t="s">
        <v>24</v>
      </c>
      <c r="C26" s="413"/>
      <c r="D26" s="413"/>
      <c r="E26" s="413"/>
      <c r="F26" s="413"/>
      <c r="G26" s="413"/>
      <c r="H26" s="413"/>
      <c r="I26" s="413"/>
    </row>
    <row r="27" spans="1:9">
      <c r="A27" s="29">
        <v>21180</v>
      </c>
      <c r="B27" s="47" t="s">
        <v>25</v>
      </c>
      <c r="C27" s="412"/>
      <c r="D27" s="413"/>
      <c r="E27" s="413"/>
      <c r="F27" s="413"/>
      <c r="G27" s="413"/>
      <c r="H27" s="413"/>
      <c r="I27" s="413"/>
    </row>
    <row r="28" spans="1:9">
      <c r="A28" s="29">
        <v>703246</v>
      </c>
      <c r="B28" s="47" t="s">
        <v>26</v>
      </c>
      <c r="C28" s="413"/>
      <c r="D28" s="413"/>
      <c r="E28" s="413"/>
      <c r="F28" s="413"/>
      <c r="G28" s="413"/>
      <c r="H28" s="413"/>
      <c r="I28" s="413"/>
    </row>
    <row r="29" spans="1:9">
      <c r="A29" s="29">
        <v>21000</v>
      </c>
      <c r="B29" s="47" t="s">
        <v>27</v>
      </c>
      <c r="C29" s="341"/>
      <c r="D29" s="341"/>
      <c r="E29" s="413"/>
      <c r="F29" s="413"/>
      <c r="G29" s="413"/>
      <c r="H29" s="413"/>
      <c r="I29" s="341"/>
    </row>
    <row r="30" spans="1:9">
      <c r="A30" s="29">
        <v>282284</v>
      </c>
      <c r="B30" s="47" t="s">
        <v>28</v>
      </c>
      <c r="C30" s="413"/>
      <c r="D30" s="413"/>
      <c r="E30" s="413"/>
      <c r="F30" s="413"/>
      <c r="G30" s="413"/>
      <c r="H30" s="413"/>
      <c r="I30" s="413"/>
    </row>
    <row r="31" spans="1:9">
      <c r="A31" s="29">
        <v>282232</v>
      </c>
      <c r="B31" s="47" t="s">
        <v>29</v>
      </c>
      <c r="C31" s="410"/>
      <c r="D31" s="410"/>
      <c r="E31" s="410"/>
      <c r="F31" s="410"/>
      <c r="G31" s="416"/>
      <c r="H31" s="413"/>
      <c r="I31" s="410"/>
    </row>
    <row r="32" spans="1:9">
      <c r="A32" s="29">
        <v>282247</v>
      </c>
      <c r="B32" s="47" t="s">
        <v>30</v>
      </c>
      <c r="C32" s="417"/>
      <c r="D32" s="413"/>
      <c r="E32" s="413"/>
      <c r="F32" s="413"/>
      <c r="G32" s="413"/>
      <c r="H32" s="413"/>
      <c r="I32" s="413"/>
    </row>
    <row r="33" spans="1:10">
      <c r="A33" s="29">
        <v>932974</v>
      </c>
      <c r="B33" s="47" t="s">
        <v>31</v>
      </c>
      <c r="C33" s="413"/>
      <c r="D33" s="413"/>
      <c r="E33" s="413"/>
      <c r="F33" s="413"/>
      <c r="G33" s="413"/>
      <c r="H33" s="413"/>
      <c r="I33" s="413"/>
    </row>
    <row r="34" spans="1:10">
      <c r="A34" s="30">
        <v>28140</v>
      </c>
      <c r="B34" s="342" t="s">
        <v>32</v>
      </c>
      <c r="C34" s="410"/>
      <c r="D34" s="410"/>
      <c r="E34" s="410"/>
      <c r="F34" s="410"/>
      <c r="G34" s="410"/>
      <c r="H34" s="410"/>
      <c r="I34" s="410"/>
    </row>
    <row r="35" spans="1:10" ht="21" customHeight="1">
      <c r="A35" s="30">
        <v>703928</v>
      </c>
      <c r="B35" s="343" t="s">
        <v>33</v>
      </c>
      <c r="C35" s="413"/>
      <c r="D35" s="413"/>
      <c r="E35" s="410"/>
      <c r="F35" s="413"/>
      <c r="G35" s="410"/>
      <c r="H35" s="410"/>
      <c r="I35" s="410"/>
    </row>
    <row r="36" spans="1:10" ht="21" customHeight="1">
      <c r="A36" s="30">
        <v>997</v>
      </c>
      <c r="B36" s="343" t="s">
        <v>34</v>
      </c>
      <c r="C36" s="413"/>
      <c r="D36" s="410"/>
      <c r="E36" s="410"/>
      <c r="F36" s="413"/>
      <c r="G36" s="413"/>
      <c r="H36" s="413"/>
      <c r="I36" s="413"/>
    </row>
    <row r="37" spans="1:10" ht="21" customHeight="1">
      <c r="A37" s="30">
        <v>1059</v>
      </c>
      <c r="B37" s="344" t="s">
        <v>35</v>
      </c>
      <c r="C37" s="413"/>
      <c r="D37" s="413"/>
      <c r="E37" s="413"/>
      <c r="F37" s="413"/>
      <c r="G37" s="413"/>
      <c r="H37" s="413"/>
      <c r="I37" s="413"/>
    </row>
    <row r="38" spans="1:10" ht="21" customHeight="1">
      <c r="A38" s="30">
        <v>1071</v>
      </c>
      <c r="B38" s="344" t="s">
        <v>36</v>
      </c>
      <c r="C38" s="413"/>
      <c r="D38" s="418"/>
      <c r="E38" s="419"/>
      <c r="F38" s="413"/>
      <c r="G38" s="413"/>
      <c r="H38" s="413"/>
      <c r="I38" s="413"/>
    </row>
    <row r="39" spans="1:10">
      <c r="A39" s="30">
        <v>414</v>
      </c>
      <c r="B39" s="344" t="s">
        <v>60</v>
      </c>
      <c r="C39" s="410"/>
      <c r="D39" s="413"/>
      <c r="E39" s="413"/>
      <c r="F39" s="413"/>
      <c r="G39" s="413"/>
      <c r="H39" s="413"/>
      <c r="I39" s="410"/>
    </row>
    <row r="40" spans="1:10">
      <c r="A40" s="30">
        <v>1090</v>
      </c>
      <c r="B40" s="344" t="s">
        <v>72</v>
      </c>
      <c r="C40" s="410"/>
      <c r="D40" s="410"/>
      <c r="E40" s="410"/>
      <c r="F40" s="410"/>
      <c r="G40" s="410"/>
      <c r="H40" s="410"/>
      <c r="I40" s="410"/>
    </row>
    <row r="41" spans="1:10" s="27" customFormat="1">
      <c r="A41" s="35">
        <v>1140</v>
      </c>
      <c r="B41" s="345" t="s">
        <v>83</v>
      </c>
      <c r="C41" s="413"/>
      <c r="D41" s="420"/>
      <c r="E41" s="420"/>
      <c r="F41" s="413"/>
      <c r="G41" s="413"/>
      <c r="H41" s="413"/>
      <c r="I41" s="413"/>
      <c r="J41" s="28"/>
    </row>
    <row r="42" spans="1:10">
      <c r="A42" s="49" t="s">
        <v>129</v>
      </c>
      <c r="B42" s="346" t="s">
        <v>126</v>
      </c>
      <c r="C42" s="413"/>
      <c r="D42" s="413"/>
      <c r="E42" s="413"/>
      <c r="F42" s="413"/>
      <c r="G42" s="413"/>
      <c r="H42" s="413"/>
      <c r="I42" s="413"/>
    </row>
    <row r="43" spans="1:10">
      <c r="A43" s="30">
        <v>1238</v>
      </c>
      <c r="B43" s="347" t="s">
        <v>202</v>
      </c>
      <c r="C43" s="413"/>
      <c r="D43" s="413"/>
      <c r="E43" s="413"/>
      <c r="F43" s="413"/>
      <c r="G43" s="421"/>
      <c r="H43" s="413"/>
      <c r="I43" s="413"/>
    </row>
    <row r="44" spans="1:10">
      <c r="A44" s="30">
        <v>1237</v>
      </c>
      <c r="B44" s="347" t="s">
        <v>127</v>
      </c>
      <c r="C44" s="413"/>
      <c r="D44" s="413"/>
      <c r="E44" s="413"/>
      <c r="F44" s="413"/>
      <c r="G44" s="413"/>
      <c r="H44" s="413"/>
      <c r="I44" s="413"/>
    </row>
    <row r="45" spans="1:10">
      <c r="A45" s="30">
        <v>1245</v>
      </c>
      <c r="B45" s="347" t="s">
        <v>71</v>
      </c>
      <c r="C45" s="413"/>
      <c r="D45" s="413"/>
      <c r="E45" s="413"/>
      <c r="F45" s="413"/>
      <c r="G45" s="413"/>
      <c r="H45" s="413"/>
      <c r="I45" s="413"/>
    </row>
    <row r="46" spans="1:10">
      <c r="A46" s="30">
        <v>1290</v>
      </c>
      <c r="B46" s="347" t="s">
        <v>205</v>
      </c>
      <c r="C46" s="417"/>
      <c r="D46" s="413"/>
      <c r="E46" s="413"/>
      <c r="F46" s="413"/>
      <c r="G46" s="413"/>
      <c r="H46" s="413"/>
      <c r="I46" s="413"/>
    </row>
    <row r="47" spans="1:10">
      <c r="A47" s="30">
        <v>1338</v>
      </c>
      <c r="B47" s="344" t="s">
        <v>223</v>
      </c>
      <c r="C47" s="413"/>
      <c r="D47" s="413"/>
      <c r="E47" s="413"/>
      <c r="F47" s="422"/>
      <c r="G47" s="413"/>
      <c r="H47" s="413"/>
      <c r="I47" s="413"/>
    </row>
    <row r="48" spans="1:10">
      <c r="A48" s="52">
        <v>704086</v>
      </c>
      <c r="B48" s="344" t="s">
        <v>277</v>
      </c>
      <c r="C48" s="341"/>
      <c r="D48" s="341"/>
      <c r="E48" s="341"/>
      <c r="F48" s="413"/>
      <c r="G48" s="413"/>
      <c r="H48" s="341"/>
      <c r="I48" s="413"/>
    </row>
    <row r="49" spans="1:10">
      <c r="A49" s="30">
        <v>1565</v>
      </c>
      <c r="B49" s="423" t="s">
        <v>335</v>
      </c>
      <c r="C49" s="413"/>
      <c r="D49" s="413"/>
      <c r="E49" s="413"/>
      <c r="F49" s="413"/>
      <c r="G49" s="413"/>
      <c r="H49" s="413"/>
      <c r="I49" s="413"/>
    </row>
    <row r="50" spans="1:10">
      <c r="A50" s="35">
        <v>1643</v>
      </c>
      <c r="B50" s="348" t="s">
        <v>67</v>
      </c>
      <c r="C50" s="413"/>
      <c r="D50" s="413"/>
      <c r="E50" s="413"/>
      <c r="F50" s="413"/>
      <c r="G50" s="413"/>
      <c r="H50" s="413"/>
      <c r="I50" s="413"/>
    </row>
    <row r="51" spans="1:10">
      <c r="A51" s="30">
        <v>1679</v>
      </c>
      <c r="B51" s="344" t="s">
        <v>360</v>
      </c>
      <c r="C51" s="413"/>
      <c r="D51" s="413"/>
      <c r="E51" s="413"/>
      <c r="F51" s="413"/>
      <c r="G51" s="413"/>
      <c r="H51" s="413"/>
      <c r="I51" s="413"/>
    </row>
    <row r="52" spans="1:10">
      <c r="B52" s="28"/>
      <c r="J52" s="180"/>
    </row>
    <row r="53" spans="1:10">
      <c r="A53" s="28"/>
      <c r="B53" s="28"/>
    </row>
    <row r="54" spans="1:10">
      <c r="A54" s="340" t="s">
        <v>334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6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0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182880</xdr:colOff>
                    <xdr:row>1</xdr:row>
                    <xdr:rowOff>22860</xdr:rowOff>
                  </from>
                  <to>
                    <xdr:col>12</xdr:col>
                    <xdr:colOff>441960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175260</xdr:colOff>
                    <xdr:row>4</xdr:row>
                    <xdr:rowOff>60960</xdr:rowOff>
                  </from>
                  <to>
                    <xdr:col>12</xdr:col>
                    <xdr:colOff>502920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83" zoomScale="70" zoomScaleNormal="70" workbookViewId="0">
      <selection activeCell="J13" sqref="J13"/>
    </sheetView>
  </sheetViews>
  <sheetFormatPr defaultColWidth="35.5546875" defaultRowHeight="17.399999999999999"/>
  <cols>
    <col min="1" max="1" width="18" style="392" customWidth="1"/>
    <col min="2" max="2" width="44" style="392" customWidth="1"/>
    <col min="3" max="3" width="16.33203125" style="394" customWidth="1"/>
    <col min="4" max="4" width="18.6640625" style="394" bestFit="1" customWidth="1"/>
    <col min="5" max="5" width="19.5546875" style="394" customWidth="1"/>
    <col min="6" max="7" width="16.33203125" style="394" customWidth="1"/>
    <col min="8" max="9" width="16.33203125" style="394" bestFit="1" customWidth="1"/>
  </cols>
  <sheetData>
    <row r="1" spans="1:10">
      <c r="A1" s="386" t="s">
        <v>295</v>
      </c>
      <c r="B1" s="386" t="s">
        <v>200</v>
      </c>
      <c r="C1" s="387">
        <f>roster!C1</f>
        <v>46321</v>
      </c>
      <c r="D1" s="387">
        <f t="shared" ref="D1:I1" si="0">C1+1</f>
        <v>46322</v>
      </c>
      <c r="E1" s="387">
        <f t="shared" si="0"/>
        <v>46323</v>
      </c>
      <c r="F1" s="387">
        <f t="shared" si="0"/>
        <v>46324</v>
      </c>
      <c r="G1" s="387">
        <f t="shared" si="0"/>
        <v>46325</v>
      </c>
      <c r="H1" s="387">
        <f t="shared" si="0"/>
        <v>46326</v>
      </c>
      <c r="I1" s="387">
        <f t="shared" si="0"/>
        <v>46327</v>
      </c>
      <c r="J1" s="168"/>
    </row>
    <row r="2" spans="1:10">
      <c r="A2" s="389" t="s">
        <v>79</v>
      </c>
      <c r="B2" s="389" t="s">
        <v>78</v>
      </c>
      <c r="C2" s="390" t="s">
        <v>37</v>
      </c>
      <c r="D2" s="390" t="s">
        <v>38</v>
      </c>
      <c r="E2" s="391" t="s">
        <v>39</v>
      </c>
      <c r="F2" s="391" t="s">
        <v>40</v>
      </c>
      <c r="G2" s="391" t="s">
        <v>41</v>
      </c>
      <c r="H2" s="391" t="s">
        <v>42</v>
      </c>
      <c r="I2" s="391" t="s">
        <v>43</v>
      </c>
    </row>
    <row r="3" spans="1:10">
      <c r="A3" s="54">
        <v>19196</v>
      </c>
      <c r="B3" s="425" t="s">
        <v>80</v>
      </c>
      <c r="C3" s="426"/>
      <c r="D3" s="426"/>
      <c r="E3" s="427"/>
      <c r="F3" s="427"/>
      <c r="G3" s="427"/>
      <c r="H3" s="427"/>
      <c r="I3" s="427"/>
    </row>
    <row r="4" spans="1:10">
      <c r="A4" s="55">
        <v>19891</v>
      </c>
      <c r="B4" s="425" t="s">
        <v>128</v>
      </c>
      <c r="C4" s="427"/>
      <c r="D4" s="427"/>
      <c r="E4" s="426"/>
      <c r="F4" s="427"/>
      <c r="G4" s="427"/>
      <c r="H4" s="427"/>
      <c r="I4" s="427"/>
    </row>
    <row r="5" spans="1:10">
      <c r="A5" s="490">
        <v>17710</v>
      </c>
      <c r="B5" s="425" t="s">
        <v>66</v>
      </c>
      <c r="C5" s="427"/>
      <c r="D5" s="428"/>
      <c r="E5" s="428"/>
      <c r="F5" s="428"/>
      <c r="G5" s="427"/>
      <c r="H5" s="60"/>
      <c r="I5" s="427"/>
    </row>
    <row r="6" spans="1:10">
      <c r="A6" s="490">
        <v>18140</v>
      </c>
      <c r="B6" s="425" t="s">
        <v>203</v>
      </c>
      <c r="C6" s="427"/>
      <c r="D6" s="427"/>
      <c r="E6" s="427"/>
      <c r="F6" s="427"/>
      <c r="G6" s="427"/>
      <c r="H6" s="427"/>
      <c r="I6" s="427"/>
    </row>
    <row r="7" spans="1:10">
      <c r="A7" s="55">
        <v>18446</v>
      </c>
      <c r="B7" s="425" t="s">
        <v>382</v>
      </c>
      <c r="C7" s="427"/>
      <c r="D7" s="427"/>
      <c r="E7" s="429"/>
      <c r="F7" s="429"/>
      <c r="G7" s="427"/>
      <c r="H7" s="429"/>
      <c r="I7" s="427"/>
    </row>
    <row r="8" spans="1:10">
      <c r="A8" s="55">
        <v>16107</v>
      </c>
      <c r="B8" s="425" t="s">
        <v>82</v>
      </c>
      <c r="C8" s="427"/>
      <c r="D8" s="427"/>
      <c r="E8" s="427"/>
      <c r="F8" s="427"/>
      <c r="G8" s="427"/>
      <c r="H8" s="427"/>
      <c r="I8" s="427"/>
    </row>
    <row r="9" spans="1:10">
      <c r="A9" s="55">
        <v>16286</v>
      </c>
      <c r="B9" s="425" t="s">
        <v>84</v>
      </c>
      <c r="C9" s="433"/>
      <c r="D9" s="427"/>
      <c r="E9" s="427"/>
      <c r="F9" s="427"/>
      <c r="G9" s="427"/>
      <c r="H9" s="427"/>
      <c r="I9" s="430"/>
    </row>
    <row r="10" spans="1:10">
      <c r="A10" s="54">
        <v>18521</v>
      </c>
      <c r="B10" s="431" t="s">
        <v>206</v>
      </c>
      <c r="C10" s="433"/>
      <c r="D10" s="427"/>
      <c r="E10" s="427"/>
      <c r="F10" s="427"/>
      <c r="G10" s="427"/>
      <c r="H10" s="427"/>
      <c r="I10" s="427"/>
    </row>
    <row r="11" spans="1:10">
      <c r="A11" s="55">
        <v>19900</v>
      </c>
      <c r="B11" s="431" t="s">
        <v>130</v>
      </c>
      <c r="C11" s="498"/>
      <c r="D11" s="432"/>
      <c r="E11" s="432"/>
      <c r="F11" s="432"/>
      <c r="G11" s="433"/>
      <c r="H11" s="432"/>
      <c r="I11" s="434"/>
    </row>
    <row r="12" spans="1:10">
      <c r="A12" s="114">
        <v>22570</v>
      </c>
      <c r="B12" s="441" t="s">
        <v>318</v>
      </c>
      <c r="C12" s="430"/>
      <c r="D12" s="430"/>
      <c r="E12" s="430"/>
      <c r="F12" s="430"/>
      <c r="G12" s="430"/>
      <c r="H12" s="430"/>
      <c r="I12" s="433"/>
    </row>
    <row r="13" spans="1:10">
      <c r="A13" s="62">
        <v>22569</v>
      </c>
      <c r="B13" s="438" t="s">
        <v>317</v>
      </c>
      <c r="C13" s="430"/>
      <c r="D13" s="430"/>
      <c r="E13" s="430"/>
      <c r="F13" s="427"/>
      <c r="G13" s="433"/>
      <c r="H13" s="60"/>
      <c r="I13" s="427"/>
    </row>
    <row r="14" spans="1:10">
      <c r="A14" s="55">
        <v>19659</v>
      </c>
      <c r="B14" s="435" t="s">
        <v>293</v>
      </c>
      <c r="C14" s="430"/>
      <c r="D14" s="430"/>
      <c r="E14" s="430"/>
      <c r="F14" s="430"/>
      <c r="G14" s="430"/>
      <c r="H14" s="433"/>
      <c r="I14" s="430"/>
    </row>
    <row r="15" spans="1:10">
      <c r="A15" s="54">
        <v>22161</v>
      </c>
      <c r="B15" s="436" t="s">
        <v>302</v>
      </c>
      <c r="C15" s="433"/>
      <c r="D15" s="433"/>
      <c r="E15" s="430"/>
      <c r="F15" s="430"/>
      <c r="G15" s="430"/>
      <c r="H15" s="430"/>
      <c r="I15" s="430"/>
    </row>
    <row r="16" spans="1:10">
      <c r="A16" s="491">
        <v>22170</v>
      </c>
      <c r="B16" s="437" t="s">
        <v>303</v>
      </c>
      <c r="C16" s="430"/>
      <c r="D16" s="60"/>
      <c r="E16" s="430"/>
      <c r="F16" s="430"/>
      <c r="G16" s="430"/>
      <c r="H16" s="430"/>
      <c r="I16" s="430"/>
    </row>
    <row r="17" spans="1:9">
      <c r="A17" s="62">
        <v>18039</v>
      </c>
      <c r="B17" s="438" t="s">
        <v>68</v>
      </c>
      <c r="C17" s="430"/>
      <c r="D17" s="430"/>
      <c r="E17" s="430"/>
      <c r="F17" s="430"/>
      <c r="G17" s="430"/>
      <c r="H17" s="430"/>
      <c r="I17" s="430"/>
    </row>
    <row r="18" spans="1:9">
      <c r="A18" s="491">
        <v>22945</v>
      </c>
      <c r="B18" s="441" t="s">
        <v>355</v>
      </c>
      <c r="C18" s="430"/>
      <c r="D18" s="430"/>
      <c r="E18" s="430"/>
      <c r="F18" s="430"/>
      <c r="G18" s="430"/>
      <c r="H18" s="439"/>
      <c r="I18" s="430"/>
    </row>
    <row r="19" spans="1:9">
      <c r="A19" s="54">
        <v>17721</v>
      </c>
      <c r="B19" s="431" t="s">
        <v>552</v>
      </c>
      <c r="C19" s="440"/>
      <c r="D19" s="440"/>
      <c r="E19" s="497"/>
      <c r="F19" s="497"/>
      <c r="G19" s="430"/>
      <c r="H19" s="430"/>
      <c r="I19" s="427"/>
    </row>
    <row r="20" spans="1:9">
      <c r="A20" s="114">
        <v>23074</v>
      </c>
      <c r="B20" s="441" t="s">
        <v>356</v>
      </c>
      <c r="C20" s="430"/>
      <c r="D20" s="430"/>
      <c r="E20" s="430"/>
      <c r="F20" s="430"/>
      <c r="G20" s="430"/>
      <c r="H20" s="430"/>
      <c r="I20" s="442"/>
    </row>
    <row r="21" spans="1:9">
      <c r="A21" s="114">
        <v>16701</v>
      </c>
      <c r="B21" s="443" t="s">
        <v>601</v>
      </c>
      <c r="C21" s="430"/>
      <c r="D21" s="444"/>
      <c r="E21" s="444"/>
      <c r="F21" s="430"/>
      <c r="G21" s="430"/>
      <c r="H21" s="430"/>
      <c r="I21" s="430"/>
    </row>
    <row r="22" spans="1:9">
      <c r="A22" s="491">
        <v>20226</v>
      </c>
      <c r="B22" s="441" t="s">
        <v>553</v>
      </c>
      <c r="C22" s="430"/>
      <c r="D22" s="60"/>
      <c r="E22" s="430"/>
      <c r="F22" s="430"/>
      <c r="G22" s="430"/>
      <c r="H22" s="439"/>
      <c r="I22" s="430"/>
    </row>
    <row r="23" spans="1:9">
      <c r="A23" s="114">
        <v>19384</v>
      </c>
      <c r="B23" s="441" t="s">
        <v>276</v>
      </c>
      <c r="C23" s="430"/>
      <c r="D23" s="430"/>
      <c r="E23" s="430"/>
      <c r="F23" s="430"/>
      <c r="G23" s="430"/>
      <c r="H23" s="439"/>
      <c r="I23" s="430"/>
    </row>
    <row r="24" spans="1:9">
      <c r="A24" s="114">
        <v>21550</v>
      </c>
      <c r="B24" s="441" t="s">
        <v>607</v>
      </c>
      <c r="C24" s="430"/>
      <c r="D24" s="430"/>
      <c r="E24" s="430"/>
      <c r="F24" s="430"/>
      <c r="G24" s="430"/>
      <c r="H24" s="439"/>
      <c r="I24" s="430"/>
    </row>
    <row r="25" spans="1:9">
      <c r="A25" s="445">
        <v>23224</v>
      </c>
      <c r="B25" s="478" t="s">
        <v>594</v>
      </c>
      <c r="C25" s="430"/>
      <c r="D25" s="430"/>
      <c r="E25" s="430"/>
      <c r="F25" s="446"/>
      <c r="G25" s="430"/>
      <c r="H25" s="430"/>
      <c r="I25" s="430"/>
    </row>
    <row r="26" spans="1:9">
      <c r="A26" s="447">
        <v>23836</v>
      </c>
      <c r="B26" s="435" t="s">
        <v>612</v>
      </c>
      <c r="C26" s="448"/>
      <c r="D26" s="433"/>
      <c r="E26" s="433"/>
      <c r="F26" s="448"/>
      <c r="G26" s="448"/>
      <c r="H26" s="448"/>
      <c r="I26" s="448"/>
    </row>
    <row r="27" spans="1:9">
      <c r="A27" s="449">
        <v>23838</v>
      </c>
      <c r="B27" s="450" t="s">
        <v>614</v>
      </c>
      <c r="C27" s="451"/>
      <c r="D27" s="451"/>
      <c r="E27" s="451"/>
      <c r="F27" s="451"/>
      <c r="G27" s="451"/>
      <c r="H27" s="452"/>
      <c r="I27" s="451"/>
    </row>
    <row r="28" spans="1:9">
      <c r="A28" s="449">
        <v>23839</v>
      </c>
      <c r="B28" s="450" t="s">
        <v>615</v>
      </c>
      <c r="C28" s="451"/>
      <c r="D28" s="451"/>
      <c r="E28" s="451"/>
      <c r="F28" s="451"/>
      <c r="G28" s="451"/>
      <c r="H28" s="452"/>
      <c r="I28" s="451"/>
    </row>
    <row r="29" spans="1:9">
      <c r="A29" s="449">
        <v>23841</v>
      </c>
      <c r="B29" s="450" t="s">
        <v>616</v>
      </c>
      <c r="C29" s="451"/>
      <c r="D29" s="451"/>
      <c r="E29" s="451"/>
      <c r="F29" s="451"/>
      <c r="G29" s="451"/>
      <c r="H29" s="451"/>
      <c r="I29" s="451"/>
    </row>
    <row r="30" spans="1:9">
      <c r="A30" s="449">
        <v>23845</v>
      </c>
      <c r="B30" s="450" t="s">
        <v>630</v>
      </c>
      <c r="C30" s="451"/>
      <c r="D30" s="456"/>
      <c r="E30" s="456"/>
      <c r="F30" s="456"/>
      <c r="G30" s="456"/>
      <c r="H30" s="443"/>
      <c r="I30" s="443"/>
    </row>
    <row r="31" spans="1:9">
      <c r="A31" s="54">
        <v>21316</v>
      </c>
      <c r="B31" s="431" t="s">
        <v>252</v>
      </c>
      <c r="C31" s="453"/>
      <c r="D31" s="453"/>
      <c r="E31" s="426"/>
      <c r="F31" s="426"/>
      <c r="G31" s="453"/>
      <c r="H31" s="453"/>
      <c r="I31" s="453"/>
    </row>
    <row r="32" spans="1:9">
      <c r="A32" s="54">
        <v>21716</v>
      </c>
      <c r="B32" s="431" t="s">
        <v>280</v>
      </c>
      <c r="C32" s="453"/>
      <c r="D32" s="453"/>
      <c r="E32" s="453"/>
      <c r="F32" s="453"/>
      <c r="G32" s="453"/>
      <c r="H32" s="453"/>
      <c r="I32" s="453"/>
    </row>
    <row r="33" spans="1:9">
      <c r="A33" s="62">
        <v>19386</v>
      </c>
      <c r="B33" s="438" t="s">
        <v>337</v>
      </c>
      <c r="C33" s="453"/>
      <c r="D33" s="454"/>
      <c r="E33" s="454"/>
      <c r="F33" s="454"/>
      <c r="G33" s="454"/>
      <c r="H33" s="453"/>
      <c r="I33" s="454"/>
    </row>
    <row r="34" spans="1:9">
      <c r="A34" s="62">
        <v>16272</v>
      </c>
      <c r="B34" s="438" t="s">
        <v>319</v>
      </c>
      <c r="C34" s="455"/>
      <c r="D34" s="455"/>
      <c r="E34" s="456"/>
      <c r="F34" s="456"/>
      <c r="G34" s="455"/>
      <c r="H34" s="455"/>
      <c r="I34" s="455"/>
    </row>
    <row r="35" spans="1:9">
      <c r="A35" s="55">
        <v>21231</v>
      </c>
      <c r="B35" s="425" t="s">
        <v>238</v>
      </c>
      <c r="C35" s="457"/>
      <c r="D35" s="457"/>
      <c r="E35" s="457"/>
      <c r="F35" s="457"/>
      <c r="G35" s="457"/>
      <c r="H35" s="457"/>
      <c r="I35" s="457"/>
    </row>
    <row r="36" spans="1:9">
      <c r="A36" s="55">
        <v>21902</v>
      </c>
      <c r="B36" s="435" t="s">
        <v>294</v>
      </c>
      <c r="C36" s="456"/>
      <c r="D36" s="456"/>
      <c r="E36" s="456"/>
      <c r="F36" s="456"/>
      <c r="G36" s="456"/>
      <c r="H36" s="456"/>
      <c r="I36" s="456"/>
    </row>
    <row r="37" spans="1:9" ht="22.65" customHeight="1">
      <c r="A37" s="57">
        <v>20114</v>
      </c>
      <c r="B37" s="425" t="s">
        <v>131</v>
      </c>
      <c r="C37" s="456"/>
      <c r="D37" s="456"/>
      <c r="E37" s="456"/>
      <c r="F37" s="456"/>
      <c r="G37" s="456"/>
      <c r="H37" s="456"/>
      <c r="I37" s="456"/>
    </row>
    <row r="38" spans="1:9" ht="25.5" customHeight="1">
      <c r="A38" s="55">
        <v>18729</v>
      </c>
      <c r="B38" s="425" t="s">
        <v>75</v>
      </c>
      <c r="C38" s="456"/>
      <c r="D38" s="456"/>
      <c r="E38" s="456"/>
      <c r="F38" s="456"/>
      <c r="G38" s="456"/>
      <c r="H38" s="456"/>
      <c r="I38" s="456"/>
    </row>
    <row r="39" spans="1:9">
      <c r="A39" s="59">
        <v>19821</v>
      </c>
      <c r="B39" s="425" t="s">
        <v>125</v>
      </c>
      <c r="C39" s="456"/>
      <c r="D39" s="456"/>
      <c r="E39" s="456"/>
      <c r="F39" s="456"/>
      <c r="G39" s="456"/>
      <c r="H39" s="456"/>
      <c r="I39" s="456"/>
    </row>
    <row r="40" spans="1:9">
      <c r="A40" s="114">
        <v>22950</v>
      </c>
      <c r="B40" s="438" t="s">
        <v>423</v>
      </c>
      <c r="C40" s="456"/>
      <c r="D40" s="456"/>
      <c r="E40" s="456"/>
      <c r="F40" s="456"/>
      <c r="G40" s="456"/>
      <c r="H40" s="456"/>
      <c r="I40" s="456"/>
    </row>
    <row r="41" spans="1:9">
      <c r="A41" s="114">
        <v>21490</v>
      </c>
      <c r="B41" s="438" t="s">
        <v>386</v>
      </c>
      <c r="C41" s="456"/>
      <c r="D41" s="60"/>
      <c r="E41" s="456"/>
      <c r="F41" s="456"/>
      <c r="G41" s="456"/>
      <c r="H41" s="456"/>
      <c r="I41" s="456"/>
    </row>
    <row r="42" spans="1:9">
      <c r="A42" s="114">
        <v>23100</v>
      </c>
      <c r="B42" s="438" t="s">
        <v>368</v>
      </c>
      <c r="C42" s="456"/>
      <c r="D42" s="456"/>
      <c r="E42" s="456"/>
      <c r="F42" s="456"/>
      <c r="G42" s="456"/>
      <c r="H42" s="456"/>
      <c r="I42" s="456"/>
    </row>
    <row r="43" spans="1:9">
      <c r="A43" s="114">
        <v>20971</v>
      </c>
      <c r="B43" s="438" t="s">
        <v>551</v>
      </c>
      <c r="C43" s="456"/>
      <c r="D43" s="456"/>
      <c r="E43" s="456"/>
      <c r="F43" s="456"/>
      <c r="G43" s="456"/>
      <c r="H43" s="456"/>
      <c r="I43" s="456"/>
    </row>
    <row r="44" spans="1:9">
      <c r="A44" s="458">
        <v>23606</v>
      </c>
      <c r="B44" s="476" t="s">
        <v>595</v>
      </c>
      <c r="C44" s="455"/>
      <c r="D44" s="455"/>
      <c r="E44" s="455"/>
      <c r="F44" s="455"/>
      <c r="G44" s="455"/>
      <c r="H44" s="455"/>
      <c r="I44" s="455"/>
    </row>
    <row r="45" spans="1:9" ht="24" customHeight="1">
      <c r="A45" s="114">
        <v>23597</v>
      </c>
      <c r="B45" s="443" t="s">
        <v>635</v>
      </c>
      <c r="C45" s="455"/>
      <c r="D45" s="455"/>
      <c r="E45" s="455"/>
      <c r="F45" s="455"/>
      <c r="G45" s="455"/>
      <c r="H45" s="455"/>
      <c r="I45" s="455"/>
    </row>
    <row r="46" spans="1:9" ht="24.75" customHeight="1">
      <c r="A46" s="460">
        <v>23835</v>
      </c>
      <c r="B46" s="461" t="s">
        <v>609</v>
      </c>
      <c r="C46" s="455"/>
      <c r="D46" s="455"/>
      <c r="E46" s="455"/>
      <c r="F46" s="455"/>
      <c r="G46" s="455"/>
      <c r="H46" s="455"/>
      <c r="I46" s="455"/>
    </row>
    <row r="47" spans="1:9">
      <c r="A47" s="449">
        <v>23837</v>
      </c>
      <c r="B47" s="450" t="s">
        <v>613</v>
      </c>
      <c r="C47" s="456"/>
      <c r="D47" s="456"/>
      <c r="E47" s="456"/>
      <c r="F47" s="456"/>
      <c r="G47" s="456"/>
      <c r="H47" s="456"/>
      <c r="I47" s="456"/>
    </row>
    <row r="48" spans="1:9">
      <c r="A48" s="449">
        <v>23842</v>
      </c>
      <c r="B48" s="450" t="s">
        <v>617</v>
      </c>
      <c r="C48" s="455"/>
      <c r="D48" s="455"/>
      <c r="E48" s="455"/>
      <c r="F48" s="455"/>
      <c r="G48" s="455"/>
      <c r="H48" s="455"/>
      <c r="I48" s="455"/>
    </row>
    <row r="49" spans="1:9">
      <c r="A49" s="449">
        <v>23843</v>
      </c>
      <c r="B49" s="450" t="s">
        <v>618</v>
      </c>
      <c r="C49" s="455"/>
      <c r="D49" s="455"/>
      <c r="E49" s="455"/>
      <c r="F49" s="455"/>
      <c r="G49" s="455"/>
      <c r="H49" s="452"/>
      <c r="I49" s="455"/>
    </row>
    <row r="50" spans="1:9">
      <c r="A50" s="114">
        <v>23479</v>
      </c>
      <c r="B50" s="438" t="s">
        <v>600</v>
      </c>
      <c r="C50" s="430"/>
      <c r="D50" s="430"/>
      <c r="E50" s="494"/>
      <c r="F50" s="430"/>
      <c r="G50" s="494"/>
      <c r="H50" s="430"/>
      <c r="I50" s="427"/>
    </row>
    <row r="51" spans="1:9">
      <c r="A51" s="58">
        <v>23512</v>
      </c>
      <c r="B51" s="435" t="s">
        <v>622</v>
      </c>
      <c r="C51" s="462"/>
      <c r="D51" s="462"/>
      <c r="E51" s="462"/>
      <c r="F51" s="462"/>
      <c r="G51" s="462"/>
      <c r="H51" s="463"/>
      <c r="I51" s="464"/>
    </row>
    <row r="52" spans="1:9">
      <c r="A52" s="58">
        <v>23018</v>
      </c>
      <c r="B52" s="435" t="s">
        <v>623</v>
      </c>
      <c r="C52" s="462"/>
      <c r="D52" s="462"/>
      <c r="E52" s="462"/>
      <c r="F52" s="462"/>
      <c r="G52" s="462"/>
      <c r="H52" s="464"/>
      <c r="I52" s="464"/>
    </row>
    <row r="53" spans="1:9">
      <c r="A53" s="59">
        <v>23591</v>
      </c>
      <c r="B53" s="435" t="s">
        <v>624</v>
      </c>
      <c r="C53" s="462"/>
      <c r="D53" s="462"/>
      <c r="E53" s="462"/>
      <c r="F53" s="462"/>
      <c r="G53" s="462"/>
      <c r="H53" s="494"/>
      <c r="I53" s="464"/>
    </row>
    <row r="54" spans="1:9">
      <c r="A54" s="114">
        <v>23080</v>
      </c>
      <c r="B54" s="443" t="s">
        <v>625</v>
      </c>
      <c r="C54" s="462"/>
      <c r="D54" s="462"/>
      <c r="E54" s="462"/>
      <c r="F54" s="462"/>
      <c r="G54" s="462"/>
      <c r="H54" s="463"/>
      <c r="I54" s="462"/>
    </row>
    <row r="55" spans="1:9">
      <c r="A55" s="62">
        <v>23094</v>
      </c>
      <c r="B55" s="435" t="s">
        <v>626</v>
      </c>
      <c r="C55" s="430"/>
      <c r="D55" s="430"/>
      <c r="E55" s="430"/>
      <c r="F55" s="430"/>
      <c r="G55" s="430"/>
      <c r="H55" s="427"/>
      <c r="I55" s="427"/>
    </row>
    <row r="56" spans="1:9">
      <c r="A56" s="114">
        <v>23017</v>
      </c>
      <c r="B56" s="465" t="s">
        <v>627</v>
      </c>
      <c r="C56" s="430"/>
      <c r="D56" s="430"/>
      <c r="E56" s="430"/>
      <c r="F56" s="430"/>
      <c r="G56" s="430"/>
      <c r="H56" s="60"/>
      <c r="I56" s="466"/>
    </row>
    <row r="57" spans="1:9">
      <c r="A57" s="480">
        <v>22034</v>
      </c>
      <c r="B57" s="443" t="s">
        <v>629</v>
      </c>
      <c r="C57" s="443"/>
      <c r="D57" s="443"/>
      <c r="E57" s="443"/>
      <c r="F57" s="443"/>
      <c r="G57" s="466"/>
      <c r="H57" s="466"/>
      <c r="I57" s="466"/>
    </row>
    <row r="58" spans="1:9">
      <c r="A58" s="480">
        <v>23885</v>
      </c>
      <c r="B58" s="443" t="s">
        <v>633</v>
      </c>
      <c r="C58" s="443"/>
      <c r="D58" s="443"/>
      <c r="E58" s="443"/>
      <c r="F58" s="443"/>
      <c r="G58" s="443"/>
      <c r="H58" s="443"/>
      <c r="I58" s="443"/>
    </row>
    <row r="59" spans="1:9">
      <c r="A59" s="480" t="s">
        <v>636</v>
      </c>
      <c r="B59" s="459" t="s">
        <v>637</v>
      </c>
      <c r="C59" s="443"/>
      <c r="D59" s="443"/>
      <c r="E59" s="443"/>
      <c r="F59" s="443"/>
      <c r="G59" s="443"/>
      <c r="H59" s="443"/>
      <c r="I59" s="443"/>
    </row>
    <row r="60" spans="1:9">
      <c r="A60" s="480">
        <v>23898</v>
      </c>
      <c r="B60" s="459" t="s">
        <v>638</v>
      </c>
      <c r="C60" s="477"/>
      <c r="D60" s="433"/>
      <c r="E60" s="433"/>
      <c r="F60" s="433"/>
      <c r="G60" s="433"/>
      <c r="H60" s="433"/>
      <c r="I60" s="433"/>
    </row>
    <row r="61" spans="1:9" ht="20.399999999999999">
      <c r="A61" s="499">
        <v>23894</v>
      </c>
      <c r="B61" s="487" t="s">
        <v>639</v>
      </c>
      <c r="C61" s="60"/>
      <c r="D61" s="433"/>
      <c r="E61" s="433"/>
      <c r="F61" s="433"/>
      <c r="G61" s="479"/>
      <c r="H61" s="433"/>
      <c r="I61" s="433"/>
    </row>
    <row r="62" spans="1:9" ht="20.399999999999999">
      <c r="A62" s="481" t="s">
        <v>295</v>
      </c>
      <c r="B62" s="482" t="s">
        <v>296</v>
      </c>
      <c r="C62" s="483">
        <f>C1</f>
        <v>46321</v>
      </c>
      <c r="D62" s="483">
        <f t="shared" ref="D62:I62" si="1">C62+1</f>
        <v>46322</v>
      </c>
      <c r="E62" s="483">
        <f t="shared" si="1"/>
        <v>46323</v>
      </c>
      <c r="F62" s="483">
        <f t="shared" si="1"/>
        <v>46324</v>
      </c>
      <c r="G62" s="483">
        <f t="shared" si="1"/>
        <v>46325</v>
      </c>
      <c r="H62" s="483">
        <f t="shared" si="1"/>
        <v>46326</v>
      </c>
      <c r="I62" s="483">
        <f t="shared" si="1"/>
        <v>46327</v>
      </c>
    </row>
    <row r="63" spans="1:9" ht="20.399999999999999">
      <c r="A63" s="481" t="s">
        <v>79</v>
      </c>
      <c r="B63" s="482"/>
      <c r="C63" s="484" t="s">
        <v>37</v>
      </c>
      <c r="D63" s="484" t="s">
        <v>38</v>
      </c>
      <c r="E63" s="484" t="s">
        <v>39</v>
      </c>
      <c r="F63" s="484" t="s">
        <v>40</v>
      </c>
      <c r="G63" s="484" t="s">
        <v>41</v>
      </c>
      <c r="H63" s="484" t="s">
        <v>42</v>
      </c>
      <c r="I63" s="484" t="s">
        <v>43</v>
      </c>
    </row>
    <row r="64" spans="1:9">
      <c r="A64" s="58">
        <v>20559</v>
      </c>
      <c r="B64" s="438" t="s">
        <v>383</v>
      </c>
      <c r="C64" s="430"/>
      <c r="D64" s="430"/>
      <c r="E64" s="430"/>
      <c r="F64" s="430"/>
      <c r="G64" s="430"/>
      <c r="H64" s="467"/>
      <c r="I64" s="430"/>
    </row>
    <row r="65" spans="1:10">
      <c r="A65" s="58">
        <v>20672</v>
      </c>
      <c r="B65" s="438" t="s">
        <v>620</v>
      </c>
      <c r="C65" s="430"/>
      <c r="D65" s="430"/>
      <c r="E65" s="430"/>
      <c r="F65" s="430"/>
      <c r="G65" s="430"/>
      <c r="H65" s="430"/>
      <c r="I65" s="430"/>
    </row>
    <row r="66" spans="1:10">
      <c r="A66" s="58">
        <v>20619</v>
      </c>
      <c r="B66" s="468" t="s">
        <v>278</v>
      </c>
      <c r="C66" s="430"/>
      <c r="D66" s="430"/>
      <c r="E66" s="430"/>
      <c r="F66" s="430"/>
      <c r="G66" s="53"/>
      <c r="H66" s="469"/>
      <c r="I66" s="430"/>
    </row>
    <row r="67" spans="1:10">
      <c r="A67" s="58">
        <v>20740</v>
      </c>
      <c r="B67" s="468" t="s">
        <v>384</v>
      </c>
      <c r="C67" s="455"/>
      <c r="D67" s="455"/>
      <c r="E67" s="455"/>
      <c r="F67" s="455"/>
      <c r="G67" s="455"/>
      <c r="H67" s="455"/>
      <c r="I67" s="455"/>
    </row>
    <row r="68" spans="1:10">
      <c r="A68" s="58">
        <v>20873</v>
      </c>
      <c r="B68" s="470" t="s">
        <v>321</v>
      </c>
      <c r="C68" s="427"/>
      <c r="D68" s="427"/>
      <c r="E68" s="427"/>
      <c r="F68" s="427"/>
      <c r="G68" s="471"/>
      <c r="H68" s="471"/>
      <c r="I68" s="427"/>
    </row>
    <row r="69" spans="1:10">
      <c r="A69" s="58">
        <v>11379</v>
      </c>
      <c r="B69" s="433" t="s">
        <v>339</v>
      </c>
      <c r="C69" s="455"/>
      <c r="D69" s="455"/>
      <c r="E69" s="455"/>
      <c r="F69" s="455"/>
      <c r="G69" s="455"/>
      <c r="H69" s="455"/>
      <c r="I69" s="455"/>
    </row>
    <row r="70" spans="1:10">
      <c r="A70" s="59">
        <v>21163</v>
      </c>
      <c r="B70" s="472" t="s">
        <v>606</v>
      </c>
      <c r="C70" s="430"/>
      <c r="D70" s="430"/>
      <c r="E70" s="430"/>
      <c r="F70" s="430"/>
      <c r="G70" s="430"/>
      <c r="H70" s="467"/>
      <c r="I70" s="430"/>
    </row>
    <row r="71" spans="1:10">
      <c r="A71" s="59">
        <v>21177</v>
      </c>
      <c r="B71" s="472" t="s">
        <v>377</v>
      </c>
      <c r="C71" s="473"/>
      <c r="D71" s="473"/>
      <c r="E71" s="430"/>
      <c r="F71" s="430"/>
      <c r="G71" s="430"/>
      <c r="H71" s="430"/>
      <c r="I71" s="430"/>
    </row>
    <row r="72" spans="1:10">
      <c r="A72" s="59">
        <v>11280</v>
      </c>
      <c r="B72" s="472" t="s">
        <v>608</v>
      </c>
      <c r="C72" s="430"/>
      <c r="D72" s="430"/>
      <c r="E72" s="467"/>
      <c r="F72" s="53"/>
      <c r="G72" s="455"/>
      <c r="H72" s="455"/>
      <c r="I72" s="455"/>
    </row>
    <row r="73" spans="1:10">
      <c r="A73" s="59">
        <v>2722</v>
      </c>
      <c r="B73" s="472" t="s">
        <v>631</v>
      </c>
      <c r="C73" s="430"/>
      <c r="D73" s="430"/>
      <c r="E73" s="430"/>
      <c r="F73" s="473"/>
      <c r="G73" s="473"/>
      <c r="H73" s="430"/>
      <c r="I73" s="430"/>
    </row>
    <row r="74" spans="1:10">
      <c r="A74" s="58">
        <v>610220996</v>
      </c>
      <c r="B74" s="431" t="s">
        <v>376</v>
      </c>
      <c r="C74" s="452"/>
      <c r="D74" s="452"/>
      <c r="E74" s="452"/>
      <c r="F74" s="488"/>
      <c r="G74" s="452"/>
      <c r="H74" s="452"/>
      <c r="I74" s="489"/>
    </row>
    <row r="75" spans="1:10">
      <c r="A75" s="59" t="s">
        <v>296</v>
      </c>
      <c r="B75" s="431" t="s">
        <v>634</v>
      </c>
      <c r="C75" s="452"/>
      <c r="D75" s="430"/>
      <c r="E75" s="430"/>
      <c r="F75" s="430"/>
      <c r="G75" s="430"/>
      <c r="H75" s="430"/>
      <c r="I75" s="489"/>
    </row>
    <row r="76" spans="1:10" ht="20.399999999999999">
      <c r="A76" s="485" t="s">
        <v>295</v>
      </c>
      <c r="B76" s="486" t="s">
        <v>297</v>
      </c>
      <c r="C76" s="483">
        <f t="shared" ref="C76:I76" si="2">C62</f>
        <v>46321</v>
      </c>
      <c r="D76" s="483">
        <f t="shared" si="2"/>
        <v>46322</v>
      </c>
      <c r="E76" s="483">
        <f t="shared" si="2"/>
        <v>46323</v>
      </c>
      <c r="F76" s="483">
        <f t="shared" si="2"/>
        <v>46324</v>
      </c>
      <c r="G76" s="483">
        <f t="shared" si="2"/>
        <v>46325</v>
      </c>
      <c r="H76" s="483">
        <f t="shared" si="2"/>
        <v>46326</v>
      </c>
      <c r="I76" s="483">
        <f t="shared" si="2"/>
        <v>46327</v>
      </c>
    </row>
    <row r="77" spans="1:10" s="53" customFormat="1" ht="20.399999999999999">
      <c r="A77" s="485" t="s">
        <v>79</v>
      </c>
      <c r="B77" s="486"/>
      <c r="C77" s="484" t="s">
        <v>37</v>
      </c>
      <c r="D77" s="484" t="s">
        <v>38</v>
      </c>
      <c r="E77" s="484" t="s">
        <v>39</v>
      </c>
      <c r="F77" s="484" t="s">
        <v>40</v>
      </c>
      <c r="G77" s="484" t="s">
        <v>41</v>
      </c>
      <c r="H77" s="484" t="s">
        <v>42</v>
      </c>
      <c r="I77" s="484" t="s">
        <v>43</v>
      </c>
      <c r="J77" s="61"/>
    </row>
    <row r="78" spans="1:10" s="53" customFormat="1">
      <c r="A78" s="59">
        <v>55529</v>
      </c>
      <c r="B78" s="470" t="s">
        <v>378</v>
      </c>
      <c r="C78" s="430"/>
      <c r="D78" s="430"/>
      <c r="E78" s="430"/>
      <c r="F78" s="430"/>
      <c r="G78" s="474"/>
      <c r="H78" s="446"/>
      <c r="I78" s="430"/>
      <c r="J78" s="61"/>
    </row>
    <row r="79" spans="1:10" s="53" customFormat="1" ht="37.5" customHeight="1">
      <c r="A79" s="495">
        <v>31994</v>
      </c>
      <c r="B79" s="496" t="s">
        <v>621</v>
      </c>
      <c r="C79" s="430"/>
      <c r="D79" s="430"/>
      <c r="E79" s="430"/>
      <c r="F79" s="56"/>
      <c r="G79" s="430"/>
      <c r="H79" s="430"/>
      <c r="I79" s="474"/>
      <c r="J79" s="61"/>
    </row>
    <row r="80" spans="1:10" s="53" customFormat="1">
      <c r="A80" s="495">
        <v>9580</v>
      </c>
      <c r="B80" s="496" t="s">
        <v>385</v>
      </c>
      <c r="C80" s="455"/>
      <c r="D80" s="455"/>
      <c r="E80" s="455"/>
      <c r="F80" s="455"/>
      <c r="G80" s="455"/>
      <c r="H80" s="455"/>
      <c r="I80" s="455"/>
      <c r="J80" s="61"/>
    </row>
    <row r="81" spans="1:10" s="53" customFormat="1">
      <c r="A81" s="58">
        <v>67746</v>
      </c>
      <c r="B81" s="468" t="s">
        <v>381</v>
      </c>
      <c r="C81" s="430"/>
      <c r="D81" s="430"/>
      <c r="E81" s="430"/>
      <c r="F81" s="430"/>
      <c r="G81" s="473"/>
      <c r="H81" s="475"/>
      <c r="I81" s="430"/>
      <c r="J81" s="61"/>
    </row>
    <row r="82" spans="1:10" s="53" customFormat="1">
      <c r="A82" s="58">
        <v>12550</v>
      </c>
      <c r="B82" s="459" t="s">
        <v>596</v>
      </c>
      <c r="C82" s="467"/>
      <c r="E82" s="471"/>
      <c r="F82" s="430"/>
      <c r="G82" s="433"/>
      <c r="H82" s="427"/>
      <c r="I82" s="467"/>
      <c r="J82" s="61"/>
    </row>
    <row r="83" spans="1:10" s="53" customFormat="1">
      <c r="A83" s="58">
        <v>71109</v>
      </c>
      <c r="B83" s="459" t="s">
        <v>603</v>
      </c>
      <c r="C83" s="467"/>
      <c r="D83" s="467"/>
      <c r="E83" s="467"/>
      <c r="F83" s="471"/>
      <c r="G83" s="433"/>
      <c r="H83" s="427"/>
      <c r="I83" s="471"/>
      <c r="J83" s="61"/>
    </row>
    <row r="84" spans="1:10" s="53" customFormat="1">
      <c r="A84" s="58">
        <v>858614</v>
      </c>
      <c r="B84" s="459" t="s">
        <v>619</v>
      </c>
      <c r="C84" s="467"/>
      <c r="D84" s="467"/>
      <c r="E84" s="467"/>
      <c r="F84" s="467"/>
      <c r="G84" s="467"/>
      <c r="H84" s="427"/>
      <c r="J84" s="61"/>
    </row>
    <row r="85" spans="1:10" s="53" customFormat="1">
      <c r="A85" s="58">
        <v>123456</v>
      </c>
      <c r="B85" s="459" t="s">
        <v>632</v>
      </c>
      <c r="C85" s="467"/>
      <c r="D85" s="467"/>
      <c r="E85" s="467"/>
      <c r="F85" s="467"/>
      <c r="G85" s="467"/>
      <c r="H85" s="467"/>
      <c r="I85" s="467"/>
      <c r="J85" s="61"/>
    </row>
    <row r="86" spans="1:10" s="53" customFormat="1">
      <c r="A86" s="492"/>
      <c r="B86" s="493"/>
      <c r="C86" s="56"/>
      <c r="D86" s="56"/>
      <c r="E86" s="56"/>
      <c r="F86" s="56"/>
      <c r="G86" s="56"/>
      <c r="H86" s="56"/>
      <c r="I86" s="56"/>
      <c r="J86" s="61"/>
    </row>
    <row r="87" spans="1:10" ht="18" thickBot="1">
      <c r="A87" s="395" t="s">
        <v>334</v>
      </c>
      <c r="B87" s="493"/>
      <c r="C87" s="56"/>
      <c r="D87" s="56"/>
      <c r="E87" s="56"/>
      <c r="F87" s="56"/>
      <c r="G87" s="56"/>
      <c r="H87" s="56"/>
      <c r="I87" s="56"/>
    </row>
    <row r="88" spans="1:10" ht="18" thickBot="1">
      <c r="A88" s="397"/>
      <c r="B88" s="398"/>
      <c r="C88" s="398"/>
      <c r="D88" s="398"/>
      <c r="E88" s="406"/>
      <c r="F88" s="399"/>
    </row>
    <row r="89" spans="1:10" ht="27" thickBot="1">
      <c r="A89" s="400">
        <v>19196</v>
      </c>
      <c r="B89" s="401" t="s">
        <v>132</v>
      </c>
      <c r="C89" s="401" t="s">
        <v>133</v>
      </c>
      <c r="D89" s="401" t="s">
        <v>134</v>
      </c>
      <c r="E89" s="407" t="s">
        <v>135</v>
      </c>
      <c r="F89" s="402" t="s">
        <v>305</v>
      </c>
    </row>
    <row r="90" spans="1:10" ht="27" thickBot="1">
      <c r="A90" s="400">
        <v>19891</v>
      </c>
      <c r="B90" s="401" t="s">
        <v>128</v>
      </c>
      <c r="C90" s="401" t="s">
        <v>133</v>
      </c>
      <c r="D90" s="401" t="s">
        <v>139</v>
      </c>
      <c r="E90" s="407" t="s">
        <v>140</v>
      </c>
      <c r="F90" s="403" t="s">
        <v>306</v>
      </c>
    </row>
    <row r="91" spans="1:10" ht="27" thickBot="1">
      <c r="A91" s="400">
        <v>21716</v>
      </c>
      <c r="B91" s="401" t="s">
        <v>307</v>
      </c>
      <c r="C91" s="401" t="s">
        <v>133</v>
      </c>
      <c r="D91" s="401" t="s">
        <v>308</v>
      </c>
      <c r="E91" s="407" t="s">
        <v>309</v>
      </c>
      <c r="F91" s="402" t="s">
        <v>310</v>
      </c>
    </row>
    <row r="92" spans="1:10" ht="27" thickBot="1">
      <c r="A92" s="400">
        <v>18039</v>
      </c>
      <c r="B92" s="401" t="s">
        <v>68</v>
      </c>
      <c r="C92" s="401" t="s">
        <v>133</v>
      </c>
      <c r="D92" s="401" t="s">
        <v>168</v>
      </c>
      <c r="E92" s="407" t="s">
        <v>169</v>
      </c>
      <c r="F92" s="402" t="s">
        <v>311</v>
      </c>
    </row>
    <row r="93" spans="1:10" ht="27" thickBot="1">
      <c r="A93" s="400">
        <v>19659</v>
      </c>
      <c r="B93" s="401" t="s">
        <v>293</v>
      </c>
      <c r="C93" s="401" t="s">
        <v>133</v>
      </c>
      <c r="D93" s="401" t="s">
        <v>312</v>
      </c>
      <c r="E93" s="407" t="s">
        <v>313</v>
      </c>
      <c r="F93" s="403" t="s">
        <v>306</v>
      </c>
    </row>
    <row r="94" spans="1:10" ht="27" thickBot="1">
      <c r="A94" s="400">
        <v>17721</v>
      </c>
      <c r="B94" s="401" t="s">
        <v>159</v>
      </c>
      <c r="C94" s="401" t="s">
        <v>133</v>
      </c>
      <c r="D94" s="401" t="s">
        <v>160</v>
      </c>
      <c r="E94" s="407" t="s">
        <v>161</v>
      </c>
      <c r="F94" s="402" t="s">
        <v>314</v>
      </c>
    </row>
    <row r="95" spans="1:10">
      <c r="A95" s="404">
        <v>22170</v>
      </c>
      <c r="B95" s="405" t="s">
        <v>303</v>
      </c>
      <c r="C95" s="393" t="s">
        <v>133</v>
      </c>
      <c r="D95" s="393" t="s">
        <v>315</v>
      </c>
      <c r="E95" s="408" t="s">
        <v>316</v>
      </c>
      <c r="F95" s="393" t="s">
        <v>306</v>
      </c>
    </row>
    <row r="96" spans="1:10">
      <c r="E96" s="409"/>
    </row>
    <row r="97" spans="5:5">
      <c r="E97" s="409"/>
    </row>
  </sheetData>
  <phoneticPr fontId="40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22860</xdr:rowOff>
                  </from>
                  <to>
                    <xdr:col>9</xdr:col>
                    <xdr:colOff>1554480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99060</xdr:colOff>
                    <xdr:row>5</xdr:row>
                    <xdr:rowOff>30480</xdr:rowOff>
                  </from>
                  <to>
                    <xdr:col>9</xdr:col>
                    <xdr:colOff>1645920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3.8"/>
  <cols>
    <col min="1" max="1" width="8.109375" customWidth="1"/>
    <col min="2" max="2" width="35" customWidth="1"/>
    <col min="3" max="3" width="17.5546875" customWidth="1"/>
    <col min="4" max="4" width="17.5546875" style="4" customWidth="1"/>
    <col min="5" max="5" width="38.5546875" style="4" customWidth="1"/>
    <col min="6" max="6" width="17.44140625" style="4" customWidth="1"/>
    <col min="7" max="7" width="35.554687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228</v>
      </c>
      <c r="E22" s="10" t="s">
        <v>227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229</v>
      </c>
    </row>
    <row r="24" spans="1:7">
      <c r="A24" s="1">
        <v>21239</v>
      </c>
      <c r="B24" s="2" t="s">
        <v>230</v>
      </c>
      <c r="C24" s="1"/>
      <c r="D24" s="2" t="s">
        <v>231</v>
      </c>
      <c r="E24" s="2" t="s">
        <v>232</v>
      </c>
      <c r="F24" s="2"/>
      <c r="G24" s="1"/>
    </row>
    <row r="25" spans="1:7">
      <c r="A25" s="1"/>
      <c r="B25" s="3" t="s">
        <v>225</v>
      </c>
      <c r="C25" s="1"/>
      <c r="D25" s="2"/>
      <c r="E25" s="2"/>
      <c r="F25" s="2"/>
      <c r="G25" s="1"/>
    </row>
    <row r="26" spans="1:7">
      <c r="A26" s="1"/>
      <c r="B26" s="1" t="s">
        <v>277</v>
      </c>
      <c r="C26" s="1"/>
      <c r="D26" s="2"/>
      <c r="E26" s="10" t="s">
        <v>281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8671875" defaultRowHeight="13.8"/>
  <cols>
    <col min="1" max="1" width="4.5546875" style="181" customWidth="1"/>
    <col min="2" max="2" width="11" style="181" customWidth="1"/>
    <col min="3" max="4" width="10.5546875" style="181" customWidth="1"/>
    <col min="5" max="5" width="12.6640625" style="181" customWidth="1"/>
    <col min="6" max="21" width="10.5546875" style="181" customWidth="1"/>
    <col min="22" max="22" width="9.109375" style="181" bestFit="1" customWidth="1"/>
    <col min="23" max="23" width="10.5546875" style="181" customWidth="1"/>
    <col min="24" max="24" width="11.109375" style="181" bestFit="1" customWidth="1"/>
    <col min="25" max="25" width="2.5546875" style="181" customWidth="1"/>
    <col min="26" max="26" width="10.5546875" style="182" customWidth="1"/>
    <col min="27" max="27" width="18.44140625" style="183" customWidth="1"/>
    <col min="28" max="28" width="64.6640625" style="183" customWidth="1"/>
    <col min="29" max="29" width="10.5546875" style="183" customWidth="1"/>
    <col min="30" max="30" width="12.5546875" style="183" customWidth="1"/>
    <col min="31" max="37" width="9.5546875" style="184" hidden="1" customWidth="1"/>
    <col min="38" max="39" width="9.5546875" style="181" hidden="1" customWidth="1"/>
    <col min="40" max="40" width="9.5546875" style="181" customWidth="1"/>
    <col min="41" max="41" width="11.33203125" style="181" customWidth="1"/>
    <col min="42" max="42" width="12.33203125" style="181" customWidth="1"/>
    <col min="43" max="43" width="11.6640625" style="181" customWidth="1"/>
    <col min="44" max="44" width="9.5546875" style="181" customWidth="1"/>
    <col min="45" max="45" width="10.6640625" style="181" customWidth="1"/>
    <col min="46" max="46" width="11" style="181" customWidth="1"/>
    <col min="47" max="48" width="11.33203125" style="181" customWidth="1"/>
    <col min="49" max="64" width="9.5546875" style="181" customWidth="1"/>
    <col min="65" max="16384" width="8.88671875" style="181"/>
  </cols>
  <sheetData>
    <row r="1" spans="1:64" ht="21" customHeight="1"/>
    <row r="2" spans="1:64" ht="33">
      <c r="B2" s="185" t="s">
        <v>422</v>
      </c>
      <c r="C2" s="186"/>
      <c r="D2" s="186"/>
      <c r="E2" s="186"/>
      <c r="F2" s="187"/>
      <c r="G2" s="188"/>
      <c r="H2" s="188"/>
      <c r="I2" s="188"/>
      <c r="J2" s="188"/>
      <c r="K2" s="188"/>
      <c r="L2" s="189"/>
      <c r="M2" s="186"/>
      <c r="N2" s="186"/>
      <c r="O2" s="190"/>
      <c r="P2" s="186"/>
      <c r="Q2" s="186"/>
      <c r="R2" s="186"/>
      <c r="S2" s="186"/>
      <c r="T2" s="186"/>
      <c r="U2" s="186"/>
      <c r="V2" s="186"/>
      <c r="W2" s="191"/>
      <c r="X2" s="191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3"/>
      <c r="AT2" s="183"/>
      <c r="AU2" s="183"/>
      <c r="AV2" s="183"/>
    </row>
    <row r="3" spans="1:64" ht="22.5" customHeight="1" thickBot="1">
      <c r="A3" s="192"/>
      <c r="B3" s="193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4"/>
      <c r="AP3" s="194"/>
      <c r="AQ3" s="194"/>
      <c r="AR3" s="194"/>
      <c r="AS3" s="194"/>
      <c r="AT3" s="194"/>
      <c r="AU3" s="194"/>
      <c r="AV3" s="194"/>
    </row>
    <row r="4" spans="1:64" s="182" customFormat="1" ht="22.5" customHeight="1" thickTop="1" thickBot="1">
      <c r="A4" s="192"/>
      <c r="B4" s="194"/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194"/>
      <c r="AG4" s="194"/>
      <c r="AH4" s="194"/>
      <c r="AI4" s="194"/>
      <c r="AJ4" s="194"/>
      <c r="AK4" s="194"/>
      <c r="AL4" s="194"/>
      <c r="AM4" s="194"/>
      <c r="AN4" s="194"/>
      <c r="AO4" s="194"/>
      <c r="AP4" s="194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</row>
    <row r="5" spans="1:64" ht="22.5" customHeight="1" thickTop="1">
      <c r="A5" s="192"/>
      <c r="B5" s="195"/>
      <c r="C5" s="196"/>
      <c r="D5" s="196"/>
      <c r="E5" s="196"/>
      <c r="F5" s="195"/>
      <c r="G5" s="197"/>
      <c r="H5" s="197"/>
      <c r="I5" s="197"/>
      <c r="J5" s="197"/>
      <c r="K5" s="197"/>
      <c r="L5" s="197"/>
      <c r="M5" s="196"/>
      <c r="N5" s="196"/>
      <c r="O5" s="196"/>
      <c r="P5" s="196"/>
      <c r="Q5" s="196"/>
      <c r="R5" s="196"/>
      <c r="S5" s="196"/>
      <c r="T5" s="196"/>
      <c r="U5" s="196"/>
      <c r="V5" s="196"/>
      <c r="W5" s="196"/>
      <c r="X5" s="196"/>
      <c r="Y5" s="196"/>
      <c r="Z5" s="196"/>
      <c r="AA5" s="196"/>
      <c r="AB5" s="196"/>
      <c r="AC5" s="196"/>
      <c r="AD5" s="196"/>
      <c r="AE5" s="196"/>
      <c r="AF5" s="196"/>
      <c r="AG5" s="196"/>
      <c r="AH5" s="196"/>
      <c r="AI5" s="196"/>
      <c r="AJ5" s="196"/>
      <c r="AK5" s="196"/>
      <c r="AL5" s="196"/>
      <c r="AM5" s="196"/>
      <c r="AN5" s="196"/>
      <c r="AO5" s="196"/>
      <c r="AP5" s="196"/>
      <c r="AQ5" s="196"/>
      <c r="AR5" s="196"/>
      <c r="AS5" s="196"/>
      <c r="AT5" s="196"/>
      <c r="AU5" s="196"/>
      <c r="AV5" s="196"/>
    </row>
    <row r="6" spans="1:64" ht="30" customHeight="1">
      <c r="A6" s="192"/>
      <c r="B6" s="198" t="s">
        <v>542</v>
      </c>
      <c r="C6" s="199"/>
      <c r="D6" s="199"/>
      <c r="E6" s="199"/>
      <c r="F6" s="200"/>
      <c r="G6" s="201"/>
      <c r="H6" s="201"/>
      <c r="I6" s="201"/>
      <c r="J6" s="201"/>
      <c r="K6" s="201"/>
      <c r="L6" s="201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2"/>
      <c r="X6" s="191"/>
      <c r="Y6" s="191"/>
      <c r="Z6" s="182" t="s">
        <v>275</v>
      </c>
    </row>
    <row r="7" spans="1:64" s="241" customFormat="1" ht="22.5" customHeight="1">
      <c r="B7" s="242"/>
      <c r="C7" s="238"/>
      <c r="D7" s="237"/>
      <c r="E7" s="237"/>
      <c r="F7" s="237"/>
      <c r="G7" s="243"/>
      <c r="H7" s="243"/>
      <c r="I7" s="237"/>
      <c r="J7" s="237"/>
      <c r="K7" s="237"/>
      <c r="L7" s="237"/>
      <c r="M7" s="237"/>
      <c r="N7" s="237"/>
      <c r="O7" s="237"/>
      <c r="P7" s="237"/>
      <c r="Q7" s="237"/>
      <c r="R7" s="237"/>
      <c r="S7" s="237"/>
      <c r="T7" s="237"/>
      <c r="U7" s="237"/>
      <c r="V7" s="237"/>
      <c r="W7" s="242"/>
      <c r="X7" s="242"/>
      <c r="Z7" s="244"/>
      <c r="AA7" s="245"/>
      <c r="AB7" s="245"/>
      <c r="AC7" s="245"/>
      <c r="AD7" s="245"/>
      <c r="AE7" s="245"/>
      <c r="AF7" s="245"/>
      <c r="AG7" s="245"/>
      <c r="AH7" s="245"/>
      <c r="AI7" s="245"/>
      <c r="AJ7" s="245"/>
      <c r="AK7" s="245"/>
    </row>
    <row r="8" spans="1:64" s="241" customFormat="1" ht="22.5" customHeight="1">
      <c r="B8" s="1262" t="s">
        <v>549</v>
      </c>
      <c r="C8" s="1262"/>
      <c r="D8" s="1262"/>
      <c r="E8" s="1262"/>
      <c r="F8" s="1262"/>
      <c r="G8" s="1262"/>
      <c r="H8" s="237"/>
      <c r="I8" s="237"/>
      <c r="J8" s="237"/>
      <c r="K8" s="237"/>
      <c r="L8" s="237"/>
      <c r="M8" s="237"/>
      <c r="N8" s="237"/>
      <c r="O8" s="237"/>
      <c r="P8" s="237"/>
      <c r="Q8" s="237"/>
      <c r="R8" s="238"/>
      <c r="S8" s="237"/>
      <c r="T8" s="238"/>
      <c r="U8" s="237"/>
      <c r="V8" s="237"/>
      <c r="W8" s="242"/>
      <c r="X8" s="242"/>
      <c r="Z8" s="244"/>
      <c r="AA8" s="245"/>
      <c r="AB8" s="245"/>
      <c r="AC8" s="245"/>
      <c r="AD8" s="245"/>
      <c r="AE8" s="245"/>
      <c r="AF8" s="245"/>
      <c r="AG8" s="245"/>
      <c r="AH8" s="245"/>
      <c r="AI8" s="245"/>
      <c r="AJ8" s="245"/>
      <c r="AK8" s="245"/>
    </row>
    <row r="9" spans="1:64" s="241" customFormat="1" ht="22.5" customHeight="1" thickBot="1">
      <c r="B9" s="203"/>
      <c r="C9" s="1287" t="s">
        <v>37</v>
      </c>
      <c r="D9" s="1288"/>
      <c r="E9" s="246"/>
      <c r="F9" s="1257" t="s">
        <v>38</v>
      </c>
      <c r="G9" s="1258"/>
      <c r="H9" s="246"/>
      <c r="I9" s="1257" t="s">
        <v>39</v>
      </c>
      <c r="J9" s="1258"/>
      <c r="K9" s="246"/>
      <c r="L9" s="1257" t="s">
        <v>40</v>
      </c>
      <c r="M9" s="1258"/>
      <c r="N9" s="246"/>
      <c r="O9" s="1257" t="s">
        <v>41</v>
      </c>
      <c r="P9" s="1258"/>
      <c r="Q9" s="246"/>
      <c r="R9" s="1257" t="s">
        <v>42</v>
      </c>
      <c r="S9" s="1258"/>
      <c r="T9" s="246"/>
      <c r="U9" s="1257" t="s">
        <v>43</v>
      </c>
      <c r="V9" s="1258"/>
      <c r="W9" s="242"/>
      <c r="X9" s="222" t="s">
        <v>396</v>
      </c>
      <c r="Z9" s="244"/>
      <c r="AA9" s="223" t="s">
        <v>388</v>
      </c>
      <c r="AB9" s="223" t="s">
        <v>389</v>
      </c>
      <c r="AC9" s="223" t="s">
        <v>390</v>
      </c>
      <c r="AD9" s="224" t="s">
        <v>391</v>
      </c>
      <c r="AE9" s="225">
        <v>41778</v>
      </c>
      <c r="AF9" s="225">
        <v>41785</v>
      </c>
      <c r="AG9" s="225">
        <v>41792</v>
      </c>
      <c r="AH9" s="225">
        <v>41799</v>
      </c>
      <c r="AI9" s="225">
        <v>41806</v>
      </c>
      <c r="AJ9" s="225">
        <v>41813</v>
      </c>
      <c r="AK9" s="225">
        <v>41820</v>
      </c>
      <c r="AL9" s="225">
        <v>41827</v>
      </c>
      <c r="AM9" s="225">
        <v>41834</v>
      </c>
      <c r="AN9" s="225">
        <v>45873</v>
      </c>
      <c r="AO9" s="225">
        <v>45880</v>
      </c>
      <c r="AP9" s="225">
        <v>45887</v>
      </c>
      <c r="AQ9" s="225">
        <v>45894</v>
      </c>
      <c r="AR9" s="225">
        <v>45901</v>
      </c>
      <c r="AS9" s="225">
        <v>45908</v>
      </c>
      <c r="AT9" s="225">
        <v>45915</v>
      </c>
      <c r="AU9" s="225">
        <v>45922</v>
      </c>
      <c r="AV9" s="225">
        <v>45929</v>
      </c>
    </row>
    <row r="10" spans="1:64" s="258" customFormat="1" ht="22.5" customHeight="1" thickTop="1">
      <c r="B10" s="259" t="s">
        <v>392</v>
      </c>
      <c r="C10" s="260">
        <v>0.1875</v>
      </c>
      <c r="D10" s="297">
        <v>0.54583333333333328</v>
      </c>
      <c r="E10" s="261">
        <f>IF(C10="x",0,((IF((+D10-C10)&lt;0,(D10-C10)+1,D10-C10))*24)-0.6)</f>
        <v>7.9999999999999982</v>
      </c>
      <c r="F10" s="260">
        <v>0.1875</v>
      </c>
      <c r="G10" s="297">
        <v>0.54583333333333328</v>
      </c>
      <c r="H10" s="261">
        <f>IF(F10="x",0,((IF((+G10-F10)&lt;0,(G10-F10)+1,G10-F10))*24)-0.6)</f>
        <v>7.9999999999999982</v>
      </c>
      <c r="I10" s="262" t="s">
        <v>424</v>
      </c>
      <c r="J10" s="263" t="s">
        <v>424</v>
      </c>
      <c r="K10" s="261">
        <f>IF(I10="x",0,((IF((+J10-I10)&lt;0,(J10-I10)+1,J10-I10))*24)-0.6)</f>
        <v>0</v>
      </c>
      <c r="L10" s="262" t="s">
        <v>424</v>
      </c>
      <c r="M10" s="263" t="s">
        <v>424</v>
      </c>
      <c r="N10" s="261">
        <f>IF(L10="x",0,((IF((+M10-L10)&lt;0,(M10-L10)+1,M10-L10))*24)-0.6)</f>
        <v>0</v>
      </c>
      <c r="O10" s="260">
        <v>0.1875</v>
      </c>
      <c r="P10" s="297">
        <v>0.54583333333333328</v>
      </c>
      <c r="Q10" s="261">
        <f>IF(O10="x",0,((IF((+P10-O10)&lt;0,(P10-O10)+1,P10-O10))*24)-0.6)</f>
        <v>7.9999999999999982</v>
      </c>
      <c r="R10" s="260">
        <v>0.1875</v>
      </c>
      <c r="S10" s="297">
        <v>0.54583333333333328</v>
      </c>
      <c r="T10" s="261">
        <f>IF(R10="x",0,((IF((+S10-R10)&lt;0,(S10-R10)+1,S10-R10))*24)-0.6)</f>
        <v>7.9999999999999982</v>
      </c>
      <c r="U10" s="260">
        <v>0.1875</v>
      </c>
      <c r="V10" s="297">
        <v>0.54583333333333328</v>
      </c>
      <c r="W10" s="261">
        <f>IF(U10="x",0,((IF((+V10-U10)&lt;0,(V10-U10)+1,V10-U10))*24)-0.6)</f>
        <v>7.9999999999999982</v>
      </c>
      <c r="X10" s="264">
        <f>E10+H10+K10+N10+Q10+T10+W10</f>
        <v>39.999999999999993</v>
      </c>
      <c r="AA10" s="265">
        <v>703700</v>
      </c>
      <c r="AB10" s="265" t="s">
        <v>2</v>
      </c>
      <c r="AC10" s="266" t="s">
        <v>394</v>
      </c>
      <c r="AD10" s="267" t="s">
        <v>503</v>
      </c>
      <c r="AE10" s="268" t="s">
        <v>392</v>
      </c>
      <c r="AF10" s="268" t="s">
        <v>392</v>
      </c>
      <c r="AG10" s="268" t="s">
        <v>392</v>
      </c>
      <c r="AH10" s="268" t="s">
        <v>392</v>
      </c>
      <c r="AI10" s="268" t="s">
        <v>392</v>
      </c>
      <c r="AJ10" s="268" t="s">
        <v>392</v>
      </c>
      <c r="AK10" s="268" t="s">
        <v>392</v>
      </c>
      <c r="AL10" s="268" t="s">
        <v>392</v>
      </c>
      <c r="AM10" s="268" t="s">
        <v>392</v>
      </c>
      <c r="AN10" s="268" t="s">
        <v>392</v>
      </c>
      <c r="AO10" s="268" t="s">
        <v>392</v>
      </c>
      <c r="AP10" s="268" t="s">
        <v>392</v>
      </c>
      <c r="AQ10" s="268" t="s">
        <v>392</v>
      </c>
      <c r="AR10" s="268" t="s">
        <v>392</v>
      </c>
      <c r="AS10" s="268" t="s">
        <v>392</v>
      </c>
      <c r="AT10" s="268" t="s">
        <v>392</v>
      </c>
      <c r="AU10" s="268" t="s">
        <v>392</v>
      </c>
      <c r="AV10" s="268" t="s">
        <v>392</v>
      </c>
    </row>
    <row r="11" spans="1:64" s="258" customFormat="1" ht="22.5" customHeight="1">
      <c r="B11" s="259" t="s">
        <v>395</v>
      </c>
      <c r="C11" s="262" t="s">
        <v>424</v>
      </c>
      <c r="D11" s="263" t="s">
        <v>424</v>
      </c>
      <c r="E11" s="261">
        <f>IF(C11="x",0,((IF((+D11-C11)&lt;0,(D11-C11)+1,D11-C11))*24)-0.6)</f>
        <v>0</v>
      </c>
      <c r="F11" s="262" t="s">
        <v>393</v>
      </c>
      <c r="G11" s="263" t="s">
        <v>393</v>
      </c>
      <c r="H11" s="261">
        <f>IF(F11="x",0,((IF((+G11-F11)&lt;0,(G11-F11)+1,G11-F11))*24)-0.6)</f>
        <v>0</v>
      </c>
      <c r="I11" s="262">
        <v>0.1875</v>
      </c>
      <c r="J11" s="263">
        <v>0.54583333333333328</v>
      </c>
      <c r="K11" s="261">
        <f>IF(I11="x",0,((IF((+J11-I11)&lt;0,(J11-I11)+1,J11-I11))*24)-0.6)</f>
        <v>7.9999999999999982</v>
      </c>
      <c r="L11" s="262">
        <v>0.1875</v>
      </c>
      <c r="M11" s="263">
        <v>0.54583333333333328</v>
      </c>
      <c r="N11" s="261">
        <f>IF(L11="x",0,((IF((+M11-L11)&lt;0,(M11-L11)+1,M11-L11))*24)-0.6)</f>
        <v>7.9999999999999982</v>
      </c>
      <c r="O11" s="262">
        <v>0.1875</v>
      </c>
      <c r="P11" s="263">
        <v>0.54583333333333328</v>
      </c>
      <c r="Q11" s="261">
        <f>IF(O11="x",0,((IF((+P11-O11)&lt;0,(P11-O11)+1,P11-O11))*24)-0.6)</f>
        <v>7.9999999999999982</v>
      </c>
      <c r="R11" s="262">
        <v>0.1875</v>
      </c>
      <c r="S11" s="263">
        <v>0.54583333333333328</v>
      </c>
      <c r="T11" s="261">
        <f>IF(R11="x",0,((IF((+S11-R11)&lt;0,(S11-R11)+1,S11-R11))*24)-0.6)</f>
        <v>7.9999999999999982</v>
      </c>
      <c r="U11" s="262">
        <v>0.1875</v>
      </c>
      <c r="V11" s="263">
        <v>0.54583333333333328</v>
      </c>
      <c r="W11" s="261">
        <f>IF(U11="x",0,((IF((+V11-U11)&lt;0,(V11-U11)+1,V11-U11))*24)-0.6)</f>
        <v>7.9999999999999982</v>
      </c>
      <c r="X11" s="264">
        <f>E11+H11+K11+N11+Q11+T11+W11</f>
        <v>39.999999999999993</v>
      </c>
      <c r="AA11" s="269">
        <v>703237</v>
      </c>
      <c r="AB11" s="269" t="s">
        <v>3</v>
      </c>
      <c r="AC11" s="266" t="s">
        <v>394</v>
      </c>
      <c r="AD11" s="267" t="s">
        <v>503</v>
      </c>
      <c r="AE11" s="270"/>
      <c r="AF11" s="270"/>
      <c r="AG11" s="270"/>
      <c r="AH11" s="270"/>
      <c r="AI11" s="270"/>
      <c r="AJ11" s="270"/>
      <c r="AK11" s="270"/>
      <c r="AL11" s="270"/>
      <c r="AM11" s="270"/>
      <c r="AN11" s="270" t="s">
        <v>395</v>
      </c>
      <c r="AO11" s="270" t="s">
        <v>395</v>
      </c>
      <c r="AP11" s="270" t="s">
        <v>395</v>
      </c>
      <c r="AQ11" s="270" t="s">
        <v>395</v>
      </c>
      <c r="AR11" s="270" t="s">
        <v>395</v>
      </c>
      <c r="AS11" s="270" t="s">
        <v>395</v>
      </c>
      <c r="AT11" s="270" t="s">
        <v>395</v>
      </c>
      <c r="AU11" s="270" t="s">
        <v>395</v>
      </c>
      <c r="AV11" s="270" t="s">
        <v>395</v>
      </c>
    </row>
    <row r="12" spans="1:64" s="258" customFormat="1" ht="22.5" customHeight="1">
      <c r="B12" s="259" t="s">
        <v>399</v>
      </c>
      <c r="C12" s="262">
        <v>0.27083333333333331</v>
      </c>
      <c r="D12" s="263">
        <v>0.60833333333333328</v>
      </c>
      <c r="E12" s="261">
        <f>IF(C12="x",0,((IF((+D12-C12)&lt;0,(D12-C12)+1,D12-C12))*24)-0.5)</f>
        <v>7.6</v>
      </c>
      <c r="F12" s="262">
        <v>0.27083333333333331</v>
      </c>
      <c r="G12" s="263">
        <v>0.60833333333333328</v>
      </c>
      <c r="H12" s="261">
        <f>IF(F12="x",0,((IF((+G12-F12)&lt;0,(G12-F12)+1,G12-F12))*24)-0.5)</f>
        <v>7.6</v>
      </c>
      <c r="I12" s="262">
        <v>0.27083333333333331</v>
      </c>
      <c r="J12" s="263">
        <v>0.60833333333333328</v>
      </c>
      <c r="K12" s="261">
        <f>IF(I12="x",0,((IF((+J12-I12)&lt;0,(J12-I12)+1,J12-I12))*24)-0.5)</f>
        <v>7.6</v>
      </c>
      <c r="L12" s="262">
        <v>0.27083333333333331</v>
      </c>
      <c r="M12" s="263">
        <v>0.60833333333333328</v>
      </c>
      <c r="N12" s="261">
        <f>IF(L12="x",0,((IF((+M12-L12)&lt;0,(M12-L12)+1,M12-L12))*24)-0.5)</f>
        <v>7.6</v>
      </c>
      <c r="O12" s="262" t="s">
        <v>424</v>
      </c>
      <c r="P12" s="263" t="s">
        <v>424</v>
      </c>
      <c r="Q12" s="261">
        <f>IF(O12="x",0,((IF((+P12-O12)&lt;0,(P12-O12)+1,P12-O12))*24)-0.6)</f>
        <v>0</v>
      </c>
      <c r="R12" s="262" t="s">
        <v>424</v>
      </c>
      <c r="S12" s="263" t="s">
        <v>424</v>
      </c>
      <c r="T12" s="261">
        <f>IF(R12="x",0,((IF((+S12-R12)&lt;0,(S12-R12)+1,S12-R12))*24)-0.6)</f>
        <v>0</v>
      </c>
      <c r="U12" s="262">
        <v>0.27083333333333331</v>
      </c>
      <c r="V12" s="263">
        <v>0.60833333333333328</v>
      </c>
      <c r="W12" s="261">
        <f>IF(U12="x",0,((IF((+V12-U12)&lt;0,(V12-U12)+1,V12-U12))*24)-0.5)</f>
        <v>7.6</v>
      </c>
      <c r="X12" s="264">
        <f>E12+H12+K12+N12+Q12+T12+W12</f>
        <v>38</v>
      </c>
      <c r="AA12" s="265">
        <v>22920</v>
      </c>
      <c r="AB12" s="265" t="s">
        <v>15</v>
      </c>
      <c r="AC12" s="290" t="s">
        <v>394</v>
      </c>
      <c r="AD12" s="291" t="s">
        <v>503</v>
      </c>
      <c r="AE12" s="268" t="s">
        <v>399</v>
      </c>
      <c r="AF12" s="268" t="s">
        <v>400</v>
      </c>
      <c r="AG12" s="268" t="s">
        <v>401</v>
      </c>
      <c r="AH12" s="268" t="s">
        <v>402</v>
      </c>
      <c r="AI12" s="268" t="s">
        <v>403</v>
      </c>
      <c r="AJ12" s="268" t="s">
        <v>404</v>
      </c>
      <c r="AK12" s="268" t="s">
        <v>399</v>
      </c>
      <c r="AL12" s="268" t="s">
        <v>400</v>
      </c>
      <c r="AM12" s="268" t="s">
        <v>401</v>
      </c>
      <c r="AN12" s="268" t="str">
        <f>B12</f>
        <v>P1</v>
      </c>
      <c r="AO12" s="268" t="s">
        <v>399</v>
      </c>
      <c r="AP12" s="268" t="s">
        <v>399</v>
      </c>
      <c r="AQ12" s="268" t="s">
        <v>399</v>
      </c>
      <c r="AR12" s="268" t="s">
        <v>399</v>
      </c>
      <c r="AS12" s="268" t="s">
        <v>399</v>
      </c>
      <c r="AT12" s="268" t="s">
        <v>399</v>
      </c>
      <c r="AU12" s="268" t="s">
        <v>399</v>
      </c>
      <c r="AV12" s="268" t="s">
        <v>399</v>
      </c>
    </row>
    <row r="13" spans="1:64" s="258" customFormat="1" ht="22.5" customHeight="1">
      <c r="B13" s="272"/>
      <c r="C13" s="1260">
        <f>SUM(E10:E12)</f>
        <v>15.599999999999998</v>
      </c>
      <c r="D13" s="1261"/>
      <c r="E13" s="273"/>
      <c r="F13" s="1260">
        <f>SUM(H10:H12)</f>
        <v>15.599999999999998</v>
      </c>
      <c r="G13" s="1261"/>
      <c r="H13" s="273"/>
      <c r="I13" s="1260">
        <f>SUM(K10:K12)</f>
        <v>15.599999999999998</v>
      </c>
      <c r="J13" s="1261"/>
      <c r="K13" s="273"/>
      <c r="L13" s="1260">
        <f>SUM(N10:N12)</f>
        <v>15.599999999999998</v>
      </c>
      <c r="M13" s="1261"/>
      <c r="N13" s="273"/>
      <c r="O13" s="1260">
        <f>SUM(Q10:Q12)</f>
        <v>15.999999999999996</v>
      </c>
      <c r="P13" s="1261"/>
      <c r="Q13" s="273"/>
      <c r="R13" s="1260">
        <f>SUM(T10:T12)</f>
        <v>15.999999999999996</v>
      </c>
      <c r="S13" s="1261"/>
      <c r="T13" s="273"/>
      <c r="U13" s="1260">
        <f>SUM(W10:W12)</f>
        <v>23.599999999999994</v>
      </c>
      <c r="V13" s="1261"/>
      <c r="W13" s="273"/>
      <c r="X13" s="274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58" customFormat="1" ht="22.5" customHeight="1">
      <c r="B14" s="272"/>
      <c r="C14" s="272"/>
      <c r="D14" s="275"/>
      <c r="E14" s="275"/>
      <c r="F14" s="275"/>
      <c r="G14" s="276"/>
      <c r="H14" s="276"/>
      <c r="I14" s="275"/>
      <c r="J14" s="275"/>
      <c r="K14" s="275"/>
      <c r="L14" s="275"/>
      <c r="M14" s="275"/>
      <c r="N14" s="275"/>
      <c r="O14" s="275"/>
      <c r="P14" s="275"/>
      <c r="Q14" s="275"/>
      <c r="R14" s="275"/>
      <c r="S14" s="275"/>
      <c r="T14" s="275"/>
      <c r="U14" s="275"/>
      <c r="V14" s="275"/>
      <c r="W14" s="277"/>
      <c r="X14" s="337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58" customFormat="1" ht="22.5" customHeight="1">
      <c r="B15" s="1263" t="s">
        <v>548</v>
      </c>
      <c r="C15" s="1263"/>
      <c r="D15" s="1263"/>
      <c r="E15" s="1263"/>
      <c r="F15" s="1263"/>
      <c r="G15" s="275"/>
      <c r="H15" s="275"/>
      <c r="I15" s="275"/>
      <c r="J15" s="275"/>
      <c r="K15" s="275"/>
      <c r="L15" s="275"/>
      <c r="M15" s="275"/>
      <c r="N15" s="275"/>
      <c r="O15" s="275"/>
      <c r="P15" s="275"/>
      <c r="Q15" s="275"/>
      <c r="R15" s="272"/>
      <c r="S15" s="275"/>
      <c r="T15" s="272"/>
      <c r="U15" s="275"/>
      <c r="V15" s="275"/>
      <c r="W15" s="277"/>
      <c r="X15" s="27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58" customFormat="1" ht="22.5" customHeight="1" thickBot="1">
      <c r="B16" s="278"/>
      <c r="C16" s="1266" t="s">
        <v>37</v>
      </c>
      <c r="D16" s="1284"/>
      <c r="E16" s="279"/>
      <c r="F16" s="1266" t="s">
        <v>38</v>
      </c>
      <c r="G16" s="1284"/>
      <c r="H16" s="279"/>
      <c r="I16" s="1266" t="s">
        <v>39</v>
      </c>
      <c r="J16" s="1284"/>
      <c r="K16" s="279"/>
      <c r="L16" s="1266" t="s">
        <v>40</v>
      </c>
      <c r="M16" s="1284"/>
      <c r="N16" s="279"/>
      <c r="O16" s="1266" t="s">
        <v>41</v>
      </c>
      <c r="P16" s="1284"/>
      <c r="Q16" s="279"/>
      <c r="R16" s="1266" t="s">
        <v>42</v>
      </c>
      <c r="S16" s="1284"/>
      <c r="T16" s="279"/>
      <c r="U16" s="1266" t="s">
        <v>43</v>
      </c>
      <c r="V16" s="1284"/>
      <c r="W16" s="277"/>
      <c r="X16" s="280" t="s">
        <v>387</v>
      </c>
      <c r="AA16" s="281" t="s">
        <v>388</v>
      </c>
      <c r="AB16" s="281" t="s">
        <v>389</v>
      </c>
      <c r="AC16" s="281" t="s">
        <v>390</v>
      </c>
      <c r="AD16" s="282" t="s">
        <v>391</v>
      </c>
      <c r="AE16" s="283">
        <v>41778</v>
      </c>
      <c r="AF16" s="283">
        <v>41785</v>
      </c>
      <c r="AG16" s="283">
        <v>41792</v>
      </c>
      <c r="AH16" s="283">
        <v>41799</v>
      </c>
      <c r="AI16" s="283">
        <v>41806</v>
      </c>
      <c r="AJ16" s="283">
        <v>41813</v>
      </c>
      <c r="AK16" s="283">
        <v>41820</v>
      </c>
      <c r="AL16" s="283">
        <v>41827</v>
      </c>
      <c r="AM16" s="283">
        <v>41834</v>
      </c>
      <c r="AN16" s="283">
        <f t="shared" ref="AN16:AV16" si="0">AN9</f>
        <v>45873</v>
      </c>
      <c r="AO16" s="283">
        <f t="shared" si="0"/>
        <v>45880</v>
      </c>
      <c r="AP16" s="283">
        <f t="shared" si="0"/>
        <v>45887</v>
      </c>
      <c r="AQ16" s="283">
        <f t="shared" si="0"/>
        <v>45894</v>
      </c>
      <c r="AR16" s="283">
        <f t="shared" si="0"/>
        <v>45901</v>
      </c>
      <c r="AS16" s="283">
        <f t="shared" si="0"/>
        <v>45908</v>
      </c>
      <c r="AT16" s="283">
        <f t="shared" si="0"/>
        <v>45915</v>
      </c>
      <c r="AU16" s="283">
        <f t="shared" si="0"/>
        <v>45922</v>
      </c>
      <c r="AV16" s="283">
        <f t="shared" si="0"/>
        <v>45929</v>
      </c>
    </row>
    <row r="17" spans="1:48" s="258" customFormat="1" ht="22.5" customHeight="1" thickTop="1">
      <c r="B17" s="259" t="s">
        <v>397</v>
      </c>
      <c r="C17" s="284">
        <v>0.54166666666666663</v>
      </c>
      <c r="D17" s="285">
        <v>0.875</v>
      </c>
      <c r="E17" s="261">
        <f>IF(C17="x",0,((IF((+D17-C17)&lt;0,(D17-C17)+1,D17-C17))*24)-0.5)</f>
        <v>7.5</v>
      </c>
      <c r="F17" s="284">
        <v>0.54166666666666663</v>
      </c>
      <c r="G17" s="285">
        <v>0.875</v>
      </c>
      <c r="H17" s="261">
        <f>IF(F17="x",0,((IF((+G17-F17)&lt;0,(G17-F17)+1,G17-F17))*24))</f>
        <v>8</v>
      </c>
      <c r="I17" s="284">
        <v>0.54166666666666663</v>
      </c>
      <c r="J17" s="285">
        <v>0.875</v>
      </c>
      <c r="K17" s="261">
        <f>IF(I17="x",0,((IF((+J17-I17)&lt;0,(J17-I17)+1,J17-I17))*24))</f>
        <v>8</v>
      </c>
      <c r="L17" s="284">
        <v>0.54166666666666663</v>
      </c>
      <c r="M17" s="285">
        <v>0.875</v>
      </c>
      <c r="N17" s="261">
        <f>IF(L17="x",0,((IF((+M17-L17)&lt;0,(M17-L17)+1,M17-L17))*24))</f>
        <v>8</v>
      </c>
      <c r="O17" s="284">
        <v>0.54166666666666663</v>
      </c>
      <c r="P17" s="285">
        <v>0.875</v>
      </c>
      <c r="Q17" s="261">
        <f>IF(O17="x",0,((IF((+P17-O17)&lt;0,(P17-O17)+1,P17-O17))*24))</f>
        <v>8</v>
      </c>
      <c r="R17" s="284" t="s">
        <v>424</v>
      </c>
      <c r="S17" s="285" t="s">
        <v>424</v>
      </c>
      <c r="T17" s="261">
        <f>IF(R17="x",0,((IF((+S17-R17)&lt;0,(S17-R17)+1,S17-R17))*24))</f>
        <v>0</v>
      </c>
      <c r="U17" s="284" t="s">
        <v>424</v>
      </c>
      <c r="V17" s="285" t="s">
        <v>424</v>
      </c>
      <c r="W17" s="261">
        <f>IF(U17="x",0,((IF((+V17-U17)&lt;0,(V17-U17)+1,V17-U17))*24))</f>
        <v>0</v>
      </c>
      <c r="X17" s="264">
        <f>E17+H17+K17+N17+Q17+T17+W17</f>
        <v>39.5</v>
      </c>
      <c r="AA17" s="265">
        <v>340</v>
      </c>
      <c r="AB17" s="265" t="s">
        <v>4</v>
      </c>
      <c r="AC17" s="266" t="s">
        <v>394</v>
      </c>
      <c r="AD17" s="267" t="s">
        <v>503</v>
      </c>
      <c r="AE17" s="268" t="s">
        <v>397</v>
      </c>
      <c r="AF17" s="268" t="s">
        <v>398</v>
      </c>
      <c r="AG17" s="268" t="s">
        <v>397</v>
      </c>
      <c r="AH17" s="268" t="s">
        <v>398</v>
      </c>
      <c r="AI17" s="268" t="s">
        <v>397</v>
      </c>
      <c r="AJ17" s="268" t="s">
        <v>398</v>
      </c>
      <c r="AK17" s="268" t="s">
        <v>397</v>
      </c>
      <c r="AL17" s="268" t="s">
        <v>398</v>
      </c>
      <c r="AM17" s="268" t="s">
        <v>397</v>
      </c>
      <c r="AN17" s="268" t="s">
        <v>397</v>
      </c>
      <c r="AO17" s="268" t="s">
        <v>397</v>
      </c>
      <c r="AP17" s="268" t="s">
        <v>397</v>
      </c>
      <c r="AQ17" s="268" t="s">
        <v>397</v>
      </c>
      <c r="AR17" s="268" t="s">
        <v>397</v>
      </c>
      <c r="AS17" s="268" t="s">
        <v>397</v>
      </c>
      <c r="AT17" s="268" t="s">
        <v>397</v>
      </c>
      <c r="AU17" s="268" t="s">
        <v>397</v>
      </c>
      <c r="AV17" s="268" t="s">
        <v>397</v>
      </c>
    </row>
    <row r="18" spans="1:48" s="258" customFormat="1" ht="22.5" customHeight="1">
      <c r="B18" s="259" t="s">
        <v>398</v>
      </c>
      <c r="C18" s="262" t="s">
        <v>424</v>
      </c>
      <c r="D18" s="263" t="s">
        <v>424</v>
      </c>
      <c r="E18" s="261">
        <f>IF(C18="x",0,((IF((+D18-C18)&lt;0,(D18-C18)+1,D18-C18))*24))</f>
        <v>0</v>
      </c>
      <c r="F18" s="262" t="s">
        <v>424</v>
      </c>
      <c r="G18" s="263" t="s">
        <v>424</v>
      </c>
      <c r="H18" s="261">
        <f>IF(F18="x",0,((IF((+G18-F18)&lt;0,(G18-F18)+1,G18-F18))*24)-0.5)</f>
        <v>0</v>
      </c>
      <c r="I18" s="262">
        <v>0.5</v>
      </c>
      <c r="J18" s="263">
        <v>0.83333333333333337</v>
      </c>
      <c r="K18" s="261">
        <f t="shared" ref="K18" si="1">IF(I18="x",0,((IF((+J18-I18)&lt;0,(J18-I18)+1,J18-I18))*24))</f>
        <v>8</v>
      </c>
      <c r="L18" s="262">
        <v>0.5</v>
      </c>
      <c r="M18" s="263">
        <v>0.83333333333333337</v>
      </c>
      <c r="N18" s="261">
        <f t="shared" ref="N18" si="2">IF(L18="x",0,((IF((+M18-L18)&lt;0,(M18-L18)+1,M18-L18))*24))</f>
        <v>8</v>
      </c>
      <c r="O18" s="262" t="s">
        <v>424</v>
      </c>
      <c r="P18" s="263" t="s">
        <v>424</v>
      </c>
      <c r="Q18" s="261">
        <f t="shared" ref="Q18" si="3">IF(O18="x",0,((IF((+P18-O18)&lt;0,(P18-O18)+1,P18-O18))*24))</f>
        <v>0</v>
      </c>
      <c r="R18" s="262">
        <v>0.5</v>
      </c>
      <c r="S18" s="263">
        <v>0.83333333333333337</v>
      </c>
      <c r="T18" s="261">
        <f t="shared" ref="T18" si="4">IF(R18="x",0,((IF((+S18-R18)&lt;0,(S18-R18)+1,S18-R18))*24))</f>
        <v>8</v>
      </c>
      <c r="U18" s="262">
        <v>0.5</v>
      </c>
      <c r="V18" s="263">
        <v>0.83333333333333337</v>
      </c>
      <c r="W18" s="261">
        <f>IF(U18="x",0,((IF((+V18-U18)&lt;0,(V18-U18)+1,V18-U18))*24))</f>
        <v>8</v>
      </c>
      <c r="X18" s="264">
        <f>E18+H18+K18+N18+Q18+T18+W18</f>
        <v>32</v>
      </c>
      <c r="AA18" s="265">
        <v>704124</v>
      </c>
      <c r="AB18" s="265" t="s">
        <v>18</v>
      </c>
      <c r="AC18" s="266" t="s">
        <v>394</v>
      </c>
      <c r="AD18" s="267" t="s">
        <v>504</v>
      </c>
      <c r="AE18" s="268" t="s">
        <v>398</v>
      </c>
      <c r="AF18" s="268" t="s">
        <v>397</v>
      </c>
      <c r="AG18" s="268" t="s">
        <v>398</v>
      </c>
      <c r="AH18" s="268" t="s">
        <v>397</v>
      </c>
      <c r="AI18" s="268" t="s">
        <v>398</v>
      </c>
      <c r="AJ18" s="268" t="s">
        <v>397</v>
      </c>
      <c r="AK18" s="268" t="s">
        <v>398</v>
      </c>
      <c r="AL18" s="268" t="s">
        <v>397</v>
      </c>
      <c r="AM18" s="268" t="s">
        <v>398</v>
      </c>
      <c r="AN18" s="268" t="s">
        <v>398</v>
      </c>
      <c r="AO18" s="268" t="s">
        <v>398</v>
      </c>
      <c r="AP18" s="268" t="s">
        <v>398</v>
      </c>
      <c r="AQ18" s="268" t="s">
        <v>398</v>
      </c>
      <c r="AR18" s="268" t="s">
        <v>398</v>
      </c>
      <c r="AS18" s="268" t="s">
        <v>398</v>
      </c>
      <c r="AT18" s="268" t="s">
        <v>398</v>
      </c>
      <c r="AU18" s="268" t="s">
        <v>398</v>
      </c>
      <c r="AV18" s="268" t="s">
        <v>398</v>
      </c>
    </row>
    <row r="19" spans="1:48" s="258" customFormat="1" ht="22.5" customHeight="1">
      <c r="B19" s="259" t="s">
        <v>425</v>
      </c>
      <c r="C19" s="262">
        <v>0.54166666666666663</v>
      </c>
      <c r="D19" s="263">
        <v>0.87916666666666676</v>
      </c>
      <c r="E19" s="261">
        <f>IF(C19="x",0,((IF((+D19-C19)&lt;0,(D19-C19)+1,D19-C19))*24)-0.5)</f>
        <v>7.6000000000000032</v>
      </c>
      <c r="F19" s="262">
        <v>0.54166666666666663</v>
      </c>
      <c r="G19" s="263">
        <v>0.87916666666666676</v>
      </c>
      <c r="H19" s="261">
        <f>IF(F19="x",0,((IF((+G19-F19)&lt;0,(G19-F19)+1,G19-F19))*24)-0.5)</f>
        <v>7.6000000000000032</v>
      </c>
      <c r="I19" s="262" t="s">
        <v>424</v>
      </c>
      <c r="J19" s="263" t="s">
        <v>424</v>
      </c>
      <c r="K19" s="261">
        <f>IF(I19="x",0,((IF((+J19-I19)&lt;0,(J19-I19)+1,J19-I19))*24)-0.5)</f>
        <v>0</v>
      </c>
      <c r="L19" s="262" t="s">
        <v>424</v>
      </c>
      <c r="M19" s="263" t="s">
        <v>424</v>
      </c>
      <c r="N19" s="261">
        <f>IF(L19="x",0,((IF((+M19-L19)&lt;0,(M19-L19)+1,M19-L19))*24)-0.5)</f>
        <v>0</v>
      </c>
      <c r="O19" s="262" t="s">
        <v>424</v>
      </c>
      <c r="P19" s="263" t="s">
        <v>424</v>
      </c>
      <c r="Q19" s="261">
        <f>IF(O19="x",0,((IF((+P19-O19)&lt;0,(P19-O19)+1,P19-O19))*24)-0.5)</f>
        <v>0</v>
      </c>
      <c r="R19" s="262">
        <v>0.54166666666666663</v>
      </c>
      <c r="S19" s="263">
        <v>0.875</v>
      </c>
      <c r="T19" s="261">
        <f>IF(R19="x",0,((IF((+S19-R19)&lt;0,(S19-R19)+1,S19-R19))*24)-0.5)</f>
        <v>7.5</v>
      </c>
      <c r="U19" s="262">
        <v>0.54166666666666663</v>
      </c>
      <c r="V19" s="263">
        <v>0.875</v>
      </c>
      <c r="W19" s="261">
        <f>IF(U19="x",0,((IF((+V19-U19)&lt;0,(V19-U19)+1,V19-U19))*24)-0.5)</f>
        <v>7.5</v>
      </c>
      <c r="X19" s="264">
        <f>E19+H19+K19+N19+Q19+T19+W19</f>
        <v>30.200000000000006</v>
      </c>
      <c r="AA19" s="265">
        <v>282284</v>
      </c>
      <c r="AB19" s="265" t="s">
        <v>572</v>
      </c>
      <c r="AC19" s="266" t="s">
        <v>394</v>
      </c>
      <c r="AD19" s="267" t="s">
        <v>503</v>
      </c>
      <c r="AE19" s="268" t="s">
        <v>398</v>
      </c>
      <c r="AF19" s="268" t="s">
        <v>397</v>
      </c>
      <c r="AG19" s="268" t="s">
        <v>398</v>
      </c>
      <c r="AH19" s="268" t="s">
        <v>397</v>
      </c>
      <c r="AI19" s="268" t="s">
        <v>398</v>
      </c>
      <c r="AJ19" s="268" t="s">
        <v>397</v>
      </c>
      <c r="AK19" s="268" t="s">
        <v>398</v>
      </c>
      <c r="AL19" s="268" t="s">
        <v>397</v>
      </c>
      <c r="AM19" s="268" t="s">
        <v>398</v>
      </c>
      <c r="AN19" s="268" t="s">
        <v>425</v>
      </c>
      <c r="AO19" s="268" t="s">
        <v>425</v>
      </c>
      <c r="AP19" s="268" t="s">
        <v>425</v>
      </c>
      <c r="AQ19" s="268" t="s">
        <v>425</v>
      </c>
      <c r="AR19" s="268" t="s">
        <v>425</v>
      </c>
      <c r="AS19" s="268" t="s">
        <v>425</v>
      </c>
      <c r="AT19" s="268" t="s">
        <v>425</v>
      </c>
      <c r="AU19" s="268" t="s">
        <v>425</v>
      </c>
      <c r="AV19" s="268" t="s">
        <v>425</v>
      </c>
    </row>
    <row r="20" spans="1:48" s="258" customFormat="1" ht="22.5" customHeight="1">
      <c r="B20" s="272"/>
      <c r="C20" s="1260">
        <f>SUM(E17:E19)</f>
        <v>15.100000000000003</v>
      </c>
      <c r="D20" s="1261"/>
      <c r="E20" s="273"/>
      <c r="F20" s="1260">
        <f>SUM(H17:H19)</f>
        <v>15.600000000000003</v>
      </c>
      <c r="G20" s="1261"/>
      <c r="H20" s="273"/>
      <c r="I20" s="1260">
        <f>SUM(K17:K19)</f>
        <v>16</v>
      </c>
      <c r="J20" s="1261"/>
      <c r="K20" s="273"/>
      <c r="L20" s="1260">
        <f>SUM(N17:N19)</f>
        <v>16</v>
      </c>
      <c r="M20" s="1261"/>
      <c r="N20" s="273"/>
      <c r="O20" s="1260">
        <f>SUM(Q17:Q19)</f>
        <v>8</v>
      </c>
      <c r="P20" s="1261"/>
      <c r="Q20" s="273"/>
      <c r="R20" s="1260">
        <f>SUM(T17:T19)</f>
        <v>15.5</v>
      </c>
      <c r="S20" s="1261"/>
      <c r="T20" s="273"/>
      <c r="U20" s="1260">
        <f>SUM(W17:W19)</f>
        <v>15.5</v>
      </c>
      <c r="V20" s="1261"/>
      <c r="W20" s="273"/>
      <c r="X20" s="274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58" customFormat="1" ht="22.5" customHeight="1">
      <c r="B21" s="272"/>
      <c r="C21" s="272"/>
      <c r="D21" s="275"/>
      <c r="E21" s="275"/>
      <c r="F21" s="275"/>
      <c r="G21" s="276"/>
      <c r="H21" s="276"/>
      <c r="I21" s="275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275"/>
      <c r="V21" s="275"/>
      <c r="W21" s="277"/>
      <c r="X21" s="337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58" customFormat="1" ht="22.5" customHeight="1" thickBot="1">
      <c r="A22" s="277"/>
      <c r="B22" s="286"/>
      <c r="C22" s="286"/>
      <c r="D22" s="286"/>
      <c r="E22" s="286"/>
      <c r="F22" s="286"/>
      <c r="G22" s="286"/>
      <c r="H22" s="286"/>
      <c r="I22" s="286"/>
      <c r="J22" s="286"/>
      <c r="K22" s="286"/>
      <c r="L22" s="286"/>
      <c r="M22" s="286"/>
      <c r="N22" s="286"/>
      <c r="O22" s="286"/>
      <c r="P22" s="286"/>
      <c r="Q22" s="286"/>
      <c r="R22" s="286"/>
      <c r="S22" s="286"/>
      <c r="T22" s="286"/>
      <c r="U22" s="286"/>
      <c r="V22" s="286"/>
      <c r="W22" s="286"/>
      <c r="X22" s="286"/>
      <c r="Y22" s="286"/>
      <c r="Z22" s="286"/>
      <c r="AA22" s="286"/>
      <c r="AB22" s="286"/>
      <c r="AC22" s="286"/>
      <c r="AD22" s="286"/>
      <c r="AE22" s="286"/>
      <c r="AF22" s="286"/>
      <c r="AG22" s="286"/>
      <c r="AH22" s="286"/>
      <c r="AI22" s="286"/>
      <c r="AJ22" s="286"/>
      <c r="AK22" s="286"/>
      <c r="AL22" s="286"/>
      <c r="AM22" s="286"/>
      <c r="AN22" s="286"/>
      <c r="AO22" s="286"/>
      <c r="AP22" s="286"/>
      <c r="AQ22" s="286"/>
      <c r="AR22" s="286"/>
      <c r="AS22" s="286"/>
      <c r="AT22" s="286"/>
      <c r="AU22" s="286"/>
      <c r="AV22" s="286"/>
    </row>
    <row r="23" spans="1:48" s="258" customFormat="1" ht="30" customHeight="1" thickTop="1">
      <c r="A23" s="277"/>
      <c r="B23" s="287"/>
      <c r="C23" s="288"/>
      <c r="D23" s="288"/>
      <c r="E23" s="288"/>
      <c r="F23" s="287"/>
      <c r="G23" s="288"/>
      <c r="H23" s="288"/>
      <c r="I23" s="288"/>
      <c r="J23" s="288"/>
      <c r="K23" s="288"/>
      <c r="L23" s="288"/>
      <c r="M23" s="288"/>
      <c r="N23" s="288"/>
      <c r="O23" s="288"/>
      <c r="P23" s="288"/>
      <c r="Q23" s="288"/>
      <c r="R23" s="288"/>
      <c r="S23" s="288"/>
      <c r="T23" s="288"/>
      <c r="U23" s="288"/>
      <c r="V23" s="288"/>
      <c r="W23" s="288"/>
      <c r="X23" s="288"/>
      <c r="Y23" s="288"/>
      <c r="Z23" s="288"/>
      <c r="AA23" s="288"/>
      <c r="AB23" s="288"/>
      <c r="AC23" s="288"/>
      <c r="AD23" s="288"/>
      <c r="AE23" s="288"/>
      <c r="AF23" s="288"/>
      <c r="AG23" s="288"/>
      <c r="AH23" s="288"/>
      <c r="AI23" s="288"/>
      <c r="AJ23" s="288"/>
      <c r="AK23" s="288"/>
      <c r="AL23" s="288"/>
      <c r="AM23" s="288"/>
      <c r="AN23" s="288"/>
      <c r="AO23" s="288"/>
      <c r="AP23" s="288"/>
    </row>
    <row r="24" spans="1:48" s="258" customFormat="1" ht="30" customHeight="1">
      <c r="A24" s="277"/>
      <c r="B24" s="325" t="s">
        <v>237</v>
      </c>
      <c r="C24" s="275"/>
      <c r="D24" s="275"/>
      <c r="E24" s="275"/>
      <c r="F24" s="272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5"/>
      <c r="S24" s="275"/>
      <c r="T24" s="275"/>
      <c r="U24" s="275"/>
      <c r="V24" s="275"/>
      <c r="W24" s="277"/>
      <c r="X24" s="277"/>
      <c r="Y24" s="27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58" customFormat="1" ht="22.5" customHeight="1">
      <c r="B25" s="277"/>
      <c r="C25" s="272"/>
      <c r="D25" s="275"/>
      <c r="E25" s="275"/>
      <c r="F25" s="275"/>
      <c r="G25" s="276"/>
      <c r="H25" s="276"/>
      <c r="I25" s="275"/>
      <c r="J25" s="275"/>
      <c r="K25" s="275"/>
      <c r="L25" s="275"/>
      <c r="M25" s="275"/>
      <c r="N25" s="275"/>
      <c r="O25" s="275"/>
      <c r="P25" s="275"/>
      <c r="Q25" s="275"/>
      <c r="R25" s="275"/>
      <c r="S25" s="275"/>
      <c r="T25" s="275"/>
      <c r="U25" s="275"/>
      <c r="V25" s="275"/>
      <c r="W25" s="277"/>
      <c r="X25" s="27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58" customFormat="1" ht="22.5" customHeight="1">
      <c r="B26" s="1264" t="s">
        <v>550</v>
      </c>
      <c r="C26" s="1264"/>
      <c r="D26" s="1264"/>
      <c r="E26" s="1264"/>
      <c r="F26" s="1264"/>
      <c r="G26" s="1264"/>
      <c r="H26" s="275"/>
      <c r="I26" s="275"/>
      <c r="J26" s="275"/>
      <c r="K26" s="275"/>
      <c r="L26" s="275"/>
      <c r="M26" s="275"/>
      <c r="N26" s="275"/>
      <c r="O26" s="275"/>
      <c r="P26" s="275"/>
      <c r="Q26" s="275"/>
      <c r="R26" s="272"/>
      <c r="S26" s="272"/>
      <c r="T26" s="272"/>
      <c r="U26" s="272"/>
      <c r="V26" s="275"/>
      <c r="W26" s="277"/>
      <c r="X26" s="27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58" customFormat="1" ht="22.5" customHeight="1" thickBot="1">
      <c r="B27" s="278"/>
      <c r="C27" s="1266" t="s">
        <v>37</v>
      </c>
      <c r="D27" s="1284"/>
      <c r="E27" s="279"/>
      <c r="F27" s="1266" t="s">
        <v>38</v>
      </c>
      <c r="G27" s="1284"/>
      <c r="H27" s="279"/>
      <c r="I27" s="1266" t="s">
        <v>39</v>
      </c>
      <c r="J27" s="1284"/>
      <c r="K27" s="279"/>
      <c r="L27" s="1266" t="s">
        <v>40</v>
      </c>
      <c r="M27" s="1284"/>
      <c r="N27" s="279"/>
      <c r="O27" s="1266" t="s">
        <v>41</v>
      </c>
      <c r="P27" s="1284"/>
      <c r="Q27" s="279"/>
      <c r="R27" s="1266" t="s">
        <v>42</v>
      </c>
      <c r="S27" s="1284"/>
      <c r="T27" s="279"/>
      <c r="U27" s="1266" t="s">
        <v>43</v>
      </c>
      <c r="V27" s="1284"/>
      <c r="W27" s="277"/>
      <c r="X27" s="280" t="s">
        <v>387</v>
      </c>
      <c r="AA27" s="281" t="s">
        <v>388</v>
      </c>
      <c r="AB27" s="281" t="s">
        <v>389</v>
      </c>
      <c r="AC27" s="281" t="s">
        <v>390</v>
      </c>
      <c r="AD27" s="282" t="s">
        <v>391</v>
      </c>
      <c r="AE27" s="283">
        <v>41778</v>
      </c>
      <c r="AF27" s="283">
        <v>41785</v>
      </c>
      <c r="AG27" s="283">
        <v>41792</v>
      </c>
      <c r="AH27" s="283">
        <v>41799</v>
      </c>
      <c r="AI27" s="283">
        <v>41806</v>
      </c>
      <c r="AJ27" s="283">
        <v>41813</v>
      </c>
      <c r="AK27" s="283">
        <v>41820</v>
      </c>
      <c r="AL27" s="283">
        <v>41827</v>
      </c>
      <c r="AM27" s="283">
        <v>41834</v>
      </c>
      <c r="AN27" s="305">
        <f t="shared" ref="AN27:AV27" si="5">AN16</f>
        <v>45873</v>
      </c>
      <c r="AO27" s="305">
        <f t="shared" si="5"/>
        <v>45880</v>
      </c>
      <c r="AP27" s="305">
        <f t="shared" si="5"/>
        <v>45887</v>
      </c>
      <c r="AQ27" s="305">
        <f t="shared" si="5"/>
        <v>45894</v>
      </c>
      <c r="AR27" s="305">
        <f t="shared" si="5"/>
        <v>45901</v>
      </c>
      <c r="AS27" s="305">
        <f t="shared" si="5"/>
        <v>45908</v>
      </c>
      <c r="AT27" s="305">
        <f t="shared" si="5"/>
        <v>45915</v>
      </c>
      <c r="AU27" s="305">
        <f t="shared" si="5"/>
        <v>45922</v>
      </c>
      <c r="AV27" s="305">
        <f t="shared" si="5"/>
        <v>45929</v>
      </c>
    </row>
    <row r="28" spans="1:48" s="258" customFormat="1" ht="22.5" customHeight="1" thickTop="1">
      <c r="B28" s="289" t="s">
        <v>446</v>
      </c>
      <c r="C28" s="262">
        <v>0.25</v>
      </c>
      <c r="D28" s="263">
        <v>0.60833333333333328</v>
      </c>
      <c r="E28" s="261">
        <f>IF(C28="x",0,((IF((+D28-C28)&lt;0,(D28-C28)+1,D28-C28))*24)-0.6)</f>
        <v>7.9999999999999982</v>
      </c>
      <c r="F28" s="262">
        <v>0.25</v>
      </c>
      <c r="G28" s="263">
        <v>0.60833333333333328</v>
      </c>
      <c r="H28" s="261">
        <f>IF(F28="x",0,((IF((+G28-F28)&lt;0,(G28-F28)+1,G28-F28))*24)-0.6)</f>
        <v>7.9999999999999982</v>
      </c>
      <c r="I28" s="262">
        <v>0.25</v>
      </c>
      <c r="J28" s="263">
        <v>0.60833333333333328</v>
      </c>
      <c r="K28" s="261">
        <f>IF(I28="x",0,((IF((+J28-I28)&lt;0,(J28-I28)+1,J28-I28))*24)-0.6)</f>
        <v>7.9999999999999982</v>
      </c>
      <c r="L28" s="262">
        <v>0.25</v>
      </c>
      <c r="M28" s="263">
        <v>0.60833333333333328</v>
      </c>
      <c r="N28" s="261">
        <f>IF(L28="x",0,((IF((+M28-L28)&lt;0,(M28-L28)+1,M28-L28))*24)-0.6)</f>
        <v>7.9999999999999982</v>
      </c>
      <c r="O28" s="262" t="s">
        <v>424</v>
      </c>
      <c r="P28" s="263" t="s">
        <v>424</v>
      </c>
      <c r="Q28" s="261">
        <f t="shared" ref="Q28" si="6">IF(O28="x",0,((IF((+P28-O28)&lt;0,(P28-O28)+1,P28-O28))*24))</f>
        <v>0</v>
      </c>
      <c r="R28" s="292" t="s">
        <v>424</v>
      </c>
      <c r="S28" s="293" t="s">
        <v>424</v>
      </c>
      <c r="T28" s="261">
        <f t="shared" ref="T28:T30" si="7">IF(R28="x",0,((IF((+S28-R28)&lt;0,(S28-R28)+1,S28-R28))*24))</f>
        <v>0</v>
      </c>
      <c r="U28" s="262">
        <v>0.25</v>
      </c>
      <c r="V28" s="263">
        <v>0.60833333333333328</v>
      </c>
      <c r="W28" s="261">
        <f>IF(U28="x",0,((IF((+V28-U28)&lt;0,(V28-U28)+1,V28-U28))*24)-0.6)</f>
        <v>7.9999999999999982</v>
      </c>
      <c r="X28" s="264">
        <f>E28+H28+K28+N28+Q28+T28+W28</f>
        <v>39.999999999999993</v>
      </c>
      <c r="AA28" s="265">
        <v>700217</v>
      </c>
      <c r="AB28" s="265" t="s">
        <v>14</v>
      </c>
      <c r="AC28" s="290" t="s">
        <v>394</v>
      </c>
      <c r="AD28" s="291" t="s">
        <v>543</v>
      </c>
      <c r="AE28" s="268" t="s">
        <v>400</v>
      </c>
      <c r="AF28" s="268" t="s">
        <v>401</v>
      </c>
      <c r="AG28" s="268" t="s">
        <v>402</v>
      </c>
      <c r="AH28" s="268" t="s">
        <v>403</v>
      </c>
      <c r="AI28" s="268" t="s">
        <v>404</v>
      </c>
      <c r="AJ28" s="268" t="s">
        <v>399</v>
      </c>
      <c r="AK28" s="268" t="s">
        <v>400</v>
      </c>
      <c r="AL28" s="268" t="s">
        <v>401</v>
      </c>
      <c r="AM28" s="268" t="s">
        <v>402</v>
      </c>
      <c r="AN28" s="312" t="s">
        <v>446</v>
      </c>
      <c r="AO28" s="312" t="s">
        <v>446</v>
      </c>
      <c r="AP28" s="312" t="s">
        <v>446</v>
      </c>
      <c r="AQ28" s="312" t="s">
        <v>446</v>
      </c>
      <c r="AR28" s="312" t="s">
        <v>446</v>
      </c>
      <c r="AS28" s="312" t="s">
        <v>446</v>
      </c>
      <c r="AT28" s="312" t="s">
        <v>446</v>
      </c>
      <c r="AU28" s="312" t="s">
        <v>446</v>
      </c>
      <c r="AV28" s="312" t="s">
        <v>446</v>
      </c>
    </row>
    <row r="29" spans="1:48" s="258" customFormat="1" ht="22.5" customHeight="1">
      <c r="B29" s="289" t="s">
        <v>447</v>
      </c>
      <c r="C29" s="262">
        <v>0.20833333333333334</v>
      </c>
      <c r="D29" s="263">
        <v>0.54583333333333328</v>
      </c>
      <c r="E29" s="261">
        <f>IF(C29="x",0,((IF((+D29-C29)&lt;0,(D29-C29)+1,D29-C29))*24)-0.6)</f>
        <v>7.4999999999999982</v>
      </c>
      <c r="F29" s="262">
        <v>0.20833333333333334</v>
      </c>
      <c r="G29" s="263">
        <v>0.54583333333333328</v>
      </c>
      <c r="H29" s="261">
        <f>IF(F29="x",0,((IF((+G29-F29)&lt;0,(G29-F29)+1,G29-F29))*24)-0.6)</f>
        <v>7.4999999999999982</v>
      </c>
      <c r="I29" s="262">
        <v>0.20833333333333334</v>
      </c>
      <c r="J29" s="263">
        <v>0.54583333333333328</v>
      </c>
      <c r="K29" s="261">
        <f>IF(I29="x",0,((IF((+J29-I29)&lt;0,(J29-I29)+1,J29-I29))*24)-0.6)</f>
        <v>7.4999999999999982</v>
      </c>
      <c r="L29" s="262">
        <v>0.20833333333333334</v>
      </c>
      <c r="M29" s="263">
        <v>0.54583333333333328</v>
      </c>
      <c r="N29" s="261">
        <f>IF(L29="x",0,((IF((+M29-L29)&lt;0,(M29-L29)+1,M29-L29))*24)-0.6)</f>
        <v>7.4999999999999982</v>
      </c>
      <c r="O29" s="262">
        <v>0.20833333333333334</v>
      </c>
      <c r="P29" s="263">
        <v>0.54583333333333328</v>
      </c>
      <c r="Q29" s="261">
        <f>IF(O29="x",0,((IF((+P29-O29)&lt;0,(P29-O29)+1,P29-O29))*24)-0.6)</f>
        <v>7.4999999999999982</v>
      </c>
      <c r="R29" s="262" t="s">
        <v>424</v>
      </c>
      <c r="S29" s="263" t="s">
        <v>424</v>
      </c>
      <c r="T29" s="261">
        <f>IF(R29="x",0,((IF((+S29-R29)&lt;0,(S29-R29)+1,S29-R29))*24)-0.6)</f>
        <v>0</v>
      </c>
      <c r="U29" s="262" t="s">
        <v>424</v>
      </c>
      <c r="V29" s="263" t="s">
        <v>424</v>
      </c>
      <c r="W29" s="261">
        <f>IF(U29="x",0,((IF((+V29-U29)&lt;0,(V29-U29)+1,V29-U29))*24)-0.6)</f>
        <v>0</v>
      </c>
      <c r="X29" s="264">
        <f t="shared" ref="X29:X39" si="8">E29+H29+K29+N29+Q29+T29+W29</f>
        <v>37.499999999999993</v>
      </c>
      <c r="AA29" s="265">
        <v>149</v>
      </c>
      <c r="AB29" s="265" t="s">
        <v>11</v>
      </c>
      <c r="AC29" s="290" t="s">
        <v>394</v>
      </c>
      <c r="AD29" s="291" t="s">
        <v>503</v>
      </c>
      <c r="AE29" s="268" t="s">
        <v>401</v>
      </c>
      <c r="AF29" s="268" t="s">
        <v>402</v>
      </c>
      <c r="AG29" s="268" t="s">
        <v>403</v>
      </c>
      <c r="AH29" s="268" t="s">
        <v>404</v>
      </c>
      <c r="AI29" s="268" t="s">
        <v>399</v>
      </c>
      <c r="AJ29" s="268" t="s">
        <v>400</v>
      </c>
      <c r="AK29" s="268" t="s">
        <v>401</v>
      </c>
      <c r="AL29" s="268" t="s">
        <v>402</v>
      </c>
      <c r="AM29" s="268" t="s">
        <v>403</v>
      </c>
      <c r="AN29" s="312" t="s">
        <v>447</v>
      </c>
      <c r="AO29" s="312" t="s">
        <v>447</v>
      </c>
      <c r="AP29" s="312" t="s">
        <v>447</v>
      </c>
      <c r="AQ29" s="312" t="s">
        <v>447</v>
      </c>
      <c r="AR29" s="312" t="s">
        <v>447</v>
      </c>
      <c r="AS29" s="312" t="s">
        <v>447</v>
      </c>
      <c r="AT29" s="312" t="s">
        <v>447</v>
      </c>
      <c r="AU29" s="312" t="s">
        <v>447</v>
      </c>
      <c r="AV29" s="312" t="s">
        <v>447</v>
      </c>
    </row>
    <row r="30" spans="1:48" s="258" customFormat="1" ht="22.5" customHeight="1">
      <c r="B30" s="289" t="s">
        <v>448</v>
      </c>
      <c r="C30" s="262">
        <v>0.27083333333333331</v>
      </c>
      <c r="D30" s="263">
        <v>0.60833333333333328</v>
      </c>
      <c r="E30" s="261">
        <f t="shared" ref="E30:E40" si="9">IF(C30="x",0,((IF((+D30-C30)&lt;0,(D30-C30)+1,D30-C30))*24)-0.5)</f>
        <v>7.6</v>
      </c>
      <c r="F30" s="262">
        <v>0.27083333333333331</v>
      </c>
      <c r="G30" s="263">
        <v>0.60833333333333328</v>
      </c>
      <c r="H30" s="261">
        <f t="shared" ref="H30:H40" si="10">IF(F30="x",0,((IF((+G30-F30)&lt;0,(G30-F30)+1,G30-F30))*24)-0.5)</f>
        <v>7.6</v>
      </c>
      <c r="I30" s="262">
        <v>0.27083333333333331</v>
      </c>
      <c r="J30" s="263">
        <v>0.60833333333333328</v>
      </c>
      <c r="K30" s="261">
        <f t="shared" ref="K30:K40" si="11">IF(I30="x",0,((IF((+J30-I30)&lt;0,(J30-I30)+1,J30-I30))*24)-0.5)</f>
        <v>7.6</v>
      </c>
      <c r="L30" s="262">
        <v>0.27083333333333331</v>
      </c>
      <c r="M30" s="263">
        <v>0.60833333333333328</v>
      </c>
      <c r="N30" s="261">
        <f>IF(L30="x",0,((IF((+M30-L30)&lt;0,(M30-L30)+1,M30-L30))*24)-0.5)</f>
        <v>7.6</v>
      </c>
      <c r="O30" s="262" t="s">
        <v>424</v>
      </c>
      <c r="P30" s="263" t="s">
        <v>424</v>
      </c>
      <c r="Q30" s="261">
        <f>IF(O30="x",0,((IF((+P30-O30)&lt;0,(P30-O30)+1,P30-O30))*24)-0.5)</f>
        <v>0</v>
      </c>
      <c r="R30" s="262" t="s">
        <v>424</v>
      </c>
      <c r="S30" s="263" t="s">
        <v>424</v>
      </c>
      <c r="T30" s="261">
        <f t="shared" si="7"/>
        <v>0</v>
      </c>
      <c r="U30" s="262">
        <v>0.27083333333333331</v>
      </c>
      <c r="V30" s="263">
        <v>0.60833333333333328</v>
      </c>
      <c r="W30" s="261">
        <f>IF(U30="x",0,((IF((+V30-U30)&lt;0,(V30-U30)+1,V30-U30))*24)-0.5)</f>
        <v>7.6</v>
      </c>
      <c r="X30" s="264">
        <f>E30+H30+K30+N30+Q30+T30+W30</f>
        <v>38</v>
      </c>
      <c r="AA30" s="265">
        <v>282232</v>
      </c>
      <c r="AB30" s="265" t="s">
        <v>573</v>
      </c>
      <c r="AC30" s="290" t="s">
        <v>394</v>
      </c>
      <c r="AD30" s="291" t="s">
        <v>543</v>
      </c>
      <c r="AE30" s="268" t="s">
        <v>402</v>
      </c>
      <c r="AF30" s="268" t="s">
        <v>403</v>
      </c>
      <c r="AG30" s="268" t="s">
        <v>404</v>
      </c>
      <c r="AH30" s="268" t="s">
        <v>399</v>
      </c>
      <c r="AI30" s="268" t="s">
        <v>400</v>
      </c>
      <c r="AJ30" s="268" t="s">
        <v>401</v>
      </c>
      <c r="AK30" s="268" t="s">
        <v>402</v>
      </c>
      <c r="AL30" s="268" t="s">
        <v>403</v>
      </c>
      <c r="AM30" s="268" t="s">
        <v>404</v>
      </c>
      <c r="AN30" s="312" t="s">
        <v>448</v>
      </c>
      <c r="AO30" s="312" t="s">
        <v>448</v>
      </c>
      <c r="AP30" s="312" t="s">
        <v>448</v>
      </c>
      <c r="AQ30" s="312" t="s">
        <v>448</v>
      </c>
      <c r="AR30" s="312" t="s">
        <v>448</v>
      </c>
      <c r="AS30" s="312" t="s">
        <v>448</v>
      </c>
      <c r="AT30" s="312" t="s">
        <v>448</v>
      </c>
      <c r="AU30" s="312" t="s">
        <v>448</v>
      </c>
      <c r="AV30" s="312" t="s">
        <v>448</v>
      </c>
    </row>
    <row r="31" spans="1:48" s="258" customFormat="1" ht="22.5" customHeight="1">
      <c r="B31" s="289" t="s">
        <v>449</v>
      </c>
      <c r="C31" s="292" t="s">
        <v>424</v>
      </c>
      <c r="D31" s="293" t="s">
        <v>424</v>
      </c>
      <c r="E31" s="261">
        <f t="shared" si="9"/>
        <v>0</v>
      </c>
      <c r="F31" s="292" t="s">
        <v>424</v>
      </c>
      <c r="G31" s="293" t="s">
        <v>424</v>
      </c>
      <c r="H31" s="261">
        <f t="shared" si="10"/>
        <v>0</v>
      </c>
      <c r="I31" s="292">
        <v>0.25</v>
      </c>
      <c r="J31" s="293">
        <v>0.58750000000000002</v>
      </c>
      <c r="K31" s="261">
        <f t="shared" si="11"/>
        <v>7.6000000000000014</v>
      </c>
      <c r="L31" s="292">
        <v>0.25</v>
      </c>
      <c r="M31" s="293">
        <v>0.58750000000000002</v>
      </c>
      <c r="N31" s="261">
        <f>IF(L31="x",0,((IF((+M31-L31)&lt;0,(M31-L31)+1,M31-L31))*24)-0.5)</f>
        <v>7.6000000000000014</v>
      </c>
      <c r="O31" s="292">
        <v>0.25</v>
      </c>
      <c r="P31" s="293">
        <v>0.58750000000000002</v>
      </c>
      <c r="Q31" s="261">
        <f>IF(O31="x",0,((IF((+P31-O31)&lt;0,(P31-O31)+1,P31-O31))*24)-0.5)</f>
        <v>7.6000000000000014</v>
      </c>
      <c r="R31" s="292">
        <v>0.25</v>
      </c>
      <c r="S31" s="293">
        <v>0.58750000000000002</v>
      </c>
      <c r="T31" s="261">
        <f>IF(R31="x",0,((IF((+S31-R31)&lt;0,(S31-R31)+1,S31-R31))*24)-0.5)</f>
        <v>7.6000000000000014</v>
      </c>
      <c r="U31" s="292">
        <v>0.25</v>
      </c>
      <c r="V31" s="293">
        <v>0.58750000000000002</v>
      </c>
      <c r="W31" s="261">
        <f>IF(U31="x",0,((IF((+V31-U31)&lt;0,(V31-U31)+1,V31-U31))*24)-0.5)</f>
        <v>7.6000000000000014</v>
      </c>
      <c r="X31" s="264">
        <f>E31+H31+K31+N31+Q31+T31+W31</f>
        <v>38.000000000000007</v>
      </c>
      <c r="AA31" s="265">
        <v>25240</v>
      </c>
      <c r="AB31" s="265" t="s">
        <v>563</v>
      </c>
      <c r="AC31" s="290" t="s">
        <v>394</v>
      </c>
      <c r="AD31" s="291" t="s">
        <v>543</v>
      </c>
      <c r="AE31" s="268" t="s">
        <v>403</v>
      </c>
      <c r="AF31" s="268" t="s">
        <v>404</v>
      </c>
      <c r="AG31" s="268" t="s">
        <v>399</v>
      </c>
      <c r="AH31" s="268" t="s">
        <v>400</v>
      </c>
      <c r="AI31" s="268" t="s">
        <v>401</v>
      </c>
      <c r="AJ31" s="268" t="s">
        <v>402</v>
      </c>
      <c r="AK31" s="268" t="s">
        <v>403</v>
      </c>
      <c r="AL31" s="268" t="s">
        <v>404</v>
      </c>
      <c r="AM31" s="268" t="s">
        <v>399</v>
      </c>
      <c r="AN31" s="312" t="s">
        <v>449</v>
      </c>
      <c r="AO31" s="312" t="s">
        <v>449</v>
      </c>
      <c r="AP31" s="312" t="s">
        <v>449</v>
      </c>
      <c r="AQ31" s="312" t="s">
        <v>449</v>
      </c>
      <c r="AR31" s="312" t="s">
        <v>449</v>
      </c>
      <c r="AS31" s="312" t="s">
        <v>449</v>
      </c>
      <c r="AT31" s="312" t="s">
        <v>449</v>
      </c>
      <c r="AU31" s="312" t="s">
        <v>449</v>
      </c>
      <c r="AV31" s="312" t="s">
        <v>449</v>
      </c>
    </row>
    <row r="32" spans="1:48" s="258" customFormat="1" ht="21.75" customHeight="1">
      <c r="B32" s="289" t="s">
        <v>450</v>
      </c>
      <c r="C32" s="262">
        <v>0.25</v>
      </c>
      <c r="D32" s="263">
        <v>0.60833333333333328</v>
      </c>
      <c r="E32" s="261">
        <f>IF(C32="x",0,((IF((+D32-C32)&lt;0,(D32-C32)+1,D32-C32))*24)-0.6)</f>
        <v>7.9999999999999982</v>
      </c>
      <c r="F32" s="262" t="s">
        <v>424</v>
      </c>
      <c r="G32" s="263" t="s">
        <v>424</v>
      </c>
      <c r="H32" s="261">
        <f>IF(F32="x",0,((IF((+G32-F32)&lt;0,(G32-F32)+1,G32-F32))*24)-0.6)</f>
        <v>0</v>
      </c>
      <c r="I32" s="262" t="s">
        <v>424</v>
      </c>
      <c r="J32" s="263" t="s">
        <v>424</v>
      </c>
      <c r="K32" s="261">
        <f>IF(I32="x",0,((IF((+J32-I32)&lt;0,(J32-I32)+1,J32-I32))*24)-0.6)</f>
        <v>0</v>
      </c>
      <c r="L32" s="262">
        <v>0.25</v>
      </c>
      <c r="M32" s="263">
        <v>0.60833333333333328</v>
      </c>
      <c r="N32" s="261">
        <f t="shared" ref="N32:N36" si="12">IF(L32="x",0,((IF((+M32-L32)&lt;0,(M32-L32)+1,M32-L32))*24)-0.6)</f>
        <v>7.9999999999999982</v>
      </c>
      <c r="O32" s="262">
        <v>0.25</v>
      </c>
      <c r="P32" s="263">
        <v>0.60833333333333328</v>
      </c>
      <c r="Q32" s="261">
        <f>IF(O32="x",0,((IF((+P32-O32)&lt;0,(P32-O32)+1,P32-O32))*24)-0.6)</f>
        <v>7.9999999999999982</v>
      </c>
      <c r="R32" s="262">
        <v>0.25</v>
      </c>
      <c r="S32" s="263">
        <v>0.60833333333333328</v>
      </c>
      <c r="T32" s="261">
        <f>IF(R32="x",0,((IF((+S32-R32)&lt;0,(S32-R32)+1,S32-R32))*24)-0.6)</f>
        <v>7.9999999999999982</v>
      </c>
      <c r="U32" s="262">
        <v>0.25</v>
      </c>
      <c r="V32" s="263">
        <v>0.60833333333333328</v>
      </c>
      <c r="W32" s="261">
        <f>IF(U32="x",0,((IF((+V32-U32)&lt;0,(V32-U32)+1,V32-U32))*24)-0.6)</f>
        <v>7.9999999999999982</v>
      </c>
      <c r="X32" s="264">
        <f t="shared" si="8"/>
        <v>39.999999999999993</v>
      </c>
      <c r="AA32" s="265">
        <v>703072</v>
      </c>
      <c r="AB32" s="265" t="s">
        <v>17</v>
      </c>
      <c r="AC32" s="290" t="s">
        <v>394</v>
      </c>
      <c r="AD32" s="291" t="s">
        <v>543</v>
      </c>
      <c r="AE32" s="268" t="s">
        <v>404</v>
      </c>
      <c r="AF32" s="268" t="s">
        <v>399</v>
      </c>
      <c r="AG32" s="268" t="s">
        <v>400</v>
      </c>
      <c r="AH32" s="268" t="s">
        <v>401</v>
      </c>
      <c r="AI32" s="268" t="s">
        <v>402</v>
      </c>
      <c r="AJ32" s="268" t="s">
        <v>403</v>
      </c>
      <c r="AK32" s="268" t="s">
        <v>404</v>
      </c>
      <c r="AL32" s="268" t="s">
        <v>399</v>
      </c>
      <c r="AM32" s="268" t="s">
        <v>400</v>
      </c>
      <c r="AN32" s="312" t="s">
        <v>450</v>
      </c>
      <c r="AO32" s="312" t="s">
        <v>450</v>
      </c>
      <c r="AP32" s="312" t="s">
        <v>450</v>
      </c>
      <c r="AQ32" s="312" t="s">
        <v>450</v>
      </c>
      <c r="AR32" s="312" t="s">
        <v>450</v>
      </c>
      <c r="AS32" s="312" t="s">
        <v>450</v>
      </c>
      <c r="AT32" s="312" t="s">
        <v>450</v>
      </c>
      <c r="AU32" s="312" t="s">
        <v>450</v>
      </c>
      <c r="AV32" s="312" t="s">
        <v>450</v>
      </c>
    </row>
    <row r="33" spans="2:48" s="258" customFormat="1" ht="21.75" customHeight="1">
      <c r="B33" s="289" t="s">
        <v>451</v>
      </c>
      <c r="C33" s="262">
        <v>0.25</v>
      </c>
      <c r="D33" s="298">
        <v>0.60833333333333328</v>
      </c>
      <c r="E33" s="261">
        <f>IF(C33="x",0,((IF((+D33-C33)&lt;0,(D33-C33)+1,D33-C33))*24)-0.6)</f>
        <v>7.9999999999999982</v>
      </c>
      <c r="F33" s="262">
        <v>0.25</v>
      </c>
      <c r="G33" s="263">
        <v>0.60833333333333328</v>
      </c>
      <c r="H33" s="261">
        <f>IF(F33="x",0,((IF((+G33-F33)&lt;0,(G33-F33)+1,G33-F33))*24)-0.6)</f>
        <v>7.9999999999999982</v>
      </c>
      <c r="I33" s="298" t="s">
        <v>424</v>
      </c>
      <c r="J33" s="298" t="s">
        <v>424</v>
      </c>
      <c r="K33" s="261">
        <f>IF(I33="x",0,((IF((+J33-I33)&lt;0,(J33-I33)+1,J33-I33))*24)-0.6)</f>
        <v>0</v>
      </c>
      <c r="L33" s="298" t="s">
        <v>424</v>
      </c>
      <c r="M33" s="298" t="s">
        <v>424</v>
      </c>
      <c r="N33" s="261">
        <f t="shared" si="12"/>
        <v>0</v>
      </c>
      <c r="O33" s="262">
        <v>0.25</v>
      </c>
      <c r="P33" s="263">
        <v>0.60833333333333328</v>
      </c>
      <c r="Q33" s="261">
        <f>IF(O33="x",0,((IF((+P33-O33)&lt;0,(P33-O33)+1,P33-O33))*24)-0.6)</f>
        <v>7.9999999999999982</v>
      </c>
      <c r="R33" s="262">
        <v>0.25</v>
      </c>
      <c r="S33" s="263">
        <v>0.60833333333333328</v>
      </c>
      <c r="T33" s="261">
        <f>IF(R33="x",0,((IF((+S33-R33)&lt;0,(S33-R33)+1,S33-R33))*24)-0.6)</f>
        <v>7.9999999999999982</v>
      </c>
      <c r="U33" s="262">
        <v>0.25</v>
      </c>
      <c r="V33" s="263">
        <v>0.60833333333333328</v>
      </c>
      <c r="W33" s="261">
        <f>IF(U33="x",0,((IF((+V33-U33)&lt;0,(V33-U33)+1,V33-U33))*24)-0.6)</f>
        <v>7.9999999999999982</v>
      </c>
      <c r="X33" s="264">
        <f t="shared" si="8"/>
        <v>39.999999999999993</v>
      </c>
      <c r="AA33" s="265">
        <v>702024</v>
      </c>
      <c r="AB33" s="265" t="s">
        <v>19</v>
      </c>
      <c r="AC33" s="290" t="s">
        <v>394</v>
      </c>
      <c r="AD33" s="291" t="s">
        <v>503</v>
      </c>
      <c r="AE33" s="268"/>
      <c r="AF33" s="268"/>
      <c r="AG33" s="268"/>
      <c r="AH33" s="268"/>
      <c r="AI33" s="268"/>
      <c r="AJ33" s="268"/>
      <c r="AK33" s="268"/>
      <c r="AL33" s="268"/>
      <c r="AM33" s="268"/>
      <c r="AN33" s="312" t="s">
        <v>451</v>
      </c>
      <c r="AO33" s="312" t="s">
        <v>451</v>
      </c>
      <c r="AP33" s="312" t="s">
        <v>451</v>
      </c>
      <c r="AQ33" s="312" t="s">
        <v>451</v>
      </c>
      <c r="AR33" s="312" t="s">
        <v>451</v>
      </c>
      <c r="AS33" s="312" t="s">
        <v>451</v>
      </c>
      <c r="AT33" s="312" t="s">
        <v>451</v>
      </c>
      <c r="AU33" s="312" t="s">
        <v>451</v>
      </c>
      <c r="AV33" s="312" t="s">
        <v>451</v>
      </c>
    </row>
    <row r="34" spans="2:48" s="258" customFormat="1" ht="21.75" customHeight="1">
      <c r="B34" s="289" t="s">
        <v>452</v>
      </c>
      <c r="C34" s="262">
        <v>0.29166666666666669</v>
      </c>
      <c r="D34" s="298">
        <v>0.62916666666666665</v>
      </c>
      <c r="E34" s="261">
        <f t="shared" si="9"/>
        <v>7.6</v>
      </c>
      <c r="F34" s="262">
        <v>0.29166666666666669</v>
      </c>
      <c r="G34" s="298">
        <v>0.62916666666666665</v>
      </c>
      <c r="H34" s="261">
        <f t="shared" si="10"/>
        <v>7.6</v>
      </c>
      <c r="I34" s="298" t="s">
        <v>424</v>
      </c>
      <c r="J34" s="298" t="s">
        <v>424</v>
      </c>
      <c r="K34" s="261">
        <f t="shared" si="11"/>
        <v>0</v>
      </c>
      <c r="L34" s="298" t="s">
        <v>424</v>
      </c>
      <c r="M34" s="298" t="s">
        <v>424</v>
      </c>
      <c r="N34" s="261">
        <f>IF(L34="x",0,((IF((+M34-L34)&lt;0,(M34-L34)+1,M34-L34))*24)-0.5)</f>
        <v>0</v>
      </c>
      <c r="O34" s="298" t="s">
        <v>424</v>
      </c>
      <c r="P34" s="298" t="s">
        <v>424</v>
      </c>
      <c r="Q34" s="261">
        <f>IF(O34="x",0,((IF((+P34-O34)&lt;0,(P34-O34)+1,P34-O34))*24)-0.5)</f>
        <v>0</v>
      </c>
      <c r="R34" s="298" t="s">
        <v>424</v>
      </c>
      <c r="S34" s="298" t="s">
        <v>424</v>
      </c>
      <c r="T34" s="261">
        <f>IF(R34="x",0,((IF((+S34-R34)&lt;0,(S34-R34)+1,S34-R34))*24)-0.5)</f>
        <v>0</v>
      </c>
      <c r="U34" s="262">
        <v>0.29166666666666669</v>
      </c>
      <c r="V34" s="298">
        <v>0.62916666666666665</v>
      </c>
      <c r="W34" s="261">
        <f>IF(U34="x",0,((IF((+V34-U34)&lt;0,(V34-U34)+1,V34-U34))*24)-0.5)</f>
        <v>7.6</v>
      </c>
      <c r="X34" s="264">
        <f t="shared" si="8"/>
        <v>22.799999999999997</v>
      </c>
      <c r="AA34" s="265">
        <v>23280</v>
      </c>
      <c r="AB34" s="299" t="s">
        <v>569</v>
      </c>
      <c r="AC34" s="290" t="s">
        <v>394</v>
      </c>
      <c r="AD34" s="291" t="s">
        <v>504</v>
      </c>
      <c r="AE34" s="268"/>
      <c r="AF34" s="268"/>
      <c r="AG34" s="268"/>
      <c r="AH34" s="268"/>
      <c r="AI34" s="268"/>
      <c r="AJ34" s="268"/>
      <c r="AK34" s="268"/>
      <c r="AL34" s="268"/>
      <c r="AM34" s="268"/>
      <c r="AN34" s="312" t="s">
        <v>452</v>
      </c>
      <c r="AO34" s="312" t="s">
        <v>452</v>
      </c>
      <c r="AP34" s="312" t="s">
        <v>452</v>
      </c>
      <c r="AQ34" s="312" t="s">
        <v>452</v>
      </c>
      <c r="AR34" s="312" t="s">
        <v>452</v>
      </c>
      <c r="AS34" s="312" t="s">
        <v>452</v>
      </c>
      <c r="AT34" s="312" t="s">
        <v>452</v>
      </c>
      <c r="AU34" s="312" t="s">
        <v>452</v>
      </c>
      <c r="AV34" s="312" t="s">
        <v>452</v>
      </c>
    </row>
    <row r="35" spans="2:48" s="258" customFormat="1" ht="21.75" customHeight="1">
      <c r="B35" s="289" t="s">
        <v>453</v>
      </c>
      <c r="C35" s="262">
        <v>0.29166666666666669</v>
      </c>
      <c r="D35" s="298">
        <v>0.62916666666666665</v>
      </c>
      <c r="E35" s="261">
        <f t="shared" si="9"/>
        <v>7.6</v>
      </c>
      <c r="F35" s="298" t="s">
        <v>424</v>
      </c>
      <c r="G35" s="298" t="s">
        <v>424</v>
      </c>
      <c r="H35" s="261">
        <f t="shared" si="10"/>
        <v>0</v>
      </c>
      <c r="I35" s="298" t="s">
        <v>424</v>
      </c>
      <c r="J35" s="298" t="s">
        <v>424</v>
      </c>
      <c r="K35" s="261">
        <f t="shared" si="11"/>
        <v>0</v>
      </c>
      <c r="L35" s="262">
        <v>0.29166666666666669</v>
      </c>
      <c r="M35" s="298">
        <v>0.62916666666666665</v>
      </c>
      <c r="N35" s="261">
        <f>IF(L35="x",0,((IF((+M35-L35)&lt;0,(M35-L35)+1,M35-L35))*24)-0.5)</f>
        <v>7.6</v>
      </c>
      <c r="O35" s="262">
        <v>0.29166666666666669</v>
      </c>
      <c r="P35" s="298">
        <v>0.62916666666666665</v>
      </c>
      <c r="Q35" s="261">
        <f>IF(O35="x",0,((IF((+P35-O35)&lt;0,(P35-O35)+1,P35-O35))*24)-0.5)</f>
        <v>7.6</v>
      </c>
      <c r="R35" s="262">
        <v>0.29166666666666669</v>
      </c>
      <c r="S35" s="298">
        <v>0.62916666666666665</v>
      </c>
      <c r="T35" s="261">
        <f>IF(R35="x",0,((IF((+S35-R35)&lt;0,(S35-R35)+1,S35-R35))*24)-0.5)</f>
        <v>7.6</v>
      </c>
      <c r="U35" s="262">
        <v>0.29166666666666669</v>
      </c>
      <c r="V35" s="298">
        <v>0.62916666666666665</v>
      </c>
      <c r="W35" s="261">
        <f>IF(U35="x",0,((IF((+V35-U35)&lt;0,(V35-U35)+1,V35-U35))*24)-0.5)</f>
        <v>7.6</v>
      </c>
      <c r="X35" s="264">
        <f t="shared" si="8"/>
        <v>38</v>
      </c>
      <c r="AA35" s="265">
        <v>997</v>
      </c>
      <c r="AB35" s="265" t="s">
        <v>578</v>
      </c>
      <c r="AC35" s="290" t="s">
        <v>394</v>
      </c>
      <c r="AD35" s="291" t="s">
        <v>503</v>
      </c>
      <c r="AE35" s="268"/>
      <c r="AF35" s="268"/>
      <c r="AG35" s="268"/>
      <c r="AH35" s="268"/>
      <c r="AI35" s="268"/>
      <c r="AJ35" s="268"/>
      <c r="AK35" s="268"/>
      <c r="AL35" s="268"/>
      <c r="AM35" s="268"/>
      <c r="AN35" s="312" t="s">
        <v>453</v>
      </c>
      <c r="AO35" s="312" t="s">
        <v>453</v>
      </c>
      <c r="AP35" s="312" t="s">
        <v>453</v>
      </c>
      <c r="AQ35" s="312" t="s">
        <v>453</v>
      </c>
      <c r="AR35" s="312" t="s">
        <v>453</v>
      </c>
      <c r="AS35" s="312" t="s">
        <v>453</v>
      </c>
      <c r="AT35" s="312" t="s">
        <v>453</v>
      </c>
      <c r="AU35" s="312" t="s">
        <v>453</v>
      </c>
      <c r="AV35" s="312" t="s">
        <v>453</v>
      </c>
    </row>
    <row r="36" spans="2:48" s="258" customFormat="1" ht="21.75" customHeight="1">
      <c r="B36" s="289" t="s">
        <v>454</v>
      </c>
      <c r="C36" s="262">
        <v>0.29166666666666669</v>
      </c>
      <c r="D36" s="298">
        <v>0.62916666666666665</v>
      </c>
      <c r="E36" s="261">
        <f t="shared" si="9"/>
        <v>7.6</v>
      </c>
      <c r="F36" s="298" t="s">
        <v>424</v>
      </c>
      <c r="G36" s="298" t="s">
        <v>424</v>
      </c>
      <c r="H36" s="261">
        <f t="shared" si="10"/>
        <v>0</v>
      </c>
      <c r="I36" s="298" t="s">
        <v>424</v>
      </c>
      <c r="J36" s="298" t="s">
        <v>424</v>
      </c>
      <c r="K36" s="261">
        <f t="shared" si="11"/>
        <v>0</v>
      </c>
      <c r="L36" s="298" t="s">
        <v>424</v>
      </c>
      <c r="M36" s="298" t="s">
        <v>424</v>
      </c>
      <c r="N36" s="261">
        <f t="shared" si="12"/>
        <v>0</v>
      </c>
      <c r="O36" s="298" t="s">
        <v>424</v>
      </c>
      <c r="P36" s="298" t="s">
        <v>424</v>
      </c>
      <c r="Q36" s="261">
        <f>IF(O36="x",0,((IF((+P36-O36)&lt;0,(P36-O36)+1,P36-O36))*24)-0.5)</f>
        <v>0</v>
      </c>
      <c r="R36" s="262">
        <v>0.29166666666666669</v>
      </c>
      <c r="S36" s="298">
        <v>0.62916666666666665</v>
      </c>
      <c r="T36" s="261">
        <f t="shared" ref="T36:T40" si="13">IF(R36="x",0,((IF((+S36-R36)&lt;0,(S36-R36)+1,S36-R36))*24)-0.5)</f>
        <v>7.6</v>
      </c>
      <c r="U36" s="262">
        <v>0.29166666666666669</v>
      </c>
      <c r="V36" s="298">
        <v>0.62916666666666665</v>
      </c>
      <c r="W36" s="261">
        <f t="shared" ref="W36:W40" si="14">IF(U36="x",0,((IF((+V36-U36)&lt;0,(V36-U36)+1,V36-U36))*24)-0.5)</f>
        <v>7.6</v>
      </c>
      <c r="X36" s="264">
        <f t="shared" si="8"/>
        <v>22.799999999999997</v>
      </c>
      <c r="AA36" s="265">
        <v>1071</v>
      </c>
      <c r="AB36" s="265" t="s">
        <v>580</v>
      </c>
      <c r="AC36" s="290" t="s">
        <v>394</v>
      </c>
      <c r="AD36" s="291" t="s">
        <v>504</v>
      </c>
      <c r="AE36" s="268"/>
      <c r="AF36" s="268"/>
      <c r="AG36" s="268"/>
      <c r="AH36" s="268"/>
      <c r="AI36" s="268"/>
      <c r="AJ36" s="268"/>
      <c r="AK36" s="268"/>
      <c r="AL36" s="268"/>
      <c r="AM36" s="268"/>
      <c r="AN36" s="312" t="s">
        <v>454</v>
      </c>
      <c r="AO36" s="312" t="s">
        <v>454</v>
      </c>
      <c r="AP36" s="312" t="s">
        <v>454</v>
      </c>
      <c r="AQ36" s="312" t="s">
        <v>454</v>
      </c>
      <c r="AR36" s="312" t="s">
        <v>454</v>
      </c>
      <c r="AS36" s="312" t="s">
        <v>454</v>
      </c>
      <c r="AT36" s="312" t="s">
        <v>454</v>
      </c>
      <c r="AU36" s="312" t="s">
        <v>454</v>
      </c>
      <c r="AV36" s="312" t="s">
        <v>454</v>
      </c>
    </row>
    <row r="37" spans="2:48" s="258" customFormat="1" ht="21.75" customHeight="1">
      <c r="B37" s="289" t="s">
        <v>455</v>
      </c>
      <c r="C37" s="262" t="s">
        <v>424</v>
      </c>
      <c r="D37" s="298" t="s">
        <v>424</v>
      </c>
      <c r="E37" s="261">
        <f t="shared" si="9"/>
        <v>0</v>
      </c>
      <c r="F37" s="298" t="s">
        <v>424</v>
      </c>
      <c r="G37" s="298" t="s">
        <v>424</v>
      </c>
      <c r="H37" s="261">
        <f t="shared" si="10"/>
        <v>0</v>
      </c>
      <c r="I37" s="298">
        <v>0.25</v>
      </c>
      <c r="J37" s="298">
        <v>0.58750000000000002</v>
      </c>
      <c r="K37" s="261">
        <f t="shared" si="11"/>
        <v>7.6000000000000014</v>
      </c>
      <c r="L37" s="298">
        <v>0.25</v>
      </c>
      <c r="M37" s="298">
        <v>0.58750000000000002</v>
      </c>
      <c r="N37" s="261">
        <f>IF(L37="x",0,((IF((+M37-L37)&lt;0,(M37-L37)+1,M37-L37))*24)-0.5)</f>
        <v>7.6000000000000014</v>
      </c>
      <c r="O37" s="298">
        <v>0.25</v>
      </c>
      <c r="P37" s="298">
        <v>0.58750000000000002</v>
      </c>
      <c r="Q37" s="261">
        <f>IF(O37="x",0,((IF((+P37-O37)&lt;0,(P37-O37)+1,P37-O37))*24)-0.5)</f>
        <v>7.6000000000000014</v>
      </c>
      <c r="R37" s="298">
        <v>0.25</v>
      </c>
      <c r="S37" s="298">
        <v>0.58750000000000002</v>
      </c>
      <c r="T37" s="261">
        <f t="shared" si="13"/>
        <v>7.6000000000000014</v>
      </c>
      <c r="U37" s="298">
        <v>0.25</v>
      </c>
      <c r="V37" s="298">
        <v>0.58750000000000002</v>
      </c>
      <c r="W37" s="261">
        <f t="shared" si="14"/>
        <v>7.6000000000000014</v>
      </c>
      <c r="X37" s="264">
        <f t="shared" si="8"/>
        <v>38.000000000000007</v>
      </c>
      <c r="AA37" s="265">
        <v>1290</v>
      </c>
      <c r="AB37" s="265" t="s">
        <v>587</v>
      </c>
      <c r="AC37" s="290" t="s">
        <v>394</v>
      </c>
      <c r="AD37" s="291" t="s">
        <v>503</v>
      </c>
      <c r="AE37" s="268"/>
      <c r="AF37" s="268"/>
      <c r="AG37" s="268"/>
      <c r="AH37" s="268"/>
      <c r="AI37" s="268"/>
      <c r="AJ37" s="268"/>
      <c r="AK37" s="268"/>
      <c r="AL37" s="268"/>
      <c r="AM37" s="268"/>
      <c r="AN37" s="312" t="s">
        <v>455</v>
      </c>
      <c r="AO37" s="312" t="s">
        <v>455</v>
      </c>
      <c r="AP37" s="312" t="s">
        <v>455</v>
      </c>
      <c r="AQ37" s="312" t="s">
        <v>455</v>
      </c>
      <c r="AR37" s="312" t="s">
        <v>455</v>
      </c>
      <c r="AS37" s="312" t="s">
        <v>455</v>
      </c>
      <c r="AT37" s="312" t="s">
        <v>455</v>
      </c>
      <c r="AU37" s="312" t="s">
        <v>455</v>
      </c>
      <c r="AV37" s="312" t="s">
        <v>455</v>
      </c>
    </row>
    <row r="38" spans="2:48" s="258" customFormat="1" ht="21.75" customHeight="1">
      <c r="B38" s="289" t="s">
        <v>456</v>
      </c>
      <c r="C38" s="262">
        <v>0.29166666666666669</v>
      </c>
      <c r="D38" s="298">
        <v>0.62916666666666665</v>
      </c>
      <c r="E38" s="261">
        <f t="shared" si="9"/>
        <v>7.6</v>
      </c>
      <c r="F38" s="262">
        <v>0.29166666666666669</v>
      </c>
      <c r="G38" s="298">
        <v>0.62916666666666665</v>
      </c>
      <c r="H38" s="261">
        <f t="shared" si="10"/>
        <v>7.6</v>
      </c>
      <c r="I38" s="262">
        <v>0.29166666666666669</v>
      </c>
      <c r="J38" s="298">
        <v>0.62916666666666665</v>
      </c>
      <c r="K38" s="261">
        <f t="shared" si="11"/>
        <v>7.6</v>
      </c>
      <c r="L38" s="298" t="s">
        <v>424</v>
      </c>
      <c r="M38" s="298" t="s">
        <v>424</v>
      </c>
      <c r="N38" s="261">
        <f t="shared" ref="N38:N40" si="15">IF(L38="x",0,((IF((+M38-L38)&lt;0,(M38-L38)+1,M38-L38))*24)-0.5)</f>
        <v>0</v>
      </c>
      <c r="O38" s="298" t="s">
        <v>424</v>
      </c>
      <c r="P38" s="298" t="s">
        <v>424</v>
      </c>
      <c r="Q38" s="261">
        <f t="shared" ref="Q38:Q40" si="16">IF(O38="x",0,((IF((+P38-O38)&lt;0,(P38-O38)+1,P38-O38))*24)-0.5)</f>
        <v>0</v>
      </c>
      <c r="R38" s="262">
        <v>0.29166666666666669</v>
      </c>
      <c r="S38" s="298">
        <v>0.62916666666666665</v>
      </c>
      <c r="T38" s="261">
        <f t="shared" si="13"/>
        <v>7.6</v>
      </c>
      <c r="U38" s="262">
        <v>0.29166666666666669</v>
      </c>
      <c r="V38" s="298">
        <v>0.62916666666666665</v>
      </c>
      <c r="W38" s="261">
        <f t="shared" si="14"/>
        <v>7.6</v>
      </c>
      <c r="X38" s="264">
        <f t="shared" si="8"/>
        <v>38</v>
      </c>
      <c r="AA38" s="265">
        <v>1338</v>
      </c>
      <c r="AB38" s="265" t="s">
        <v>588</v>
      </c>
      <c r="AC38" s="290" t="s">
        <v>394</v>
      </c>
      <c r="AD38" s="291" t="s">
        <v>503</v>
      </c>
      <c r="AE38" s="268"/>
      <c r="AF38" s="268"/>
      <c r="AG38" s="268"/>
      <c r="AH38" s="268"/>
      <c r="AI38" s="268"/>
      <c r="AJ38" s="268"/>
      <c r="AK38" s="268"/>
      <c r="AL38" s="268"/>
      <c r="AM38" s="268"/>
      <c r="AN38" s="312" t="s">
        <v>456</v>
      </c>
      <c r="AO38" s="312" t="s">
        <v>456</v>
      </c>
      <c r="AP38" s="312" t="s">
        <v>456</v>
      </c>
      <c r="AQ38" s="312" t="s">
        <v>456</v>
      </c>
      <c r="AR38" s="312" t="s">
        <v>456</v>
      </c>
      <c r="AS38" s="312" t="s">
        <v>456</v>
      </c>
      <c r="AT38" s="312" t="s">
        <v>456</v>
      </c>
      <c r="AU38" s="312" t="s">
        <v>456</v>
      </c>
      <c r="AV38" s="312" t="s">
        <v>456</v>
      </c>
    </row>
    <row r="39" spans="2:48" s="258" customFormat="1" ht="21.75" customHeight="1">
      <c r="B39" s="289" t="s">
        <v>457</v>
      </c>
      <c r="C39" s="301">
        <v>0.29166666666666669</v>
      </c>
      <c r="D39" s="302">
        <v>0.62916666666666665</v>
      </c>
      <c r="E39" s="261">
        <f t="shared" si="9"/>
        <v>7.6</v>
      </c>
      <c r="F39" s="262">
        <v>0.29166666666666669</v>
      </c>
      <c r="G39" s="298">
        <v>0.62916666666666665</v>
      </c>
      <c r="H39" s="261">
        <f t="shared" si="10"/>
        <v>7.6</v>
      </c>
      <c r="I39" s="298" t="s">
        <v>424</v>
      </c>
      <c r="J39" s="298" t="s">
        <v>424</v>
      </c>
      <c r="K39" s="261">
        <f t="shared" si="11"/>
        <v>0</v>
      </c>
      <c r="L39" s="298" t="s">
        <v>424</v>
      </c>
      <c r="M39" s="298" t="s">
        <v>424</v>
      </c>
      <c r="N39" s="261">
        <f t="shared" si="15"/>
        <v>0</v>
      </c>
      <c r="O39" s="262">
        <v>0.29166666666666669</v>
      </c>
      <c r="P39" s="298">
        <v>0.62916666666666665</v>
      </c>
      <c r="Q39" s="261">
        <f t="shared" si="16"/>
        <v>7.6</v>
      </c>
      <c r="R39" s="262">
        <v>0.29166666666666669</v>
      </c>
      <c r="S39" s="298">
        <v>0.62916666666666665</v>
      </c>
      <c r="T39" s="261">
        <f t="shared" si="13"/>
        <v>7.6</v>
      </c>
      <c r="U39" s="262">
        <v>0.29166666666666669</v>
      </c>
      <c r="V39" s="298">
        <v>0.62916666666666665</v>
      </c>
      <c r="W39" s="261">
        <f t="shared" si="14"/>
        <v>7.6</v>
      </c>
      <c r="X39" s="264">
        <f t="shared" si="8"/>
        <v>38</v>
      </c>
      <c r="AA39" s="265">
        <v>1237</v>
      </c>
      <c r="AB39" s="265" t="s">
        <v>585</v>
      </c>
      <c r="AC39" s="290" t="s">
        <v>394</v>
      </c>
      <c r="AD39" s="291" t="s">
        <v>503</v>
      </c>
      <c r="AE39" s="268"/>
      <c r="AF39" s="268"/>
      <c r="AG39" s="268"/>
      <c r="AH39" s="268"/>
      <c r="AI39" s="268"/>
      <c r="AJ39" s="268"/>
      <c r="AK39" s="268"/>
      <c r="AL39" s="268"/>
      <c r="AM39" s="268"/>
      <c r="AN39" s="312" t="s">
        <v>457</v>
      </c>
      <c r="AO39" s="312" t="s">
        <v>457</v>
      </c>
      <c r="AP39" s="312" t="s">
        <v>457</v>
      </c>
      <c r="AQ39" s="312" t="s">
        <v>457</v>
      </c>
      <c r="AR39" s="312" t="s">
        <v>457</v>
      </c>
      <c r="AS39" s="312" t="s">
        <v>457</v>
      </c>
      <c r="AT39" s="312" t="s">
        <v>457</v>
      </c>
      <c r="AU39" s="312" t="s">
        <v>457</v>
      </c>
      <c r="AV39" s="312" t="s">
        <v>457</v>
      </c>
    </row>
    <row r="40" spans="2:48" s="258" customFormat="1" ht="21.75" customHeight="1">
      <c r="B40" s="289" t="s">
        <v>458</v>
      </c>
      <c r="C40" s="303">
        <v>0.25</v>
      </c>
      <c r="D40" s="304">
        <v>0.58750000000000002</v>
      </c>
      <c r="E40" s="261">
        <f t="shared" si="9"/>
        <v>7.6000000000000014</v>
      </c>
      <c r="F40" s="298">
        <v>0.25</v>
      </c>
      <c r="G40" s="298">
        <v>0.58750000000000002</v>
      </c>
      <c r="H40" s="261">
        <f t="shared" si="10"/>
        <v>7.6000000000000014</v>
      </c>
      <c r="I40" s="298" t="s">
        <v>424</v>
      </c>
      <c r="J40" s="298" t="s">
        <v>424</v>
      </c>
      <c r="K40" s="261">
        <f t="shared" si="11"/>
        <v>0</v>
      </c>
      <c r="L40" s="298" t="s">
        <v>424</v>
      </c>
      <c r="M40" s="298" t="s">
        <v>424</v>
      </c>
      <c r="N40" s="261">
        <f t="shared" si="15"/>
        <v>0</v>
      </c>
      <c r="O40" s="298" t="s">
        <v>424</v>
      </c>
      <c r="P40" s="298" t="s">
        <v>424</v>
      </c>
      <c r="Q40" s="261">
        <f t="shared" si="16"/>
        <v>0</v>
      </c>
      <c r="R40" s="298">
        <v>0.25</v>
      </c>
      <c r="S40" s="298">
        <v>0.58750000000000002</v>
      </c>
      <c r="T40" s="261">
        <f t="shared" si="13"/>
        <v>7.6000000000000014</v>
      </c>
      <c r="U40" s="298">
        <v>0.25</v>
      </c>
      <c r="V40" s="298">
        <v>0.58750000000000002</v>
      </c>
      <c r="W40" s="261">
        <f t="shared" si="14"/>
        <v>7.6000000000000014</v>
      </c>
      <c r="X40" s="264">
        <f>E40+H40+K40+N40+Q40+T40+W40</f>
        <v>30.400000000000006</v>
      </c>
      <c r="AA40" s="269">
        <v>404</v>
      </c>
      <c r="AB40" s="269" t="s">
        <v>561</v>
      </c>
      <c r="AC40" s="300" t="s">
        <v>394</v>
      </c>
      <c r="AD40" s="300" t="s">
        <v>503</v>
      </c>
      <c r="AE40" s="270"/>
      <c r="AF40" s="270"/>
      <c r="AG40" s="270"/>
      <c r="AH40" s="270"/>
      <c r="AI40" s="270"/>
      <c r="AJ40" s="270"/>
      <c r="AK40" s="270"/>
      <c r="AL40" s="270"/>
      <c r="AM40" s="270"/>
      <c r="AN40" s="312" t="s">
        <v>458</v>
      </c>
      <c r="AO40" s="312" t="s">
        <v>458</v>
      </c>
      <c r="AP40" s="312" t="s">
        <v>458</v>
      </c>
      <c r="AQ40" s="312" t="s">
        <v>458</v>
      </c>
      <c r="AR40" s="312" t="s">
        <v>458</v>
      </c>
      <c r="AS40" s="312" t="s">
        <v>458</v>
      </c>
      <c r="AT40" s="312" t="s">
        <v>458</v>
      </c>
      <c r="AU40" s="312" t="s">
        <v>458</v>
      </c>
      <c r="AV40" s="312" t="s">
        <v>458</v>
      </c>
    </row>
    <row r="41" spans="2:48" s="258" customFormat="1" ht="21.75" customHeight="1">
      <c r="B41" s="289" t="s">
        <v>459</v>
      </c>
      <c r="C41" s="262">
        <v>0.29166666666666669</v>
      </c>
      <c r="D41" s="298">
        <v>0.62916666666666665</v>
      </c>
      <c r="E41" s="261">
        <f t="shared" ref="E41" si="17">IF(C41="x",0,((IF((+D41-C41)&lt;0,(D41-C41)+1,D41-C41))*24)-0.5)</f>
        <v>7.6</v>
      </c>
      <c r="F41" s="262">
        <v>0.29166666666666669</v>
      </c>
      <c r="G41" s="298">
        <v>0.62916666666666665</v>
      </c>
      <c r="H41" s="261">
        <f t="shared" ref="H41" si="18">IF(F41="x",0,((IF((+G41-F41)&lt;0,(G41-F41)+1,G41-F41))*24)-0.5)</f>
        <v>7.6</v>
      </c>
      <c r="I41" s="262">
        <v>0.29166666666666669</v>
      </c>
      <c r="J41" s="298">
        <v>0.62916666666666665</v>
      </c>
      <c r="K41" s="261">
        <f t="shared" ref="K41" si="19">IF(I41="x",0,((IF((+J41-I41)&lt;0,(J41-I41)+1,J41-I41))*24)-0.5)</f>
        <v>7.6</v>
      </c>
      <c r="L41" s="298" t="s">
        <v>424</v>
      </c>
      <c r="M41" s="298" t="s">
        <v>424</v>
      </c>
      <c r="N41" s="261">
        <f t="shared" ref="N41" si="20">IF(L41="x",0,((IF((+M41-L41)&lt;0,(M41-L41)+1,M41-L41))*24)-0.5)</f>
        <v>0</v>
      </c>
      <c r="O41" s="298" t="s">
        <v>424</v>
      </c>
      <c r="P41" s="298" t="s">
        <v>424</v>
      </c>
      <c r="Q41" s="261">
        <f t="shared" ref="Q41" si="21">IF(O41="x",0,((IF((+P41-O41)&lt;0,(P41-O41)+1,P41-O41))*24)-0.5)</f>
        <v>0</v>
      </c>
      <c r="R41" s="262">
        <v>0.29166666666666669</v>
      </c>
      <c r="S41" s="298">
        <v>0.62916666666666665</v>
      </c>
      <c r="T41" s="261">
        <f t="shared" ref="T41" si="22">IF(R41="x",0,((IF((+S41-R41)&lt;0,(S41-R41)+1,S41-R41))*24)-0.5)</f>
        <v>7.6</v>
      </c>
      <c r="U41" s="262">
        <v>0.29166666666666669</v>
      </c>
      <c r="V41" s="298">
        <v>0.62916666666666665</v>
      </c>
      <c r="W41" s="261">
        <f t="shared" ref="W41" si="23">IF(U41="x",0,((IF((+V41-U41)&lt;0,(V41-U41)+1,V41-U41))*24)-0.5)</f>
        <v>7.6</v>
      </c>
      <c r="X41" s="264">
        <f t="shared" ref="X41" si="24">E41+H41+K41+N41+Q41+T41+W41</f>
        <v>38</v>
      </c>
      <c r="AA41" s="269">
        <v>28140</v>
      </c>
      <c r="AB41" s="269" t="s">
        <v>576</v>
      </c>
      <c r="AC41" s="290" t="s">
        <v>394</v>
      </c>
      <c r="AD41" s="291" t="s">
        <v>503</v>
      </c>
      <c r="AE41" s="268"/>
      <c r="AF41" s="268"/>
      <c r="AG41" s="268"/>
      <c r="AH41" s="268"/>
      <c r="AI41" s="268"/>
      <c r="AJ41" s="268"/>
      <c r="AK41" s="268"/>
      <c r="AL41" s="268"/>
      <c r="AM41" s="268"/>
      <c r="AN41" s="312" t="s">
        <v>459</v>
      </c>
      <c r="AO41" s="312" t="s">
        <v>459</v>
      </c>
      <c r="AP41" s="312" t="s">
        <v>459</v>
      </c>
      <c r="AQ41" s="312" t="s">
        <v>459</v>
      </c>
      <c r="AR41" s="312" t="s">
        <v>459</v>
      </c>
      <c r="AS41" s="312" t="s">
        <v>459</v>
      </c>
      <c r="AT41" s="312" t="s">
        <v>459</v>
      </c>
      <c r="AU41" s="312" t="s">
        <v>459</v>
      </c>
      <c r="AV41" s="312" t="s">
        <v>459</v>
      </c>
    </row>
    <row r="42" spans="2:48" s="258" customFormat="1" ht="22.5" customHeight="1">
      <c r="B42" s="272"/>
      <c r="C42" s="1285">
        <f>SUM(E28:E41)</f>
        <v>92.299999999999983</v>
      </c>
      <c r="D42" s="1286"/>
      <c r="E42" s="294"/>
      <c r="F42" s="1286">
        <f>SUM(H28:H41)</f>
        <v>69.099999999999994</v>
      </c>
      <c r="G42" s="1286"/>
      <c r="H42" s="294"/>
      <c r="I42" s="1286">
        <f>SUM(K28:K41)</f>
        <v>53.5</v>
      </c>
      <c r="J42" s="1286"/>
      <c r="K42" s="294"/>
      <c r="L42" s="1286">
        <f>SUM(N28:N41)</f>
        <v>53.9</v>
      </c>
      <c r="M42" s="1286"/>
      <c r="N42" s="294"/>
      <c r="O42" s="1286">
        <f>SUM(Q28:Q41)</f>
        <v>53.9</v>
      </c>
      <c r="P42" s="1286"/>
      <c r="Q42" s="294"/>
      <c r="R42" s="1286">
        <f>SUM(T28:T41)</f>
        <v>76.8</v>
      </c>
      <c r="S42" s="1286"/>
      <c r="T42" s="294"/>
      <c r="U42" s="1286">
        <f>SUM(W28:W41)</f>
        <v>99.999999999999972</v>
      </c>
      <c r="V42" s="1286"/>
      <c r="W42" s="294"/>
      <c r="X42" s="295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4" customFormat="1" ht="22.5" customHeight="1">
      <c r="B43" s="272"/>
      <c r="C43" s="315"/>
      <c r="D43" s="315"/>
      <c r="E43" s="294"/>
      <c r="F43" s="315"/>
      <c r="G43" s="315"/>
      <c r="H43" s="294"/>
      <c r="I43" s="315"/>
      <c r="J43" s="315"/>
      <c r="K43" s="294"/>
      <c r="L43" s="315"/>
      <c r="M43" s="315"/>
      <c r="N43" s="294"/>
      <c r="O43" s="315"/>
      <c r="P43" s="315"/>
      <c r="Q43" s="294"/>
      <c r="R43" s="315"/>
      <c r="S43" s="315"/>
      <c r="T43" s="294"/>
      <c r="U43" s="315"/>
      <c r="V43" s="315"/>
      <c r="W43" s="294"/>
      <c r="X43" s="316">
        <f>SUM(C42:V42)</f>
        <v>499.49999999999989</v>
      </c>
      <c r="AA43" s="317"/>
      <c r="AB43" s="317"/>
      <c r="AC43" s="317"/>
      <c r="AD43" s="317"/>
      <c r="AE43" s="317"/>
      <c r="AF43" s="317"/>
      <c r="AG43" s="317"/>
      <c r="AH43" s="317"/>
      <c r="AI43" s="317"/>
      <c r="AJ43" s="317"/>
      <c r="AK43" s="317"/>
      <c r="AL43" s="317"/>
      <c r="AM43" s="317"/>
      <c r="AN43" s="317"/>
      <c r="AO43" s="317"/>
      <c r="AP43" s="317"/>
    </row>
    <row r="44" spans="2:48" s="258" customFormat="1" ht="22.5" customHeight="1">
      <c r="B44" s="275"/>
      <c r="C44" s="275"/>
      <c r="D44" s="275"/>
      <c r="E44" s="294"/>
      <c r="F44" s="275"/>
      <c r="G44" s="275"/>
      <c r="H44" s="294"/>
      <c r="I44" s="275"/>
      <c r="J44" s="275"/>
      <c r="K44" s="294"/>
      <c r="L44" s="275"/>
      <c r="M44" s="275"/>
      <c r="N44" s="294"/>
      <c r="O44" s="275"/>
      <c r="P44" s="275"/>
      <c r="Q44" s="294"/>
      <c r="R44" s="275"/>
      <c r="S44" s="275"/>
      <c r="T44" s="294"/>
      <c r="U44" s="275"/>
      <c r="V44" s="275"/>
      <c r="W44" s="294"/>
      <c r="X44" s="275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58" customFormat="1" ht="22.5" customHeight="1">
      <c r="B45" s="1265" t="s">
        <v>426</v>
      </c>
      <c r="C45" s="1265"/>
      <c r="D45" s="1265"/>
      <c r="E45" s="1265"/>
      <c r="F45" s="1265"/>
      <c r="G45" s="1265"/>
      <c r="H45" s="294"/>
      <c r="I45" s="275"/>
      <c r="J45" s="275"/>
      <c r="K45" s="294"/>
      <c r="L45" s="275"/>
      <c r="M45" s="275"/>
      <c r="N45" s="294"/>
      <c r="O45" s="275"/>
      <c r="P45" s="275"/>
      <c r="Q45" s="294"/>
      <c r="R45" s="275"/>
      <c r="S45" s="275"/>
      <c r="T45" s="294"/>
      <c r="U45" s="275"/>
      <c r="V45" s="275"/>
      <c r="W45" s="294"/>
      <c r="X45" s="275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58" customFormat="1" ht="22.5" customHeight="1">
      <c r="B46" s="275"/>
      <c r="C46" s="275"/>
      <c r="D46" s="275"/>
      <c r="E46" s="294"/>
      <c r="F46" s="275"/>
      <c r="G46" s="275"/>
      <c r="H46" s="294"/>
      <c r="I46" s="275"/>
      <c r="J46" s="275"/>
      <c r="K46" s="294"/>
      <c r="L46" s="275"/>
      <c r="M46" s="275"/>
      <c r="N46" s="294"/>
      <c r="O46" s="275"/>
      <c r="P46" s="275"/>
      <c r="Q46" s="294"/>
      <c r="R46" s="275"/>
      <c r="S46" s="275"/>
      <c r="T46" s="294"/>
      <c r="U46" s="275"/>
      <c r="V46" s="275"/>
      <c r="W46" s="294"/>
      <c r="X46" s="275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58" customFormat="1" ht="22.5" customHeight="1">
      <c r="B47" s="1264" t="s">
        <v>505</v>
      </c>
      <c r="C47" s="1264"/>
      <c r="D47" s="1264"/>
      <c r="E47" s="1264"/>
      <c r="F47" s="1264"/>
      <c r="G47" s="1264"/>
      <c r="H47" s="294"/>
      <c r="I47" s="275"/>
      <c r="J47" s="275"/>
      <c r="K47" s="294"/>
      <c r="L47" s="275"/>
      <c r="M47" s="275"/>
      <c r="N47" s="294"/>
      <c r="O47" s="275"/>
      <c r="P47" s="275"/>
      <c r="Q47" s="294"/>
      <c r="R47" s="275"/>
      <c r="S47" s="275"/>
      <c r="T47" s="294"/>
      <c r="U47" s="275"/>
      <c r="V47" s="275"/>
      <c r="W47" s="294"/>
      <c r="X47" s="275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58" customFormat="1" ht="22.5" customHeight="1" thickBot="1">
      <c r="B48" s="278"/>
      <c r="C48" s="1266" t="s">
        <v>37</v>
      </c>
      <c r="D48" s="1259"/>
      <c r="E48" s="294"/>
      <c r="F48" s="1259" t="s">
        <v>38</v>
      </c>
      <c r="G48" s="1259"/>
      <c r="H48" s="294"/>
      <c r="I48" s="1259" t="s">
        <v>39</v>
      </c>
      <c r="J48" s="1259"/>
      <c r="K48" s="294"/>
      <c r="L48" s="1259" t="s">
        <v>40</v>
      </c>
      <c r="M48" s="1259"/>
      <c r="N48" s="294"/>
      <c r="O48" s="1259" t="s">
        <v>41</v>
      </c>
      <c r="P48" s="1259"/>
      <c r="Q48" s="294"/>
      <c r="R48" s="1259" t="s">
        <v>42</v>
      </c>
      <c r="S48" s="1259"/>
      <c r="T48" s="294"/>
      <c r="U48" s="1259" t="s">
        <v>43</v>
      </c>
      <c r="V48" s="1259"/>
      <c r="W48" s="294"/>
      <c r="X48" s="296" t="s">
        <v>387</v>
      </c>
      <c r="AA48" s="281" t="s">
        <v>388</v>
      </c>
      <c r="AB48" s="281" t="s">
        <v>389</v>
      </c>
      <c r="AC48" s="281" t="s">
        <v>390</v>
      </c>
      <c r="AD48" s="282" t="s">
        <v>391</v>
      </c>
      <c r="AE48" s="283">
        <v>41778</v>
      </c>
      <c r="AF48" s="283">
        <v>41785</v>
      </c>
      <c r="AG48" s="283">
        <v>41792</v>
      </c>
      <c r="AH48" s="283">
        <v>41799</v>
      </c>
      <c r="AI48" s="283">
        <v>41806</v>
      </c>
      <c r="AJ48" s="283">
        <v>41813</v>
      </c>
      <c r="AK48" s="283">
        <v>41820</v>
      </c>
      <c r="AL48" s="283">
        <v>41827</v>
      </c>
      <c r="AM48" s="283">
        <v>41834</v>
      </c>
      <c r="AN48" s="283">
        <f t="shared" ref="AN48:AV48" si="25">AN27</f>
        <v>45873</v>
      </c>
      <c r="AO48" s="283">
        <f t="shared" si="25"/>
        <v>45880</v>
      </c>
      <c r="AP48" s="283">
        <f t="shared" si="25"/>
        <v>45887</v>
      </c>
      <c r="AQ48" s="283">
        <f t="shared" si="25"/>
        <v>45894</v>
      </c>
      <c r="AR48" s="283">
        <f t="shared" si="25"/>
        <v>45901</v>
      </c>
      <c r="AS48" s="283">
        <f t="shared" si="25"/>
        <v>45908</v>
      </c>
      <c r="AT48" s="283">
        <f t="shared" si="25"/>
        <v>45915</v>
      </c>
      <c r="AU48" s="283">
        <f t="shared" si="25"/>
        <v>45922</v>
      </c>
      <c r="AV48" s="283">
        <f t="shared" si="25"/>
        <v>45929</v>
      </c>
    </row>
    <row r="49" spans="1:64" s="258" customFormat="1" ht="22.5" customHeight="1" thickTop="1">
      <c r="B49" s="259" t="s">
        <v>405</v>
      </c>
      <c r="C49" s="262" t="s">
        <v>424</v>
      </c>
      <c r="D49" s="263" t="s">
        <v>424</v>
      </c>
      <c r="E49" s="261">
        <f>IF(C49="x",0,((IF((+D49-C49)&lt;0,(D49-C49)+1,D49-C49))*24)-0.5)</f>
        <v>0</v>
      </c>
      <c r="F49" s="262">
        <v>0.25</v>
      </c>
      <c r="G49" s="263">
        <v>0.58750000000000002</v>
      </c>
      <c r="H49" s="261">
        <f>IF(F49="x",0,((IF((+G49-F49)&lt;0,(G49-F49)+1,G49-F49))*24)-0.5)</f>
        <v>7.6000000000000014</v>
      </c>
      <c r="I49" s="262">
        <v>0.25</v>
      </c>
      <c r="J49" s="263">
        <v>0.58750000000000002</v>
      </c>
      <c r="K49" s="261">
        <f>IF(I49="x",0,((IF((+J49-I49)&lt;0,(J49-I49)+1,J49-I49))*24)-0.5)</f>
        <v>7.6000000000000014</v>
      </c>
      <c r="L49" s="262">
        <v>0.25</v>
      </c>
      <c r="M49" s="263">
        <v>0.58750000000000002</v>
      </c>
      <c r="N49" s="261">
        <f>IF(L49="x",0,((IF((+M49-L49)&lt;0,(M49-L49)+1,M49-L49))*24)-0.5)</f>
        <v>7.6000000000000014</v>
      </c>
      <c r="O49" s="262">
        <v>0.25</v>
      </c>
      <c r="P49" s="263">
        <v>0.58750000000000002</v>
      </c>
      <c r="Q49" s="261">
        <f>IF(O49="x",0,((IF((+P49-O49)&lt;0,(P49-O49)+1,P49-O49))*24)-0.5)</f>
        <v>7.6000000000000014</v>
      </c>
      <c r="R49" s="262">
        <v>0.25</v>
      </c>
      <c r="S49" s="263">
        <v>0.58750000000000002</v>
      </c>
      <c r="T49" s="261">
        <f>IF(R49="x",0,((IF((+S49-R49)&lt;0,(S49-R49)+1,S49-R49))*24)-0.5)</f>
        <v>7.6000000000000014</v>
      </c>
      <c r="U49" s="262" t="s">
        <v>424</v>
      </c>
      <c r="V49" s="263" t="s">
        <v>424</v>
      </c>
      <c r="W49" s="261">
        <f>IF(U49="x",0,((IF((+V49-U49)&lt;0,(V49-U49)+1,V49-U49))*24)-0.5)</f>
        <v>0</v>
      </c>
      <c r="X49" s="264">
        <f>E49+H49+K49+N49+Q49+T49+W49</f>
        <v>38.000000000000007</v>
      </c>
      <c r="AA49" s="265">
        <v>27020</v>
      </c>
      <c r="AB49" s="265" t="s">
        <v>557</v>
      </c>
      <c r="AC49" s="265" t="s">
        <v>394</v>
      </c>
      <c r="AD49" s="267" t="s">
        <v>503</v>
      </c>
      <c r="AE49" s="268" t="s">
        <v>405</v>
      </c>
      <c r="AF49" s="268" t="s">
        <v>406</v>
      </c>
      <c r="AG49" s="268" t="s">
        <v>407</v>
      </c>
      <c r="AH49" s="268" t="s">
        <v>408</v>
      </c>
      <c r="AI49" s="268" t="s">
        <v>405</v>
      </c>
      <c r="AJ49" s="268" t="s">
        <v>406</v>
      </c>
      <c r="AK49" s="268" t="s">
        <v>407</v>
      </c>
      <c r="AL49" s="268" t="s">
        <v>408</v>
      </c>
      <c r="AM49" s="268" t="s">
        <v>405</v>
      </c>
      <c r="AN49" s="268" t="s">
        <v>405</v>
      </c>
      <c r="AO49" s="268" t="s">
        <v>405</v>
      </c>
      <c r="AP49" s="268" t="s">
        <v>405</v>
      </c>
      <c r="AQ49" s="268" t="s">
        <v>405</v>
      </c>
      <c r="AR49" s="268" t="s">
        <v>405</v>
      </c>
      <c r="AS49" s="268" t="s">
        <v>405</v>
      </c>
      <c r="AT49" s="268" t="s">
        <v>405</v>
      </c>
      <c r="AU49" s="268" t="s">
        <v>405</v>
      </c>
      <c r="AV49" s="268" t="s">
        <v>405</v>
      </c>
    </row>
    <row r="50" spans="1:64" s="258" customFormat="1" ht="22.5" customHeight="1">
      <c r="B50" s="259" t="s">
        <v>406</v>
      </c>
      <c r="C50" s="262">
        <v>0.25</v>
      </c>
      <c r="D50" s="263">
        <v>0.60833333333333328</v>
      </c>
      <c r="E50" s="261">
        <f>IF(C50="x",0,((IF((+D50-C50)&lt;0,(D50-C50)+1,D50-C50))*24)-0.6)</f>
        <v>7.9999999999999982</v>
      </c>
      <c r="F50" s="262">
        <v>0.25</v>
      </c>
      <c r="G50" s="263">
        <v>0.60833333333333328</v>
      </c>
      <c r="H50" s="261">
        <f>IF(F50="x",0,((IF((+G50-F50)&lt;0,(G50-F50)+1,G50-F50))*24)-0.6)</f>
        <v>7.9999999999999982</v>
      </c>
      <c r="I50" s="262">
        <v>0.25</v>
      </c>
      <c r="J50" s="263">
        <v>0.60833333333333328</v>
      </c>
      <c r="K50" s="261">
        <f>IF(I50="x",0,((IF((+J50-I50)&lt;0,(J50-I50)+1,J50-I50))*24)-0.6)</f>
        <v>7.9999999999999982</v>
      </c>
      <c r="L50" s="262">
        <v>0.25</v>
      </c>
      <c r="M50" s="263">
        <v>0.60833333333333328</v>
      </c>
      <c r="N50" s="261">
        <f>IF(L50="x",0,((IF((+M50-L50)&lt;0,(M50-L50)+1,M50-L50))*24)-0.6)</f>
        <v>7.9999999999999982</v>
      </c>
      <c r="O50" s="262" t="s">
        <v>424</v>
      </c>
      <c r="P50" s="263" t="s">
        <v>424</v>
      </c>
      <c r="Q50" s="261">
        <f>IF(O50="x",0,((IF((+P50-O50)&lt;0,(P50-O50)+1,P50-O50))*24)-0.6)</f>
        <v>0</v>
      </c>
      <c r="R50" s="262" t="s">
        <v>424</v>
      </c>
      <c r="S50" s="263" t="s">
        <v>424</v>
      </c>
      <c r="T50" s="261">
        <f>IF(R50="x",0,((IF((+S50-R50)&lt;0,(S50-R50)+1,S50-R50))*24)-0.6)</f>
        <v>0</v>
      </c>
      <c r="U50" s="262">
        <v>0.25</v>
      </c>
      <c r="V50" s="263">
        <v>0.60833333333333328</v>
      </c>
      <c r="W50" s="261">
        <f>IF(U50="x",0,((IF((+V50-U50)&lt;0,(V50-U50)+1,V50-U50))*24)-0.6)</f>
        <v>7.9999999999999982</v>
      </c>
      <c r="X50" s="264">
        <f t="shared" ref="X50:X59" si="26">E50+H50+K50+N50+Q50+T50+W50</f>
        <v>39.999999999999993</v>
      </c>
      <c r="AA50" s="265">
        <v>703713</v>
      </c>
      <c r="AB50" s="265" t="s">
        <v>556</v>
      </c>
      <c r="AC50" s="265" t="s">
        <v>394</v>
      </c>
      <c r="AD50" s="267" t="s">
        <v>503</v>
      </c>
      <c r="AE50" s="268" t="s">
        <v>406</v>
      </c>
      <c r="AF50" s="268" t="s">
        <v>407</v>
      </c>
      <c r="AG50" s="268" t="s">
        <v>408</v>
      </c>
      <c r="AH50" s="268" t="s">
        <v>405</v>
      </c>
      <c r="AI50" s="268" t="s">
        <v>406</v>
      </c>
      <c r="AJ50" s="268" t="s">
        <v>407</v>
      </c>
      <c r="AK50" s="268" t="s">
        <v>408</v>
      </c>
      <c r="AL50" s="268" t="s">
        <v>405</v>
      </c>
      <c r="AM50" s="268" t="s">
        <v>406</v>
      </c>
      <c r="AN50" s="268" t="s">
        <v>406</v>
      </c>
      <c r="AO50" s="268" t="s">
        <v>406</v>
      </c>
      <c r="AP50" s="268" t="s">
        <v>406</v>
      </c>
      <c r="AQ50" s="268" t="s">
        <v>406</v>
      </c>
      <c r="AR50" s="268" t="s">
        <v>406</v>
      </c>
      <c r="AS50" s="268" t="s">
        <v>406</v>
      </c>
      <c r="AT50" s="268" t="s">
        <v>406</v>
      </c>
      <c r="AU50" s="268" t="s">
        <v>406</v>
      </c>
      <c r="AV50" s="268" t="s">
        <v>406</v>
      </c>
    </row>
    <row r="51" spans="1:64" s="258" customFormat="1" ht="22.5" customHeight="1">
      <c r="B51" s="259" t="s">
        <v>407</v>
      </c>
      <c r="C51" s="262">
        <v>0.29166666666666669</v>
      </c>
      <c r="D51" s="263">
        <v>0.62916666666666665</v>
      </c>
      <c r="E51" s="261">
        <f t="shared" ref="E51:E60" si="27">IF(C51="x",0,((IF((+D51-C51)&lt;0,(D51-C51)+1,D51-C51))*24)-0.5)</f>
        <v>7.6</v>
      </c>
      <c r="F51" s="262">
        <v>0.29166666666666669</v>
      </c>
      <c r="G51" s="263">
        <v>0.62916666666666665</v>
      </c>
      <c r="H51" s="261">
        <f t="shared" ref="H51:H60" si="28">IF(F51="x",0,((IF((+G51-F51)&lt;0,(G51-F51)+1,G51-F51))*24)-0.5)</f>
        <v>7.6</v>
      </c>
      <c r="I51" s="262" t="s">
        <v>424</v>
      </c>
      <c r="J51" s="263" t="s">
        <v>424</v>
      </c>
      <c r="K51" s="261">
        <f t="shared" ref="K51:K60" si="29">IF(I51="x",0,((IF((+J51-I51)&lt;0,(J51-I51)+1,J51-I51))*24)-0.5)</f>
        <v>0</v>
      </c>
      <c r="L51" s="262">
        <v>0.29166666666666669</v>
      </c>
      <c r="M51" s="263">
        <v>0.62916666666666665</v>
      </c>
      <c r="N51" s="261">
        <f t="shared" ref="N51:N60" si="30">IF(L51="x",0,((IF((+M51-L51)&lt;0,(M51-L51)+1,M51-L51))*24)-0.5)</f>
        <v>7.6</v>
      </c>
      <c r="O51" s="262">
        <v>0.29166666666666669</v>
      </c>
      <c r="P51" s="263">
        <v>0.62916666666666665</v>
      </c>
      <c r="Q51" s="261">
        <f t="shared" ref="Q51:Q60" si="31">IF(O51="x",0,((IF((+P51-O51)&lt;0,(P51-O51)+1,P51-O51))*24)-0.5)</f>
        <v>7.6</v>
      </c>
      <c r="R51" s="262" t="s">
        <v>424</v>
      </c>
      <c r="S51" s="263" t="s">
        <v>424</v>
      </c>
      <c r="T51" s="261">
        <f t="shared" ref="T51:T60" si="32">IF(R51="x",0,((IF((+S51-R51)&lt;0,(S51-R51)+1,S51-R51))*24)-0.5)</f>
        <v>0</v>
      </c>
      <c r="U51" s="262">
        <v>0.29166666666666669</v>
      </c>
      <c r="V51" s="263">
        <v>0.62916666666666665</v>
      </c>
      <c r="W51" s="261">
        <f t="shared" ref="W51:W60" si="33">IF(U51="x",0,((IF((+V51-U51)&lt;0,(V51-U51)+1,V51-U51))*24)-0.5)</f>
        <v>7.6</v>
      </c>
      <c r="X51" s="264">
        <f t="shared" si="26"/>
        <v>38</v>
      </c>
      <c r="AA51" s="265">
        <v>26540</v>
      </c>
      <c r="AB51" s="265" t="s">
        <v>7</v>
      </c>
      <c r="AC51" s="265" t="s">
        <v>394</v>
      </c>
      <c r="AD51" s="267" t="s">
        <v>503</v>
      </c>
      <c r="AE51" s="268" t="s">
        <v>407</v>
      </c>
      <c r="AF51" s="268" t="s">
        <v>408</v>
      </c>
      <c r="AG51" s="268" t="s">
        <v>405</v>
      </c>
      <c r="AH51" s="268" t="s">
        <v>406</v>
      </c>
      <c r="AI51" s="268" t="s">
        <v>407</v>
      </c>
      <c r="AJ51" s="268" t="s">
        <v>408</v>
      </c>
      <c r="AK51" s="268" t="s">
        <v>405</v>
      </c>
      <c r="AL51" s="268" t="s">
        <v>406</v>
      </c>
      <c r="AM51" s="268" t="s">
        <v>407</v>
      </c>
      <c r="AN51" s="268" t="s">
        <v>407</v>
      </c>
      <c r="AO51" s="268" t="s">
        <v>407</v>
      </c>
      <c r="AP51" s="268" t="s">
        <v>407</v>
      </c>
      <c r="AQ51" s="268" t="s">
        <v>407</v>
      </c>
      <c r="AR51" s="268" t="s">
        <v>407</v>
      </c>
      <c r="AS51" s="268" t="s">
        <v>407</v>
      </c>
      <c r="AT51" s="268" t="s">
        <v>407</v>
      </c>
      <c r="AU51" s="268" t="s">
        <v>407</v>
      </c>
      <c r="AV51" s="268" t="s">
        <v>407</v>
      </c>
    </row>
    <row r="52" spans="1:64" s="258" customFormat="1" ht="22.5" customHeight="1">
      <c r="B52" s="259" t="s">
        <v>408</v>
      </c>
      <c r="C52" s="262" t="s">
        <v>424</v>
      </c>
      <c r="D52" s="263" t="s">
        <v>424</v>
      </c>
      <c r="E52" s="261">
        <f t="shared" si="27"/>
        <v>0</v>
      </c>
      <c r="F52" s="262">
        <v>0.29166666666666669</v>
      </c>
      <c r="G52" s="263">
        <v>0.62916666666666665</v>
      </c>
      <c r="H52" s="261">
        <f t="shared" si="28"/>
        <v>7.6</v>
      </c>
      <c r="I52" s="262">
        <v>0.29166666666666669</v>
      </c>
      <c r="J52" s="263">
        <v>0.62916666666666665</v>
      </c>
      <c r="K52" s="261">
        <f t="shared" si="29"/>
        <v>7.6</v>
      </c>
      <c r="L52" s="262">
        <v>0.29166666666666669</v>
      </c>
      <c r="M52" s="263">
        <v>0.62916666666666665</v>
      </c>
      <c r="N52" s="261">
        <f t="shared" si="30"/>
        <v>7.6</v>
      </c>
      <c r="O52" s="262">
        <v>0.29166666666666669</v>
      </c>
      <c r="P52" s="263">
        <v>0.62916666666666665</v>
      </c>
      <c r="Q52" s="261">
        <f t="shared" si="31"/>
        <v>7.6</v>
      </c>
      <c r="R52" s="262">
        <v>0.29166666666666669</v>
      </c>
      <c r="S52" s="263">
        <v>0.62916666666666665</v>
      </c>
      <c r="T52" s="261">
        <f t="shared" si="32"/>
        <v>7.6</v>
      </c>
      <c r="U52" s="262" t="s">
        <v>424</v>
      </c>
      <c r="V52" s="263" t="s">
        <v>424</v>
      </c>
      <c r="W52" s="261">
        <f t="shared" si="33"/>
        <v>0</v>
      </c>
      <c r="X52" s="264">
        <f t="shared" si="26"/>
        <v>38</v>
      </c>
      <c r="AA52" s="265">
        <v>27340</v>
      </c>
      <c r="AB52" s="265" t="s">
        <v>8</v>
      </c>
      <c r="AC52" s="265" t="s">
        <v>394</v>
      </c>
      <c r="AD52" s="267" t="s">
        <v>503</v>
      </c>
      <c r="AE52" s="268" t="s">
        <v>405</v>
      </c>
      <c r="AF52" s="268" t="s">
        <v>406</v>
      </c>
      <c r="AG52" s="268" t="s">
        <v>407</v>
      </c>
      <c r="AH52" s="268" t="s">
        <v>408</v>
      </c>
      <c r="AI52" s="268" t="s">
        <v>405</v>
      </c>
      <c r="AJ52" s="268" t="s">
        <v>406</v>
      </c>
      <c r="AK52" s="268" t="s">
        <v>407</v>
      </c>
      <c r="AL52" s="268" t="s">
        <v>408</v>
      </c>
      <c r="AM52" s="268" t="s">
        <v>405</v>
      </c>
      <c r="AN52" s="268" t="s">
        <v>408</v>
      </c>
      <c r="AO52" s="268" t="s">
        <v>408</v>
      </c>
      <c r="AP52" s="268" t="s">
        <v>408</v>
      </c>
      <c r="AQ52" s="268" t="s">
        <v>408</v>
      </c>
      <c r="AR52" s="268" t="s">
        <v>408</v>
      </c>
      <c r="AS52" s="268" t="s">
        <v>408</v>
      </c>
      <c r="AT52" s="268" t="s">
        <v>408</v>
      </c>
      <c r="AU52" s="268" t="s">
        <v>408</v>
      </c>
      <c r="AV52" s="268" t="s">
        <v>408</v>
      </c>
    </row>
    <row r="53" spans="1:64" s="258" customFormat="1" ht="22.5" customHeight="1">
      <c r="B53" s="259" t="s">
        <v>427</v>
      </c>
      <c r="C53" s="262" t="s">
        <v>424</v>
      </c>
      <c r="D53" s="263" t="s">
        <v>424</v>
      </c>
      <c r="E53" s="261">
        <f>IF(C53="x",0,((IF((+D53-C53)&lt;0,(D53-C53)+1,D53-C53))*24)-0.6)</f>
        <v>0</v>
      </c>
      <c r="F53" s="262" t="s">
        <v>424</v>
      </c>
      <c r="G53" s="263" t="s">
        <v>424</v>
      </c>
      <c r="H53" s="261">
        <f>IF(F53="x",0,((IF((+G53-F53)&lt;0,(G53-F53)+1,G53-F53))*24)-0.6)</f>
        <v>0</v>
      </c>
      <c r="I53" s="262">
        <v>0.25</v>
      </c>
      <c r="J53" s="263">
        <v>0.60833333333333328</v>
      </c>
      <c r="K53" s="261">
        <f>IF(I53="x",0,((IF((+J53-I53)&lt;0,(J53-I53)+1,J53-I53))*24)-0.6)</f>
        <v>7.9999999999999982</v>
      </c>
      <c r="L53" s="262">
        <v>0.25</v>
      </c>
      <c r="M53" s="263">
        <v>0.60833333333333328</v>
      </c>
      <c r="N53" s="261">
        <f>IF(L53="x",0,((IF((+M53-L53)&lt;0,(M53-L53)+1,M53-L53))*24)-0.6)</f>
        <v>7.9999999999999982</v>
      </c>
      <c r="O53" s="262">
        <v>0.25</v>
      </c>
      <c r="P53" s="263">
        <v>0.60833333333333328</v>
      </c>
      <c r="Q53" s="261">
        <f>IF(O53="x",0,((IF((+P53-O53)&lt;0,(P53-O53)+1,P53-O53))*24)-0.6)</f>
        <v>7.9999999999999982</v>
      </c>
      <c r="R53" s="262">
        <v>0.25</v>
      </c>
      <c r="S53" s="263">
        <v>0.60833333333333328</v>
      </c>
      <c r="T53" s="261">
        <f>IF(R53="x",0,((IF((+S53-R53)&lt;0,(S53-R53)+1,S53-R53))*24)-0.6)</f>
        <v>7.9999999999999982</v>
      </c>
      <c r="U53" s="262">
        <v>0.25</v>
      </c>
      <c r="V53" s="263">
        <v>0.60833333333333328</v>
      </c>
      <c r="W53" s="261">
        <f>IF(U53="x",0,((IF((+V53-U53)&lt;0,(V53-U53)+1,V53-U53))*24)-0.6)</f>
        <v>7.9999999999999982</v>
      </c>
      <c r="X53" s="264">
        <f t="shared" si="26"/>
        <v>39.999999999999993</v>
      </c>
      <c r="AA53" s="265">
        <v>703703</v>
      </c>
      <c r="AB53" s="265" t="s">
        <v>9</v>
      </c>
      <c r="AC53" s="265" t="s">
        <v>394</v>
      </c>
      <c r="AD53" s="267" t="s">
        <v>503</v>
      </c>
      <c r="AE53" s="268" t="s">
        <v>406</v>
      </c>
      <c r="AF53" s="268" t="s">
        <v>407</v>
      </c>
      <c r="AG53" s="268" t="s">
        <v>408</v>
      </c>
      <c r="AH53" s="268" t="s">
        <v>405</v>
      </c>
      <c r="AI53" s="268" t="s">
        <v>406</v>
      </c>
      <c r="AJ53" s="268" t="s">
        <v>407</v>
      </c>
      <c r="AK53" s="268" t="s">
        <v>408</v>
      </c>
      <c r="AL53" s="268" t="s">
        <v>405</v>
      </c>
      <c r="AM53" s="268" t="s">
        <v>406</v>
      </c>
      <c r="AN53" s="268" t="s">
        <v>427</v>
      </c>
      <c r="AO53" s="268" t="s">
        <v>427</v>
      </c>
      <c r="AP53" s="268" t="s">
        <v>427</v>
      </c>
      <c r="AQ53" s="268" t="s">
        <v>427</v>
      </c>
      <c r="AR53" s="268" t="s">
        <v>427</v>
      </c>
      <c r="AS53" s="268" t="s">
        <v>427</v>
      </c>
      <c r="AT53" s="268" t="s">
        <v>427</v>
      </c>
      <c r="AU53" s="268" t="s">
        <v>427</v>
      </c>
      <c r="AV53" s="268" t="s">
        <v>427</v>
      </c>
    </row>
    <row r="54" spans="1:64" s="258" customFormat="1" ht="22.5" customHeight="1">
      <c r="B54" s="259" t="s">
        <v>428</v>
      </c>
      <c r="C54" s="262" t="s">
        <v>424</v>
      </c>
      <c r="D54" s="263" t="s">
        <v>424</v>
      </c>
      <c r="E54" s="261">
        <f t="shared" si="27"/>
        <v>0</v>
      </c>
      <c r="F54" s="262" t="s">
        <v>424</v>
      </c>
      <c r="G54" s="263" t="s">
        <v>424</v>
      </c>
      <c r="H54" s="261">
        <f t="shared" si="28"/>
        <v>0</v>
      </c>
      <c r="I54" s="262" t="s">
        <v>424</v>
      </c>
      <c r="J54" s="263" t="s">
        <v>424</v>
      </c>
      <c r="K54" s="261">
        <f t="shared" si="29"/>
        <v>0</v>
      </c>
      <c r="L54" s="262">
        <v>0.29166666666666669</v>
      </c>
      <c r="M54" s="263">
        <v>0.62916666666666665</v>
      </c>
      <c r="N54" s="261">
        <f t="shared" si="30"/>
        <v>7.6</v>
      </c>
      <c r="O54" s="262">
        <v>0.29166666666666669</v>
      </c>
      <c r="P54" s="263">
        <v>0.62916666666666665</v>
      </c>
      <c r="Q54" s="261">
        <f t="shared" si="31"/>
        <v>7.6</v>
      </c>
      <c r="R54" s="262" t="s">
        <v>424</v>
      </c>
      <c r="S54" s="263" t="s">
        <v>424</v>
      </c>
      <c r="T54" s="261">
        <f t="shared" si="32"/>
        <v>0</v>
      </c>
      <c r="U54" s="262">
        <v>0.29166666666666669</v>
      </c>
      <c r="V54" s="263">
        <v>0.62916666666666665</v>
      </c>
      <c r="W54" s="261">
        <f t="shared" si="33"/>
        <v>7.6</v>
      </c>
      <c r="X54" s="264">
        <f t="shared" si="26"/>
        <v>22.799999999999997</v>
      </c>
      <c r="AA54" s="265">
        <v>39091</v>
      </c>
      <c r="AB54" s="265" t="s">
        <v>560</v>
      </c>
      <c r="AC54" s="265" t="s">
        <v>394</v>
      </c>
      <c r="AD54" s="267" t="s">
        <v>503</v>
      </c>
      <c r="AE54" s="268" t="s">
        <v>407</v>
      </c>
      <c r="AF54" s="268" t="s">
        <v>408</v>
      </c>
      <c r="AG54" s="268" t="s">
        <v>405</v>
      </c>
      <c r="AH54" s="268" t="s">
        <v>406</v>
      </c>
      <c r="AI54" s="268" t="s">
        <v>407</v>
      </c>
      <c r="AJ54" s="268" t="s">
        <v>408</v>
      </c>
      <c r="AK54" s="268" t="s">
        <v>405</v>
      </c>
      <c r="AL54" s="268" t="s">
        <v>406</v>
      </c>
      <c r="AM54" s="268" t="s">
        <v>407</v>
      </c>
      <c r="AN54" s="268" t="s">
        <v>428</v>
      </c>
      <c r="AO54" s="268" t="s">
        <v>428</v>
      </c>
      <c r="AP54" s="268" t="s">
        <v>428</v>
      </c>
      <c r="AQ54" s="268" t="s">
        <v>428</v>
      </c>
      <c r="AR54" s="268" t="s">
        <v>428</v>
      </c>
      <c r="AS54" s="268" t="s">
        <v>428</v>
      </c>
      <c r="AT54" s="268" t="s">
        <v>428</v>
      </c>
      <c r="AU54" s="268" t="s">
        <v>428</v>
      </c>
      <c r="AV54" s="268" t="s">
        <v>428</v>
      </c>
    </row>
    <row r="55" spans="1:64" s="258" customFormat="1" ht="22.5" customHeight="1">
      <c r="B55" s="259" t="s">
        <v>429</v>
      </c>
      <c r="C55" s="262" t="s">
        <v>424</v>
      </c>
      <c r="D55" s="263" t="s">
        <v>424</v>
      </c>
      <c r="E55" s="261">
        <f t="shared" si="27"/>
        <v>0</v>
      </c>
      <c r="F55" s="262" t="s">
        <v>424</v>
      </c>
      <c r="G55" s="263" t="s">
        <v>424</v>
      </c>
      <c r="H55" s="261">
        <f t="shared" si="28"/>
        <v>0</v>
      </c>
      <c r="I55" s="262">
        <v>0.29166666666666669</v>
      </c>
      <c r="J55" s="263">
        <v>0.62916666666666665</v>
      </c>
      <c r="K55" s="261">
        <f t="shared" si="29"/>
        <v>7.6</v>
      </c>
      <c r="L55" s="262">
        <v>0.29166666666666669</v>
      </c>
      <c r="M55" s="263">
        <v>0.62916666666666665</v>
      </c>
      <c r="N55" s="261">
        <f t="shared" si="30"/>
        <v>7.6</v>
      </c>
      <c r="O55" s="262">
        <v>0.29166666666666669</v>
      </c>
      <c r="P55" s="263">
        <v>0.62916666666666665</v>
      </c>
      <c r="Q55" s="261">
        <f t="shared" si="31"/>
        <v>7.6</v>
      </c>
      <c r="R55" s="262">
        <v>0.29166666666666669</v>
      </c>
      <c r="S55" s="263">
        <v>0.62916666666666665</v>
      </c>
      <c r="T55" s="261">
        <f t="shared" si="32"/>
        <v>7.6</v>
      </c>
      <c r="U55" s="262">
        <v>0.29166666666666669</v>
      </c>
      <c r="V55" s="263">
        <v>0.62916666666666665</v>
      </c>
      <c r="W55" s="261">
        <f t="shared" si="33"/>
        <v>7.6</v>
      </c>
      <c r="X55" s="264">
        <f t="shared" si="26"/>
        <v>38</v>
      </c>
      <c r="AA55" s="265">
        <v>24190</v>
      </c>
      <c r="AB55" s="265" t="s">
        <v>13</v>
      </c>
      <c r="AC55" s="265" t="s">
        <v>394</v>
      </c>
      <c r="AD55" s="267" t="s">
        <v>503</v>
      </c>
      <c r="AE55" s="268" t="s">
        <v>405</v>
      </c>
      <c r="AF55" s="268" t="s">
        <v>406</v>
      </c>
      <c r="AG55" s="268" t="s">
        <v>407</v>
      </c>
      <c r="AH55" s="268" t="s">
        <v>408</v>
      </c>
      <c r="AI55" s="268" t="s">
        <v>405</v>
      </c>
      <c r="AJ55" s="268" t="s">
        <v>406</v>
      </c>
      <c r="AK55" s="268" t="s">
        <v>407</v>
      </c>
      <c r="AL55" s="268" t="s">
        <v>408</v>
      </c>
      <c r="AM55" s="268" t="s">
        <v>405</v>
      </c>
      <c r="AN55" s="268" t="s">
        <v>429</v>
      </c>
      <c r="AO55" s="268" t="s">
        <v>429</v>
      </c>
      <c r="AP55" s="268" t="s">
        <v>429</v>
      </c>
      <c r="AQ55" s="268" t="s">
        <v>429</v>
      </c>
      <c r="AR55" s="268" t="s">
        <v>429</v>
      </c>
      <c r="AS55" s="268" t="s">
        <v>429</v>
      </c>
      <c r="AT55" s="268" t="s">
        <v>429</v>
      </c>
      <c r="AU55" s="268" t="s">
        <v>429</v>
      </c>
      <c r="AV55" s="268" t="s">
        <v>429</v>
      </c>
    </row>
    <row r="56" spans="1:64" s="258" customFormat="1" ht="22.5" customHeight="1">
      <c r="B56" s="259" t="s">
        <v>430</v>
      </c>
      <c r="C56" s="262">
        <v>0.25</v>
      </c>
      <c r="D56" s="263">
        <v>0.58750000000000002</v>
      </c>
      <c r="E56" s="261">
        <f t="shared" si="27"/>
        <v>7.6000000000000014</v>
      </c>
      <c r="F56" s="262">
        <v>0.25</v>
      </c>
      <c r="G56" s="263">
        <v>0.58750000000000002</v>
      </c>
      <c r="H56" s="261">
        <f t="shared" si="28"/>
        <v>7.6000000000000014</v>
      </c>
      <c r="I56" s="262" t="s">
        <v>424</v>
      </c>
      <c r="J56" s="263" t="s">
        <v>424</v>
      </c>
      <c r="K56" s="261">
        <f t="shared" si="29"/>
        <v>0</v>
      </c>
      <c r="L56" s="262" t="s">
        <v>424</v>
      </c>
      <c r="M56" s="263" t="s">
        <v>424</v>
      </c>
      <c r="N56" s="261">
        <f t="shared" si="30"/>
        <v>0</v>
      </c>
      <c r="O56" s="262">
        <v>0.29166666666666669</v>
      </c>
      <c r="P56" s="263">
        <v>0.62916666666666665</v>
      </c>
      <c r="Q56" s="261">
        <f t="shared" si="31"/>
        <v>7.6</v>
      </c>
      <c r="R56" s="262">
        <v>0.29166666666666669</v>
      </c>
      <c r="S56" s="263">
        <v>0.62916666666666665</v>
      </c>
      <c r="T56" s="261">
        <f t="shared" si="32"/>
        <v>7.6</v>
      </c>
      <c r="U56" s="262">
        <v>0.29166666666666669</v>
      </c>
      <c r="V56" s="263">
        <v>0.62916666666666665</v>
      </c>
      <c r="W56" s="261">
        <f t="shared" si="33"/>
        <v>7.6</v>
      </c>
      <c r="X56" s="264">
        <f t="shared" si="26"/>
        <v>38.000000000000007</v>
      </c>
      <c r="AA56" s="265">
        <v>25510</v>
      </c>
      <c r="AB56" s="265" t="s">
        <v>20</v>
      </c>
      <c r="AC56" s="265" t="s">
        <v>394</v>
      </c>
      <c r="AD56" s="267" t="s">
        <v>503</v>
      </c>
      <c r="AE56" s="268" t="s">
        <v>406</v>
      </c>
      <c r="AF56" s="268" t="s">
        <v>407</v>
      </c>
      <c r="AG56" s="268" t="s">
        <v>408</v>
      </c>
      <c r="AH56" s="268" t="s">
        <v>405</v>
      </c>
      <c r="AI56" s="268" t="s">
        <v>406</v>
      </c>
      <c r="AJ56" s="268" t="s">
        <v>407</v>
      </c>
      <c r="AK56" s="268" t="s">
        <v>408</v>
      </c>
      <c r="AL56" s="268" t="s">
        <v>405</v>
      </c>
      <c r="AM56" s="268" t="s">
        <v>406</v>
      </c>
      <c r="AN56" s="268" t="s">
        <v>430</v>
      </c>
      <c r="AO56" s="268" t="s">
        <v>430</v>
      </c>
      <c r="AP56" s="268" t="s">
        <v>430</v>
      </c>
      <c r="AQ56" s="268" t="s">
        <v>430</v>
      </c>
      <c r="AR56" s="268" t="s">
        <v>430</v>
      </c>
      <c r="AS56" s="268" t="s">
        <v>430</v>
      </c>
      <c r="AT56" s="268" t="s">
        <v>430</v>
      </c>
      <c r="AU56" s="268" t="s">
        <v>430</v>
      </c>
      <c r="AV56" s="268" t="s">
        <v>430</v>
      </c>
    </row>
    <row r="57" spans="1:64" s="258" customFormat="1" ht="22.5" customHeight="1">
      <c r="B57" s="259" t="s">
        <v>431</v>
      </c>
      <c r="C57" s="262" t="s">
        <v>424</v>
      </c>
      <c r="D57" s="263" t="s">
        <v>424</v>
      </c>
      <c r="E57" s="261">
        <f t="shared" si="27"/>
        <v>0</v>
      </c>
      <c r="F57" s="262" t="s">
        <v>424</v>
      </c>
      <c r="G57" s="263" t="s">
        <v>424</v>
      </c>
      <c r="H57" s="261">
        <f t="shared" si="28"/>
        <v>0</v>
      </c>
      <c r="I57" s="262">
        <v>0.29166666666666669</v>
      </c>
      <c r="J57" s="263">
        <v>0.62916666666666665</v>
      </c>
      <c r="K57" s="261">
        <f t="shared" si="29"/>
        <v>7.6</v>
      </c>
      <c r="L57" s="262">
        <v>0.29166666666666669</v>
      </c>
      <c r="M57" s="263">
        <v>0.62916666666666665</v>
      </c>
      <c r="N57" s="261">
        <f t="shared" si="30"/>
        <v>7.6</v>
      </c>
      <c r="O57" s="262">
        <v>0.29166666666666669</v>
      </c>
      <c r="P57" s="263">
        <v>0.62916666666666665</v>
      </c>
      <c r="Q57" s="261">
        <f t="shared" si="31"/>
        <v>7.6</v>
      </c>
      <c r="R57" s="262">
        <v>0.29166666666666669</v>
      </c>
      <c r="S57" s="263">
        <v>0.62916666666666665</v>
      </c>
      <c r="T57" s="261">
        <f t="shared" si="32"/>
        <v>7.6</v>
      </c>
      <c r="U57" s="262">
        <v>0.29166666666666669</v>
      </c>
      <c r="V57" s="263">
        <v>0.62916666666666665</v>
      </c>
      <c r="W57" s="261">
        <f t="shared" si="33"/>
        <v>7.6</v>
      </c>
      <c r="X57" s="264">
        <f t="shared" si="26"/>
        <v>38</v>
      </c>
      <c r="AA57" s="265">
        <v>70090</v>
      </c>
      <c r="AB57" s="265" t="s">
        <v>21</v>
      </c>
      <c r="AC57" s="265" t="s">
        <v>394</v>
      </c>
      <c r="AD57" s="267" t="s">
        <v>503</v>
      </c>
      <c r="AE57" s="268" t="s">
        <v>407</v>
      </c>
      <c r="AF57" s="268" t="s">
        <v>408</v>
      </c>
      <c r="AG57" s="268" t="s">
        <v>405</v>
      </c>
      <c r="AH57" s="268" t="s">
        <v>406</v>
      </c>
      <c r="AI57" s="268" t="s">
        <v>407</v>
      </c>
      <c r="AJ57" s="268" t="s">
        <v>408</v>
      </c>
      <c r="AK57" s="268" t="s">
        <v>405</v>
      </c>
      <c r="AL57" s="268" t="s">
        <v>406</v>
      </c>
      <c r="AM57" s="268" t="s">
        <v>407</v>
      </c>
      <c r="AN57" s="268" t="s">
        <v>431</v>
      </c>
      <c r="AO57" s="268" t="s">
        <v>431</v>
      </c>
      <c r="AP57" s="268" t="s">
        <v>431</v>
      </c>
      <c r="AQ57" s="268" t="s">
        <v>431</v>
      </c>
      <c r="AR57" s="268" t="s">
        <v>431</v>
      </c>
      <c r="AS57" s="268" t="s">
        <v>431</v>
      </c>
      <c r="AT57" s="268" t="s">
        <v>431</v>
      </c>
      <c r="AU57" s="268" t="s">
        <v>431</v>
      </c>
      <c r="AV57" s="268" t="s">
        <v>431</v>
      </c>
    </row>
    <row r="58" spans="1:64" s="258" customFormat="1" ht="22.5" customHeight="1">
      <c r="B58" s="259" t="s">
        <v>432</v>
      </c>
      <c r="C58" s="262">
        <v>0.29166666666666669</v>
      </c>
      <c r="D58" s="263">
        <v>0.62916666666666665</v>
      </c>
      <c r="E58" s="261">
        <f t="shared" si="27"/>
        <v>7.6</v>
      </c>
      <c r="F58" s="262">
        <v>0.29166666666666669</v>
      </c>
      <c r="G58" s="263">
        <v>0.62916666666666665</v>
      </c>
      <c r="H58" s="261">
        <f t="shared" si="28"/>
        <v>7.6</v>
      </c>
      <c r="I58" s="262">
        <v>0.29166666666666669</v>
      </c>
      <c r="J58" s="263">
        <v>0.62916666666666665</v>
      </c>
      <c r="K58" s="261">
        <f t="shared" si="29"/>
        <v>7.6</v>
      </c>
      <c r="L58" s="262" t="s">
        <v>424</v>
      </c>
      <c r="M58" s="263" t="s">
        <v>424</v>
      </c>
      <c r="N58" s="261">
        <f t="shared" si="30"/>
        <v>0</v>
      </c>
      <c r="O58" s="262" t="s">
        <v>424</v>
      </c>
      <c r="P58" s="263" t="s">
        <v>424</v>
      </c>
      <c r="Q58" s="261">
        <f t="shared" si="31"/>
        <v>0</v>
      </c>
      <c r="R58" s="262">
        <v>0.29166666666666669</v>
      </c>
      <c r="S58" s="263">
        <v>0.62916666666666665</v>
      </c>
      <c r="T58" s="261">
        <f t="shared" si="32"/>
        <v>7.6</v>
      </c>
      <c r="U58" s="262">
        <v>0.29166666666666669</v>
      </c>
      <c r="V58" s="263">
        <v>0.62916666666666665</v>
      </c>
      <c r="W58" s="261">
        <f t="shared" si="33"/>
        <v>7.6</v>
      </c>
      <c r="X58" s="264">
        <f t="shared" si="26"/>
        <v>38</v>
      </c>
      <c r="AA58" s="265">
        <v>282235</v>
      </c>
      <c r="AB58" s="265" t="s">
        <v>22</v>
      </c>
      <c r="AC58" s="265" t="s">
        <v>394</v>
      </c>
      <c r="AD58" s="267" t="s">
        <v>503</v>
      </c>
      <c r="AE58" s="268" t="s">
        <v>405</v>
      </c>
      <c r="AF58" s="268" t="s">
        <v>406</v>
      </c>
      <c r="AG58" s="268" t="s">
        <v>407</v>
      </c>
      <c r="AH58" s="268" t="s">
        <v>408</v>
      </c>
      <c r="AI58" s="268" t="s">
        <v>405</v>
      </c>
      <c r="AJ58" s="268" t="s">
        <v>406</v>
      </c>
      <c r="AK58" s="268" t="s">
        <v>407</v>
      </c>
      <c r="AL58" s="268" t="s">
        <v>408</v>
      </c>
      <c r="AM58" s="268" t="s">
        <v>405</v>
      </c>
      <c r="AN58" s="268" t="s">
        <v>432</v>
      </c>
      <c r="AO58" s="268" t="s">
        <v>432</v>
      </c>
      <c r="AP58" s="268" t="s">
        <v>432</v>
      </c>
      <c r="AQ58" s="268" t="s">
        <v>432</v>
      </c>
      <c r="AR58" s="268" t="s">
        <v>432</v>
      </c>
      <c r="AS58" s="268" t="s">
        <v>432</v>
      </c>
      <c r="AT58" s="268" t="s">
        <v>432</v>
      </c>
      <c r="AU58" s="268" t="s">
        <v>432</v>
      </c>
      <c r="AV58" s="268" t="s">
        <v>432</v>
      </c>
    </row>
    <row r="59" spans="1:64" s="258" customFormat="1" ht="22.5" customHeight="1">
      <c r="B59" s="259" t="s">
        <v>433</v>
      </c>
      <c r="C59" s="262">
        <v>0.25</v>
      </c>
      <c r="D59" s="263">
        <v>0.60833333333333328</v>
      </c>
      <c r="E59" s="261">
        <f>IF(C59="x",0,((IF((+D59-C59)&lt;0,(D59-C59)+1,D59-C59))*24)-0.6)</f>
        <v>7.9999999999999982</v>
      </c>
      <c r="F59" s="262">
        <v>0.25</v>
      </c>
      <c r="G59" s="263">
        <v>0.60833333333333328</v>
      </c>
      <c r="H59" s="261">
        <f>IF(F59="x",0,((IF((+G59-F59)&lt;0,(G59-F59)+1,G59-F59))*24)-0.6)</f>
        <v>7.9999999999999982</v>
      </c>
      <c r="I59" s="262">
        <v>0.25</v>
      </c>
      <c r="J59" s="263">
        <v>0.60833333333333328</v>
      </c>
      <c r="K59" s="261">
        <f>IF(I59="x",0,((IF((+J59-I59)&lt;0,(J59-I59)+1,J59-I59))*24)-0.6)</f>
        <v>7.9999999999999982</v>
      </c>
      <c r="L59" s="262" t="s">
        <v>424</v>
      </c>
      <c r="M59" s="263" t="s">
        <v>424</v>
      </c>
      <c r="N59" s="261">
        <f>IF(L59="x",0,((IF((+M59-L59)&lt;0,(M59-L59)+1,M59-L59))*24)-0.6)</f>
        <v>0</v>
      </c>
      <c r="O59" s="262" t="s">
        <v>424</v>
      </c>
      <c r="P59" s="263" t="s">
        <v>424</v>
      </c>
      <c r="Q59" s="261">
        <f>IF(O59="x",0,((IF((+P59-O59)&lt;0,(P59-O59)+1,P59-O59))*24)-0.6)</f>
        <v>0</v>
      </c>
      <c r="R59" s="262">
        <v>0.25</v>
      </c>
      <c r="S59" s="263">
        <v>0.60833333333333328</v>
      </c>
      <c r="T59" s="261">
        <f>IF(R59="x",0,((IF((+S59-R59)&lt;0,(S59-R59)+1,S59-R59))*24)-0.6)</f>
        <v>7.9999999999999982</v>
      </c>
      <c r="U59" s="262">
        <v>0.25</v>
      </c>
      <c r="V59" s="263">
        <v>0.60833333333333328</v>
      </c>
      <c r="W59" s="261">
        <f>IF(U59="x",0,((IF((+V59-U59)&lt;0,(V59-U59)+1,V59-U59))*24)-0.6)</f>
        <v>7.9999999999999982</v>
      </c>
      <c r="X59" s="264">
        <f t="shared" si="26"/>
        <v>39.999999999999993</v>
      </c>
      <c r="AA59" s="265">
        <v>703246</v>
      </c>
      <c r="AB59" s="265" t="s">
        <v>26</v>
      </c>
      <c r="AC59" s="265" t="s">
        <v>394</v>
      </c>
      <c r="AD59" s="267" t="s">
        <v>503</v>
      </c>
      <c r="AE59" s="268" t="s">
        <v>406</v>
      </c>
      <c r="AF59" s="268" t="s">
        <v>407</v>
      </c>
      <c r="AG59" s="268" t="s">
        <v>408</v>
      </c>
      <c r="AH59" s="268" t="s">
        <v>405</v>
      </c>
      <c r="AI59" s="268" t="s">
        <v>406</v>
      </c>
      <c r="AJ59" s="268" t="s">
        <v>407</v>
      </c>
      <c r="AK59" s="268" t="s">
        <v>408</v>
      </c>
      <c r="AL59" s="268" t="s">
        <v>405</v>
      </c>
      <c r="AM59" s="268" t="s">
        <v>406</v>
      </c>
      <c r="AN59" s="268" t="s">
        <v>433</v>
      </c>
      <c r="AO59" s="268" t="s">
        <v>433</v>
      </c>
      <c r="AP59" s="268" t="s">
        <v>433</v>
      </c>
      <c r="AQ59" s="268" t="s">
        <v>433</v>
      </c>
      <c r="AR59" s="268" t="s">
        <v>433</v>
      </c>
      <c r="AS59" s="268" t="s">
        <v>433</v>
      </c>
      <c r="AT59" s="268" t="s">
        <v>433</v>
      </c>
      <c r="AU59" s="268" t="s">
        <v>433</v>
      </c>
      <c r="AV59" s="268" t="s">
        <v>433</v>
      </c>
    </row>
    <row r="60" spans="1:64" s="258" customFormat="1" ht="22.5" customHeight="1">
      <c r="B60" s="259" t="s">
        <v>434</v>
      </c>
      <c r="C60" s="262" t="s">
        <v>424</v>
      </c>
      <c r="D60" s="263" t="s">
        <v>424</v>
      </c>
      <c r="E60" s="261">
        <f t="shared" si="27"/>
        <v>0</v>
      </c>
      <c r="F60" s="262" t="s">
        <v>424</v>
      </c>
      <c r="G60" s="263" t="s">
        <v>424</v>
      </c>
      <c r="H60" s="261">
        <f t="shared" si="28"/>
        <v>0</v>
      </c>
      <c r="I60" s="262">
        <v>0.29166666666666669</v>
      </c>
      <c r="J60" s="263">
        <v>0.62916666666666665</v>
      </c>
      <c r="K60" s="261">
        <f t="shared" si="29"/>
        <v>7.6</v>
      </c>
      <c r="L60" s="262">
        <v>0.29166666666666669</v>
      </c>
      <c r="M60" s="263">
        <v>0.62916666666666665</v>
      </c>
      <c r="N60" s="261">
        <f t="shared" si="30"/>
        <v>7.6</v>
      </c>
      <c r="O60" s="262">
        <v>0.29166666666666669</v>
      </c>
      <c r="P60" s="263">
        <v>0.62916666666666665</v>
      </c>
      <c r="Q60" s="261">
        <f t="shared" si="31"/>
        <v>7.6</v>
      </c>
      <c r="R60" s="262">
        <v>0.29166666666666669</v>
      </c>
      <c r="S60" s="263">
        <v>0.62916666666666665</v>
      </c>
      <c r="T60" s="261">
        <f t="shared" si="32"/>
        <v>7.6</v>
      </c>
      <c r="U60" s="262">
        <v>0.29166666666666669</v>
      </c>
      <c r="V60" s="263">
        <v>0.62916666666666665</v>
      </c>
      <c r="W60" s="261">
        <f t="shared" si="33"/>
        <v>7.6</v>
      </c>
      <c r="X60" s="264">
        <f t="shared" ref="X60" si="34">E60+H60+K60+N60+Q60+T60+W60</f>
        <v>38</v>
      </c>
      <c r="AA60" s="265">
        <v>282247</v>
      </c>
      <c r="AB60" s="265" t="s">
        <v>30</v>
      </c>
      <c r="AC60" s="265" t="s">
        <v>394</v>
      </c>
      <c r="AD60" s="267" t="s">
        <v>503</v>
      </c>
      <c r="AE60" s="268" t="s">
        <v>407</v>
      </c>
      <c r="AF60" s="268" t="s">
        <v>408</v>
      </c>
      <c r="AG60" s="268" t="s">
        <v>405</v>
      </c>
      <c r="AH60" s="268" t="s">
        <v>406</v>
      </c>
      <c r="AI60" s="268" t="s">
        <v>407</v>
      </c>
      <c r="AJ60" s="268" t="s">
        <v>408</v>
      </c>
      <c r="AK60" s="268" t="s">
        <v>405</v>
      </c>
      <c r="AL60" s="268" t="s">
        <v>406</v>
      </c>
      <c r="AM60" s="268" t="s">
        <v>407</v>
      </c>
      <c r="AN60" s="268" t="s">
        <v>434</v>
      </c>
      <c r="AO60" s="268" t="s">
        <v>434</v>
      </c>
      <c r="AP60" s="268" t="s">
        <v>434</v>
      </c>
      <c r="AQ60" s="268" t="s">
        <v>434</v>
      </c>
      <c r="AR60" s="268" t="s">
        <v>434</v>
      </c>
      <c r="AS60" s="268" t="s">
        <v>434</v>
      </c>
      <c r="AT60" s="268" t="s">
        <v>434</v>
      </c>
      <c r="AU60" s="268" t="s">
        <v>434</v>
      </c>
      <c r="AV60" s="268" t="s">
        <v>434</v>
      </c>
    </row>
    <row r="61" spans="1:64" s="258" customFormat="1" ht="22.5" customHeight="1">
      <c r="B61" s="272"/>
      <c r="C61" s="1260">
        <f>SUM(E49:E60)</f>
        <v>38.799999999999997</v>
      </c>
      <c r="D61" s="1261"/>
      <c r="E61" s="273"/>
      <c r="F61" s="1260">
        <f>SUM(H49:H60)</f>
        <v>54</v>
      </c>
      <c r="G61" s="1261"/>
      <c r="H61" s="273"/>
      <c r="I61" s="1260">
        <f>SUM(K49:K60)</f>
        <v>69.599999999999994</v>
      </c>
      <c r="J61" s="1261"/>
      <c r="K61" s="273"/>
      <c r="L61" s="1260">
        <f>SUM(N49:N60)</f>
        <v>69.2</v>
      </c>
      <c r="M61" s="1261"/>
      <c r="N61" s="273"/>
      <c r="O61" s="1260">
        <f>SUM(Q49:Q60)</f>
        <v>68.8</v>
      </c>
      <c r="P61" s="1261"/>
      <c r="Q61" s="273"/>
      <c r="R61" s="1260">
        <f>SUM(T49:T60)</f>
        <v>69.2</v>
      </c>
      <c r="S61" s="1261"/>
      <c r="T61" s="273"/>
      <c r="U61" s="1260">
        <f>SUM(W49:W60)</f>
        <v>77.199999999999989</v>
      </c>
      <c r="V61" s="1261"/>
      <c r="W61" s="273"/>
      <c r="X61" s="274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58" customFormat="1" ht="22.5" customHeight="1">
      <c r="B62" s="272"/>
      <c r="X62" s="338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58" customFormat="1" ht="22.5" customHeight="1" thickBot="1">
      <c r="A63" s="277"/>
      <c r="B63" s="286"/>
      <c r="Y63" s="286"/>
      <c r="Z63" s="286"/>
      <c r="AA63" s="286"/>
      <c r="AB63" s="286"/>
      <c r="AC63" s="286"/>
      <c r="AD63" s="286"/>
      <c r="AE63" s="286"/>
      <c r="AF63" s="286"/>
      <c r="AG63" s="286"/>
      <c r="AH63" s="286"/>
      <c r="AI63" s="286"/>
      <c r="AJ63" s="286"/>
      <c r="AK63" s="286"/>
      <c r="AL63" s="286"/>
      <c r="AM63" s="286"/>
      <c r="AN63" s="286"/>
      <c r="AO63" s="286"/>
      <c r="AP63" s="286"/>
      <c r="AQ63" s="286"/>
      <c r="AR63" s="286"/>
      <c r="AS63" s="286"/>
      <c r="AT63" s="286"/>
      <c r="AU63" s="286"/>
      <c r="AV63" s="286"/>
    </row>
    <row r="64" spans="1:64" s="244" customFormat="1" ht="22.5" customHeight="1" thickTop="1">
      <c r="A64" s="252"/>
      <c r="B64" s="239"/>
      <c r="C64" s="240"/>
      <c r="D64" s="240"/>
      <c r="E64" s="240"/>
      <c r="F64" s="239"/>
      <c r="G64" s="240"/>
      <c r="H64" s="240"/>
      <c r="I64" s="240"/>
      <c r="J64" s="240"/>
      <c r="K64" s="240"/>
      <c r="L64" s="240"/>
      <c r="M64" s="240"/>
      <c r="N64" s="240"/>
      <c r="O64" s="240"/>
      <c r="P64" s="240"/>
      <c r="Q64" s="240"/>
      <c r="R64" s="240"/>
      <c r="S64" s="240"/>
      <c r="T64" s="240"/>
      <c r="U64" s="240"/>
      <c r="V64" s="240"/>
      <c r="W64" s="240"/>
      <c r="X64" s="240"/>
      <c r="Y64" s="240"/>
      <c r="Z64" s="240"/>
      <c r="AA64" s="240"/>
      <c r="AB64" s="240"/>
      <c r="AC64" s="240"/>
      <c r="AD64" s="240"/>
      <c r="AE64" s="240"/>
      <c r="AF64" s="240"/>
      <c r="AG64" s="240"/>
      <c r="AH64" s="240"/>
      <c r="AI64" s="240"/>
      <c r="AJ64" s="240"/>
      <c r="AK64" s="240"/>
      <c r="AL64" s="240"/>
      <c r="AM64" s="240"/>
      <c r="AN64" s="240"/>
      <c r="AO64" s="240"/>
      <c r="AP64" s="240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</row>
    <row r="65" spans="2:48" s="258" customFormat="1" ht="22.5" customHeight="1">
      <c r="B65" s="1265" t="s">
        <v>445</v>
      </c>
      <c r="C65" s="1265"/>
      <c r="D65" s="1265"/>
      <c r="E65" s="1265"/>
      <c r="F65" s="1265"/>
      <c r="G65" s="1265"/>
      <c r="H65" s="294"/>
      <c r="I65" s="275"/>
      <c r="J65" s="275"/>
      <c r="K65" s="294"/>
      <c r="L65" s="275"/>
      <c r="M65" s="275"/>
      <c r="N65" s="294"/>
      <c r="O65" s="275"/>
      <c r="P65" s="275"/>
      <c r="Q65" s="294"/>
      <c r="R65" s="275"/>
      <c r="S65" s="275"/>
      <c r="T65" s="294"/>
      <c r="U65" s="275"/>
      <c r="V65" s="275"/>
      <c r="W65" s="294"/>
      <c r="X65" s="275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58" customFormat="1" ht="22.5" customHeight="1">
      <c r="B66" s="275"/>
      <c r="C66" s="275"/>
      <c r="D66" s="275"/>
      <c r="E66" s="294"/>
      <c r="F66" s="275"/>
      <c r="G66" s="275"/>
      <c r="H66" s="294"/>
      <c r="I66" s="275"/>
      <c r="J66" s="275"/>
      <c r="K66" s="294"/>
      <c r="L66" s="275"/>
      <c r="M66" s="275"/>
      <c r="N66" s="294"/>
      <c r="O66" s="275"/>
      <c r="P66" s="275"/>
      <c r="Q66" s="294"/>
      <c r="R66" s="275"/>
      <c r="S66" s="275"/>
      <c r="T66" s="294"/>
      <c r="U66" s="275"/>
      <c r="V66" s="275"/>
      <c r="W66" s="294"/>
      <c r="X66" s="275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58" customFormat="1" ht="22.5" customHeight="1">
      <c r="B67" s="1264" t="s">
        <v>506</v>
      </c>
      <c r="C67" s="1264"/>
      <c r="D67" s="1264"/>
      <c r="E67" s="1264"/>
      <c r="F67" s="1264"/>
      <c r="G67" s="1264"/>
      <c r="H67" s="294"/>
      <c r="I67" s="275"/>
      <c r="J67" s="275"/>
      <c r="K67" s="294"/>
      <c r="L67" s="275"/>
      <c r="M67" s="275"/>
      <c r="N67" s="294"/>
      <c r="O67" s="275"/>
      <c r="P67" s="275"/>
      <c r="Q67" s="294"/>
      <c r="R67" s="275"/>
      <c r="S67" s="275"/>
      <c r="T67" s="294"/>
      <c r="U67" s="275"/>
      <c r="V67" s="275"/>
      <c r="W67" s="294"/>
      <c r="X67" s="275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58" customFormat="1" ht="22.5" customHeight="1" thickBot="1">
      <c r="B68" s="278"/>
      <c r="C68" s="1266" t="s">
        <v>37</v>
      </c>
      <c r="D68" s="1259"/>
      <c r="E68" s="294"/>
      <c r="F68" s="1259" t="s">
        <v>38</v>
      </c>
      <c r="G68" s="1259"/>
      <c r="H68" s="294"/>
      <c r="I68" s="1259" t="s">
        <v>39</v>
      </c>
      <c r="J68" s="1259"/>
      <c r="K68" s="294"/>
      <c r="L68" s="1259" t="s">
        <v>40</v>
      </c>
      <c r="M68" s="1259"/>
      <c r="N68" s="294"/>
      <c r="O68" s="1259" t="s">
        <v>41</v>
      </c>
      <c r="P68" s="1259"/>
      <c r="Q68" s="294"/>
      <c r="R68" s="1259" t="s">
        <v>42</v>
      </c>
      <c r="S68" s="1259"/>
      <c r="T68" s="294"/>
      <c r="U68" s="1259" t="s">
        <v>43</v>
      </c>
      <c r="V68" s="1259"/>
      <c r="W68" s="294"/>
      <c r="X68" s="296" t="s">
        <v>387</v>
      </c>
      <c r="AA68" s="281" t="s">
        <v>388</v>
      </c>
      <c r="AB68" s="281" t="s">
        <v>389</v>
      </c>
      <c r="AC68" s="281" t="s">
        <v>390</v>
      </c>
      <c r="AD68" s="282" t="s">
        <v>391</v>
      </c>
      <c r="AE68" s="283">
        <v>41778</v>
      </c>
      <c r="AF68" s="283">
        <v>41785</v>
      </c>
      <c r="AG68" s="283">
        <v>41792</v>
      </c>
      <c r="AH68" s="283">
        <v>41799</v>
      </c>
      <c r="AI68" s="283">
        <v>41806</v>
      </c>
      <c r="AJ68" s="283">
        <v>41813</v>
      </c>
      <c r="AK68" s="283">
        <v>41820</v>
      </c>
      <c r="AL68" s="283">
        <v>41827</v>
      </c>
      <c r="AM68" s="283">
        <v>41834</v>
      </c>
      <c r="AN68" s="305">
        <f>AN48</f>
        <v>45873</v>
      </c>
      <c r="AO68" s="305">
        <f>AO48</f>
        <v>45880</v>
      </c>
      <c r="AP68" s="305">
        <f t="shared" ref="AP68:AV68" si="35">AP48</f>
        <v>45887</v>
      </c>
      <c r="AQ68" s="305">
        <f t="shared" si="35"/>
        <v>45894</v>
      </c>
      <c r="AR68" s="305">
        <f t="shared" si="35"/>
        <v>45901</v>
      </c>
      <c r="AS68" s="305">
        <f t="shared" si="35"/>
        <v>45908</v>
      </c>
      <c r="AT68" s="305">
        <f t="shared" si="35"/>
        <v>45915</v>
      </c>
      <c r="AU68" s="305">
        <f t="shared" si="35"/>
        <v>45922</v>
      </c>
      <c r="AV68" s="305">
        <f t="shared" si="35"/>
        <v>45929</v>
      </c>
    </row>
    <row r="69" spans="2:48" s="258" customFormat="1" ht="22.5" customHeight="1" thickTop="1">
      <c r="B69" s="259" t="s">
        <v>409</v>
      </c>
      <c r="C69" s="262">
        <v>0.29166666666666669</v>
      </c>
      <c r="D69" s="263">
        <v>0.54583333333333328</v>
      </c>
      <c r="E69" s="261">
        <f>IF(C69="x",0,((IF((+D69-C69)&lt;0,(D69-C69)+1,D69-C69))*24)-0.5)</f>
        <v>5.5999999999999979</v>
      </c>
      <c r="F69" s="262">
        <v>0.29166666666666669</v>
      </c>
      <c r="G69" s="263">
        <v>0.54583333333333328</v>
      </c>
      <c r="H69" s="261">
        <f>IF(F69="x",0,((IF((+G69-F69)&lt;0,(G69-F69)+1,G69-F69))*24)-0.5)</f>
        <v>5.5999999999999979</v>
      </c>
      <c r="I69" s="262" t="s">
        <v>424</v>
      </c>
      <c r="J69" s="263" t="s">
        <v>424</v>
      </c>
      <c r="K69" s="261">
        <f>IF(I69="x",0,((IF((+J69-I69)&lt;0,(J69-I69)+1,J69-I69))*24)-0.5)</f>
        <v>0</v>
      </c>
      <c r="L69" s="262" t="s">
        <v>424</v>
      </c>
      <c r="M69" s="263" t="s">
        <v>424</v>
      </c>
      <c r="N69" s="261">
        <f>IF(L69="x",0,((IF((+M69-L69)&lt;0,(M69-L69)+1,M69-L69))*24)-0.5)</f>
        <v>0</v>
      </c>
      <c r="O69" s="262">
        <v>0.29166666666666669</v>
      </c>
      <c r="P69" s="263">
        <v>0.54583333333333328</v>
      </c>
      <c r="Q69" s="261">
        <f>IF(O69="x",0,((IF((+P69-O69)&lt;0,(P69-O69)+1,P69-O69))*24)-0.5)</f>
        <v>5.5999999999999979</v>
      </c>
      <c r="R69" s="262">
        <v>0.29166666666666669</v>
      </c>
      <c r="S69" s="263">
        <v>0.54583333333333328</v>
      </c>
      <c r="T69" s="261">
        <f>IF(R69="x",0,((IF((+S69-R69)&lt;0,(S69-R69)+1,S69-R69))*24)-0.5)</f>
        <v>5.5999999999999979</v>
      </c>
      <c r="U69" s="262">
        <v>0.29166666666666669</v>
      </c>
      <c r="V69" s="263">
        <v>0.54583333333333328</v>
      </c>
      <c r="W69" s="261">
        <f>IF(U69="x",0,((IF((+V69-U69)&lt;0,(V69-U69)+1,V69-U69))*24)-0.5)</f>
        <v>5.5999999999999979</v>
      </c>
      <c r="X69" s="264">
        <f>E69+H69+K69+N69+Q69+T69+W69</f>
        <v>27.999999999999989</v>
      </c>
      <c r="AA69" s="265">
        <v>390</v>
      </c>
      <c r="AB69" s="265" t="s">
        <v>24</v>
      </c>
      <c r="AC69" s="265" t="s">
        <v>394</v>
      </c>
      <c r="AD69" s="267" t="s">
        <v>503</v>
      </c>
      <c r="AE69" s="268" t="s">
        <v>405</v>
      </c>
      <c r="AF69" s="268" t="s">
        <v>406</v>
      </c>
      <c r="AG69" s="268" t="s">
        <v>407</v>
      </c>
      <c r="AH69" s="268" t="s">
        <v>408</v>
      </c>
      <c r="AI69" s="268" t="s">
        <v>405</v>
      </c>
      <c r="AJ69" s="268" t="s">
        <v>406</v>
      </c>
      <c r="AK69" s="268" t="s">
        <v>407</v>
      </c>
      <c r="AL69" s="268" t="s">
        <v>408</v>
      </c>
      <c r="AM69" s="268" t="s">
        <v>405</v>
      </c>
      <c r="AN69" s="306" t="s">
        <v>409</v>
      </c>
      <c r="AO69" s="306" t="s">
        <v>409</v>
      </c>
      <c r="AP69" s="306" t="s">
        <v>409</v>
      </c>
      <c r="AQ69" s="306" t="s">
        <v>409</v>
      </c>
      <c r="AR69" s="306" t="s">
        <v>409</v>
      </c>
      <c r="AS69" s="306" t="s">
        <v>409</v>
      </c>
      <c r="AT69" s="306" t="s">
        <v>409</v>
      </c>
      <c r="AU69" s="306" t="s">
        <v>409</v>
      </c>
      <c r="AV69" s="306" t="s">
        <v>409</v>
      </c>
    </row>
    <row r="70" spans="2:48" s="258" customFormat="1" ht="22.5" customHeight="1">
      <c r="B70" s="259" t="s">
        <v>410</v>
      </c>
      <c r="C70" s="262" t="s">
        <v>424</v>
      </c>
      <c r="D70" s="263" t="s">
        <v>424</v>
      </c>
      <c r="E70" s="261">
        <f>IF(C70="x",0,((IF((+D70-C70)&lt;0,(D70-C70)+1,D70-C70))*24)-0.5)</f>
        <v>0</v>
      </c>
      <c r="F70" s="262" t="s">
        <v>424</v>
      </c>
      <c r="G70" s="263" t="s">
        <v>424</v>
      </c>
      <c r="H70" s="261">
        <f>IF(F70="x",0,((IF((+G70-F70)&lt;0,(G70-F70)+1,G70-F70))*24)-0.5)</f>
        <v>0</v>
      </c>
      <c r="I70" s="262">
        <v>0.29166666666666669</v>
      </c>
      <c r="J70" s="263">
        <v>0.62916666666666665</v>
      </c>
      <c r="K70" s="261">
        <f>IF(I70="x",0,((IF((+J70-I70)&lt;0,(J70-I70)+1,J70-I70))*24)-0.5)</f>
        <v>7.6</v>
      </c>
      <c r="L70" s="262">
        <v>0.29166666666666669</v>
      </c>
      <c r="M70" s="263">
        <v>0.62916666666666665</v>
      </c>
      <c r="N70" s="261">
        <f>IF(L70="x",0,((IF((+M70-L70)&lt;0,(M70-L70)+1,M70-L70))*24)-0.5)</f>
        <v>7.6</v>
      </c>
      <c r="O70" s="262">
        <v>0.29166666666666669</v>
      </c>
      <c r="P70" s="263">
        <v>0.62916666666666665</v>
      </c>
      <c r="Q70" s="261">
        <f>IF(O70="x",0,((IF((+P70-O70)&lt;0,(P70-O70)+1,P70-O70))*24)-0.5)</f>
        <v>7.6</v>
      </c>
      <c r="R70" s="262">
        <v>0.29166666666666669</v>
      </c>
      <c r="S70" s="263">
        <v>0.62916666666666665</v>
      </c>
      <c r="T70" s="261">
        <f>IF(R70="x",0,((IF((+S70-R70)&lt;0,(S70-R70)+1,S70-R70))*24)-0.5)</f>
        <v>7.6</v>
      </c>
      <c r="U70" s="262">
        <v>0.29166666666666669</v>
      </c>
      <c r="V70" s="263">
        <v>0.62916666666666665</v>
      </c>
      <c r="W70" s="261">
        <f>IF(U70="x",0,((IF((+V70-U70)&lt;0,(V70-U70)+1,V70-U70))*24)-0.5)</f>
        <v>7.6</v>
      </c>
      <c r="X70" s="264">
        <f t="shared" ref="X70:X80" si="36">E70+H70+K70+N70+Q70+T70+W70</f>
        <v>38</v>
      </c>
      <c r="AA70" s="265">
        <v>21180</v>
      </c>
      <c r="AB70" s="265" t="s">
        <v>570</v>
      </c>
      <c r="AC70" s="265" t="s">
        <v>394</v>
      </c>
      <c r="AD70" s="267" t="s">
        <v>503</v>
      </c>
      <c r="AE70" s="268" t="s">
        <v>406</v>
      </c>
      <c r="AF70" s="268" t="s">
        <v>407</v>
      </c>
      <c r="AG70" s="268" t="s">
        <v>408</v>
      </c>
      <c r="AH70" s="268" t="s">
        <v>405</v>
      </c>
      <c r="AI70" s="268" t="s">
        <v>406</v>
      </c>
      <c r="AJ70" s="268" t="s">
        <v>407</v>
      </c>
      <c r="AK70" s="268" t="s">
        <v>408</v>
      </c>
      <c r="AL70" s="268" t="s">
        <v>405</v>
      </c>
      <c r="AM70" s="268" t="s">
        <v>406</v>
      </c>
      <c r="AN70" s="306" t="s">
        <v>410</v>
      </c>
      <c r="AO70" s="306" t="s">
        <v>410</v>
      </c>
      <c r="AP70" s="306" t="s">
        <v>410</v>
      </c>
      <c r="AQ70" s="306" t="s">
        <v>410</v>
      </c>
      <c r="AR70" s="306" t="s">
        <v>410</v>
      </c>
      <c r="AS70" s="306" t="s">
        <v>410</v>
      </c>
      <c r="AT70" s="306" t="s">
        <v>410</v>
      </c>
      <c r="AU70" s="306" t="s">
        <v>410</v>
      </c>
      <c r="AV70" s="306" t="s">
        <v>410</v>
      </c>
    </row>
    <row r="71" spans="2:48" s="258" customFormat="1" ht="22.5" customHeight="1">
      <c r="B71" s="259" t="s">
        <v>435</v>
      </c>
      <c r="C71" s="262" t="s">
        <v>424</v>
      </c>
      <c r="D71" s="263" t="s">
        <v>424</v>
      </c>
      <c r="E71" s="261">
        <f t="shared" ref="E71:E72" si="37">IF(C71="x",0,((IF((+D71-C71)&lt;0,(D71-C71)+1,D71-C71))*24)-0.5)</f>
        <v>0</v>
      </c>
      <c r="F71" s="262" t="s">
        <v>424</v>
      </c>
      <c r="G71" s="263" t="s">
        <v>424</v>
      </c>
      <c r="H71" s="261">
        <f t="shared" ref="H71:H72" si="38">IF(F71="x",0,((IF((+G71-F71)&lt;0,(G71-F71)+1,G71-F71))*24)-0.5)</f>
        <v>0</v>
      </c>
      <c r="I71" s="262" t="s">
        <v>424</v>
      </c>
      <c r="J71" s="263" t="s">
        <v>424</v>
      </c>
      <c r="K71" s="261">
        <f t="shared" ref="K71:K72" si="39">IF(I71="x",0,((IF((+J71-I71)&lt;0,(J71-I71)+1,J71-I71))*24)-0.5)</f>
        <v>0</v>
      </c>
      <c r="L71" s="262">
        <v>0.29166666666666669</v>
      </c>
      <c r="M71" s="263">
        <v>0.62916666666666665</v>
      </c>
      <c r="N71" s="261">
        <f t="shared" ref="N71:N72" si="40">IF(L71="x",0,((IF((+M71-L71)&lt;0,(M71-L71)+1,M71-L71))*24)-0.5)</f>
        <v>7.6</v>
      </c>
      <c r="O71" s="262">
        <v>0.29166666666666669</v>
      </c>
      <c r="P71" s="263">
        <v>0.62916666666666665</v>
      </c>
      <c r="Q71" s="261">
        <f t="shared" ref="Q71:Q72" si="41">IF(O71="x",0,((IF((+P71-O71)&lt;0,(P71-O71)+1,P71-O71))*24)-0.5)</f>
        <v>7.6</v>
      </c>
      <c r="R71" s="262" t="s">
        <v>424</v>
      </c>
      <c r="S71" s="263" t="s">
        <v>424</v>
      </c>
      <c r="T71" s="261">
        <f t="shared" ref="T71:T72" si="42">IF(R71="x",0,((IF((+S71-R71)&lt;0,(S71-R71)+1,S71-R71))*24)-0.5)</f>
        <v>0</v>
      </c>
      <c r="U71" s="262" t="s">
        <v>424</v>
      </c>
      <c r="V71" s="263" t="s">
        <v>424</v>
      </c>
      <c r="W71" s="261">
        <f t="shared" ref="W71:W72" si="43">IF(U71="x",0,((IF((+V71-U71)&lt;0,(V71-U71)+1,V71-U71))*24)-0.5)</f>
        <v>0</v>
      </c>
      <c r="X71" s="264">
        <f t="shared" si="36"/>
        <v>15.2</v>
      </c>
      <c r="AA71" s="265">
        <v>932974</v>
      </c>
      <c r="AB71" s="265" t="s">
        <v>575</v>
      </c>
      <c r="AC71" s="265" t="s">
        <v>394</v>
      </c>
      <c r="AD71" s="267" t="s">
        <v>504</v>
      </c>
      <c r="AE71" s="268" t="s">
        <v>407</v>
      </c>
      <c r="AF71" s="268" t="s">
        <v>408</v>
      </c>
      <c r="AG71" s="268" t="s">
        <v>405</v>
      </c>
      <c r="AH71" s="268" t="s">
        <v>406</v>
      </c>
      <c r="AI71" s="268" t="s">
        <v>407</v>
      </c>
      <c r="AJ71" s="268" t="s">
        <v>408</v>
      </c>
      <c r="AK71" s="268" t="s">
        <v>405</v>
      </c>
      <c r="AL71" s="268" t="s">
        <v>406</v>
      </c>
      <c r="AM71" s="268" t="s">
        <v>407</v>
      </c>
      <c r="AN71" s="306" t="s">
        <v>435</v>
      </c>
      <c r="AO71" s="306" t="s">
        <v>435</v>
      </c>
      <c r="AP71" s="306" t="s">
        <v>435</v>
      </c>
      <c r="AQ71" s="306" t="s">
        <v>435</v>
      </c>
      <c r="AR71" s="306" t="s">
        <v>435</v>
      </c>
      <c r="AS71" s="306" t="s">
        <v>435</v>
      </c>
      <c r="AT71" s="306" t="s">
        <v>435</v>
      </c>
      <c r="AU71" s="306" t="s">
        <v>435</v>
      </c>
      <c r="AV71" s="306" t="s">
        <v>435</v>
      </c>
    </row>
    <row r="72" spans="2:48" s="258" customFormat="1" ht="22.5" customHeight="1">
      <c r="B72" s="259" t="s">
        <v>436</v>
      </c>
      <c r="C72" s="262">
        <v>0.29166666666666669</v>
      </c>
      <c r="D72" s="263">
        <v>0.62916666666666665</v>
      </c>
      <c r="E72" s="261">
        <f t="shared" si="37"/>
        <v>7.6</v>
      </c>
      <c r="F72" s="262">
        <v>0.29166666666666669</v>
      </c>
      <c r="G72" s="263">
        <v>0.62916666666666665</v>
      </c>
      <c r="H72" s="261">
        <f t="shared" si="38"/>
        <v>7.6</v>
      </c>
      <c r="I72" s="262" t="s">
        <v>424</v>
      </c>
      <c r="J72" s="263" t="s">
        <v>424</v>
      </c>
      <c r="K72" s="261">
        <f t="shared" si="39"/>
        <v>0</v>
      </c>
      <c r="L72" s="262">
        <v>0.29166666666666669</v>
      </c>
      <c r="M72" s="263">
        <v>0.62916666666666665</v>
      </c>
      <c r="N72" s="261">
        <f t="shared" si="40"/>
        <v>7.6</v>
      </c>
      <c r="O72" s="262" t="s">
        <v>424</v>
      </c>
      <c r="P72" s="263" t="s">
        <v>424</v>
      </c>
      <c r="Q72" s="261">
        <f t="shared" si="41"/>
        <v>0</v>
      </c>
      <c r="R72" s="262" t="s">
        <v>424</v>
      </c>
      <c r="S72" s="263" t="s">
        <v>424</v>
      </c>
      <c r="T72" s="261">
        <f t="shared" si="42"/>
        <v>0</v>
      </c>
      <c r="U72" s="262" t="s">
        <v>424</v>
      </c>
      <c r="V72" s="263" t="s">
        <v>424</v>
      </c>
      <c r="W72" s="261">
        <f t="shared" si="43"/>
        <v>0</v>
      </c>
      <c r="X72" s="264">
        <f t="shared" si="36"/>
        <v>22.799999999999997</v>
      </c>
      <c r="AA72" s="265">
        <v>703928</v>
      </c>
      <c r="AB72" s="265" t="s">
        <v>577</v>
      </c>
      <c r="AC72" s="265" t="s">
        <v>394</v>
      </c>
      <c r="AD72" s="267" t="s">
        <v>504</v>
      </c>
      <c r="AE72" s="268" t="s">
        <v>405</v>
      </c>
      <c r="AF72" s="268" t="s">
        <v>406</v>
      </c>
      <c r="AG72" s="268" t="s">
        <v>407</v>
      </c>
      <c r="AH72" s="268" t="s">
        <v>408</v>
      </c>
      <c r="AI72" s="268" t="s">
        <v>405</v>
      </c>
      <c r="AJ72" s="268" t="s">
        <v>406</v>
      </c>
      <c r="AK72" s="268" t="s">
        <v>407</v>
      </c>
      <c r="AL72" s="268" t="s">
        <v>408</v>
      </c>
      <c r="AM72" s="268" t="s">
        <v>405</v>
      </c>
      <c r="AN72" s="306" t="s">
        <v>436</v>
      </c>
      <c r="AO72" s="306" t="s">
        <v>436</v>
      </c>
      <c r="AP72" s="306" t="s">
        <v>436</v>
      </c>
      <c r="AQ72" s="306" t="s">
        <v>436</v>
      </c>
      <c r="AR72" s="306" t="s">
        <v>436</v>
      </c>
      <c r="AS72" s="306" t="s">
        <v>436</v>
      </c>
      <c r="AT72" s="306" t="s">
        <v>436</v>
      </c>
      <c r="AU72" s="306" t="s">
        <v>436</v>
      </c>
      <c r="AV72" s="306" t="s">
        <v>436</v>
      </c>
    </row>
    <row r="73" spans="2:48" s="258" customFormat="1" ht="22.5" customHeight="1">
      <c r="B73" s="259" t="s">
        <v>437</v>
      </c>
      <c r="C73" s="262">
        <v>0.66666666666666663</v>
      </c>
      <c r="D73" s="263">
        <v>4.1666666666666666E-3</v>
      </c>
      <c r="E73" s="261">
        <f>IF(C73="x",0,((IF((+D73-C73)&lt;0,(D73-C73)+1,D73-C73))*24)-0.6)</f>
        <v>7.5000000000000018</v>
      </c>
      <c r="F73" s="262" t="s">
        <v>424</v>
      </c>
      <c r="G73" s="263" t="s">
        <v>424</v>
      </c>
      <c r="H73" s="261">
        <f>IF(F73="x",0,((IF((+G73-F73)&lt;0,(G73-F73)+1,G73-F73))*24)-0.6)</f>
        <v>0</v>
      </c>
      <c r="I73" s="262">
        <v>0.66666666666666663</v>
      </c>
      <c r="J73" s="263">
        <v>4.1666666666666666E-3</v>
      </c>
      <c r="K73" s="261">
        <f>IF(I73="x",0,((IF((+J73-I73)&lt;0,(J73-I73)+1,J73-I73))*24)-0.6)</f>
        <v>7.5000000000000018</v>
      </c>
      <c r="L73" s="262">
        <v>0.66666666666666663</v>
      </c>
      <c r="M73" s="263">
        <v>4.1666666666666666E-3</v>
      </c>
      <c r="N73" s="261">
        <f>IF(L73="x",0,((IF((+M73-L73)&lt;0,(M73-L73)+1,M73-L73))*24)-0.6)</f>
        <v>7.5000000000000018</v>
      </c>
      <c r="O73" s="262" t="s">
        <v>424</v>
      </c>
      <c r="P73" s="263" t="s">
        <v>424</v>
      </c>
      <c r="Q73" s="261">
        <f>IF(O73="x",0,((IF((+P73-O73)&lt;0,(P73-O73)+1,P73-O73))*24)-0.6)</f>
        <v>0</v>
      </c>
      <c r="R73" s="262">
        <v>0.66666666666666663</v>
      </c>
      <c r="S73" s="263">
        <v>4.1666666666666666E-3</v>
      </c>
      <c r="T73" s="261">
        <f>IF(R73="x",0,((IF((+S73-R73)&lt;0,(S73-R73)+1,S73-R73))*24)-0.6)</f>
        <v>7.5000000000000018</v>
      </c>
      <c r="U73" s="262">
        <v>0.66666666666666663</v>
      </c>
      <c r="V73" s="263">
        <v>4.1666666666666666E-3</v>
      </c>
      <c r="W73" s="261">
        <f>IF(U73="x",0,((IF((+V73-U73)&lt;0,(V73-U73)+1,V73-U73))*24)-0.6)</f>
        <v>7.5000000000000018</v>
      </c>
      <c r="X73" s="264">
        <f t="shared" si="36"/>
        <v>37.500000000000007</v>
      </c>
      <c r="AA73" s="265">
        <v>1059</v>
      </c>
      <c r="AB73" s="265" t="s">
        <v>579</v>
      </c>
      <c r="AC73" s="265" t="s">
        <v>394</v>
      </c>
      <c r="AD73" s="267" t="s">
        <v>503</v>
      </c>
      <c r="AE73" s="268" t="s">
        <v>406</v>
      </c>
      <c r="AF73" s="268" t="s">
        <v>407</v>
      </c>
      <c r="AG73" s="268" t="s">
        <v>408</v>
      </c>
      <c r="AH73" s="268" t="s">
        <v>405</v>
      </c>
      <c r="AI73" s="268" t="s">
        <v>406</v>
      </c>
      <c r="AJ73" s="268" t="s">
        <v>407</v>
      </c>
      <c r="AK73" s="268" t="s">
        <v>408</v>
      </c>
      <c r="AL73" s="268" t="s">
        <v>405</v>
      </c>
      <c r="AM73" s="268" t="s">
        <v>406</v>
      </c>
      <c r="AN73" s="306" t="s">
        <v>437</v>
      </c>
      <c r="AO73" s="306" t="s">
        <v>437</v>
      </c>
      <c r="AP73" s="306" t="s">
        <v>437</v>
      </c>
      <c r="AQ73" s="306" t="s">
        <v>437</v>
      </c>
      <c r="AR73" s="306" t="s">
        <v>437</v>
      </c>
      <c r="AS73" s="306" t="s">
        <v>437</v>
      </c>
      <c r="AT73" s="306" t="s">
        <v>437</v>
      </c>
      <c r="AU73" s="306" t="s">
        <v>437</v>
      </c>
      <c r="AV73" s="306" t="s">
        <v>437</v>
      </c>
    </row>
    <row r="74" spans="2:48" s="258" customFormat="1" ht="22.5" customHeight="1">
      <c r="B74" s="259" t="s">
        <v>438</v>
      </c>
      <c r="C74" s="262" t="s">
        <v>424</v>
      </c>
      <c r="D74" s="263" t="s">
        <v>424</v>
      </c>
      <c r="E74" s="261">
        <f t="shared" ref="E74:E78" si="44">IF(C74="x",0,((IF((+D74-C74)&lt;0,(D74-C74)+1,D74-C74))*24)-0.5)</f>
        <v>0</v>
      </c>
      <c r="F74" s="262">
        <v>0.29166666666666669</v>
      </c>
      <c r="G74" s="263">
        <v>0.62916666666666665</v>
      </c>
      <c r="H74" s="261">
        <f t="shared" ref="H74:H78" si="45">IF(F74="x",0,((IF((+G74-F74)&lt;0,(G74-F74)+1,G74-F74))*24)-0.5)</f>
        <v>7.6</v>
      </c>
      <c r="I74" s="262">
        <v>0.29166666666666669</v>
      </c>
      <c r="J74" s="263">
        <v>0.62916666666666665</v>
      </c>
      <c r="K74" s="261">
        <f t="shared" ref="K74:K78" si="46">IF(I74="x",0,((IF((+J74-I74)&lt;0,(J74-I74)+1,J74-I74))*24)-0.5)</f>
        <v>7.6</v>
      </c>
      <c r="L74" s="262">
        <v>0.29166666666666669</v>
      </c>
      <c r="M74" s="263">
        <v>0.62916666666666665</v>
      </c>
      <c r="N74" s="261">
        <f t="shared" ref="N74:N78" si="47">IF(L74="x",0,((IF((+M74-L74)&lt;0,(M74-L74)+1,M74-L74))*24)-0.5)</f>
        <v>7.6</v>
      </c>
      <c r="O74" s="262">
        <v>0.29166666666666669</v>
      </c>
      <c r="P74" s="263">
        <v>0.62916666666666665</v>
      </c>
      <c r="Q74" s="261">
        <f t="shared" ref="Q74:Q78" si="48">IF(O74="x",0,((IF((+P74-O74)&lt;0,(P74-O74)+1,P74-O74))*24)-0.5)</f>
        <v>7.6</v>
      </c>
      <c r="R74" s="262">
        <v>0.29166666666666669</v>
      </c>
      <c r="S74" s="263">
        <v>0.62916666666666665</v>
      </c>
      <c r="T74" s="261">
        <f t="shared" ref="T74:T78" si="49">IF(R74="x",0,((IF((+S74-R74)&lt;0,(S74-R74)+1,S74-R74))*24)-0.5)</f>
        <v>7.6</v>
      </c>
      <c r="U74" s="262" t="s">
        <v>424</v>
      </c>
      <c r="V74" s="263" t="s">
        <v>424</v>
      </c>
      <c r="W74" s="261">
        <f t="shared" ref="W74:W78" si="50">IF(U74="x",0,((IF((+V74-U74)&lt;0,(V74-U74)+1,V74-U74))*24)-0.5)</f>
        <v>0</v>
      </c>
      <c r="X74" s="264">
        <f t="shared" si="36"/>
        <v>38</v>
      </c>
      <c r="AA74" s="265">
        <v>414</v>
      </c>
      <c r="AB74" s="265" t="s">
        <v>581</v>
      </c>
      <c r="AC74" s="265" t="s">
        <v>394</v>
      </c>
      <c r="AD74" s="267" t="s">
        <v>503</v>
      </c>
      <c r="AE74" s="268" t="s">
        <v>407</v>
      </c>
      <c r="AF74" s="268" t="s">
        <v>408</v>
      </c>
      <c r="AG74" s="268" t="s">
        <v>405</v>
      </c>
      <c r="AH74" s="268" t="s">
        <v>406</v>
      </c>
      <c r="AI74" s="268" t="s">
        <v>407</v>
      </c>
      <c r="AJ74" s="268" t="s">
        <v>408</v>
      </c>
      <c r="AK74" s="268" t="s">
        <v>405</v>
      </c>
      <c r="AL74" s="268" t="s">
        <v>406</v>
      </c>
      <c r="AM74" s="268" t="s">
        <v>407</v>
      </c>
      <c r="AN74" s="306" t="s">
        <v>438</v>
      </c>
      <c r="AO74" s="306" t="s">
        <v>438</v>
      </c>
      <c r="AP74" s="306" t="s">
        <v>438</v>
      </c>
      <c r="AQ74" s="306" t="s">
        <v>438</v>
      </c>
      <c r="AR74" s="306" t="s">
        <v>438</v>
      </c>
      <c r="AS74" s="306" t="s">
        <v>438</v>
      </c>
      <c r="AT74" s="306" t="s">
        <v>438</v>
      </c>
      <c r="AU74" s="306" t="s">
        <v>438</v>
      </c>
      <c r="AV74" s="306" t="s">
        <v>438</v>
      </c>
    </row>
    <row r="75" spans="2:48" s="258" customFormat="1" ht="22.5" customHeight="1">
      <c r="B75" s="259" t="s">
        <v>439</v>
      </c>
      <c r="C75" s="262" t="s">
        <v>424</v>
      </c>
      <c r="D75" s="263" t="s">
        <v>424</v>
      </c>
      <c r="E75" s="261">
        <f t="shared" si="44"/>
        <v>0</v>
      </c>
      <c r="F75" s="262">
        <v>0.25</v>
      </c>
      <c r="G75" s="263">
        <v>0.58750000000000002</v>
      </c>
      <c r="H75" s="261">
        <f t="shared" si="45"/>
        <v>7.6000000000000014</v>
      </c>
      <c r="I75" s="262">
        <v>0.25</v>
      </c>
      <c r="J75" s="263">
        <v>0.58750000000000002</v>
      </c>
      <c r="K75" s="261">
        <f t="shared" si="46"/>
        <v>7.6000000000000014</v>
      </c>
      <c r="L75" s="262">
        <v>0.25</v>
      </c>
      <c r="M75" s="263">
        <v>0.58750000000000002</v>
      </c>
      <c r="N75" s="261">
        <f t="shared" si="47"/>
        <v>7.6000000000000014</v>
      </c>
      <c r="O75" s="262">
        <v>0.25</v>
      </c>
      <c r="P75" s="263">
        <v>0.58750000000000002</v>
      </c>
      <c r="Q75" s="261">
        <f t="shared" si="48"/>
        <v>7.6000000000000014</v>
      </c>
      <c r="R75" s="262">
        <v>0.25</v>
      </c>
      <c r="S75" s="263">
        <v>0.58750000000000002</v>
      </c>
      <c r="T75" s="261">
        <f t="shared" si="49"/>
        <v>7.6000000000000014</v>
      </c>
      <c r="U75" s="262" t="s">
        <v>424</v>
      </c>
      <c r="V75" s="263" t="s">
        <v>424</v>
      </c>
      <c r="W75" s="261">
        <f t="shared" si="50"/>
        <v>0</v>
      </c>
      <c r="X75" s="264">
        <f t="shared" si="36"/>
        <v>38.000000000000007</v>
      </c>
      <c r="AA75" s="265">
        <v>1090</v>
      </c>
      <c r="AB75" s="265" t="s">
        <v>582</v>
      </c>
      <c r="AC75" s="265" t="s">
        <v>394</v>
      </c>
      <c r="AD75" s="267" t="s">
        <v>503</v>
      </c>
      <c r="AE75" s="268" t="s">
        <v>405</v>
      </c>
      <c r="AF75" s="268" t="s">
        <v>406</v>
      </c>
      <c r="AG75" s="268" t="s">
        <v>407</v>
      </c>
      <c r="AH75" s="268" t="s">
        <v>408</v>
      </c>
      <c r="AI75" s="268" t="s">
        <v>405</v>
      </c>
      <c r="AJ75" s="268" t="s">
        <v>406</v>
      </c>
      <c r="AK75" s="268" t="s">
        <v>407</v>
      </c>
      <c r="AL75" s="268" t="s">
        <v>408</v>
      </c>
      <c r="AM75" s="268" t="s">
        <v>405</v>
      </c>
      <c r="AN75" s="306" t="s">
        <v>439</v>
      </c>
      <c r="AO75" s="306" t="s">
        <v>439</v>
      </c>
      <c r="AP75" s="306" t="s">
        <v>439</v>
      </c>
      <c r="AQ75" s="306" t="s">
        <v>439</v>
      </c>
      <c r="AR75" s="306" t="s">
        <v>439</v>
      </c>
      <c r="AS75" s="306" t="s">
        <v>439</v>
      </c>
      <c r="AT75" s="306" t="s">
        <v>439</v>
      </c>
      <c r="AU75" s="306" t="s">
        <v>439</v>
      </c>
      <c r="AV75" s="306" t="s">
        <v>439</v>
      </c>
    </row>
    <row r="76" spans="2:48" s="258" customFormat="1" ht="22.5" customHeight="1">
      <c r="B76" s="259" t="s">
        <v>440</v>
      </c>
      <c r="C76" s="262">
        <v>0.25</v>
      </c>
      <c r="D76" s="263">
        <v>0.58750000000000002</v>
      </c>
      <c r="E76" s="261">
        <f t="shared" si="44"/>
        <v>7.6000000000000014</v>
      </c>
      <c r="F76" s="262" t="s">
        <v>424</v>
      </c>
      <c r="G76" s="263" t="s">
        <v>424</v>
      </c>
      <c r="H76" s="261">
        <f t="shared" si="45"/>
        <v>0</v>
      </c>
      <c r="I76" s="262" t="s">
        <v>424</v>
      </c>
      <c r="J76" s="263" t="s">
        <v>424</v>
      </c>
      <c r="K76" s="261">
        <f t="shared" si="46"/>
        <v>0</v>
      </c>
      <c r="L76" s="262">
        <v>0.25</v>
      </c>
      <c r="M76" s="263">
        <v>0.58750000000000002</v>
      </c>
      <c r="N76" s="261">
        <f t="shared" si="47"/>
        <v>7.6000000000000014</v>
      </c>
      <c r="O76" s="262">
        <v>0.25</v>
      </c>
      <c r="P76" s="263">
        <v>0.58750000000000002</v>
      </c>
      <c r="Q76" s="261">
        <f t="shared" si="48"/>
        <v>7.6000000000000014</v>
      </c>
      <c r="R76" s="262">
        <v>0.29166666666666669</v>
      </c>
      <c r="S76" s="263">
        <v>0.62916666666666665</v>
      </c>
      <c r="T76" s="261">
        <f t="shared" si="49"/>
        <v>7.6</v>
      </c>
      <c r="U76" s="262">
        <v>0.29166666666666669</v>
      </c>
      <c r="V76" s="263">
        <v>0.62916666666666665</v>
      </c>
      <c r="W76" s="261">
        <f t="shared" si="50"/>
        <v>7.6</v>
      </c>
      <c r="X76" s="264">
        <f t="shared" si="36"/>
        <v>38.000000000000007</v>
      </c>
      <c r="AA76" s="265">
        <v>1140</v>
      </c>
      <c r="AB76" s="265" t="s">
        <v>584</v>
      </c>
      <c r="AC76" s="265" t="s">
        <v>394</v>
      </c>
      <c r="AD76" s="267" t="s">
        <v>503</v>
      </c>
      <c r="AE76" s="268" t="s">
        <v>406</v>
      </c>
      <c r="AF76" s="268" t="s">
        <v>407</v>
      </c>
      <c r="AG76" s="268" t="s">
        <v>408</v>
      </c>
      <c r="AH76" s="268" t="s">
        <v>405</v>
      </c>
      <c r="AI76" s="268" t="s">
        <v>406</v>
      </c>
      <c r="AJ76" s="268" t="s">
        <v>407</v>
      </c>
      <c r="AK76" s="268" t="s">
        <v>408</v>
      </c>
      <c r="AL76" s="268" t="s">
        <v>405</v>
      </c>
      <c r="AM76" s="268" t="s">
        <v>406</v>
      </c>
      <c r="AN76" s="306" t="s">
        <v>440</v>
      </c>
      <c r="AO76" s="306" t="s">
        <v>440</v>
      </c>
      <c r="AP76" s="306" t="s">
        <v>440</v>
      </c>
      <c r="AQ76" s="306" t="s">
        <v>440</v>
      </c>
      <c r="AR76" s="306" t="s">
        <v>440</v>
      </c>
      <c r="AS76" s="306" t="s">
        <v>440</v>
      </c>
      <c r="AT76" s="306" t="s">
        <v>440</v>
      </c>
      <c r="AU76" s="306" t="s">
        <v>440</v>
      </c>
      <c r="AV76" s="306" t="s">
        <v>440</v>
      </c>
    </row>
    <row r="77" spans="2:48" s="258" customFormat="1" ht="22.5" customHeight="1">
      <c r="B77" s="259" t="s">
        <v>441</v>
      </c>
      <c r="C77" s="262">
        <v>0.25</v>
      </c>
      <c r="D77" s="263">
        <v>0.58750000000000002</v>
      </c>
      <c r="E77" s="261">
        <f t="shared" si="44"/>
        <v>7.6000000000000014</v>
      </c>
      <c r="F77" s="262" t="s">
        <v>424</v>
      </c>
      <c r="G77" s="263" t="s">
        <v>424</v>
      </c>
      <c r="H77" s="261">
        <f t="shared" si="45"/>
        <v>0</v>
      </c>
      <c r="I77" s="262" t="s">
        <v>424</v>
      </c>
      <c r="J77" s="263" t="s">
        <v>424</v>
      </c>
      <c r="K77" s="261">
        <f t="shared" si="46"/>
        <v>0</v>
      </c>
      <c r="L77" s="262">
        <v>0.25</v>
      </c>
      <c r="M77" s="263">
        <v>0.58750000000000002</v>
      </c>
      <c r="N77" s="261">
        <f t="shared" si="47"/>
        <v>7.6000000000000014</v>
      </c>
      <c r="O77" s="262">
        <v>0.25</v>
      </c>
      <c r="P77" s="263">
        <v>0.58750000000000002</v>
      </c>
      <c r="Q77" s="261">
        <f t="shared" si="48"/>
        <v>7.6000000000000014</v>
      </c>
      <c r="R77" s="262">
        <v>0.25</v>
      </c>
      <c r="S77" s="263">
        <v>0.58750000000000002</v>
      </c>
      <c r="T77" s="261">
        <f t="shared" si="49"/>
        <v>7.6000000000000014</v>
      </c>
      <c r="U77" s="262">
        <v>0.25</v>
      </c>
      <c r="V77" s="263">
        <v>0.58750000000000002</v>
      </c>
      <c r="W77" s="261">
        <f t="shared" si="50"/>
        <v>7.6000000000000014</v>
      </c>
      <c r="X77" s="264">
        <f t="shared" si="36"/>
        <v>38.000000000000007</v>
      </c>
      <c r="AA77" s="265">
        <v>1187</v>
      </c>
      <c r="AB77" s="265" t="s">
        <v>583</v>
      </c>
      <c r="AC77" s="265" t="s">
        <v>394</v>
      </c>
      <c r="AD77" s="267" t="s">
        <v>503</v>
      </c>
      <c r="AE77" s="268" t="s">
        <v>407</v>
      </c>
      <c r="AF77" s="268" t="s">
        <v>408</v>
      </c>
      <c r="AG77" s="268" t="s">
        <v>405</v>
      </c>
      <c r="AH77" s="268" t="s">
        <v>406</v>
      </c>
      <c r="AI77" s="268" t="s">
        <v>407</v>
      </c>
      <c r="AJ77" s="268" t="s">
        <v>408</v>
      </c>
      <c r="AK77" s="268" t="s">
        <v>405</v>
      </c>
      <c r="AL77" s="268" t="s">
        <v>406</v>
      </c>
      <c r="AM77" s="268" t="s">
        <v>407</v>
      </c>
      <c r="AN77" s="306" t="s">
        <v>441</v>
      </c>
      <c r="AO77" s="306" t="s">
        <v>441</v>
      </c>
      <c r="AP77" s="306" t="s">
        <v>441</v>
      </c>
      <c r="AQ77" s="306" t="s">
        <v>441</v>
      </c>
      <c r="AR77" s="306" t="s">
        <v>441</v>
      </c>
      <c r="AS77" s="306" t="s">
        <v>441</v>
      </c>
      <c r="AT77" s="306" t="s">
        <v>441</v>
      </c>
      <c r="AU77" s="306" t="s">
        <v>441</v>
      </c>
      <c r="AV77" s="306" t="s">
        <v>441</v>
      </c>
    </row>
    <row r="78" spans="2:48" s="258" customFormat="1" ht="22.5" customHeight="1">
      <c r="B78" s="259" t="s">
        <v>442</v>
      </c>
      <c r="C78" s="262">
        <v>0.29166666666666669</v>
      </c>
      <c r="D78" s="263">
        <v>0.62916666666666665</v>
      </c>
      <c r="E78" s="261">
        <f t="shared" si="44"/>
        <v>7.6</v>
      </c>
      <c r="F78" s="262">
        <v>0.29166666666666669</v>
      </c>
      <c r="G78" s="263">
        <v>0.62916666666666665</v>
      </c>
      <c r="H78" s="261">
        <f t="shared" si="45"/>
        <v>7.6</v>
      </c>
      <c r="I78" s="262">
        <v>0.29166666666666669</v>
      </c>
      <c r="J78" s="263">
        <v>0.62916666666666665</v>
      </c>
      <c r="K78" s="261">
        <f t="shared" si="46"/>
        <v>7.6</v>
      </c>
      <c r="L78" s="262">
        <v>0.29166666666666669</v>
      </c>
      <c r="M78" s="263">
        <v>0.62916666666666665</v>
      </c>
      <c r="N78" s="261">
        <f t="shared" si="47"/>
        <v>7.6</v>
      </c>
      <c r="O78" s="262">
        <v>0.29166666666666669</v>
      </c>
      <c r="P78" s="263">
        <v>0.62916666666666665</v>
      </c>
      <c r="Q78" s="261">
        <f t="shared" si="48"/>
        <v>7.6</v>
      </c>
      <c r="R78" s="262" t="s">
        <v>424</v>
      </c>
      <c r="S78" s="263" t="s">
        <v>424</v>
      </c>
      <c r="T78" s="261">
        <f t="shared" si="49"/>
        <v>0</v>
      </c>
      <c r="U78" s="262" t="s">
        <v>424</v>
      </c>
      <c r="V78" s="263" t="s">
        <v>424</v>
      </c>
      <c r="W78" s="261">
        <f t="shared" si="50"/>
        <v>0</v>
      </c>
      <c r="X78" s="264">
        <f t="shared" si="36"/>
        <v>38</v>
      </c>
      <c r="AA78" s="271">
        <v>1643</v>
      </c>
      <c r="AB78" s="271" t="s">
        <v>591</v>
      </c>
      <c r="AC78" s="265" t="s">
        <v>394</v>
      </c>
      <c r="AD78" s="267" t="s">
        <v>503</v>
      </c>
      <c r="AE78" s="268" t="s">
        <v>405</v>
      </c>
      <c r="AF78" s="268" t="s">
        <v>406</v>
      </c>
      <c r="AG78" s="268" t="s">
        <v>407</v>
      </c>
      <c r="AH78" s="268" t="s">
        <v>408</v>
      </c>
      <c r="AI78" s="268" t="s">
        <v>405</v>
      </c>
      <c r="AJ78" s="268" t="s">
        <v>406</v>
      </c>
      <c r="AK78" s="268" t="s">
        <v>407</v>
      </c>
      <c r="AL78" s="268" t="s">
        <v>408</v>
      </c>
      <c r="AM78" s="268" t="s">
        <v>405</v>
      </c>
      <c r="AN78" s="306" t="s">
        <v>442</v>
      </c>
      <c r="AO78" s="306" t="s">
        <v>442</v>
      </c>
      <c r="AP78" s="306" t="s">
        <v>442</v>
      </c>
      <c r="AQ78" s="306" t="s">
        <v>442</v>
      </c>
      <c r="AR78" s="306" t="s">
        <v>442</v>
      </c>
      <c r="AS78" s="306" t="s">
        <v>442</v>
      </c>
      <c r="AT78" s="306" t="s">
        <v>442</v>
      </c>
      <c r="AU78" s="306" t="s">
        <v>442</v>
      </c>
      <c r="AV78" s="306" t="s">
        <v>442</v>
      </c>
    </row>
    <row r="79" spans="2:48" s="258" customFormat="1" ht="22.5" customHeight="1">
      <c r="B79" s="259" t="s">
        <v>443</v>
      </c>
      <c r="C79" s="262">
        <v>0.29166666666666669</v>
      </c>
      <c r="D79" s="263">
        <v>0.62916666666666665</v>
      </c>
      <c r="E79" s="261">
        <f>IF(C79="x",0,((IF((+D79-C79)&lt;0,(D79-C79)+1,D79-C79))*24)-0.5)</f>
        <v>7.6</v>
      </c>
      <c r="F79" s="262">
        <v>0.29166666666666669</v>
      </c>
      <c r="G79" s="263">
        <v>0.62916666666666665</v>
      </c>
      <c r="H79" s="261">
        <f>IF(F79="x",0,((IF((+G79-F79)&lt;0,(G79-F79)+1,G79-F79))*24)-0.5)</f>
        <v>7.6</v>
      </c>
      <c r="I79" s="262">
        <v>0.29166666666666669</v>
      </c>
      <c r="J79" s="263">
        <v>0.62916666666666665</v>
      </c>
      <c r="K79" s="261">
        <f>IF(I79="x",0,((IF((+J79-I79)&lt;0,(J79-I79)+1,J79-I79))*24)-0.5)</f>
        <v>7.6</v>
      </c>
      <c r="L79" s="262">
        <v>0.29166666666666669</v>
      </c>
      <c r="M79" s="263">
        <v>0.62916666666666665</v>
      </c>
      <c r="N79" s="261">
        <f>IF(L79="x",0,((IF((+M79-L79)&lt;0,(M79-L79)+1,M79-L79))*24)-0.5)</f>
        <v>7.6</v>
      </c>
      <c r="O79" s="262" t="s">
        <v>424</v>
      </c>
      <c r="P79" s="263" t="s">
        <v>424</v>
      </c>
      <c r="Q79" s="261">
        <f>IF(O79="x",0,((IF((+P79-O79)&lt;0,(P79-O79)+1,P79-O79))*24)-0.6)</f>
        <v>0</v>
      </c>
      <c r="R79" s="262" t="s">
        <v>424</v>
      </c>
      <c r="S79" s="263" t="s">
        <v>424</v>
      </c>
      <c r="T79" s="261">
        <f>IF(R79="x",0,((IF((+S79-R79)&lt;0,(S79-R79)+1,S79-R79))*24)-0.6)</f>
        <v>0</v>
      </c>
      <c r="U79" s="262">
        <v>0.29166666666666669</v>
      </c>
      <c r="V79" s="263">
        <v>0.62916666666666665</v>
      </c>
      <c r="W79" s="261">
        <f>IF(U79="x",0,((IF((+V79-U79)&lt;0,(V79-U79)+1,V79-U79))*24)-0.5)</f>
        <v>7.6</v>
      </c>
      <c r="X79" s="264">
        <f t="shared" si="36"/>
        <v>38</v>
      </c>
      <c r="AA79" s="265">
        <v>1679</v>
      </c>
      <c r="AB79" s="265" t="s">
        <v>592</v>
      </c>
      <c r="AC79" s="265" t="s">
        <v>394</v>
      </c>
      <c r="AD79" s="267" t="s">
        <v>503</v>
      </c>
      <c r="AE79" s="268" t="s">
        <v>406</v>
      </c>
      <c r="AF79" s="268" t="s">
        <v>407</v>
      </c>
      <c r="AG79" s="268" t="s">
        <v>408</v>
      </c>
      <c r="AH79" s="268" t="s">
        <v>405</v>
      </c>
      <c r="AI79" s="268" t="s">
        <v>406</v>
      </c>
      <c r="AJ79" s="268" t="s">
        <v>407</v>
      </c>
      <c r="AK79" s="268" t="s">
        <v>408</v>
      </c>
      <c r="AL79" s="268" t="s">
        <v>405</v>
      </c>
      <c r="AM79" s="268" t="s">
        <v>406</v>
      </c>
      <c r="AN79" s="306" t="s">
        <v>443</v>
      </c>
      <c r="AO79" s="306" t="s">
        <v>443</v>
      </c>
      <c r="AP79" s="306" t="s">
        <v>443</v>
      </c>
      <c r="AQ79" s="306" t="s">
        <v>443</v>
      </c>
      <c r="AR79" s="306" t="s">
        <v>443</v>
      </c>
      <c r="AS79" s="306" t="s">
        <v>443</v>
      </c>
      <c r="AT79" s="306" t="s">
        <v>443</v>
      </c>
      <c r="AU79" s="306" t="s">
        <v>443</v>
      </c>
      <c r="AV79" s="306" t="s">
        <v>443</v>
      </c>
    </row>
    <row r="80" spans="2:48" s="258" customFormat="1" ht="22.5" customHeight="1">
      <c r="B80" s="259" t="s">
        <v>444</v>
      </c>
      <c r="C80" s="262">
        <v>0.29166666666666669</v>
      </c>
      <c r="D80" s="263">
        <v>0.62916666666666665</v>
      </c>
      <c r="E80" s="261">
        <f t="shared" ref="E80" si="51">IF(C80="x",0,((IF((+D80-C80)&lt;0,(D80-C80)+1,D80-C80))*24)-0.5)</f>
        <v>7.6</v>
      </c>
      <c r="F80" s="262">
        <v>0.29166666666666669</v>
      </c>
      <c r="G80" s="263">
        <v>0.62916666666666665</v>
      </c>
      <c r="H80" s="261">
        <f t="shared" ref="H80" si="52">IF(F80="x",0,((IF((+G80-F80)&lt;0,(G80-F80)+1,G80-F80))*24)-0.5)</f>
        <v>7.6</v>
      </c>
      <c r="I80" s="262">
        <v>0.29166666666666669</v>
      </c>
      <c r="J80" s="263">
        <v>0.62916666666666665</v>
      </c>
      <c r="K80" s="261">
        <f t="shared" ref="K80" si="53">IF(I80="x",0,((IF((+J80-I80)&lt;0,(J80-I80)+1,J80-I80))*24)-0.5)</f>
        <v>7.6</v>
      </c>
      <c r="L80" s="262" t="s">
        <v>424</v>
      </c>
      <c r="M80" s="263" t="s">
        <v>424</v>
      </c>
      <c r="N80" s="261">
        <f t="shared" ref="N80" si="54">IF(L80="x",0,((IF((+M80-L80)&lt;0,(M80-L80)+1,M80-L80))*24)-0.5)</f>
        <v>0</v>
      </c>
      <c r="O80" s="262" t="s">
        <v>424</v>
      </c>
      <c r="P80" s="263" t="s">
        <v>424</v>
      </c>
      <c r="Q80" s="261">
        <f t="shared" ref="Q80" si="55">IF(O80="x",0,((IF((+P80-O80)&lt;0,(P80-O80)+1,P80-O80))*24)-0.5)</f>
        <v>0</v>
      </c>
      <c r="R80" s="262">
        <v>0.29166666666666669</v>
      </c>
      <c r="S80" s="263">
        <v>0.62916666666666665</v>
      </c>
      <c r="T80" s="261">
        <f t="shared" ref="T80" si="56">IF(R80="x",0,((IF((+S80-R80)&lt;0,(S80-R80)+1,S80-R80))*24)-0.5)</f>
        <v>7.6</v>
      </c>
      <c r="U80" s="262" t="s">
        <v>424</v>
      </c>
      <c r="V80" s="263" t="s">
        <v>424</v>
      </c>
      <c r="W80" s="261">
        <f t="shared" ref="W80" si="57">IF(U80="x",0,((IF((+V80-U80)&lt;0,(V80-U80)+1,V80-U80))*24)-0.5)</f>
        <v>0</v>
      </c>
      <c r="X80" s="264">
        <f t="shared" si="36"/>
        <v>30.4</v>
      </c>
      <c r="AA80" s="265">
        <v>704086</v>
      </c>
      <c r="AB80" s="310" t="s">
        <v>589</v>
      </c>
      <c r="AC80" s="265" t="s">
        <v>394</v>
      </c>
      <c r="AD80" s="267" t="s">
        <v>503</v>
      </c>
      <c r="AE80" s="268" t="s">
        <v>407</v>
      </c>
      <c r="AF80" s="268" t="s">
        <v>408</v>
      </c>
      <c r="AG80" s="268" t="s">
        <v>405</v>
      </c>
      <c r="AH80" s="268" t="s">
        <v>406</v>
      </c>
      <c r="AI80" s="268" t="s">
        <v>407</v>
      </c>
      <c r="AJ80" s="268" t="s">
        <v>408</v>
      </c>
      <c r="AK80" s="268" t="s">
        <v>405</v>
      </c>
      <c r="AL80" s="268" t="s">
        <v>406</v>
      </c>
      <c r="AM80" s="268" t="s">
        <v>407</v>
      </c>
      <c r="AN80" s="306" t="s">
        <v>444</v>
      </c>
      <c r="AO80" s="306" t="s">
        <v>444</v>
      </c>
      <c r="AP80" s="306" t="s">
        <v>444</v>
      </c>
      <c r="AQ80" s="306" t="s">
        <v>444</v>
      </c>
      <c r="AR80" s="306" t="s">
        <v>444</v>
      </c>
      <c r="AS80" s="306" t="s">
        <v>444</v>
      </c>
      <c r="AT80" s="306" t="s">
        <v>444</v>
      </c>
      <c r="AU80" s="306" t="s">
        <v>444</v>
      </c>
      <c r="AV80" s="306" t="s">
        <v>444</v>
      </c>
    </row>
    <row r="81" spans="1:65" s="258" customFormat="1" ht="22.5" customHeight="1">
      <c r="B81" s="272"/>
      <c r="C81" s="1260">
        <f>SUM(E69:E80)</f>
        <v>58.70000000000001</v>
      </c>
      <c r="D81" s="1261"/>
      <c r="E81" s="273"/>
      <c r="F81" s="1260">
        <f>SUM(H69:H80)</f>
        <v>51.2</v>
      </c>
      <c r="G81" s="1261"/>
      <c r="H81" s="273"/>
      <c r="I81" s="1260">
        <f>SUM(K69:K80)</f>
        <v>53.100000000000009</v>
      </c>
      <c r="J81" s="1261"/>
      <c r="K81" s="273"/>
      <c r="L81" s="1260">
        <f>SUM(N69:N80)</f>
        <v>75.899999999999991</v>
      </c>
      <c r="M81" s="1261"/>
      <c r="N81" s="273"/>
      <c r="O81" s="1260">
        <f>SUM(Q69:Q80)</f>
        <v>58.800000000000004</v>
      </c>
      <c r="P81" s="1261"/>
      <c r="Q81" s="273"/>
      <c r="R81" s="1260">
        <f>SUM(T69:T80)</f>
        <v>58.7</v>
      </c>
      <c r="S81" s="1261"/>
      <c r="T81" s="273"/>
      <c r="U81" s="1260">
        <f>SUM(W69:W80)</f>
        <v>43.5</v>
      </c>
      <c r="V81" s="1261"/>
      <c r="W81" s="273"/>
      <c r="X81" s="274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4" customFormat="1" ht="22.5" customHeight="1">
      <c r="B82" s="272"/>
      <c r="C82" s="315"/>
      <c r="D82" s="315"/>
      <c r="E82" s="318"/>
      <c r="F82" s="315"/>
      <c r="G82" s="315"/>
      <c r="H82" s="318"/>
      <c r="I82" s="315"/>
      <c r="J82" s="315"/>
      <c r="K82" s="318"/>
      <c r="L82" s="315"/>
      <c r="M82" s="315"/>
      <c r="N82" s="318"/>
      <c r="O82" s="315"/>
      <c r="P82" s="315"/>
      <c r="Q82" s="318"/>
      <c r="R82" s="315"/>
      <c r="S82" s="315"/>
      <c r="T82" s="318"/>
      <c r="U82" s="315"/>
      <c r="V82" s="315"/>
      <c r="W82" s="318"/>
      <c r="X82" s="316">
        <f>SUM(C81:V81)</f>
        <v>399.9</v>
      </c>
      <c r="AA82" s="317"/>
      <c r="AB82" s="317"/>
      <c r="AC82" s="317"/>
      <c r="AD82" s="317"/>
      <c r="AE82" s="317"/>
      <c r="AF82" s="317"/>
      <c r="AG82" s="317"/>
      <c r="AH82" s="317"/>
      <c r="AI82" s="317"/>
      <c r="AJ82" s="317"/>
      <c r="AK82" s="317"/>
    </row>
    <row r="83" spans="1:65" s="241" customFormat="1" ht="30" customHeight="1">
      <c r="A83" s="252"/>
      <c r="B83" s="254"/>
      <c r="C83" s="237"/>
      <c r="D83" s="237"/>
      <c r="E83" s="237"/>
      <c r="F83" s="238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37"/>
      <c r="S83" s="237"/>
      <c r="T83" s="237"/>
      <c r="U83" s="237"/>
      <c r="V83" s="237"/>
      <c r="W83" s="252"/>
      <c r="X83" s="242"/>
      <c r="Y83" s="242"/>
      <c r="Z83" s="244"/>
      <c r="AA83" s="245"/>
      <c r="AB83" s="245"/>
      <c r="AC83" s="245"/>
      <c r="AD83" s="245"/>
      <c r="AE83" s="245"/>
      <c r="AF83" s="245"/>
      <c r="AG83" s="245"/>
      <c r="AH83" s="245"/>
      <c r="AI83" s="245"/>
      <c r="AJ83" s="245"/>
      <c r="AK83" s="245"/>
    </row>
    <row r="84" spans="1:65" s="241" customFormat="1" ht="22.5" customHeight="1">
      <c r="B84" s="242"/>
      <c r="C84" s="238"/>
      <c r="D84" s="237"/>
      <c r="E84" s="237"/>
      <c r="F84" s="237"/>
      <c r="G84" s="243"/>
      <c r="H84" s="243"/>
      <c r="I84" s="237"/>
      <c r="J84" s="237"/>
      <c r="K84" s="237"/>
      <c r="L84" s="237"/>
      <c r="M84" s="237"/>
      <c r="N84" s="237"/>
      <c r="O84" s="237"/>
      <c r="P84" s="237"/>
      <c r="Q84" s="237"/>
      <c r="R84" s="237"/>
      <c r="S84" s="237"/>
      <c r="T84" s="237"/>
      <c r="U84" s="237"/>
      <c r="V84" s="237"/>
      <c r="W84" s="242"/>
      <c r="X84" s="242"/>
      <c r="Z84" s="244"/>
      <c r="AA84" s="245"/>
      <c r="AB84" s="245"/>
      <c r="AC84" s="245"/>
      <c r="AD84" s="245"/>
      <c r="AE84" s="245"/>
      <c r="AF84" s="245"/>
      <c r="AG84" s="245"/>
      <c r="AH84" s="245"/>
      <c r="AI84" s="245"/>
      <c r="AJ84" s="245"/>
      <c r="AK84" s="245"/>
    </row>
    <row r="85" spans="1:65" s="241" customFormat="1" ht="22.5" customHeight="1">
      <c r="B85" s="1255" t="s">
        <v>507</v>
      </c>
      <c r="C85" s="1255"/>
      <c r="D85" s="1255"/>
      <c r="E85" s="1255"/>
      <c r="F85" s="1255"/>
      <c r="G85" s="1255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38"/>
      <c r="S85" s="238"/>
      <c r="T85" s="238"/>
      <c r="U85" s="238"/>
      <c r="V85" s="237"/>
      <c r="W85" s="242"/>
      <c r="X85" s="242"/>
      <c r="Z85" s="244"/>
      <c r="AA85" s="245"/>
      <c r="AB85" s="245"/>
      <c r="AC85" s="245"/>
      <c r="AD85" s="245"/>
      <c r="AE85" s="245"/>
      <c r="AF85" s="245"/>
      <c r="AG85" s="245"/>
      <c r="AH85" s="245"/>
      <c r="AI85" s="245"/>
      <c r="AJ85" s="245"/>
      <c r="AK85" s="245"/>
    </row>
    <row r="86" spans="1:65" s="241" customFormat="1" ht="22.5" customHeight="1" thickBot="1">
      <c r="B86" s="203"/>
      <c r="C86" s="1257" t="s">
        <v>37</v>
      </c>
      <c r="D86" s="1258"/>
      <c r="E86" s="246"/>
      <c r="F86" s="1257" t="s">
        <v>38</v>
      </c>
      <c r="G86" s="1258"/>
      <c r="H86" s="246"/>
      <c r="I86" s="1257" t="s">
        <v>39</v>
      </c>
      <c r="J86" s="1258"/>
      <c r="K86" s="246"/>
      <c r="L86" s="1257" t="s">
        <v>40</v>
      </c>
      <c r="M86" s="1258"/>
      <c r="N86" s="246"/>
      <c r="O86" s="1257" t="s">
        <v>41</v>
      </c>
      <c r="P86" s="1258"/>
      <c r="Q86" s="246"/>
      <c r="R86" s="1257" t="s">
        <v>42</v>
      </c>
      <c r="S86" s="1258"/>
      <c r="T86" s="246"/>
      <c r="U86" s="1257" t="s">
        <v>43</v>
      </c>
      <c r="V86" s="1258"/>
      <c r="W86" s="242"/>
      <c r="X86" s="222" t="s">
        <v>396</v>
      </c>
      <c r="Z86" s="244"/>
      <c r="AA86" s="223" t="s">
        <v>388</v>
      </c>
      <c r="AB86" s="223" t="s">
        <v>389</v>
      </c>
      <c r="AC86" s="223" t="s">
        <v>390</v>
      </c>
      <c r="AD86" s="224" t="s">
        <v>391</v>
      </c>
      <c r="AE86" s="225">
        <v>41778</v>
      </c>
      <c r="AF86" s="225">
        <v>41785</v>
      </c>
      <c r="AG86" s="225">
        <v>41792</v>
      </c>
      <c r="AH86" s="225">
        <v>41799</v>
      </c>
      <c r="AI86" s="225">
        <v>41806</v>
      </c>
      <c r="AJ86" s="225">
        <v>41813</v>
      </c>
      <c r="AK86" s="225">
        <v>41820</v>
      </c>
      <c r="AL86" s="225">
        <v>41827</v>
      </c>
      <c r="AM86" s="225">
        <v>41834</v>
      </c>
      <c r="AN86" s="225">
        <f>AN68</f>
        <v>45873</v>
      </c>
      <c r="AO86" s="225">
        <f>AO68</f>
        <v>45880</v>
      </c>
      <c r="AP86" s="225">
        <f>AP68</f>
        <v>45887</v>
      </c>
      <c r="AQ86" s="225">
        <f t="shared" ref="AQ86:AV86" si="58">AQ68</f>
        <v>45894</v>
      </c>
      <c r="AR86" s="225">
        <f t="shared" si="58"/>
        <v>45901</v>
      </c>
      <c r="AS86" s="225">
        <f t="shared" si="58"/>
        <v>45908</v>
      </c>
      <c r="AT86" s="225">
        <f t="shared" si="58"/>
        <v>45915</v>
      </c>
      <c r="AU86" s="225">
        <f t="shared" si="58"/>
        <v>45922</v>
      </c>
      <c r="AV86" s="225">
        <f t="shared" si="58"/>
        <v>45929</v>
      </c>
    </row>
    <row r="87" spans="1:65" s="241" customFormat="1" ht="22.5" customHeight="1" thickTop="1">
      <c r="B87" s="226" t="s">
        <v>399</v>
      </c>
      <c r="C87" s="262">
        <v>0.58333333333333337</v>
      </c>
      <c r="D87" s="263">
        <v>0.92083333333333339</v>
      </c>
      <c r="E87" s="227">
        <f>IF(C87="x",0,((IF((+D87-C87)&lt;0,(D87-C87)+1,D87-C87))*24)-0.5)</f>
        <v>7.6000000000000014</v>
      </c>
      <c r="F87" s="262">
        <v>0.58333333333333337</v>
      </c>
      <c r="G87" s="263">
        <v>0.92083333333333339</v>
      </c>
      <c r="H87" s="227">
        <f>IF(F87="x",0,((IF((+G87-F87)&lt;0,(G87-F87)+1,G87-F87))*24)-0.5)</f>
        <v>7.6000000000000014</v>
      </c>
      <c r="I87" s="262">
        <v>0.58333333333333337</v>
      </c>
      <c r="J87" s="263">
        <v>0.92083333333333339</v>
      </c>
      <c r="K87" s="227">
        <f>IF(I87="x",0,((IF((+J87-I87)&lt;0,(J87-I87)+1,J87-I87))*24)-0.5)</f>
        <v>7.6000000000000014</v>
      </c>
      <c r="L87" s="256" t="s">
        <v>393</v>
      </c>
      <c r="M87" s="257" t="s">
        <v>393</v>
      </c>
      <c r="N87" s="227">
        <f>IF(L87="x",0,((IF((+M87-L87)&lt;0,(M87-L87)+1,M87-L87))*24)-0.5)</f>
        <v>0</v>
      </c>
      <c r="O87" s="256" t="s">
        <v>393</v>
      </c>
      <c r="P87" s="257" t="s">
        <v>393</v>
      </c>
      <c r="Q87" s="227">
        <f>IF(O87="x",0,((IF((+P87-O87)&lt;0,(P87-O87)+1,P87-O87))*24)-0.6)</f>
        <v>0</v>
      </c>
      <c r="R87" s="262">
        <v>0.58333333333333337</v>
      </c>
      <c r="S87" s="263">
        <v>0.92083333333333339</v>
      </c>
      <c r="T87" s="227">
        <f>IF(R87="x",0,((IF((+S87-R87)&lt;0,(S87-R87)+1,S87-R87))*24)-0.5)</f>
        <v>7.6000000000000014</v>
      </c>
      <c r="U87" s="262">
        <v>0.58333333333333337</v>
      </c>
      <c r="V87" s="263">
        <v>0.92083333333333339</v>
      </c>
      <c r="W87" s="227">
        <f>IF(U87="x",0,((IF((+V87-U87)&lt;0,(V87-U87)+1,V87-U87))*24)-0.5)</f>
        <v>7.6000000000000014</v>
      </c>
      <c r="X87" s="249">
        <f>E87+H87+K87+N87+Q87+T87+W87</f>
        <v>38.000000000000007</v>
      </c>
      <c r="Z87" s="244"/>
      <c r="AA87" s="265">
        <v>1565</v>
      </c>
      <c r="AB87" s="265" t="s">
        <v>590</v>
      </c>
      <c r="AC87" s="229" t="s">
        <v>394</v>
      </c>
      <c r="AD87" s="230" t="s">
        <v>503</v>
      </c>
      <c r="AE87" s="231" t="s">
        <v>409</v>
      </c>
      <c r="AF87" s="231" t="s">
        <v>410</v>
      </c>
      <c r="AG87" s="231" t="s">
        <v>409</v>
      </c>
      <c r="AH87" s="231" t="s">
        <v>410</v>
      </c>
      <c r="AI87" s="231" t="s">
        <v>409</v>
      </c>
      <c r="AJ87" s="231" t="s">
        <v>410</v>
      </c>
      <c r="AK87" s="231" t="s">
        <v>409</v>
      </c>
      <c r="AL87" s="231" t="s">
        <v>410</v>
      </c>
      <c r="AM87" s="231" t="s">
        <v>409</v>
      </c>
      <c r="AN87" s="231" t="s">
        <v>399</v>
      </c>
      <c r="AO87" s="231" t="s">
        <v>399</v>
      </c>
      <c r="AP87" s="231" t="s">
        <v>399</v>
      </c>
      <c r="AQ87" s="231" t="s">
        <v>399</v>
      </c>
      <c r="AR87" s="231" t="s">
        <v>399</v>
      </c>
      <c r="AS87" s="231" t="s">
        <v>399</v>
      </c>
      <c r="AT87" s="231" t="s">
        <v>399</v>
      </c>
      <c r="AU87" s="231" t="s">
        <v>399</v>
      </c>
      <c r="AV87" s="231" t="s">
        <v>399</v>
      </c>
    </row>
    <row r="88" spans="1:65" s="241" customFormat="1" ht="22.5" customHeight="1">
      <c r="B88" s="308" t="s">
        <v>400</v>
      </c>
      <c r="C88" s="262">
        <v>0.625</v>
      </c>
      <c r="D88" s="263">
        <v>0.96250000000000002</v>
      </c>
      <c r="E88" s="227">
        <f t="shared" ref="E88:E89" si="59">IF(C88="x",0,((IF((+D88-C88)&lt;0,(D88-C88)+1,D88-C88))*24)-0.5)</f>
        <v>7.6000000000000014</v>
      </c>
      <c r="F88" s="262" t="s">
        <v>393</v>
      </c>
      <c r="G88" s="263" t="s">
        <v>393</v>
      </c>
      <c r="H88" s="227">
        <f t="shared" ref="H88:H89" si="60">IF(F88="x",0,((IF((+G88-F88)&lt;0,(G88-F88)+1,G88-F88))*24)-0.5)</f>
        <v>0</v>
      </c>
      <c r="I88" s="247" t="s">
        <v>393</v>
      </c>
      <c r="J88" s="248" t="s">
        <v>393</v>
      </c>
      <c r="K88" s="227">
        <f t="shared" ref="K88:K89" si="61">IF(I88="x",0,((IF((+J88-I88)&lt;0,(J88-I88)+1,J88-I88))*24)-0.5)</f>
        <v>0</v>
      </c>
      <c r="L88" s="262">
        <v>0.625</v>
      </c>
      <c r="M88" s="263">
        <v>0.96250000000000002</v>
      </c>
      <c r="N88" s="227">
        <f t="shared" ref="N88:N89" si="62">IF(L88="x",0,((IF((+M88-L88)&lt;0,(M88-L88)+1,M88-L88))*24)-0.5)</f>
        <v>7.6000000000000014</v>
      </c>
      <c r="O88" s="262">
        <v>0.625</v>
      </c>
      <c r="P88" s="263">
        <v>0.96250000000000002</v>
      </c>
      <c r="Q88" s="227">
        <f>IF(O88="x",0,((IF((+P88-O88)&lt;0,(P88-O88)+1,P88-O88))*24)-0.5)</f>
        <v>7.6000000000000014</v>
      </c>
      <c r="R88" s="262">
        <v>0.625</v>
      </c>
      <c r="S88" s="263">
        <v>0.96250000000000002</v>
      </c>
      <c r="T88" s="227">
        <f>IF(R88="x",0,((IF((+S88-R88)&lt;0,(S88-R88)+1,S88-R88))*24)-0.5)</f>
        <v>7.6000000000000014</v>
      </c>
      <c r="U88" s="262">
        <v>0.625</v>
      </c>
      <c r="V88" s="263">
        <v>0.96250000000000002</v>
      </c>
      <c r="W88" s="227">
        <f>IF(U88="x",0,((IF((+V88-U88)&lt;0,(V88-U88)+1,V88-U88))*24)-0.5)</f>
        <v>7.6000000000000014</v>
      </c>
      <c r="X88" s="249">
        <f t="shared" ref="X88" si="63">E88+H88+K88+N88+Q88+T88+W88</f>
        <v>38.000000000000007</v>
      </c>
      <c r="Z88" s="244"/>
      <c r="AA88" s="228">
        <v>1245</v>
      </c>
      <c r="AB88" s="228" t="s">
        <v>586</v>
      </c>
      <c r="AC88" s="229" t="s">
        <v>394</v>
      </c>
      <c r="AD88" s="230" t="s">
        <v>503</v>
      </c>
      <c r="AE88" s="231" t="s">
        <v>410</v>
      </c>
      <c r="AF88" s="231" t="s">
        <v>409</v>
      </c>
      <c r="AG88" s="231" t="s">
        <v>410</v>
      </c>
      <c r="AH88" s="231" t="s">
        <v>409</v>
      </c>
      <c r="AI88" s="231" t="s">
        <v>410</v>
      </c>
      <c r="AJ88" s="231" t="s">
        <v>409</v>
      </c>
      <c r="AK88" s="231" t="s">
        <v>410</v>
      </c>
      <c r="AL88" s="231" t="s">
        <v>409</v>
      </c>
      <c r="AM88" s="231" t="s">
        <v>410</v>
      </c>
      <c r="AN88" s="231" t="s">
        <v>400</v>
      </c>
      <c r="AO88" s="231" t="s">
        <v>400</v>
      </c>
      <c r="AP88" s="231" t="s">
        <v>400</v>
      </c>
      <c r="AQ88" s="231" t="s">
        <v>400</v>
      </c>
      <c r="AR88" s="231" t="s">
        <v>400</v>
      </c>
      <c r="AS88" s="231" t="s">
        <v>400</v>
      </c>
      <c r="AT88" s="231" t="s">
        <v>400</v>
      </c>
      <c r="AU88" s="231" t="s">
        <v>400</v>
      </c>
      <c r="AV88" s="231" t="s">
        <v>400</v>
      </c>
    </row>
    <row r="89" spans="1:65" s="241" customFormat="1" ht="22.5" customHeight="1">
      <c r="B89" s="309" t="s">
        <v>401</v>
      </c>
      <c r="C89" s="301">
        <v>0.54166666666666663</v>
      </c>
      <c r="D89" s="336">
        <v>0.87916666666666676</v>
      </c>
      <c r="E89" s="227">
        <f t="shared" si="59"/>
        <v>7.6000000000000032</v>
      </c>
      <c r="F89" s="307" t="s">
        <v>393</v>
      </c>
      <c r="G89" s="307" t="s">
        <v>393</v>
      </c>
      <c r="H89" s="227">
        <f t="shared" si="60"/>
        <v>0</v>
      </c>
      <c r="I89" s="307" t="s">
        <v>393</v>
      </c>
      <c r="J89" s="307" t="s">
        <v>393</v>
      </c>
      <c r="K89" s="227">
        <f t="shared" si="61"/>
        <v>0</v>
      </c>
      <c r="L89" s="307" t="s">
        <v>393</v>
      </c>
      <c r="M89" s="307" t="s">
        <v>393</v>
      </c>
      <c r="N89" s="227">
        <f t="shared" si="62"/>
        <v>0</v>
      </c>
      <c r="O89" s="307" t="s">
        <v>393</v>
      </c>
      <c r="P89" s="307" t="s">
        <v>393</v>
      </c>
      <c r="Q89" s="227">
        <f t="shared" ref="Q89" si="64">IF(O89="x",0,((IF((+P89-O89)&lt;0,(P89-O89)+1,P89-O89))*24)-0.6)</f>
        <v>0</v>
      </c>
      <c r="R89" s="262">
        <v>0.54166666666666663</v>
      </c>
      <c r="S89" s="263">
        <v>0.87916666666666676</v>
      </c>
      <c r="T89" s="227">
        <f>IF(R89="x",0,((IF((+S89-R89)&lt;0,(S89-R89)+1,S89-R89))*24)-0.5)</f>
        <v>7.6000000000000032</v>
      </c>
      <c r="U89" s="262">
        <v>0.54166666666666663</v>
      </c>
      <c r="V89" s="263">
        <v>0.87916666666666676</v>
      </c>
      <c r="W89" s="227">
        <f>IF(U89="x",0,((IF((+V89-U89)&lt;0,(V89-U89)+1,V89-U89))*24)-0.5)</f>
        <v>7.6000000000000032</v>
      </c>
      <c r="X89" s="249">
        <f>E89+H89+K89+N89+Q89+T89+W89</f>
        <v>22.800000000000011</v>
      </c>
      <c r="Z89" s="244"/>
      <c r="AA89" s="232">
        <v>21000</v>
      </c>
      <c r="AB89" s="311" t="s">
        <v>571</v>
      </c>
      <c r="AC89" s="232" t="s">
        <v>394</v>
      </c>
      <c r="AD89" s="232" t="s">
        <v>504</v>
      </c>
      <c r="AE89" s="233"/>
      <c r="AF89" s="233"/>
      <c r="AG89" s="233"/>
      <c r="AH89" s="233"/>
      <c r="AI89" s="233"/>
      <c r="AJ89" s="233"/>
      <c r="AK89" s="233"/>
      <c r="AL89" s="233"/>
      <c r="AM89" s="233"/>
      <c r="AN89" s="233" t="s">
        <v>401</v>
      </c>
      <c r="AO89" s="233" t="s">
        <v>401</v>
      </c>
      <c r="AP89" s="233" t="s">
        <v>401</v>
      </c>
      <c r="AQ89" s="233" t="s">
        <v>401</v>
      </c>
      <c r="AR89" s="233" t="s">
        <v>401</v>
      </c>
      <c r="AS89" s="233" t="s">
        <v>401</v>
      </c>
      <c r="AT89" s="233" t="s">
        <v>401</v>
      </c>
      <c r="AU89" s="233" t="s">
        <v>401</v>
      </c>
      <c r="AV89" s="233" t="s">
        <v>401</v>
      </c>
    </row>
    <row r="90" spans="1:65" s="244" customFormat="1" ht="22.5" customHeight="1">
      <c r="A90" s="241"/>
      <c r="B90" s="238"/>
      <c r="C90" s="1282">
        <f>SUM(E87:E89)</f>
        <v>22.800000000000004</v>
      </c>
      <c r="D90" s="1282"/>
      <c r="E90" s="235"/>
      <c r="F90" s="1283">
        <f>SUM(H87:H89)</f>
        <v>7.6000000000000014</v>
      </c>
      <c r="G90" s="1283"/>
      <c r="H90" s="235"/>
      <c r="I90" s="1283">
        <f>SUM(K87:K89)</f>
        <v>7.6000000000000014</v>
      </c>
      <c r="J90" s="1283"/>
      <c r="K90" s="235"/>
      <c r="L90" s="1283">
        <f>SUM(N87:N89)</f>
        <v>7.6000000000000014</v>
      </c>
      <c r="M90" s="1283"/>
      <c r="N90" s="235"/>
      <c r="O90" s="1283">
        <f>SUM(Q87:Q89)</f>
        <v>7.6000000000000014</v>
      </c>
      <c r="P90" s="1283"/>
      <c r="Q90" s="235"/>
      <c r="R90" s="1283">
        <f>SUM(T87:T89)</f>
        <v>22.800000000000004</v>
      </c>
      <c r="S90" s="1283"/>
      <c r="T90" s="235"/>
      <c r="U90" s="1283">
        <f>SUM(W87:W89)</f>
        <v>22.800000000000004</v>
      </c>
      <c r="V90" s="1283"/>
      <c r="W90" s="235"/>
      <c r="X90" s="255">
        <f>SUM(X87:X89)</f>
        <v>98.800000000000026</v>
      </c>
      <c r="Y90" s="241"/>
      <c r="AA90" s="245"/>
      <c r="AB90" s="245"/>
      <c r="AC90" s="245"/>
      <c r="AD90" s="245"/>
      <c r="AE90" s="245"/>
      <c r="AF90" s="245"/>
      <c r="AG90" s="245"/>
      <c r="AH90" s="245"/>
      <c r="AI90" s="245"/>
      <c r="AJ90" s="245"/>
      <c r="AK90" s="245"/>
      <c r="AL90" s="245"/>
      <c r="AM90" s="245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</row>
    <row r="91" spans="1:65" s="244" customFormat="1" ht="22.5" customHeight="1">
      <c r="A91" s="241"/>
      <c r="B91" s="237"/>
      <c r="C91" s="237"/>
      <c r="D91" s="237"/>
      <c r="E91" s="235"/>
      <c r="F91" s="237"/>
      <c r="G91" s="237"/>
      <c r="H91" s="235"/>
      <c r="I91" s="237"/>
      <c r="J91" s="237"/>
      <c r="K91" s="235"/>
      <c r="L91" s="237"/>
      <c r="M91" s="237"/>
      <c r="N91" s="235"/>
      <c r="O91" s="237"/>
      <c r="P91" s="237"/>
      <c r="Q91" s="235"/>
      <c r="R91" s="237"/>
      <c r="S91" s="237"/>
      <c r="T91" s="235"/>
      <c r="U91" s="237"/>
      <c r="V91" s="237"/>
      <c r="W91" s="235"/>
      <c r="X91" s="339">
        <f>SUM(C90:V90)</f>
        <v>98.800000000000011</v>
      </c>
      <c r="Y91" s="241"/>
      <c r="AA91" s="245"/>
      <c r="AB91" s="245"/>
      <c r="AC91" s="245"/>
      <c r="AD91" s="245"/>
      <c r="AE91" s="245"/>
      <c r="AF91" s="245"/>
      <c r="AG91" s="245"/>
      <c r="AH91" s="245"/>
      <c r="AI91" s="245"/>
      <c r="AJ91" s="245"/>
      <c r="AK91" s="245"/>
      <c r="AL91" s="245"/>
      <c r="AM91" s="245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</row>
    <row r="92" spans="1:65" s="241" customFormat="1" ht="22.5" customHeight="1">
      <c r="B92" s="1255" t="s">
        <v>508</v>
      </c>
      <c r="C92" s="1255"/>
      <c r="D92" s="1255"/>
      <c r="E92" s="1255"/>
      <c r="F92" s="1255"/>
      <c r="G92" s="1255"/>
      <c r="H92" s="235"/>
      <c r="I92" s="237"/>
      <c r="J92" s="237"/>
      <c r="K92" s="235"/>
      <c r="L92" s="237"/>
      <c r="M92" s="237"/>
      <c r="N92" s="235"/>
      <c r="O92" s="237"/>
      <c r="P92" s="237"/>
      <c r="Q92" s="235"/>
      <c r="R92" s="238"/>
      <c r="S92" s="238"/>
      <c r="T92" s="235"/>
      <c r="U92" s="238"/>
      <c r="V92" s="237"/>
      <c r="W92" s="235"/>
      <c r="X92" s="242"/>
      <c r="Z92" s="244"/>
      <c r="AA92" s="245"/>
      <c r="AB92" s="245"/>
      <c r="AC92" s="245"/>
      <c r="AD92" s="245"/>
      <c r="AE92" s="245"/>
      <c r="AF92" s="245"/>
      <c r="AG92" s="245"/>
      <c r="AH92" s="245"/>
      <c r="AI92" s="245"/>
      <c r="AJ92" s="245"/>
      <c r="AK92" s="245"/>
    </row>
    <row r="93" spans="1:65" s="241" customFormat="1" ht="22.5" customHeight="1" thickBot="1">
      <c r="B93" s="203"/>
      <c r="C93" s="1257" t="s">
        <v>37</v>
      </c>
      <c r="D93" s="1256"/>
      <c r="E93" s="235"/>
      <c r="F93" s="1256" t="s">
        <v>38</v>
      </c>
      <c r="G93" s="1256"/>
      <c r="H93" s="235"/>
      <c r="I93" s="1256" t="s">
        <v>39</v>
      </c>
      <c r="J93" s="1256"/>
      <c r="K93" s="235"/>
      <c r="L93" s="1256" t="s">
        <v>40</v>
      </c>
      <c r="M93" s="1256"/>
      <c r="N93" s="235"/>
      <c r="O93" s="1256" t="s">
        <v>41</v>
      </c>
      <c r="P93" s="1256"/>
      <c r="Q93" s="235"/>
      <c r="R93" s="1256" t="s">
        <v>42</v>
      </c>
      <c r="S93" s="1256"/>
      <c r="T93" s="235"/>
      <c r="U93" s="1256" t="s">
        <v>43</v>
      </c>
      <c r="V93" s="1256"/>
      <c r="W93" s="235"/>
      <c r="X93" s="236" t="s">
        <v>387</v>
      </c>
      <c r="Z93" s="244"/>
      <c r="AA93" s="223" t="s">
        <v>388</v>
      </c>
      <c r="AB93" s="223" t="s">
        <v>389</v>
      </c>
      <c r="AC93" s="223" t="s">
        <v>390</v>
      </c>
      <c r="AD93" s="224" t="s">
        <v>391</v>
      </c>
      <c r="AE93" s="225">
        <v>41778</v>
      </c>
      <c r="AF93" s="225">
        <v>41785</v>
      </c>
      <c r="AG93" s="225">
        <v>41792</v>
      </c>
      <c r="AH93" s="225">
        <v>41799</v>
      </c>
      <c r="AI93" s="225">
        <v>41806</v>
      </c>
      <c r="AJ93" s="225">
        <v>41813</v>
      </c>
      <c r="AK93" s="225">
        <v>41820</v>
      </c>
      <c r="AL93" s="225">
        <v>41827</v>
      </c>
      <c r="AM93" s="225">
        <v>41834</v>
      </c>
      <c r="AN93" s="313">
        <f>AN86</f>
        <v>45873</v>
      </c>
      <c r="AO93" s="313">
        <f>AO86</f>
        <v>45880</v>
      </c>
      <c r="AP93" s="313">
        <f>AP86</f>
        <v>45887</v>
      </c>
      <c r="AQ93" s="313">
        <f t="shared" ref="AQ93:AV93" si="65">AQ86</f>
        <v>45894</v>
      </c>
      <c r="AR93" s="313">
        <f t="shared" si="65"/>
        <v>45901</v>
      </c>
      <c r="AS93" s="313">
        <f t="shared" si="65"/>
        <v>45908</v>
      </c>
      <c r="AT93" s="313">
        <f t="shared" si="65"/>
        <v>45915</v>
      </c>
      <c r="AU93" s="313">
        <f t="shared" si="65"/>
        <v>45922</v>
      </c>
      <c r="AV93" s="313">
        <f t="shared" si="65"/>
        <v>45929</v>
      </c>
    </row>
    <row r="94" spans="1:65" s="241" customFormat="1" ht="22.5" customHeight="1" thickTop="1">
      <c r="B94" s="226" t="s">
        <v>411</v>
      </c>
      <c r="C94" s="247" t="s">
        <v>393</v>
      </c>
      <c r="D94" s="248" t="s">
        <v>393</v>
      </c>
      <c r="E94" s="227">
        <f>IF(L94="x",0,((IF((+M94-L94)&lt;0,(M94-L94)+1,M94-L94))*24)-0.5)</f>
        <v>6.5</v>
      </c>
      <c r="F94" s="247" t="s">
        <v>393</v>
      </c>
      <c r="G94" s="248" t="s">
        <v>393</v>
      </c>
      <c r="H94" s="227">
        <f>IF(F94="x",0,((IF((+G94-F94)&lt;0,(G94-F94)+1,G94-F94))*24)-0.5)</f>
        <v>0</v>
      </c>
      <c r="I94" s="247" t="s">
        <v>393</v>
      </c>
      <c r="J94" s="248" t="s">
        <v>393</v>
      </c>
      <c r="K94" s="227">
        <f>IF(I94="x",0,((IF((+J94-I94)&lt;0,(J94-I94)+1,J94-I94))*24)-0.5)</f>
        <v>0</v>
      </c>
      <c r="L94" s="326">
        <v>0.29166666666666669</v>
      </c>
      <c r="M94" s="327">
        <v>0.58333333333333337</v>
      </c>
      <c r="N94" s="227">
        <f t="shared" ref="N94:N143" si="66">IF(L94="x",0,((IF((+M94-L94)&lt;0,(M94-L94)+1,M94-L94))*24)-0.5)</f>
        <v>6.5</v>
      </c>
      <c r="O94" s="326">
        <v>0.29166666666666669</v>
      </c>
      <c r="P94" s="327">
        <v>0.58333333333333337</v>
      </c>
      <c r="Q94" s="227">
        <f>IF(O94="x",0,((IF((+P94-O94)&lt;0,(P94-O94)+1,P94-O94))*24)-0.5)</f>
        <v>6.5</v>
      </c>
      <c r="R94" s="247" t="s">
        <v>393</v>
      </c>
      <c r="S94" s="248" t="s">
        <v>393</v>
      </c>
      <c r="T94" s="227">
        <f>IF(R94="x",0,((IF((+S94-R94)&lt;0,(S94-R94)+1,S94-R94))*24)-0.5)</f>
        <v>0</v>
      </c>
      <c r="U94" s="326">
        <v>0.29166666666666669</v>
      </c>
      <c r="V94" s="327">
        <v>0.58333333333333337</v>
      </c>
      <c r="W94" s="227">
        <f>IF(U94="x",0,((IF((+V94-U94)&lt;0,(V94-U94)+1,V94-U94))*24)-0.5)</f>
        <v>6.5</v>
      </c>
      <c r="X94" s="249">
        <f>E94+H94+K94+N94+Q94+T94+W94</f>
        <v>26</v>
      </c>
      <c r="Z94" s="244"/>
      <c r="AA94" s="228">
        <v>19196</v>
      </c>
      <c r="AB94" s="228" t="s">
        <v>80</v>
      </c>
      <c r="AC94" s="228" t="s">
        <v>200</v>
      </c>
      <c r="AD94" s="230" t="s">
        <v>502</v>
      </c>
      <c r="AE94" s="231" t="s">
        <v>411</v>
      </c>
      <c r="AF94" s="231" t="s">
        <v>412</v>
      </c>
      <c r="AG94" s="231" t="s">
        <v>413</v>
      </c>
      <c r="AH94" s="231" t="s">
        <v>414</v>
      </c>
      <c r="AI94" s="231" t="s">
        <v>415</v>
      </c>
      <c r="AJ94" s="231" t="s">
        <v>416</v>
      </c>
      <c r="AK94" s="231" t="s">
        <v>417</v>
      </c>
      <c r="AL94" s="231" t="s">
        <v>418</v>
      </c>
      <c r="AM94" s="231" t="s">
        <v>411</v>
      </c>
      <c r="AN94" s="309" t="s">
        <v>411</v>
      </c>
      <c r="AO94" s="309" t="s">
        <v>411</v>
      </c>
      <c r="AP94" s="309" t="s">
        <v>411</v>
      </c>
      <c r="AQ94" s="309" t="s">
        <v>411</v>
      </c>
      <c r="AR94" s="309" t="s">
        <v>411</v>
      </c>
      <c r="AS94" s="309" t="s">
        <v>411</v>
      </c>
      <c r="AT94" s="309" t="s">
        <v>411</v>
      </c>
      <c r="AU94" s="309" t="s">
        <v>411</v>
      </c>
      <c r="AV94" s="309" t="s">
        <v>411</v>
      </c>
    </row>
    <row r="95" spans="1:65" s="241" customFormat="1" ht="22.5" customHeight="1">
      <c r="B95" s="226" t="s">
        <v>412</v>
      </c>
      <c r="C95" s="326">
        <v>0.29166666666666669</v>
      </c>
      <c r="D95" s="327">
        <v>0.58333333333333337</v>
      </c>
      <c r="E95" s="227">
        <f t="shared" ref="E95:E143" si="67">IF(C95="x",0,((IF((+D95-C95)&lt;0,(D95-C95)+1,D95-C95))*24)-0.5)</f>
        <v>6.5</v>
      </c>
      <c r="F95" s="247" t="s">
        <v>393</v>
      </c>
      <c r="G95" s="248" t="s">
        <v>393</v>
      </c>
      <c r="H95" s="227">
        <f t="shared" ref="H95:H143" si="68">IF(F95="x",0,((IF((+G95-F95)&lt;0,(G95-F95)+1,G95-F95))*24)-0.5)</f>
        <v>0</v>
      </c>
      <c r="I95" s="247" t="s">
        <v>393</v>
      </c>
      <c r="J95" s="248" t="s">
        <v>393</v>
      </c>
      <c r="K95" s="227">
        <f t="shared" ref="K95:K143" si="69">IF(I95="x",0,((IF((+J95-I95)&lt;0,(J95-I95)+1,J95-I95))*24)-0.5)</f>
        <v>0</v>
      </c>
      <c r="L95" s="326">
        <v>0.29166666666666669</v>
      </c>
      <c r="M95" s="327">
        <v>0.58333333333333337</v>
      </c>
      <c r="N95" s="227">
        <f t="shared" si="66"/>
        <v>6.5</v>
      </c>
      <c r="O95" s="326">
        <v>0.29166666666666669</v>
      </c>
      <c r="P95" s="327">
        <v>0.58333333333333337</v>
      </c>
      <c r="Q95" s="227">
        <f t="shared" ref="Q95:Q143" si="70">IF(O95="x",0,((IF((+P95-O95)&lt;0,(P95-O95)+1,P95-O95))*24)-0.5)</f>
        <v>6.5</v>
      </c>
      <c r="R95" s="247" t="s">
        <v>393</v>
      </c>
      <c r="S95" s="248" t="s">
        <v>393</v>
      </c>
      <c r="T95" s="227">
        <f t="shared" ref="T95:T143" si="71">IF(R95="x",0,((IF((+S95-R95)&lt;0,(S95-R95)+1,S95-R95))*24)-0.5)</f>
        <v>0</v>
      </c>
      <c r="U95" s="326">
        <v>0.29166666666666669</v>
      </c>
      <c r="V95" s="327">
        <v>0.58333333333333337</v>
      </c>
      <c r="W95" s="227">
        <f t="shared" ref="W95:W143" si="72">IF(U95="x",0,((IF((+V95-U95)&lt;0,(V95-U95)+1,V95-U95))*24)-0.5)</f>
        <v>6.5</v>
      </c>
      <c r="X95" s="249">
        <f t="shared" ref="X95:X143" si="73">E95+H95+K95+N95+Q95+T95+W95</f>
        <v>26</v>
      </c>
      <c r="Z95" s="244"/>
      <c r="AA95" s="228">
        <v>19891</v>
      </c>
      <c r="AB95" s="228" t="s">
        <v>128</v>
      </c>
      <c r="AC95" s="229" t="s">
        <v>200</v>
      </c>
      <c r="AD95" s="230" t="s">
        <v>502</v>
      </c>
      <c r="AE95" s="231" t="s">
        <v>412</v>
      </c>
      <c r="AF95" s="231" t="s">
        <v>413</v>
      </c>
      <c r="AG95" s="231" t="s">
        <v>414</v>
      </c>
      <c r="AH95" s="231" t="s">
        <v>415</v>
      </c>
      <c r="AI95" s="231" t="s">
        <v>416</v>
      </c>
      <c r="AJ95" s="231" t="s">
        <v>417</v>
      </c>
      <c r="AK95" s="231" t="s">
        <v>418</v>
      </c>
      <c r="AL95" s="231" t="s">
        <v>411</v>
      </c>
      <c r="AM95" s="231" t="s">
        <v>412</v>
      </c>
      <c r="AN95" s="309" t="s">
        <v>412</v>
      </c>
      <c r="AO95" s="309" t="s">
        <v>412</v>
      </c>
      <c r="AP95" s="309" t="s">
        <v>412</v>
      </c>
      <c r="AQ95" s="309" t="s">
        <v>412</v>
      </c>
      <c r="AR95" s="309" t="s">
        <v>412</v>
      </c>
      <c r="AS95" s="309" t="s">
        <v>412</v>
      </c>
      <c r="AT95" s="309" t="s">
        <v>412</v>
      </c>
      <c r="AU95" s="309" t="s">
        <v>412</v>
      </c>
      <c r="AV95" s="309" t="s">
        <v>412</v>
      </c>
    </row>
    <row r="96" spans="1:65" s="241" customFormat="1" ht="22.5" customHeight="1">
      <c r="B96" s="226" t="s">
        <v>413</v>
      </c>
      <c r="C96" s="247" t="s">
        <v>393</v>
      </c>
      <c r="D96" s="248" t="s">
        <v>393</v>
      </c>
      <c r="E96" s="227">
        <f t="shared" si="67"/>
        <v>0</v>
      </c>
      <c r="F96" s="247" t="s">
        <v>393</v>
      </c>
      <c r="G96" s="248" t="s">
        <v>393</v>
      </c>
      <c r="H96" s="227">
        <f t="shared" si="68"/>
        <v>0</v>
      </c>
      <c r="I96" s="326">
        <v>0.29166666666666669</v>
      </c>
      <c r="J96" s="327">
        <v>0.58333333333333337</v>
      </c>
      <c r="K96" s="227">
        <f t="shared" si="69"/>
        <v>6.5</v>
      </c>
      <c r="L96" s="247" t="s">
        <v>393</v>
      </c>
      <c r="M96" s="248" t="s">
        <v>393</v>
      </c>
      <c r="N96" s="227">
        <f t="shared" si="66"/>
        <v>0</v>
      </c>
      <c r="O96" s="247" t="s">
        <v>393</v>
      </c>
      <c r="P96" s="248" t="s">
        <v>393</v>
      </c>
      <c r="Q96" s="227">
        <f t="shared" si="70"/>
        <v>0</v>
      </c>
      <c r="R96" s="326">
        <v>0.29166666666666669</v>
      </c>
      <c r="S96" s="327">
        <v>0.58333333333333337</v>
      </c>
      <c r="T96" s="227">
        <f t="shared" si="71"/>
        <v>6.5</v>
      </c>
      <c r="U96" s="326">
        <v>0.29166666666666669</v>
      </c>
      <c r="V96" s="327">
        <v>0.58333333333333337</v>
      </c>
      <c r="W96" s="227">
        <f t="shared" si="72"/>
        <v>6.5</v>
      </c>
      <c r="X96" s="249">
        <f t="shared" si="73"/>
        <v>19.5</v>
      </c>
      <c r="Z96" s="244"/>
      <c r="AA96" s="228">
        <v>17710</v>
      </c>
      <c r="AB96" s="228" t="s">
        <v>66</v>
      </c>
      <c r="AC96" s="229" t="s">
        <v>200</v>
      </c>
      <c r="AD96" s="230" t="s">
        <v>502</v>
      </c>
      <c r="AE96" s="231" t="s">
        <v>413</v>
      </c>
      <c r="AF96" s="231" t="s">
        <v>414</v>
      </c>
      <c r="AG96" s="231" t="s">
        <v>415</v>
      </c>
      <c r="AH96" s="231" t="s">
        <v>416</v>
      </c>
      <c r="AI96" s="231" t="s">
        <v>417</v>
      </c>
      <c r="AJ96" s="231" t="s">
        <v>418</v>
      </c>
      <c r="AK96" s="231" t="s">
        <v>411</v>
      </c>
      <c r="AL96" s="231" t="s">
        <v>412</v>
      </c>
      <c r="AM96" s="231" t="s">
        <v>413</v>
      </c>
      <c r="AN96" s="309" t="s">
        <v>413</v>
      </c>
      <c r="AO96" s="309" t="s">
        <v>413</v>
      </c>
      <c r="AP96" s="309" t="s">
        <v>413</v>
      </c>
      <c r="AQ96" s="309" t="s">
        <v>413</v>
      </c>
      <c r="AR96" s="309" t="s">
        <v>413</v>
      </c>
      <c r="AS96" s="309" t="s">
        <v>413</v>
      </c>
      <c r="AT96" s="309" t="s">
        <v>413</v>
      </c>
      <c r="AU96" s="309" t="s">
        <v>413</v>
      </c>
      <c r="AV96" s="309" t="s">
        <v>413</v>
      </c>
    </row>
    <row r="97" spans="1:65" s="241" customFormat="1" ht="22.5" customHeight="1">
      <c r="B97" s="226" t="s">
        <v>414</v>
      </c>
      <c r="C97" s="326">
        <v>0.29166666666666669</v>
      </c>
      <c r="D97" s="327">
        <v>0.58333333333333337</v>
      </c>
      <c r="E97" s="227">
        <f t="shared" si="67"/>
        <v>6.5</v>
      </c>
      <c r="F97" s="326">
        <v>0.29166666666666669</v>
      </c>
      <c r="G97" s="327">
        <v>0.58333333333333337</v>
      </c>
      <c r="H97" s="227">
        <f t="shared" si="68"/>
        <v>6.5</v>
      </c>
      <c r="I97" s="326">
        <v>0.29166666666666669</v>
      </c>
      <c r="J97" s="327">
        <v>0.58333333333333337</v>
      </c>
      <c r="K97" s="227">
        <f t="shared" si="69"/>
        <v>6.5</v>
      </c>
      <c r="L97" s="247" t="s">
        <v>393</v>
      </c>
      <c r="M97" s="248" t="s">
        <v>393</v>
      </c>
      <c r="N97" s="227">
        <f t="shared" si="66"/>
        <v>0</v>
      </c>
      <c r="O97" s="326">
        <v>0.29166666666666669</v>
      </c>
      <c r="P97" s="327">
        <v>0.58333333333333337</v>
      </c>
      <c r="Q97" s="227">
        <f t="shared" si="70"/>
        <v>6.5</v>
      </c>
      <c r="R97" s="247" t="s">
        <v>393</v>
      </c>
      <c r="S97" s="248" t="s">
        <v>393</v>
      </c>
      <c r="T97" s="227">
        <f t="shared" si="71"/>
        <v>0</v>
      </c>
      <c r="U97" s="247" t="s">
        <v>393</v>
      </c>
      <c r="V97" s="248" t="s">
        <v>393</v>
      </c>
      <c r="W97" s="227">
        <f t="shared" si="72"/>
        <v>0</v>
      </c>
      <c r="X97" s="249">
        <f t="shared" si="73"/>
        <v>26</v>
      </c>
      <c r="Z97" s="244"/>
      <c r="AA97" s="228">
        <v>18140</v>
      </c>
      <c r="AB97" s="228" t="s">
        <v>203</v>
      </c>
      <c r="AC97" s="229" t="s">
        <v>200</v>
      </c>
      <c r="AD97" s="230" t="s">
        <v>502</v>
      </c>
      <c r="AE97" s="231" t="s">
        <v>414</v>
      </c>
      <c r="AF97" s="231" t="s">
        <v>415</v>
      </c>
      <c r="AG97" s="231" t="s">
        <v>416</v>
      </c>
      <c r="AH97" s="231" t="s">
        <v>417</v>
      </c>
      <c r="AI97" s="231" t="s">
        <v>418</v>
      </c>
      <c r="AJ97" s="231" t="s">
        <v>411</v>
      </c>
      <c r="AK97" s="231" t="s">
        <v>412</v>
      </c>
      <c r="AL97" s="231" t="s">
        <v>413</v>
      </c>
      <c r="AM97" s="231" t="s">
        <v>414</v>
      </c>
      <c r="AN97" s="309" t="s">
        <v>414</v>
      </c>
      <c r="AO97" s="309" t="s">
        <v>414</v>
      </c>
      <c r="AP97" s="309" t="s">
        <v>414</v>
      </c>
      <c r="AQ97" s="309" t="s">
        <v>414</v>
      </c>
      <c r="AR97" s="309" t="s">
        <v>414</v>
      </c>
      <c r="AS97" s="309" t="s">
        <v>414</v>
      </c>
      <c r="AT97" s="309" t="s">
        <v>414</v>
      </c>
      <c r="AU97" s="309" t="s">
        <v>414</v>
      </c>
      <c r="AV97" s="309" t="s">
        <v>414</v>
      </c>
    </row>
    <row r="98" spans="1:65" s="241" customFormat="1" ht="22.5" customHeight="1">
      <c r="B98" s="226" t="s">
        <v>415</v>
      </c>
      <c r="C98" s="247" t="s">
        <v>393</v>
      </c>
      <c r="D98" s="248" t="s">
        <v>393</v>
      </c>
      <c r="E98" s="227">
        <f t="shared" si="67"/>
        <v>0</v>
      </c>
      <c r="F98" s="326">
        <v>0.29166666666666669</v>
      </c>
      <c r="G98" s="327">
        <v>0.58333333333333337</v>
      </c>
      <c r="H98" s="227">
        <f t="shared" si="68"/>
        <v>6.5</v>
      </c>
      <c r="I98" s="247" t="s">
        <v>393</v>
      </c>
      <c r="J98" s="248" t="s">
        <v>393</v>
      </c>
      <c r="K98" s="227">
        <f t="shared" si="69"/>
        <v>0</v>
      </c>
      <c r="L98" s="247" t="s">
        <v>393</v>
      </c>
      <c r="M98" s="248" t="s">
        <v>393</v>
      </c>
      <c r="N98" s="227">
        <f t="shared" si="66"/>
        <v>0</v>
      </c>
      <c r="O98" s="326">
        <v>0.29166666666666669</v>
      </c>
      <c r="P98" s="327">
        <v>0.58333333333333337</v>
      </c>
      <c r="Q98" s="227">
        <f t="shared" si="70"/>
        <v>6.5</v>
      </c>
      <c r="R98" s="247" t="s">
        <v>393</v>
      </c>
      <c r="S98" s="248" t="s">
        <v>393</v>
      </c>
      <c r="T98" s="227">
        <f t="shared" si="71"/>
        <v>0</v>
      </c>
      <c r="U98" s="326">
        <v>0.29166666666666669</v>
      </c>
      <c r="V98" s="327">
        <v>0.58333333333333337</v>
      </c>
      <c r="W98" s="227">
        <f t="shared" si="72"/>
        <v>6.5</v>
      </c>
      <c r="X98" s="249">
        <f t="shared" si="73"/>
        <v>19.5</v>
      </c>
      <c r="Z98" s="244"/>
      <c r="AA98" s="228">
        <v>18446</v>
      </c>
      <c r="AB98" s="228" t="s">
        <v>70</v>
      </c>
      <c r="AC98" s="229" t="s">
        <v>200</v>
      </c>
      <c r="AD98" s="230" t="s">
        <v>502</v>
      </c>
      <c r="AE98" s="231" t="s">
        <v>415</v>
      </c>
      <c r="AF98" s="231" t="s">
        <v>416</v>
      </c>
      <c r="AG98" s="231" t="s">
        <v>417</v>
      </c>
      <c r="AH98" s="231" t="s">
        <v>418</v>
      </c>
      <c r="AI98" s="231" t="s">
        <v>411</v>
      </c>
      <c r="AJ98" s="231" t="s">
        <v>412</v>
      </c>
      <c r="AK98" s="231" t="s">
        <v>413</v>
      </c>
      <c r="AL98" s="231" t="s">
        <v>414</v>
      </c>
      <c r="AM98" s="231" t="s">
        <v>415</v>
      </c>
      <c r="AN98" s="309" t="s">
        <v>415</v>
      </c>
      <c r="AO98" s="309" t="s">
        <v>415</v>
      </c>
      <c r="AP98" s="309" t="s">
        <v>415</v>
      </c>
      <c r="AQ98" s="309" t="s">
        <v>415</v>
      </c>
      <c r="AR98" s="309" t="s">
        <v>415</v>
      </c>
      <c r="AS98" s="309" t="s">
        <v>415</v>
      </c>
      <c r="AT98" s="309" t="s">
        <v>415</v>
      </c>
      <c r="AU98" s="309" t="s">
        <v>415</v>
      </c>
      <c r="AV98" s="309" t="s">
        <v>415</v>
      </c>
    </row>
    <row r="99" spans="1:65" s="241" customFormat="1" ht="22.5" customHeight="1">
      <c r="B99" s="226" t="s">
        <v>416</v>
      </c>
      <c r="C99" s="326">
        <v>0.29166666666666669</v>
      </c>
      <c r="D99" s="327">
        <v>0.58333333333333337</v>
      </c>
      <c r="E99" s="227">
        <f t="shared" si="67"/>
        <v>6.5</v>
      </c>
      <c r="F99" s="247"/>
      <c r="G99" s="248"/>
      <c r="H99" s="227">
        <f t="shared" si="68"/>
        <v>-0.5</v>
      </c>
      <c r="I99" s="247" t="s">
        <v>393</v>
      </c>
      <c r="J99" s="248" t="s">
        <v>393</v>
      </c>
      <c r="K99" s="227">
        <f t="shared" si="69"/>
        <v>0</v>
      </c>
      <c r="L99" s="247" t="s">
        <v>393</v>
      </c>
      <c r="M99" s="248" t="s">
        <v>393</v>
      </c>
      <c r="N99" s="227">
        <f t="shared" si="66"/>
        <v>0</v>
      </c>
      <c r="O99" s="247" t="s">
        <v>393</v>
      </c>
      <c r="P99" s="248" t="s">
        <v>393</v>
      </c>
      <c r="Q99" s="227">
        <f t="shared" si="70"/>
        <v>0</v>
      </c>
      <c r="R99" s="326">
        <v>0.29166666666666669</v>
      </c>
      <c r="S99" s="327">
        <v>0.58333333333333337</v>
      </c>
      <c r="T99" s="227">
        <f t="shared" si="71"/>
        <v>6.5</v>
      </c>
      <c r="U99" s="247" t="s">
        <v>393</v>
      </c>
      <c r="V99" s="248" t="s">
        <v>393</v>
      </c>
      <c r="W99" s="227">
        <f t="shared" si="72"/>
        <v>0</v>
      </c>
      <c r="X99" s="249">
        <f t="shared" si="73"/>
        <v>12.5</v>
      </c>
      <c r="Z99" s="244"/>
      <c r="AA99" s="228">
        <v>16107</v>
      </c>
      <c r="AB99" s="228" t="s">
        <v>82</v>
      </c>
      <c r="AC99" s="229" t="s">
        <v>200</v>
      </c>
      <c r="AD99" s="230" t="s">
        <v>502</v>
      </c>
      <c r="AE99" s="231" t="s">
        <v>416</v>
      </c>
      <c r="AF99" s="231" t="s">
        <v>417</v>
      </c>
      <c r="AG99" s="231" t="s">
        <v>418</v>
      </c>
      <c r="AH99" s="231" t="s">
        <v>411</v>
      </c>
      <c r="AI99" s="231" t="s">
        <v>412</v>
      </c>
      <c r="AJ99" s="231" t="s">
        <v>413</v>
      </c>
      <c r="AK99" s="231" t="s">
        <v>414</v>
      </c>
      <c r="AL99" s="231" t="s">
        <v>415</v>
      </c>
      <c r="AM99" s="231" t="s">
        <v>416</v>
      </c>
      <c r="AN99" s="309" t="s">
        <v>416</v>
      </c>
      <c r="AO99" s="309" t="s">
        <v>416</v>
      </c>
      <c r="AP99" s="309" t="s">
        <v>416</v>
      </c>
      <c r="AQ99" s="309" t="s">
        <v>416</v>
      </c>
      <c r="AR99" s="309" t="s">
        <v>416</v>
      </c>
      <c r="AS99" s="309" t="s">
        <v>416</v>
      </c>
      <c r="AT99" s="309" t="s">
        <v>416</v>
      </c>
      <c r="AU99" s="309" t="s">
        <v>416</v>
      </c>
      <c r="AV99" s="309" t="s">
        <v>416</v>
      </c>
    </row>
    <row r="100" spans="1:65" s="241" customFormat="1" ht="22.5" customHeight="1">
      <c r="B100" s="226" t="s">
        <v>417</v>
      </c>
      <c r="C100" s="247" t="s">
        <v>393</v>
      </c>
      <c r="D100" s="248" t="s">
        <v>393</v>
      </c>
      <c r="E100" s="227">
        <f t="shared" si="67"/>
        <v>0</v>
      </c>
      <c r="F100" s="326">
        <v>0.29166666666666669</v>
      </c>
      <c r="G100" s="327">
        <v>0.58333333333333337</v>
      </c>
      <c r="H100" s="227">
        <f t="shared" si="68"/>
        <v>6.5</v>
      </c>
      <c r="I100" s="326">
        <v>0.29166666666666669</v>
      </c>
      <c r="J100" s="327">
        <v>0.58333333333333337</v>
      </c>
      <c r="K100" s="227">
        <f t="shared" si="69"/>
        <v>6.5</v>
      </c>
      <c r="L100" s="326">
        <v>0.29166666666666669</v>
      </c>
      <c r="M100" s="327">
        <v>0.58333333333333337</v>
      </c>
      <c r="N100" s="227">
        <f t="shared" si="66"/>
        <v>6.5</v>
      </c>
      <c r="O100" s="326">
        <v>0.29166666666666669</v>
      </c>
      <c r="P100" s="327">
        <v>0.58333333333333337</v>
      </c>
      <c r="Q100" s="227">
        <f t="shared" si="70"/>
        <v>6.5</v>
      </c>
      <c r="R100" s="326">
        <v>0.29166666666666669</v>
      </c>
      <c r="S100" s="327">
        <v>0.58333333333333337</v>
      </c>
      <c r="T100" s="227">
        <f t="shared" si="71"/>
        <v>6.5</v>
      </c>
      <c r="U100" s="247" t="s">
        <v>393</v>
      </c>
      <c r="V100" s="248" t="s">
        <v>393</v>
      </c>
      <c r="W100" s="227">
        <f t="shared" si="72"/>
        <v>0</v>
      </c>
      <c r="X100" s="249">
        <f t="shared" si="73"/>
        <v>32.5</v>
      </c>
      <c r="Z100" s="244"/>
      <c r="AA100" s="228">
        <v>16286</v>
      </c>
      <c r="AB100" s="228" t="s">
        <v>84</v>
      </c>
      <c r="AC100" s="229" t="s">
        <v>200</v>
      </c>
      <c r="AD100" s="230" t="s">
        <v>502</v>
      </c>
      <c r="AE100" s="231" t="s">
        <v>417</v>
      </c>
      <c r="AF100" s="231" t="s">
        <v>418</v>
      </c>
      <c r="AG100" s="231" t="s">
        <v>411</v>
      </c>
      <c r="AH100" s="231" t="s">
        <v>412</v>
      </c>
      <c r="AI100" s="231" t="s">
        <v>413</v>
      </c>
      <c r="AJ100" s="231" t="s">
        <v>414</v>
      </c>
      <c r="AK100" s="231" t="s">
        <v>415</v>
      </c>
      <c r="AL100" s="231" t="s">
        <v>416</v>
      </c>
      <c r="AM100" s="231" t="s">
        <v>417</v>
      </c>
      <c r="AN100" s="309" t="s">
        <v>417</v>
      </c>
      <c r="AO100" s="309" t="s">
        <v>417</v>
      </c>
      <c r="AP100" s="309" t="s">
        <v>417</v>
      </c>
      <c r="AQ100" s="309" t="s">
        <v>417</v>
      </c>
      <c r="AR100" s="309" t="s">
        <v>417</v>
      </c>
      <c r="AS100" s="309" t="s">
        <v>417</v>
      </c>
      <c r="AT100" s="309" t="s">
        <v>417</v>
      </c>
      <c r="AU100" s="309" t="s">
        <v>417</v>
      </c>
      <c r="AV100" s="309" t="s">
        <v>417</v>
      </c>
    </row>
    <row r="101" spans="1:65" s="244" customFormat="1" ht="22.5" customHeight="1">
      <c r="A101" s="241"/>
      <c r="B101" s="226" t="s">
        <v>418</v>
      </c>
      <c r="C101" s="326">
        <v>0.29166666666666669</v>
      </c>
      <c r="D101" s="327">
        <v>0.58333333333333337</v>
      </c>
      <c r="E101" s="227">
        <f t="shared" si="67"/>
        <v>6.5</v>
      </c>
      <c r="F101" s="326">
        <v>0.29166666666666669</v>
      </c>
      <c r="G101" s="327">
        <v>0.58333333333333337</v>
      </c>
      <c r="H101" s="227">
        <f t="shared" si="68"/>
        <v>6.5</v>
      </c>
      <c r="I101" s="326">
        <v>0.29166666666666669</v>
      </c>
      <c r="J101" s="327">
        <v>0.58333333333333337</v>
      </c>
      <c r="K101" s="227">
        <f t="shared" si="69"/>
        <v>6.5</v>
      </c>
      <c r="L101" s="247" t="s">
        <v>393</v>
      </c>
      <c r="M101" s="248" t="s">
        <v>393</v>
      </c>
      <c r="N101" s="227">
        <f t="shared" si="66"/>
        <v>0</v>
      </c>
      <c r="O101" s="247" t="s">
        <v>393</v>
      </c>
      <c r="P101" s="248" t="s">
        <v>393</v>
      </c>
      <c r="Q101" s="227">
        <f t="shared" si="70"/>
        <v>0</v>
      </c>
      <c r="R101" s="326">
        <v>0.29166666666666669</v>
      </c>
      <c r="S101" s="327">
        <v>0.58333333333333337</v>
      </c>
      <c r="T101" s="227">
        <f t="shared" si="71"/>
        <v>6.5</v>
      </c>
      <c r="U101" s="326">
        <v>0.29166666666666669</v>
      </c>
      <c r="V101" s="327">
        <v>0.58333333333333337</v>
      </c>
      <c r="W101" s="227">
        <f t="shared" si="72"/>
        <v>6.5</v>
      </c>
      <c r="X101" s="249">
        <f t="shared" si="73"/>
        <v>32.5</v>
      </c>
      <c r="Y101" s="241"/>
      <c r="AA101" s="228">
        <v>18521</v>
      </c>
      <c r="AB101" s="228" t="s">
        <v>206</v>
      </c>
      <c r="AC101" s="229" t="s">
        <v>200</v>
      </c>
      <c r="AD101" s="230" t="s">
        <v>502</v>
      </c>
      <c r="AE101" s="231" t="s">
        <v>418</v>
      </c>
      <c r="AF101" s="231" t="s">
        <v>411</v>
      </c>
      <c r="AG101" s="231" t="s">
        <v>412</v>
      </c>
      <c r="AH101" s="231" t="s">
        <v>413</v>
      </c>
      <c r="AI101" s="231" t="s">
        <v>414</v>
      </c>
      <c r="AJ101" s="231" t="s">
        <v>415</v>
      </c>
      <c r="AK101" s="231" t="s">
        <v>416</v>
      </c>
      <c r="AL101" s="231" t="s">
        <v>417</v>
      </c>
      <c r="AM101" s="231" t="s">
        <v>418</v>
      </c>
      <c r="AN101" s="309" t="s">
        <v>418</v>
      </c>
      <c r="AO101" s="309" t="s">
        <v>418</v>
      </c>
      <c r="AP101" s="309" t="s">
        <v>418</v>
      </c>
      <c r="AQ101" s="309" t="s">
        <v>418</v>
      </c>
      <c r="AR101" s="309" t="s">
        <v>418</v>
      </c>
      <c r="AS101" s="309" t="s">
        <v>418</v>
      </c>
      <c r="AT101" s="309" t="s">
        <v>418</v>
      </c>
      <c r="AU101" s="309" t="s">
        <v>418</v>
      </c>
      <c r="AV101" s="309" t="s">
        <v>418</v>
      </c>
      <c r="AW101" s="241"/>
      <c r="AX101" s="241"/>
      <c r="AY101" s="241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</row>
    <row r="102" spans="1:65" s="241" customFormat="1" ht="22.5" customHeight="1">
      <c r="B102" s="226" t="s">
        <v>460</v>
      </c>
      <c r="C102" s="247" t="s">
        <v>393</v>
      </c>
      <c r="D102" s="248" t="s">
        <v>393</v>
      </c>
      <c r="E102" s="227">
        <f t="shared" si="67"/>
        <v>0</v>
      </c>
      <c r="F102" s="247" t="s">
        <v>393</v>
      </c>
      <c r="G102" s="248" t="s">
        <v>393</v>
      </c>
      <c r="H102" s="227">
        <f t="shared" si="68"/>
        <v>0</v>
      </c>
      <c r="I102" s="247" t="s">
        <v>393</v>
      </c>
      <c r="J102" s="248" t="s">
        <v>393</v>
      </c>
      <c r="K102" s="227">
        <f t="shared" si="69"/>
        <v>0</v>
      </c>
      <c r="L102" s="247" t="s">
        <v>393</v>
      </c>
      <c r="M102" s="248" t="s">
        <v>393</v>
      </c>
      <c r="N102" s="227">
        <f t="shared" si="66"/>
        <v>0</v>
      </c>
      <c r="O102" s="247" t="s">
        <v>393</v>
      </c>
      <c r="P102" s="248" t="s">
        <v>393</v>
      </c>
      <c r="Q102" s="227">
        <f t="shared" si="70"/>
        <v>0</v>
      </c>
      <c r="R102" s="326">
        <v>0.29166666666666669</v>
      </c>
      <c r="S102" s="327">
        <v>0.58333333333333337</v>
      </c>
      <c r="T102" s="227">
        <f t="shared" si="71"/>
        <v>6.5</v>
      </c>
      <c r="U102" s="247" t="s">
        <v>393</v>
      </c>
      <c r="V102" s="248" t="s">
        <v>393</v>
      </c>
      <c r="W102" s="227">
        <f t="shared" si="72"/>
        <v>0</v>
      </c>
      <c r="X102" s="249">
        <f t="shared" si="73"/>
        <v>6.5</v>
      </c>
      <c r="Z102" s="244"/>
      <c r="AA102" s="228">
        <v>17721</v>
      </c>
      <c r="AB102" s="228" t="s">
        <v>544</v>
      </c>
      <c r="AC102" s="228" t="s">
        <v>200</v>
      </c>
      <c r="AD102" s="230" t="s">
        <v>502</v>
      </c>
      <c r="AE102" s="231" t="s">
        <v>411</v>
      </c>
      <c r="AF102" s="231" t="s">
        <v>412</v>
      </c>
      <c r="AG102" s="231" t="s">
        <v>413</v>
      </c>
      <c r="AH102" s="231" t="s">
        <v>414</v>
      </c>
      <c r="AI102" s="231" t="s">
        <v>415</v>
      </c>
      <c r="AJ102" s="231" t="s">
        <v>416</v>
      </c>
      <c r="AK102" s="231" t="s">
        <v>417</v>
      </c>
      <c r="AL102" s="231" t="s">
        <v>418</v>
      </c>
      <c r="AM102" s="231" t="s">
        <v>411</v>
      </c>
      <c r="AN102" s="309" t="s">
        <v>460</v>
      </c>
      <c r="AO102" s="309" t="s">
        <v>460</v>
      </c>
      <c r="AP102" s="309" t="s">
        <v>460</v>
      </c>
      <c r="AQ102" s="309" t="s">
        <v>460</v>
      </c>
      <c r="AR102" s="309" t="s">
        <v>460</v>
      </c>
      <c r="AS102" s="309" t="s">
        <v>460</v>
      </c>
      <c r="AT102" s="309" t="s">
        <v>460</v>
      </c>
      <c r="AU102" s="309" t="s">
        <v>460</v>
      </c>
      <c r="AV102" s="309" t="s">
        <v>460</v>
      </c>
    </row>
    <row r="103" spans="1:65" s="241" customFormat="1" ht="22.5" customHeight="1">
      <c r="B103" s="226" t="s">
        <v>461</v>
      </c>
      <c r="C103" s="262">
        <v>0.25</v>
      </c>
      <c r="D103" s="263">
        <v>0.58750000000000002</v>
      </c>
      <c r="E103" s="227">
        <f t="shared" si="67"/>
        <v>7.6000000000000014</v>
      </c>
      <c r="F103" s="247" t="s">
        <v>393</v>
      </c>
      <c r="G103" s="248" t="s">
        <v>393</v>
      </c>
      <c r="H103" s="227">
        <f t="shared" si="68"/>
        <v>0</v>
      </c>
      <c r="I103" s="247" t="s">
        <v>393</v>
      </c>
      <c r="J103" s="248" t="s">
        <v>393</v>
      </c>
      <c r="K103" s="227">
        <f t="shared" si="69"/>
        <v>0</v>
      </c>
      <c r="L103" s="262">
        <v>0.25</v>
      </c>
      <c r="M103" s="263">
        <v>0.58750000000000002</v>
      </c>
      <c r="N103" s="227">
        <f t="shared" si="66"/>
        <v>7.6000000000000014</v>
      </c>
      <c r="O103" s="262">
        <v>0.25</v>
      </c>
      <c r="P103" s="263">
        <v>0.58750000000000002</v>
      </c>
      <c r="Q103" s="227">
        <f t="shared" si="70"/>
        <v>7.6000000000000014</v>
      </c>
      <c r="R103" s="262">
        <v>0.25</v>
      </c>
      <c r="S103" s="263">
        <v>0.58750000000000002</v>
      </c>
      <c r="T103" s="227">
        <f t="shared" si="71"/>
        <v>7.6000000000000014</v>
      </c>
      <c r="U103" s="262">
        <v>0.25</v>
      </c>
      <c r="V103" s="263">
        <v>0.58750000000000002</v>
      </c>
      <c r="W103" s="227">
        <f t="shared" si="72"/>
        <v>7.6000000000000014</v>
      </c>
      <c r="X103" s="249">
        <f t="shared" si="73"/>
        <v>38.000000000000007</v>
      </c>
      <c r="Z103" s="244"/>
      <c r="AA103" s="228">
        <v>19900</v>
      </c>
      <c r="AB103" s="228" t="s">
        <v>130</v>
      </c>
      <c r="AC103" s="229" t="s">
        <v>200</v>
      </c>
      <c r="AD103" s="230" t="s">
        <v>502</v>
      </c>
      <c r="AE103" s="231" t="s">
        <v>412</v>
      </c>
      <c r="AF103" s="231" t="s">
        <v>413</v>
      </c>
      <c r="AG103" s="231" t="s">
        <v>414</v>
      </c>
      <c r="AH103" s="231" t="s">
        <v>415</v>
      </c>
      <c r="AI103" s="231" t="s">
        <v>416</v>
      </c>
      <c r="AJ103" s="231" t="s">
        <v>417</v>
      </c>
      <c r="AK103" s="231" t="s">
        <v>418</v>
      </c>
      <c r="AL103" s="231" t="s">
        <v>411</v>
      </c>
      <c r="AM103" s="231" t="s">
        <v>412</v>
      </c>
      <c r="AN103" s="309" t="s">
        <v>461</v>
      </c>
      <c r="AO103" s="309" t="s">
        <v>461</v>
      </c>
      <c r="AP103" s="309" t="s">
        <v>461</v>
      </c>
      <c r="AQ103" s="309" t="s">
        <v>461</v>
      </c>
      <c r="AR103" s="309" t="s">
        <v>461</v>
      </c>
      <c r="AS103" s="309" t="s">
        <v>461</v>
      </c>
      <c r="AT103" s="309" t="s">
        <v>461</v>
      </c>
      <c r="AU103" s="309" t="s">
        <v>461</v>
      </c>
      <c r="AV103" s="309" t="s">
        <v>461</v>
      </c>
    </row>
    <row r="104" spans="1:65" s="241" customFormat="1" ht="22.5" customHeight="1">
      <c r="B104" s="226" t="s">
        <v>462</v>
      </c>
      <c r="C104" s="262">
        <v>0.25</v>
      </c>
      <c r="D104" s="263">
        <v>0.58750000000000002</v>
      </c>
      <c r="E104" s="227">
        <f t="shared" si="67"/>
        <v>7.6000000000000014</v>
      </c>
      <c r="F104" s="262">
        <v>0.25</v>
      </c>
      <c r="G104" s="263">
        <v>0.58750000000000002</v>
      </c>
      <c r="H104" s="227">
        <f t="shared" si="68"/>
        <v>7.6000000000000014</v>
      </c>
      <c r="I104" s="262">
        <v>0.25</v>
      </c>
      <c r="J104" s="263">
        <v>0.58750000000000002</v>
      </c>
      <c r="K104" s="227">
        <f t="shared" si="69"/>
        <v>7.6000000000000014</v>
      </c>
      <c r="L104" s="247" t="s">
        <v>393</v>
      </c>
      <c r="M104" s="248" t="s">
        <v>393</v>
      </c>
      <c r="N104" s="227">
        <f t="shared" si="66"/>
        <v>0</v>
      </c>
      <c r="O104" s="247" t="s">
        <v>393</v>
      </c>
      <c r="P104" s="248" t="s">
        <v>393</v>
      </c>
      <c r="Q104" s="227">
        <f t="shared" si="70"/>
        <v>0</v>
      </c>
      <c r="R104" s="262">
        <v>0.25</v>
      </c>
      <c r="S104" s="263">
        <v>0.58750000000000002</v>
      </c>
      <c r="T104" s="227">
        <f t="shared" si="71"/>
        <v>7.6000000000000014</v>
      </c>
      <c r="U104" s="262">
        <v>0.25</v>
      </c>
      <c r="V104" s="263">
        <v>0.58750000000000002</v>
      </c>
      <c r="W104" s="227">
        <f t="shared" si="72"/>
        <v>7.6000000000000014</v>
      </c>
      <c r="X104" s="249">
        <f t="shared" si="73"/>
        <v>38.000000000000007</v>
      </c>
      <c r="Z104" s="244"/>
      <c r="AA104" s="228">
        <v>20830</v>
      </c>
      <c r="AB104" s="228" t="s">
        <v>340</v>
      </c>
      <c r="AC104" s="229" t="s">
        <v>200</v>
      </c>
      <c r="AD104" s="230" t="s">
        <v>502</v>
      </c>
      <c r="AE104" s="231" t="s">
        <v>413</v>
      </c>
      <c r="AF104" s="231" t="s">
        <v>414</v>
      </c>
      <c r="AG104" s="231" t="s">
        <v>415</v>
      </c>
      <c r="AH104" s="231" t="s">
        <v>416</v>
      </c>
      <c r="AI104" s="231" t="s">
        <v>417</v>
      </c>
      <c r="AJ104" s="231" t="s">
        <v>418</v>
      </c>
      <c r="AK104" s="231" t="s">
        <v>411</v>
      </c>
      <c r="AL104" s="231" t="s">
        <v>412</v>
      </c>
      <c r="AM104" s="231" t="s">
        <v>413</v>
      </c>
      <c r="AN104" s="309" t="s">
        <v>462</v>
      </c>
      <c r="AO104" s="309" t="s">
        <v>462</v>
      </c>
      <c r="AP104" s="309" t="s">
        <v>462</v>
      </c>
      <c r="AQ104" s="309" t="s">
        <v>462</v>
      </c>
      <c r="AR104" s="309" t="s">
        <v>462</v>
      </c>
      <c r="AS104" s="309" t="s">
        <v>462</v>
      </c>
      <c r="AT104" s="309" t="s">
        <v>462</v>
      </c>
      <c r="AU104" s="309" t="s">
        <v>462</v>
      </c>
      <c r="AV104" s="309" t="s">
        <v>462</v>
      </c>
    </row>
    <row r="105" spans="1:65" s="241" customFormat="1" ht="22.5" customHeight="1">
      <c r="B105" s="226" t="s">
        <v>463</v>
      </c>
      <c r="C105" s="247" t="s">
        <v>393</v>
      </c>
      <c r="D105" s="248" t="s">
        <v>393</v>
      </c>
      <c r="E105" s="227">
        <f t="shared" si="67"/>
        <v>0</v>
      </c>
      <c r="F105" s="247" t="s">
        <v>393</v>
      </c>
      <c r="G105" s="248" t="s">
        <v>393</v>
      </c>
      <c r="H105" s="227">
        <f t="shared" si="68"/>
        <v>0</v>
      </c>
      <c r="I105" s="247" t="s">
        <v>393</v>
      </c>
      <c r="J105" s="248" t="s">
        <v>393</v>
      </c>
      <c r="K105" s="227">
        <f t="shared" si="69"/>
        <v>0</v>
      </c>
      <c r="L105" s="247" t="s">
        <v>393</v>
      </c>
      <c r="M105" s="248" t="s">
        <v>393</v>
      </c>
      <c r="N105" s="227">
        <f t="shared" si="66"/>
        <v>0</v>
      </c>
      <c r="O105" s="326">
        <v>0.58333333333333337</v>
      </c>
      <c r="P105" s="327">
        <v>0.91666666666666663</v>
      </c>
      <c r="Q105" s="227">
        <f t="shared" si="70"/>
        <v>7.4999999999999982</v>
      </c>
      <c r="R105" s="326">
        <v>0.58333333333333337</v>
      </c>
      <c r="S105" s="327">
        <v>0.91666666666666663</v>
      </c>
      <c r="T105" s="227">
        <f t="shared" si="71"/>
        <v>7.4999999999999982</v>
      </c>
      <c r="U105" s="326">
        <v>0.58333333333333337</v>
      </c>
      <c r="V105" s="327">
        <v>0.91666666666666663</v>
      </c>
      <c r="W105" s="227">
        <f t="shared" si="72"/>
        <v>7.4999999999999982</v>
      </c>
      <c r="X105" s="249">
        <f t="shared" si="73"/>
        <v>22.499999999999993</v>
      </c>
      <c r="Z105" s="244"/>
      <c r="AA105" s="228">
        <v>13783</v>
      </c>
      <c r="AB105" s="228" t="s">
        <v>216</v>
      </c>
      <c r="AC105" s="229" t="s">
        <v>200</v>
      </c>
      <c r="AD105" s="230" t="s">
        <v>502</v>
      </c>
      <c r="AE105" s="231" t="s">
        <v>414</v>
      </c>
      <c r="AF105" s="231" t="s">
        <v>415</v>
      </c>
      <c r="AG105" s="231" t="s">
        <v>416</v>
      </c>
      <c r="AH105" s="231" t="s">
        <v>417</v>
      </c>
      <c r="AI105" s="231" t="s">
        <v>418</v>
      </c>
      <c r="AJ105" s="231" t="s">
        <v>411</v>
      </c>
      <c r="AK105" s="231" t="s">
        <v>412</v>
      </c>
      <c r="AL105" s="231" t="s">
        <v>413</v>
      </c>
      <c r="AM105" s="231" t="s">
        <v>414</v>
      </c>
      <c r="AN105" s="309" t="s">
        <v>463</v>
      </c>
      <c r="AO105" s="309" t="s">
        <v>463</v>
      </c>
      <c r="AP105" s="309" t="s">
        <v>463</v>
      </c>
      <c r="AQ105" s="309" t="s">
        <v>463</v>
      </c>
      <c r="AR105" s="309" t="s">
        <v>463</v>
      </c>
      <c r="AS105" s="309" t="s">
        <v>463</v>
      </c>
      <c r="AT105" s="309" t="s">
        <v>463</v>
      </c>
      <c r="AU105" s="309" t="s">
        <v>463</v>
      </c>
      <c r="AV105" s="309" t="s">
        <v>463</v>
      </c>
    </row>
    <row r="106" spans="1:65" s="241" customFormat="1" ht="22.5" customHeight="1">
      <c r="B106" s="226" t="s">
        <v>464</v>
      </c>
      <c r="C106" s="326">
        <v>0.58333333333333337</v>
      </c>
      <c r="D106" s="327">
        <v>0.91666666666666663</v>
      </c>
      <c r="E106" s="227">
        <f t="shared" si="67"/>
        <v>7.4999999999999982</v>
      </c>
      <c r="F106" s="326">
        <v>0.58333333333333337</v>
      </c>
      <c r="G106" s="327">
        <v>0.91666666666666663</v>
      </c>
      <c r="H106" s="227">
        <f t="shared" si="68"/>
        <v>7.4999999999999982</v>
      </c>
      <c r="I106" s="247" t="s">
        <v>393</v>
      </c>
      <c r="J106" s="248" t="s">
        <v>393</v>
      </c>
      <c r="K106" s="227">
        <f t="shared" si="69"/>
        <v>0</v>
      </c>
      <c r="L106" s="247" t="s">
        <v>393</v>
      </c>
      <c r="M106" s="248" t="s">
        <v>393</v>
      </c>
      <c r="N106" s="227">
        <f t="shared" si="66"/>
        <v>0</v>
      </c>
      <c r="O106" s="247" t="s">
        <v>393</v>
      </c>
      <c r="P106" s="248" t="s">
        <v>393</v>
      </c>
      <c r="Q106" s="227">
        <f t="shared" si="70"/>
        <v>0</v>
      </c>
      <c r="R106" s="247" t="s">
        <v>393</v>
      </c>
      <c r="S106" s="248" t="s">
        <v>393</v>
      </c>
      <c r="T106" s="227">
        <f t="shared" si="71"/>
        <v>0</v>
      </c>
      <c r="U106" s="326">
        <v>0.58333333333333337</v>
      </c>
      <c r="V106" s="327">
        <v>0.91666666666666663</v>
      </c>
      <c r="W106" s="227">
        <f t="shared" si="72"/>
        <v>7.4999999999999982</v>
      </c>
      <c r="X106" s="249">
        <f t="shared" si="73"/>
        <v>22.499999999999993</v>
      </c>
      <c r="Z106" s="244"/>
      <c r="AA106" s="228">
        <v>21316</v>
      </c>
      <c r="AB106" s="228" t="s">
        <v>252</v>
      </c>
      <c r="AC106" s="229" t="s">
        <v>200</v>
      </c>
      <c r="AD106" s="230" t="s">
        <v>502</v>
      </c>
      <c r="AE106" s="231" t="s">
        <v>415</v>
      </c>
      <c r="AF106" s="231" t="s">
        <v>416</v>
      </c>
      <c r="AG106" s="231" t="s">
        <v>417</v>
      </c>
      <c r="AH106" s="231" t="s">
        <v>418</v>
      </c>
      <c r="AI106" s="231" t="s">
        <v>411</v>
      </c>
      <c r="AJ106" s="231" t="s">
        <v>412</v>
      </c>
      <c r="AK106" s="231" t="s">
        <v>413</v>
      </c>
      <c r="AL106" s="231" t="s">
        <v>414</v>
      </c>
      <c r="AM106" s="231" t="s">
        <v>415</v>
      </c>
      <c r="AN106" s="309" t="s">
        <v>464</v>
      </c>
      <c r="AO106" s="309" t="s">
        <v>464</v>
      </c>
      <c r="AP106" s="309" t="s">
        <v>464</v>
      </c>
      <c r="AQ106" s="309" t="s">
        <v>464</v>
      </c>
      <c r="AR106" s="309" t="s">
        <v>464</v>
      </c>
      <c r="AS106" s="309" t="s">
        <v>464</v>
      </c>
      <c r="AT106" s="309" t="s">
        <v>464</v>
      </c>
      <c r="AU106" s="309" t="s">
        <v>464</v>
      </c>
      <c r="AV106" s="309" t="s">
        <v>464</v>
      </c>
    </row>
    <row r="107" spans="1:65" s="241" customFormat="1" ht="22.5" customHeight="1">
      <c r="B107" s="226" t="s">
        <v>465</v>
      </c>
      <c r="C107" s="247" t="s">
        <v>393</v>
      </c>
      <c r="D107" s="248" t="s">
        <v>393</v>
      </c>
      <c r="E107" s="227">
        <f t="shared" si="67"/>
        <v>0</v>
      </c>
      <c r="F107" s="326">
        <v>0.29166666666666669</v>
      </c>
      <c r="G107" s="327">
        <v>0.58333333333333337</v>
      </c>
      <c r="H107" s="227">
        <f t="shared" si="68"/>
        <v>6.5</v>
      </c>
      <c r="I107" s="326">
        <v>0.29166666666666669</v>
      </c>
      <c r="J107" s="327">
        <v>0.58333333333333337</v>
      </c>
      <c r="K107" s="227">
        <f t="shared" si="69"/>
        <v>6.5</v>
      </c>
      <c r="L107" s="326">
        <v>0.29166666666666669</v>
      </c>
      <c r="M107" s="327">
        <v>0.58333333333333337</v>
      </c>
      <c r="N107" s="227">
        <f t="shared" si="66"/>
        <v>6.5</v>
      </c>
      <c r="O107" s="326">
        <v>0.29166666666666669</v>
      </c>
      <c r="P107" s="327">
        <v>0.58333333333333337</v>
      </c>
      <c r="Q107" s="227">
        <f t="shared" si="70"/>
        <v>6.5</v>
      </c>
      <c r="R107" s="326">
        <v>0.29166666666666669</v>
      </c>
      <c r="S107" s="327">
        <v>0.58333333333333337</v>
      </c>
      <c r="T107" s="227">
        <f t="shared" si="71"/>
        <v>6.5</v>
      </c>
      <c r="U107" s="247" t="s">
        <v>393</v>
      </c>
      <c r="V107" s="248" t="s">
        <v>393</v>
      </c>
      <c r="W107" s="227">
        <f t="shared" si="72"/>
        <v>0</v>
      </c>
      <c r="X107" s="249">
        <f t="shared" si="73"/>
        <v>32.5</v>
      </c>
      <c r="Z107" s="244"/>
      <c r="AA107" s="228">
        <v>22570</v>
      </c>
      <c r="AB107" s="228" t="s">
        <v>318</v>
      </c>
      <c r="AC107" s="229" t="s">
        <v>200</v>
      </c>
      <c r="AD107" s="230" t="s">
        <v>502</v>
      </c>
      <c r="AE107" s="231" t="s">
        <v>416</v>
      </c>
      <c r="AF107" s="231" t="s">
        <v>417</v>
      </c>
      <c r="AG107" s="231" t="s">
        <v>418</v>
      </c>
      <c r="AH107" s="231" t="s">
        <v>411</v>
      </c>
      <c r="AI107" s="231" t="s">
        <v>412</v>
      </c>
      <c r="AJ107" s="231" t="s">
        <v>413</v>
      </c>
      <c r="AK107" s="231" t="s">
        <v>414</v>
      </c>
      <c r="AL107" s="231" t="s">
        <v>415</v>
      </c>
      <c r="AM107" s="231" t="s">
        <v>416</v>
      </c>
      <c r="AN107" s="309" t="s">
        <v>465</v>
      </c>
      <c r="AO107" s="309" t="s">
        <v>465</v>
      </c>
      <c r="AP107" s="309" t="s">
        <v>465</v>
      </c>
      <c r="AQ107" s="309" t="s">
        <v>465</v>
      </c>
      <c r="AR107" s="309" t="s">
        <v>465</v>
      </c>
      <c r="AS107" s="309" t="s">
        <v>465</v>
      </c>
      <c r="AT107" s="309" t="s">
        <v>465</v>
      </c>
      <c r="AU107" s="309" t="s">
        <v>465</v>
      </c>
      <c r="AV107" s="309" t="s">
        <v>465</v>
      </c>
    </row>
    <row r="108" spans="1:65" s="241" customFormat="1" ht="22.5" customHeight="1">
      <c r="B108" s="226" t="s">
        <v>466</v>
      </c>
      <c r="C108" s="326">
        <v>0.29166666666666669</v>
      </c>
      <c r="D108" s="327">
        <v>0.58333333333333337</v>
      </c>
      <c r="E108" s="227">
        <f t="shared" si="67"/>
        <v>6.5</v>
      </c>
      <c r="F108" s="326">
        <v>0.29166666666666669</v>
      </c>
      <c r="G108" s="327">
        <v>0.58333333333333337</v>
      </c>
      <c r="H108" s="227">
        <f t="shared" si="68"/>
        <v>6.5</v>
      </c>
      <c r="I108" s="326">
        <v>0.29166666666666669</v>
      </c>
      <c r="J108" s="327">
        <v>0.58333333333333337</v>
      </c>
      <c r="K108" s="227">
        <f t="shared" si="69"/>
        <v>6.5</v>
      </c>
      <c r="L108" s="247" t="s">
        <v>393</v>
      </c>
      <c r="M108" s="248" t="s">
        <v>393</v>
      </c>
      <c r="N108" s="227">
        <f t="shared" si="66"/>
        <v>0</v>
      </c>
      <c r="O108" s="326">
        <v>0.29166666666666669</v>
      </c>
      <c r="P108" s="327">
        <v>0.58333333333333337</v>
      </c>
      <c r="Q108" s="227">
        <f t="shared" si="70"/>
        <v>6.5</v>
      </c>
      <c r="R108" s="326">
        <v>0.29166666666666669</v>
      </c>
      <c r="S108" s="327">
        <v>0.58333333333333337</v>
      </c>
      <c r="T108" s="227">
        <f t="shared" si="71"/>
        <v>6.5</v>
      </c>
      <c r="U108" s="247" t="s">
        <v>393</v>
      </c>
      <c r="V108" s="248" t="s">
        <v>393</v>
      </c>
      <c r="W108" s="227">
        <f t="shared" si="72"/>
        <v>0</v>
      </c>
      <c r="X108" s="249">
        <f t="shared" si="73"/>
        <v>32.5</v>
      </c>
      <c r="Z108" s="244"/>
      <c r="AA108" s="228">
        <v>22569</v>
      </c>
      <c r="AB108" s="228" t="s">
        <v>317</v>
      </c>
      <c r="AC108" s="229" t="s">
        <v>200</v>
      </c>
      <c r="AD108" s="230" t="s">
        <v>502</v>
      </c>
      <c r="AE108" s="231" t="s">
        <v>417</v>
      </c>
      <c r="AF108" s="231" t="s">
        <v>418</v>
      </c>
      <c r="AG108" s="231" t="s">
        <v>411</v>
      </c>
      <c r="AH108" s="231" t="s">
        <v>412</v>
      </c>
      <c r="AI108" s="231" t="s">
        <v>413</v>
      </c>
      <c r="AJ108" s="231" t="s">
        <v>414</v>
      </c>
      <c r="AK108" s="231" t="s">
        <v>415</v>
      </c>
      <c r="AL108" s="231" t="s">
        <v>416</v>
      </c>
      <c r="AM108" s="231" t="s">
        <v>417</v>
      </c>
      <c r="AN108" s="309" t="s">
        <v>466</v>
      </c>
      <c r="AO108" s="309" t="s">
        <v>466</v>
      </c>
      <c r="AP108" s="309" t="s">
        <v>466</v>
      </c>
      <c r="AQ108" s="309" t="s">
        <v>466</v>
      </c>
      <c r="AR108" s="309" t="s">
        <v>466</v>
      </c>
      <c r="AS108" s="309" t="s">
        <v>466</v>
      </c>
      <c r="AT108" s="309" t="s">
        <v>466</v>
      </c>
      <c r="AU108" s="309" t="s">
        <v>466</v>
      </c>
      <c r="AV108" s="309" t="s">
        <v>466</v>
      </c>
    </row>
    <row r="109" spans="1:65" s="244" customFormat="1" ht="22.5" customHeight="1">
      <c r="A109" s="241"/>
      <c r="B109" s="226" t="s">
        <v>467</v>
      </c>
      <c r="C109" s="262">
        <v>0.25</v>
      </c>
      <c r="D109" s="263">
        <v>0.58750000000000002</v>
      </c>
      <c r="E109" s="227">
        <f t="shared" si="67"/>
        <v>7.6000000000000014</v>
      </c>
      <c r="F109" s="262">
        <v>0.25</v>
      </c>
      <c r="G109" s="263">
        <v>0.58750000000000002</v>
      </c>
      <c r="H109" s="227">
        <f t="shared" si="68"/>
        <v>7.6000000000000014</v>
      </c>
      <c r="I109" s="262">
        <v>0.25</v>
      </c>
      <c r="J109" s="263">
        <v>0.58750000000000002</v>
      </c>
      <c r="K109" s="227">
        <f t="shared" si="69"/>
        <v>7.6000000000000014</v>
      </c>
      <c r="L109" s="247" t="s">
        <v>393</v>
      </c>
      <c r="M109" s="248" t="s">
        <v>393</v>
      </c>
      <c r="N109" s="227">
        <f t="shared" si="66"/>
        <v>0</v>
      </c>
      <c r="O109" s="247" t="s">
        <v>393</v>
      </c>
      <c r="P109" s="248" t="s">
        <v>393</v>
      </c>
      <c r="Q109" s="227">
        <f t="shared" si="70"/>
        <v>0</v>
      </c>
      <c r="R109" s="262">
        <v>0.25</v>
      </c>
      <c r="S109" s="263">
        <v>0.58750000000000002</v>
      </c>
      <c r="T109" s="227">
        <f t="shared" si="71"/>
        <v>7.6000000000000014</v>
      </c>
      <c r="U109" s="262">
        <v>0.25</v>
      </c>
      <c r="V109" s="263">
        <v>0.58750000000000002</v>
      </c>
      <c r="W109" s="227">
        <f t="shared" si="72"/>
        <v>7.6000000000000014</v>
      </c>
      <c r="X109" s="249">
        <f t="shared" si="73"/>
        <v>38.000000000000007</v>
      </c>
      <c r="Y109" s="241"/>
      <c r="AA109" s="228">
        <v>16940</v>
      </c>
      <c r="AB109" s="228" t="s">
        <v>291</v>
      </c>
      <c r="AC109" s="229" t="s">
        <v>200</v>
      </c>
      <c r="AD109" s="230" t="s">
        <v>502</v>
      </c>
      <c r="AE109" s="231" t="s">
        <v>418</v>
      </c>
      <c r="AF109" s="231" t="s">
        <v>411</v>
      </c>
      <c r="AG109" s="231" t="s">
        <v>412</v>
      </c>
      <c r="AH109" s="231" t="s">
        <v>413</v>
      </c>
      <c r="AI109" s="231" t="s">
        <v>414</v>
      </c>
      <c r="AJ109" s="231" t="s">
        <v>415</v>
      </c>
      <c r="AK109" s="231" t="s">
        <v>416</v>
      </c>
      <c r="AL109" s="231" t="s">
        <v>417</v>
      </c>
      <c r="AM109" s="231" t="s">
        <v>418</v>
      </c>
      <c r="AN109" s="309" t="s">
        <v>467</v>
      </c>
      <c r="AO109" s="309" t="s">
        <v>467</v>
      </c>
      <c r="AP109" s="309" t="s">
        <v>467</v>
      </c>
      <c r="AQ109" s="309" t="s">
        <v>467</v>
      </c>
      <c r="AR109" s="309" t="s">
        <v>467</v>
      </c>
      <c r="AS109" s="309" t="s">
        <v>467</v>
      </c>
      <c r="AT109" s="309" t="s">
        <v>467</v>
      </c>
      <c r="AU109" s="309" t="s">
        <v>467</v>
      </c>
      <c r="AV109" s="309" t="s">
        <v>467</v>
      </c>
      <c r="AW109" s="241"/>
      <c r="AX109" s="241"/>
      <c r="AY109" s="241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</row>
    <row r="110" spans="1:65" s="241" customFormat="1" ht="22.5" customHeight="1">
      <c r="B110" s="226" t="s">
        <v>468</v>
      </c>
      <c r="C110" s="247" t="s">
        <v>393</v>
      </c>
      <c r="D110" s="248" t="s">
        <v>393</v>
      </c>
      <c r="E110" s="227">
        <f t="shared" si="67"/>
        <v>0</v>
      </c>
      <c r="F110" s="326">
        <v>0.29166666666666669</v>
      </c>
      <c r="G110" s="327">
        <v>0.58333333333333337</v>
      </c>
      <c r="H110" s="227">
        <f t="shared" si="68"/>
        <v>6.5</v>
      </c>
      <c r="I110" s="326">
        <v>0.29166666666666669</v>
      </c>
      <c r="J110" s="327">
        <v>0.58333333333333337</v>
      </c>
      <c r="K110" s="227">
        <f t="shared" si="69"/>
        <v>6.5</v>
      </c>
      <c r="L110" s="326">
        <v>0.29166666666666669</v>
      </c>
      <c r="M110" s="327">
        <v>0.58333333333333337</v>
      </c>
      <c r="N110" s="227">
        <f t="shared" si="66"/>
        <v>6.5</v>
      </c>
      <c r="O110" s="326">
        <v>0.29166666666666669</v>
      </c>
      <c r="P110" s="327">
        <v>0.58333333333333337</v>
      </c>
      <c r="Q110" s="227">
        <f t="shared" si="70"/>
        <v>6.5</v>
      </c>
      <c r="R110" s="326">
        <v>0.29166666666666669</v>
      </c>
      <c r="S110" s="327">
        <v>0.58333333333333337</v>
      </c>
      <c r="T110" s="227">
        <f t="shared" si="71"/>
        <v>6.5</v>
      </c>
      <c r="U110" s="247" t="s">
        <v>393</v>
      </c>
      <c r="V110" s="248" t="s">
        <v>393</v>
      </c>
      <c r="W110" s="227">
        <f t="shared" si="72"/>
        <v>0</v>
      </c>
      <c r="X110" s="249">
        <f t="shared" si="73"/>
        <v>32.5</v>
      </c>
      <c r="Z110" s="244"/>
      <c r="AA110" s="228">
        <v>21052</v>
      </c>
      <c r="AB110" s="228" t="s">
        <v>289</v>
      </c>
      <c r="AC110" s="228" t="s">
        <v>200</v>
      </c>
      <c r="AD110" s="230" t="s">
        <v>502</v>
      </c>
      <c r="AE110" s="231" t="s">
        <v>411</v>
      </c>
      <c r="AF110" s="231" t="s">
        <v>412</v>
      </c>
      <c r="AG110" s="231" t="s">
        <v>413</v>
      </c>
      <c r="AH110" s="231" t="s">
        <v>414</v>
      </c>
      <c r="AI110" s="231" t="s">
        <v>415</v>
      </c>
      <c r="AJ110" s="231" t="s">
        <v>416</v>
      </c>
      <c r="AK110" s="231" t="s">
        <v>417</v>
      </c>
      <c r="AL110" s="231" t="s">
        <v>418</v>
      </c>
      <c r="AM110" s="231" t="s">
        <v>411</v>
      </c>
      <c r="AN110" s="309" t="s">
        <v>468</v>
      </c>
      <c r="AO110" s="309" t="s">
        <v>468</v>
      </c>
      <c r="AP110" s="309" t="s">
        <v>468</v>
      </c>
      <c r="AQ110" s="309" t="s">
        <v>468</v>
      </c>
      <c r="AR110" s="309" t="s">
        <v>468</v>
      </c>
      <c r="AS110" s="309" t="s">
        <v>468</v>
      </c>
      <c r="AT110" s="309" t="s">
        <v>468</v>
      </c>
      <c r="AU110" s="309" t="s">
        <v>468</v>
      </c>
      <c r="AV110" s="309" t="s">
        <v>468</v>
      </c>
    </row>
    <row r="111" spans="1:65" s="241" customFormat="1" ht="22.5" customHeight="1">
      <c r="B111" s="226" t="s">
        <v>469</v>
      </c>
      <c r="C111" s="247" t="s">
        <v>393</v>
      </c>
      <c r="D111" s="248" t="s">
        <v>393</v>
      </c>
      <c r="E111" s="227">
        <f t="shared" si="67"/>
        <v>0</v>
      </c>
      <c r="F111" s="326">
        <v>0.29166666666666669</v>
      </c>
      <c r="G111" s="327">
        <v>0.58333333333333337</v>
      </c>
      <c r="H111" s="227">
        <f t="shared" si="68"/>
        <v>6.5</v>
      </c>
      <c r="I111" s="326">
        <v>0.29166666666666669</v>
      </c>
      <c r="J111" s="327">
        <v>0.58333333333333337</v>
      </c>
      <c r="K111" s="227">
        <f t="shared" si="69"/>
        <v>6.5</v>
      </c>
      <c r="L111" s="326">
        <v>0.29166666666666669</v>
      </c>
      <c r="M111" s="327">
        <v>0.58333333333333337</v>
      </c>
      <c r="N111" s="227">
        <f t="shared" si="66"/>
        <v>6.5</v>
      </c>
      <c r="O111" s="326">
        <v>0.29166666666666669</v>
      </c>
      <c r="P111" s="327">
        <v>0.58333333333333337</v>
      </c>
      <c r="Q111" s="227">
        <f t="shared" si="70"/>
        <v>6.5</v>
      </c>
      <c r="R111" s="247" t="s">
        <v>393</v>
      </c>
      <c r="S111" s="248" t="s">
        <v>393</v>
      </c>
      <c r="T111" s="227">
        <f t="shared" si="71"/>
        <v>0</v>
      </c>
      <c r="U111" s="326">
        <v>0.29166666666666669</v>
      </c>
      <c r="V111" s="327">
        <v>0.58333333333333337</v>
      </c>
      <c r="W111" s="227">
        <f t="shared" si="72"/>
        <v>6.5</v>
      </c>
      <c r="X111" s="249">
        <f t="shared" si="73"/>
        <v>32.5</v>
      </c>
      <c r="Z111" s="244"/>
      <c r="AA111" s="228">
        <v>19384</v>
      </c>
      <c r="AB111" s="228" t="s">
        <v>276</v>
      </c>
      <c r="AC111" s="229" t="s">
        <v>200</v>
      </c>
      <c r="AD111" s="230" t="s">
        <v>502</v>
      </c>
      <c r="AE111" s="231" t="s">
        <v>412</v>
      </c>
      <c r="AF111" s="231" t="s">
        <v>413</v>
      </c>
      <c r="AG111" s="231" t="s">
        <v>414</v>
      </c>
      <c r="AH111" s="231" t="s">
        <v>415</v>
      </c>
      <c r="AI111" s="231" t="s">
        <v>416</v>
      </c>
      <c r="AJ111" s="231" t="s">
        <v>417</v>
      </c>
      <c r="AK111" s="231" t="s">
        <v>418</v>
      </c>
      <c r="AL111" s="231" t="s">
        <v>411</v>
      </c>
      <c r="AM111" s="231" t="s">
        <v>412</v>
      </c>
      <c r="AN111" s="309" t="s">
        <v>469</v>
      </c>
      <c r="AO111" s="309" t="s">
        <v>469</v>
      </c>
      <c r="AP111" s="309" t="s">
        <v>469</v>
      </c>
      <c r="AQ111" s="309" t="s">
        <v>469</v>
      </c>
      <c r="AR111" s="309" t="s">
        <v>469</v>
      </c>
      <c r="AS111" s="309" t="s">
        <v>469</v>
      </c>
      <c r="AT111" s="309" t="s">
        <v>469</v>
      </c>
      <c r="AU111" s="309" t="s">
        <v>469</v>
      </c>
      <c r="AV111" s="309" t="s">
        <v>469</v>
      </c>
    </row>
    <row r="112" spans="1:65" s="241" customFormat="1" ht="22.5" customHeight="1">
      <c r="B112" s="226" t="s">
        <v>470</v>
      </c>
      <c r="C112" s="326">
        <v>0.29166666666666669</v>
      </c>
      <c r="D112" s="327">
        <v>0.58333333333333337</v>
      </c>
      <c r="E112" s="227">
        <f t="shared" si="67"/>
        <v>6.5</v>
      </c>
      <c r="F112" s="326">
        <v>0.29166666666666669</v>
      </c>
      <c r="G112" s="327">
        <v>0.58333333333333337</v>
      </c>
      <c r="H112" s="227">
        <f t="shared" si="68"/>
        <v>6.5</v>
      </c>
      <c r="I112" s="247" t="s">
        <v>393</v>
      </c>
      <c r="J112" s="248" t="s">
        <v>393</v>
      </c>
      <c r="K112" s="227">
        <f t="shared" si="69"/>
        <v>0</v>
      </c>
      <c r="L112" s="247" t="s">
        <v>393</v>
      </c>
      <c r="M112" s="248" t="s">
        <v>393</v>
      </c>
      <c r="N112" s="227">
        <f t="shared" si="66"/>
        <v>0</v>
      </c>
      <c r="O112" s="247" t="s">
        <v>393</v>
      </c>
      <c r="P112" s="248" t="s">
        <v>393</v>
      </c>
      <c r="Q112" s="227">
        <f t="shared" si="70"/>
        <v>0</v>
      </c>
      <c r="R112" s="247" t="s">
        <v>393</v>
      </c>
      <c r="S112" s="248" t="s">
        <v>393</v>
      </c>
      <c r="T112" s="227">
        <f t="shared" si="71"/>
        <v>0</v>
      </c>
      <c r="U112" s="326">
        <v>0.29166666666666669</v>
      </c>
      <c r="V112" s="327">
        <v>0.58333333333333337</v>
      </c>
      <c r="W112" s="227">
        <f t="shared" si="72"/>
        <v>6.5</v>
      </c>
      <c r="X112" s="249">
        <f t="shared" si="73"/>
        <v>19.5</v>
      </c>
      <c r="Z112" s="244"/>
      <c r="AA112" s="228">
        <v>19659</v>
      </c>
      <c r="AB112" s="228" t="s">
        <v>293</v>
      </c>
      <c r="AC112" s="229" t="s">
        <v>200</v>
      </c>
      <c r="AD112" s="230" t="s">
        <v>502</v>
      </c>
      <c r="AE112" s="231" t="s">
        <v>413</v>
      </c>
      <c r="AF112" s="231" t="s">
        <v>414</v>
      </c>
      <c r="AG112" s="231" t="s">
        <v>415</v>
      </c>
      <c r="AH112" s="231" t="s">
        <v>416</v>
      </c>
      <c r="AI112" s="231" t="s">
        <v>417</v>
      </c>
      <c r="AJ112" s="231" t="s">
        <v>418</v>
      </c>
      <c r="AK112" s="231" t="s">
        <v>411</v>
      </c>
      <c r="AL112" s="231" t="s">
        <v>412</v>
      </c>
      <c r="AM112" s="231" t="s">
        <v>413</v>
      </c>
      <c r="AN112" s="309" t="s">
        <v>470</v>
      </c>
      <c r="AO112" s="309" t="s">
        <v>470</v>
      </c>
      <c r="AP112" s="309" t="s">
        <v>470</v>
      </c>
      <c r="AQ112" s="309" t="s">
        <v>470</v>
      </c>
      <c r="AR112" s="309" t="s">
        <v>470</v>
      </c>
      <c r="AS112" s="309" t="s">
        <v>470</v>
      </c>
      <c r="AT112" s="309" t="s">
        <v>470</v>
      </c>
      <c r="AU112" s="309" t="s">
        <v>470</v>
      </c>
      <c r="AV112" s="309" t="s">
        <v>470</v>
      </c>
    </row>
    <row r="113" spans="1:65" s="241" customFormat="1" ht="22.5" customHeight="1">
      <c r="B113" s="226" t="s">
        <v>471</v>
      </c>
      <c r="C113" s="247" t="s">
        <v>393</v>
      </c>
      <c r="D113" s="248" t="s">
        <v>393</v>
      </c>
      <c r="E113" s="227">
        <f t="shared" si="67"/>
        <v>0</v>
      </c>
      <c r="F113" s="326">
        <v>0.29166666666666669</v>
      </c>
      <c r="G113" s="327">
        <v>0.58333333333333337</v>
      </c>
      <c r="H113" s="227">
        <f t="shared" si="68"/>
        <v>6.5</v>
      </c>
      <c r="I113" s="326">
        <v>0.29166666666666669</v>
      </c>
      <c r="J113" s="327">
        <v>0.58333333333333337</v>
      </c>
      <c r="K113" s="227">
        <f t="shared" si="69"/>
        <v>6.5</v>
      </c>
      <c r="L113" s="326">
        <v>0.29166666666666669</v>
      </c>
      <c r="M113" s="327">
        <v>0.58333333333333337</v>
      </c>
      <c r="N113" s="227">
        <f t="shared" si="66"/>
        <v>6.5</v>
      </c>
      <c r="O113" s="326">
        <v>0.29166666666666669</v>
      </c>
      <c r="P113" s="327">
        <v>0.58333333333333337</v>
      </c>
      <c r="Q113" s="227">
        <f t="shared" si="70"/>
        <v>6.5</v>
      </c>
      <c r="R113" s="326">
        <v>0.29166666666666669</v>
      </c>
      <c r="S113" s="327">
        <v>0.58333333333333337</v>
      </c>
      <c r="T113" s="227">
        <f t="shared" si="71"/>
        <v>6.5</v>
      </c>
      <c r="U113" s="247" t="s">
        <v>393</v>
      </c>
      <c r="V113" s="248" t="s">
        <v>393</v>
      </c>
      <c r="W113" s="227">
        <f t="shared" si="72"/>
        <v>0</v>
      </c>
      <c r="X113" s="249">
        <f t="shared" si="73"/>
        <v>32.5</v>
      </c>
      <c r="Z113" s="244"/>
      <c r="AA113" s="228">
        <v>22161</v>
      </c>
      <c r="AB113" s="228" t="s">
        <v>302</v>
      </c>
      <c r="AC113" s="229" t="s">
        <v>200</v>
      </c>
      <c r="AD113" s="230" t="s">
        <v>502</v>
      </c>
      <c r="AE113" s="231" t="s">
        <v>414</v>
      </c>
      <c r="AF113" s="231" t="s">
        <v>415</v>
      </c>
      <c r="AG113" s="231" t="s">
        <v>416</v>
      </c>
      <c r="AH113" s="231" t="s">
        <v>417</v>
      </c>
      <c r="AI113" s="231" t="s">
        <v>418</v>
      </c>
      <c r="AJ113" s="231" t="s">
        <v>411</v>
      </c>
      <c r="AK113" s="231" t="s">
        <v>412</v>
      </c>
      <c r="AL113" s="231" t="s">
        <v>413</v>
      </c>
      <c r="AM113" s="231" t="s">
        <v>414</v>
      </c>
      <c r="AN113" s="309" t="s">
        <v>471</v>
      </c>
      <c r="AO113" s="309" t="s">
        <v>471</v>
      </c>
      <c r="AP113" s="309" t="s">
        <v>471</v>
      </c>
      <c r="AQ113" s="309" t="s">
        <v>471</v>
      </c>
      <c r="AR113" s="309" t="s">
        <v>471</v>
      </c>
      <c r="AS113" s="309" t="s">
        <v>471</v>
      </c>
      <c r="AT113" s="309" t="s">
        <v>471</v>
      </c>
      <c r="AU113" s="309" t="s">
        <v>471</v>
      </c>
      <c r="AV113" s="309" t="s">
        <v>471</v>
      </c>
    </row>
    <row r="114" spans="1:65" s="241" customFormat="1" ht="22.5" customHeight="1">
      <c r="B114" s="226" t="s">
        <v>472</v>
      </c>
      <c r="C114" s="326">
        <v>0.29166666666666669</v>
      </c>
      <c r="D114" s="327">
        <v>0.58333333333333337</v>
      </c>
      <c r="E114" s="227">
        <f t="shared" si="67"/>
        <v>6.5</v>
      </c>
      <c r="F114" s="326">
        <v>0.29166666666666669</v>
      </c>
      <c r="G114" s="327">
        <v>0.58333333333333337</v>
      </c>
      <c r="H114" s="227">
        <f t="shared" si="68"/>
        <v>6.5</v>
      </c>
      <c r="I114" s="326">
        <v>0.29166666666666669</v>
      </c>
      <c r="J114" s="327">
        <v>0.58333333333333337</v>
      </c>
      <c r="K114" s="227">
        <f t="shared" si="69"/>
        <v>6.5</v>
      </c>
      <c r="L114" s="326">
        <v>0.29166666666666669</v>
      </c>
      <c r="M114" s="327">
        <v>0.58333333333333337</v>
      </c>
      <c r="N114" s="227">
        <f t="shared" si="66"/>
        <v>6.5</v>
      </c>
      <c r="O114" s="247" t="s">
        <v>393</v>
      </c>
      <c r="P114" s="248" t="s">
        <v>393</v>
      </c>
      <c r="Q114" s="227">
        <f t="shared" si="70"/>
        <v>0</v>
      </c>
      <c r="R114" s="326">
        <v>0.29166666666666669</v>
      </c>
      <c r="S114" s="327">
        <v>0.58333333333333337</v>
      </c>
      <c r="T114" s="227">
        <f t="shared" si="71"/>
        <v>6.5</v>
      </c>
      <c r="U114" s="247" t="s">
        <v>393</v>
      </c>
      <c r="V114" s="248" t="s">
        <v>393</v>
      </c>
      <c r="W114" s="227">
        <f t="shared" si="72"/>
        <v>0</v>
      </c>
      <c r="X114" s="249">
        <f t="shared" si="73"/>
        <v>32.5</v>
      </c>
      <c r="Z114" s="244"/>
      <c r="AA114" s="228">
        <v>22038</v>
      </c>
      <c r="AB114" s="228" t="s">
        <v>300</v>
      </c>
      <c r="AC114" s="229" t="s">
        <v>200</v>
      </c>
      <c r="AD114" s="230" t="s">
        <v>502</v>
      </c>
      <c r="AE114" s="231" t="s">
        <v>415</v>
      </c>
      <c r="AF114" s="231" t="s">
        <v>416</v>
      </c>
      <c r="AG114" s="231" t="s">
        <v>417</v>
      </c>
      <c r="AH114" s="231" t="s">
        <v>418</v>
      </c>
      <c r="AI114" s="231" t="s">
        <v>411</v>
      </c>
      <c r="AJ114" s="231" t="s">
        <v>412</v>
      </c>
      <c r="AK114" s="231" t="s">
        <v>413</v>
      </c>
      <c r="AL114" s="231" t="s">
        <v>414</v>
      </c>
      <c r="AM114" s="231" t="s">
        <v>415</v>
      </c>
      <c r="AN114" s="309" t="s">
        <v>472</v>
      </c>
      <c r="AO114" s="309" t="s">
        <v>472</v>
      </c>
      <c r="AP114" s="309" t="s">
        <v>472</v>
      </c>
      <c r="AQ114" s="309" t="s">
        <v>472</v>
      </c>
      <c r="AR114" s="309" t="s">
        <v>472</v>
      </c>
      <c r="AS114" s="309" t="s">
        <v>472</v>
      </c>
      <c r="AT114" s="309" t="s">
        <v>472</v>
      </c>
      <c r="AU114" s="309" t="s">
        <v>472</v>
      </c>
      <c r="AV114" s="309" t="s">
        <v>472</v>
      </c>
    </row>
    <row r="115" spans="1:65" s="241" customFormat="1" ht="22.5" customHeight="1">
      <c r="B115" s="226" t="s">
        <v>473</v>
      </c>
      <c r="C115" s="326">
        <v>0.29166666666666669</v>
      </c>
      <c r="D115" s="327">
        <v>0.58333333333333337</v>
      </c>
      <c r="E115" s="227">
        <f t="shared" si="67"/>
        <v>6.5</v>
      </c>
      <c r="F115" s="326">
        <v>0.29166666666666669</v>
      </c>
      <c r="G115" s="327">
        <v>0.58333333333333337</v>
      </c>
      <c r="H115" s="227">
        <f t="shared" si="68"/>
        <v>6.5</v>
      </c>
      <c r="I115" s="247" t="s">
        <v>393</v>
      </c>
      <c r="J115" s="248" t="s">
        <v>393</v>
      </c>
      <c r="K115" s="227">
        <f t="shared" si="69"/>
        <v>0</v>
      </c>
      <c r="L115" s="247" t="s">
        <v>393</v>
      </c>
      <c r="M115" s="248" t="s">
        <v>393</v>
      </c>
      <c r="N115" s="227">
        <f t="shared" si="66"/>
        <v>0</v>
      </c>
      <c r="O115" s="247" t="s">
        <v>393</v>
      </c>
      <c r="P115" s="248" t="s">
        <v>393</v>
      </c>
      <c r="Q115" s="227">
        <f t="shared" si="70"/>
        <v>0</v>
      </c>
      <c r="R115" s="247" t="s">
        <v>393</v>
      </c>
      <c r="S115" s="248" t="s">
        <v>393</v>
      </c>
      <c r="T115" s="227">
        <f t="shared" si="71"/>
        <v>0</v>
      </c>
      <c r="U115" s="326">
        <v>0.29166666666666669</v>
      </c>
      <c r="V115" s="327">
        <v>0.58333333333333337</v>
      </c>
      <c r="W115" s="227">
        <f t="shared" si="72"/>
        <v>6.5</v>
      </c>
      <c r="X115" s="249">
        <f t="shared" si="73"/>
        <v>19.5</v>
      </c>
      <c r="Z115" s="244"/>
      <c r="AA115" s="228">
        <v>22170</v>
      </c>
      <c r="AB115" s="228" t="s">
        <v>303</v>
      </c>
      <c r="AC115" s="229" t="s">
        <v>200</v>
      </c>
      <c r="AD115" s="230" t="s">
        <v>502</v>
      </c>
      <c r="AE115" s="231" t="s">
        <v>416</v>
      </c>
      <c r="AF115" s="231" t="s">
        <v>417</v>
      </c>
      <c r="AG115" s="231" t="s">
        <v>418</v>
      </c>
      <c r="AH115" s="231" t="s">
        <v>411</v>
      </c>
      <c r="AI115" s="231" t="s">
        <v>412</v>
      </c>
      <c r="AJ115" s="231" t="s">
        <v>413</v>
      </c>
      <c r="AK115" s="231" t="s">
        <v>414</v>
      </c>
      <c r="AL115" s="231" t="s">
        <v>415</v>
      </c>
      <c r="AM115" s="231" t="s">
        <v>416</v>
      </c>
      <c r="AN115" s="309" t="s">
        <v>473</v>
      </c>
      <c r="AO115" s="309" t="s">
        <v>473</v>
      </c>
      <c r="AP115" s="309" t="s">
        <v>473</v>
      </c>
      <c r="AQ115" s="309" t="s">
        <v>473</v>
      </c>
      <c r="AR115" s="309" t="s">
        <v>473</v>
      </c>
      <c r="AS115" s="309" t="s">
        <v>473</v>
      </c>
      <c r="AT115" s="309" t="s">
        <v>473</v>
      </c>
      <c r="AU115" s="309" t="s">
        <v>473</v>
      </c>
      <c r="AV115" s="309" t="s">
        <v>473</v>
      </c>
    </row>
    <row r="116" spans="1:65" s="241" customFormat="1" ht="22.5" customHeight="1">
      <c r="B116" s="226" t="s">
        <v>474</v>
      </c>
      <c r="C116" s="247" t="s">
        <v>393</v>
      </c>
      <c r="D116" s="248" t="s">
        <v>393</v>
      </c>
      <c r="E116" s="227">
        <f t="shared" si="67"/>
        <v>0</v>
      </c>
      <c r="F116" s="247" t="s">
        <v>393</v>
      </c>
      <c r="G116" s="248" t="s">
        <v>393</v>
      </c>
      <c r="H116" s="227">
        <f t="shared" si="68"/>
        <v>0</v>
      </c>
      <c r="I116" s="326">
        <v>0.29166666666666669</v>
      </c>
      <c r="J116" s="327">
        <v>0.58333333333333337</v>
      </c>
      <c r="K116" s="227">
        <f t="shared" si="69"/>
        <v>6.5</v>
      </c>
      <c r="L116" s="247" t="s">
        <v>393</v>
      </c>
      <c r="M116" s="248" t="s">
        <v>393</v>
      </c>
      <c r="N116" s="227">
        <f t="shared" si="66"/>
        <v>0</v>
      </c>
      <c r="O116" s="326">
        <v>0.29166666666666669</v>
      </c>
      <c r="P116" s="327">
        <v>0.58333333333333337</v>
      </c>
      <c r="Q116" s="227">
        <f t="shared" si="70"/>
        <v>6.5</v>
      </c>
      <c r="R116" s="326">
        <v>0.29166666666666669</v>
      </c>
      <c r="S116" s="327">
        <v>0.58333333333333337</v>
      </c>
      <c r="T116" s="227">
        <f t="shared" si="71"/>
        <v>6.5</v>
      </c>
      <c r="U116" s="247" t="s">
        <v>393</v>
      </c>
      <c r="V116" s="248" t="s">
        <v>393</v>
      </c>
      <c r="W116" s="227">
        <f t="shared" si="72"/>
        <v>0</v>
      </c>
      <c r="X116" s="249">
        <f t="shared" si="73"/>
        <v>19.5</v>
      </c>
      <c r="Z116" s="244"/>
      <c r="AA116" s="228">
        <v>18039</v>
      </c>
      <c r="AB116" s="228" t="s">
        <v>68</v>
      </c>
      <c r="AC116" s="229" t="s">
        <v>200</v>
      </c>
      <c r="AD116" s="230" t="s">
        <v>502</v>
      </c>
      <c r="AE116" s="231" t="s">
        <v>417</v>
      </c>
      <c r="AF116" s="231" t="s">
        <v>418</v>
      </c>
      <c r="AG116" s="231" t="s">
        <v>411</v>
      </c>
      <c r="AH116" s="231" t="s">
        <v>412</v>
      </c>
      <c r="AI116" s="231" t="s">
        <v>413</v>
      </c>
      <c r="AJ116" s="231" t="s">
        <v>414</v>
      </c>
      <c r="AK116" s="231" t="s">
        <v>415</v>
      </c>
      <c r="AL116" s="231" t="s">
        <v>416</v>
      </c>
      <c r="AM116" s="231" t="s">
        <v>417</v>
      </c>
      <c r="AN116" s="309" t="s">
        <v>474</v>
      </c>
      <c r="AO116" s="309" t="s">
        <v>474</v>
      </c>
      <c r="AP116" s="309" t="s">
        <v>474</v>
      </c>
      <c r="AQ116" s="309" t="s">
        <v>474</v>
      </c>
      <c r="AR116" s="309" t="s">
        <v>474</v>
      </c>
      <c r="AS116" s="309" t="s">
        <v>474</v>
      </c>
      <c r="AT116" s="309" t="s">
        <v>474</v>
      </c>
      <c r="AU116" s="309" t="s">
        <v>474</v>
      </c>
      <c r="AV116" s="309" t="s">
        <v>474</v>
      </c>
    </row>
    <row r="117" spans="1:65" s="244" customFormat="1" ht="22.5" customHeight="1">
      <c r="A117" s="241"/>
      <c r="B117" s="226" t="s">
        <v>475</v>
      </c>
      <c r="C117" s="326">
        <v>0.29166666666666669</v>
      </c>
      <c r="D117" s="327">
        <v>0.58333333333333337</v>
      </c>
      <c r="E117" s="227">
        <f t="shared" si="67"/>
        <v>6.5</v>
      </c>
      <c r="F117" s="247" t="s">
        <v>393</v>
      </c>
      <c r="G117" s="248" t="s">
        <v>393</v>
      </c>
      <c r="H117" s="227">
        <f t="shared" si="68"/>
        <v>0</v>
      </c>
      <c r="I117" s="326">
        <v>0.29166666666666669</v>
      </c>
      <c r="J117" s="327">
        <v>0.58333333333333337</v>
      </c>
      <c r="K117" s="227">
        <f t="shared" si="69"/>
        <v>6.5</v>
      </c>
      <c r="L117" s="326">
        <v>0.29166666666666669</v>
      </c>
      <c r="M117" s="327">
        <v>0.58333333333333337</v>
      </c>
      <c r="N117" s="227">
        <f t="shared" si="66"/>
        <v>6.5</v>
      </c>
      <c r="O117" s="326">
        <v>0.29166666666666669</v>
      </c>
      <c r="P117" s="327">
        <v>0.58333333333333337</v>
      </c>
      <c r="Q117" s="227">
        <f t="shared" si="70"/>
        <v>6.5</v>
      </c>
      <c r="R117" s="247" t="s">
        <v>393</v>
      </c>
      <c r="S117" s="248" t="s">
        <v>393</v>
      </c>
      <c r="T117" s="227">
        <f t="shared" si="71"/>
        <v>0</v>
      </c>
      <c r="U117" s="326">
        <v>0.29166666666666669</v>
      </c>
      <c r="V117" s="327">
        <v>0.58333333333333337</v>
      </c>
      <c r="W117" s="227">
        <f t="shared" si="72"/>
        <v>6.5</v>
      </c>
      <c r="X117" s="249">
        <f t="shared" si="73"/>
        <v>32.5</v>
      </c>
      <c r="Y117" s="241"/>
      <c r="AA117" s="228">
        <v>20828</v>
      </c>
      <c r="AB117" s="228" t="s">
        <v>292</v>
      </c>
      <c r="AC117" s="229" t="s">
        <v>200</v>
      </c>
      <c r="AD117" s="230" t="s">
        <v>502</v>
      </c>
      <c r="AE117" s="231" t="s">
        <v>418</v>
      </c>
      <c r="AF117" s="231" t="s">
        <v>411</v>
      </c>
      <c r="AG117" s="231" t="s">
        <v>412</v>
      </c>
      <c r="AH117" s="231" t="s">
        <v>413</v>
      </c>
      <c r="AI117" s="231" t="s">
        <v>414</v>
      </c>
      <c r="AJ117" s="231" t="s">
        <v>415</v>
      </c>
      <c r="AK117" s="231" t="s">
        <v>416</v>
      </c>
      <c r="AL117" s="231" t="s">
        <v>417</v>
      </c>
      <c r="AM117" s="231" t="s">
        <v>418</v>
      </c>
      <c r="AN117" s="309" t="s">
        <v>475</v>
      </c>
      <c r="AO117" s="309" t="s">
        <v>475</v>
      </c>
      <c r="AP117" s="309" t="s">
        <v>475</v>
      </c>
      <c r="AQ117" s="309" t="s">
        <v>475</v>
      </c>
      <c r="AR117" s="309" t="s">
        <v>475</v>
      </c>
      <c r="AS117" s="309" t="s">
        <v>475</v>
      </c>
      <c r="AT117" s="309" t="s">
        <v>475</v>
      </c>
      <c r="AU117" s="309" t="s">
        <v>475</v>
      </c>
      <c r="AV117" s="309" t="s">
        <v>475</v>
      </c>
      <c r="AW117" s="241"/>
      <c r="AX117" s="241"/>
      <c r="AY117" s="241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</row>
    <row r="118" spans="1:65" s="241" customFormat="1" ht="22.5" customHeight="1">
      <c r="B118" s="226" t="s">
        <v>476</v>
      </c>
      <c r="C118" s="247" t="s">
        <v>393</v>
      </c>
      <c r="D118" s="248" t="s">
        <v>393</v>
      </c>
      <c r="E118" s="227">
        <f t="shared" si="67"/>
        <v>0</v>
      </c>
      <c r="F118" s="247" t="s">
        <v>393</v>
      </c>
      <c r="G118" s="248" t="s">
        <v>393</v>
      </c>
      <c r="H118" s="227">
        <f t="shared" si="68"/>
        <v>0</v>
      </c>
      <c r="I118" s="247" t="s">
        <v>393</v>
      </c>
      <c r="J118" s="248" t="s">
        <v>393</v>
      </c>
      <c r="K118" s="227">
        <f t="shared" si="69"/>
        <v>0</v>
      </c>
      <c r="L118" s="326">
        <v>0.29166666666666669</v>
      </c>
      <c r="M118" s="327">
        <v>0.58333333333333337</v>
      </c>
      <c r="N118" s="227">
        <f t="shared" si="66"/>
        <v>6.5</v>
      </c>
      <c r="O118" s="326">
        <v>0.29166666666666669</v>
      </c>
      <c r="P118" s="327">
        <v>0.58333333333333337</v>
      </c>
      <c r="Q118" s="227">
        <f t="shared" si="70"/>
        <v>6.5</v>
      </c>
      <c r="R118" s="326">
        <v>0.29166666666666669</v>
      </c>
      <c r="S118" s="327">
        <v>0.58333333333333337</v>
      </c>
      <c r="T118" s="227">
        <f t="shared" si="71"/>
        <v>6.5</v>
      </c>
      <c r="U118" s="247" t="s">
        <v>393</v>
      </c>
      <c r="V118" s="248" t="s">
        <v>393</v>
      </c>
      <c r="W118" s="227">
        <f t="shared" si="72"/>
        <v>0</v>
      </c>
      <c r="X118" s="249">
        <f t="shared" si="73"/>
        <v>19.5</v>
      </c>
      <c r="Z118" s="244"/>
      <c r="AA118" s="228">
        <v>21716</v>
      </c>
      <c r="AB118" s="228" t="s">
        <v>280</v>
      </c>
      <c r="AC118" s="228" t="s">
        <v>200</v>
      </c>
      <c r="AD118" s="230" t="s">
        <v>502</v>
      </c>
      <c r="AE118" s="231" t="s">
        <v>411</v>
      </c>
      <c r="AF118" s="231" t="s">
        <v>412</v>
      </c>
      <c r="AG118" s="231" t="s">
        <v>413</v>
      </c>
      <c r="AH118" s="231" t="s">
        <v>414</v>
      </c>
      <c r="AI118" s="231" t="s">
        <v>415</v>
      </c>
      <c r="AJ118" s="231" t="s">
        <v>416</v>
      </c>
      <c r="AK118" s="231" t="s">
        <v>417</v>
      </c>
      <c r="AL118" s="231" t="s">
        <v>418</v>
      </c>
      <c r="AM118" s="231" t="s">
        <v>411</v>
      </c>
      <c r="AN118" s="309" t="s">
        <v>476</v>
      </c>
      <c r="AO118" s="309" t="s">
        <v>476</v>
      </c>
      <c r="AP118" s="309" t="s">
        <v>476</v>
      </c>
      <c r="AQ118" s="309" t="s">
        <v>476</v>
      </c>
      <c r="AR118" s="309" t="s">
        <v>476</v>
      </c>
      <c r="AS118" s="309" t="s">
        <v>476</v>
      </c>
      <c r="AT118" s="309" t="s">
        <v>476</v>
      </c>
      <c r="AU118" s="309" t="s">
        <v>476</v>
      </c>
      <c r="AV118" s="309" t="s">
        <v>476</v>
      </c>
    </row>
    <row r="119" spans="1:65" s="241" customFormat="1" ht="22.5" customHeight="1">
      <c r="B119" s="226" t="s">
        <v>477</v>
      </c>
      <c r="C119" s="326">
        <v>0.29166666666666669</v>
      </c>
      <c r="D119" s="327">
        <v>0.58333333333333337</v>
      </c>
      <c r="E119" s="227">
        <f t="shared" si="67"/>
        <v>6.5</v>
      </c>
      <c r="F119" s="326">
        <v>0.29166666666666669</v>
      </c>
      <c r="G119" s="327">
        <v>0.58333333333333337</v>
      </c>
      <c r="H119" s="227">
        <f t="shared" si="68"/>
        <v>6.5</v>
      </c>
      <c r="I119" s="247" t="s">
        <v>393</v>
      </c>
      <c r="J119" s="248" t="s">
        <v>393</v>
      </c>
      <c r="K119" s="227">
        <f t="shared" si="69"/>
        <v>0</v>
      </c>
      <c r="L119" s="328">
        <v>0.29166666666666669</v>
      </c>
      <c r="M119" s="329">
        <v>0.58333333333333337</v>
      </c>
      <c r="N119" s="234">
        <f t="shared" si="66"/>
        <v>6.5</v>
      </c>
      <c r="O119" s="328">
        <v>0.29166666666666669</v>
      </c>
      <c r="P119" s="329">
        <v>0.58333333333333337</v>
      </c>
      <c r="Q119" s="234">
        <f t="shared" si="70"/>
        <v>6.5</v>
      </c>
      <c r="R119" s="328">
        <v>0.29166666666666669</v>
      </c>
      <c r="S119" s="329">
        <v>0.58333333333333337</v>
      </c>
      <c r="T119" s="234">
        <f t="shared" si="71"/>
        <v>6.5</v>
      </c>
      <c r="U119" s="247" t="s">
        <v>393</v>
      </c>
      <c r="V119" s="248" t="s">
        <v>393</v>
      </c>
      <c r="W119" s="234">
        <f t="shared" si="72"/>
        <v>0</v>
      </c>
      <c r="X119" s="249">
        <f t="shared" si="73"/>
        <v>32.5</v>
      </c>
      <c r="Z119" s="244"/>
      <c r="AA119" s="228">
        <v>23011</v>
      </c>
      <c r="AB119" s="228" t="s">
        <v>341</v>
      </c>
      <c r="AC119" s="229" t="s">
        <v>200</v>
      </c>
      <c r="AD119" s="230" t="s">
        <v>502</v>
      </c>
      <c r="AE119" s="231" t="s">
        <v>412</v>
      </c>
      <c r="AF119" s="231" t="s">
        <v>413</v>
      </c>
      <c r="AG119" s="231" t="s">
        <v>414</v>
      </c>
      <c r="AH119" s="231" t="s">
        <v>415</v>
      </c>
      <c r="AI119" s="231" t="s">
        <v>416</v>
      </c>
      <c r="AJ119" s="231" t="s">
        <v>417</v>
      </c>
      <c r="AK119" s="231" t="s">
        <v>418</v>
      </c>
      <c r="AL119" s="231" t="s">
        <v>411</v>
      </c>
      <c r="AM119" s="231" t="s">
        <v>412</v>
      </c>
      <c r="AN119" s="309" t="s">
        <v>477</v>
      </c>
      <c r="AO119" s="309" t="s">
        <v>477</v>
      </c>
      <c r="AP119" s="309" t="s">
        <v>477</v>
      </c>
      <c r="AQ119" s="309" t="s">
        <v>477</v>
      </c>
      <c r="AR119" s="309" t="s">
        <v>477</v>
      </c>
      <c r="AS119" s="309" t="s">
        <v>477</v>
      </c>
      <c r="AT119" s="309" t="s">
        <v>477</v>
      </c>
      <c r="AU119" s="309" t="s">
        <v>477</v>
      </c>
      <c r="AV119" s="309" t="s">
        <v>477</v>
      </c>
    </row>
    <row r="120" spans="1:65" s="241" customFormat="1" ht="22.5" customHeight="1">
      <c r="B120" s="226" t="s">
        <v>478</v>
      </c>
      <c r="C120" s="247" t="s">
        <v>393</v>
      </c>
      <c r="D120" s="248" t="s">
        <v>393</v>
      </c>
      <c r="E120" s="227">
        <f t="shared" si="67"/>
        <v>0</v>
      </c>
      <c r="F120" s="247" t="s">
        <v>393</v>
      </c>
      <c r="G120" s="248" t="s">
        <v>393</v>
      </c>
      <c r="H120" s="227">
        <f t="shared" si="68"/>
        <v>0</v>
      </c>
      <c r="I120" s="247" t="s">
        <v>393</v>
      </c>
      <c r="J120" s="248" t="s">
        <v>393</v>
      </c>
      <c r="K120" s="227">
        <f t="shared" si="69"/>
        <v>0</v>
      </c>
      <c r="L120" s="330">
        <v>0.58333333333333337</v>
      </c>
      <c r="M120" s="331">
        <v>0.91666666666666663</v>
      </c>
      <c r="N120" s="332">
        <f t="shared" si="66"/>
        <v>7.4999999999999982</v>
      </c>
      <c r="O120" s="331">
        <v>0.58333333333333337</v>
      </c>
      <c r="P120" s="331">
        <v>0.91666666666666663</v>
      </c>
      <c r="Q120" s="332">
        <f t="shared" si="70"/>
        <v>7.4999999999999982</v>
      </c>
      <c r="R120" s="247" t="s">
        <v>393</v>
      </c>
      <c r="S120" s="248" t="s">
        <v>393</v>
      </c>
      <c r="T120" s="332">
        <f t="shared" si="71"/>
        <v>0</v>
      </c>
      <c r="U120" s="331">
        <v>0.58333333333333337</v>
      </c>
      <c r="V120" s="331">
        <v>0.91666666666666663</v>
      </c>
      <c r="W120" s="333">
        <f t="shared" si="72"/>
        <v>7.4999999999999982</v>
      </c>
      <c r="X120" s="249">
        <f t="shared" si="73"/>
        <v>22.499999999999993</v>
      </c>
      <c r="Z120" s="244"/>
      <c r="AA120" s="228">
        <v>19386</v>
      </c>
      <c r="AB120" s="228" t="s">
        <v>337</v>
      </c>
      <c r="AC120" s="229" t="s">
        <v>200</v>
      </c>
      <c r="AD120" s="230" t="s">
        <v>502</v>
      </c>
      <c r="AE120" s="231" t="s">
        <v>413</v>
      </c>
      <c r="AF120" s="231" t="s">
        <v>414</v>
      </c>
      <c r="AG120" s="231" t="s">
        <v>415</v>
      </c>
      <c r="AH120" s="231" t="s">
        <v>416</v>
      </c>
      <c r="AI120" s="231" t="s">
        <v>417</v>
      </c>
      <c r="AJ120" s="231" t="s">
        <v>418</v>
      </c>
      <c r="AK120" s="231" t="s">
        <v>411</v>
      </c>
      <c r="AL120" s="231" t="s">
        <v>412</v>
      </c>
      <c r="AM120" s="231" t="s">
        <v>413</v>
      </c>
      <c r="AN120" s="309" t="s">
        <v>478</v>
      </c>
      <c r="AO120" s="309" t="s">
        <v>478</v>
      </c>
      <c r="AP120" s="309" t="s">
        <v>478</v>
      </c>
      <c r="AQ120" s="309" t="s">
        <v>478</v>
      </c>
      <c r="AR120" s="309" t="s">
        <v>478</v>
      </c>
      <c r="AS120" s="309" t="s">
        <v>478</v>
      </c>
      <c r="AT120" s="309" t="s">
        <v>478</v>
      </c>
      <c r="AU120" s="309" t="s">
        <v>478</v>
      </c>
      <c r="AV120" s="309" t="s">
        <v>478</v>
      </c>
    </row>
    <row r="121" spans="1:65" s="241" customFormat="1" ht="22.5" customHeight="1">
      <c r="B121" s="226" t="s">
        <v>479</v>
      </c>
      <c r="C121" s="247" t="s">
        <v>393</v>
      </c>
      <c r="D121" s="248" t="s">
        <v>393</v>
      </c>
      <c r="E121" s="227">
        <f t="shared" si="67"/>
        <v>0</v>
      </c>
      <c r="F121" s="247" t="s">
        <v>393</v>
      </c>
      <c r="G121" s="248" t="s">
        <v>393</v>
      </c>
      <c r="H121" s="227">
        <f t="shared" si="68"/>
        <v>0</v>
      </c>
      <c r="I121" s="247" t="s">
        <v>393</v>
      </c>
      <c r="J121" s="248" t="s">
        <v>393</v>
      </c>
      <c r="K121" s="227">
        <f t="shared" si="69"/>
        <v>0</v>
      </c>
      <c r="L121" s="247" t="s">
        <v>393</v>
      </c>
      <c r="M121" s="248" t="s">
        <v>393</v>
      </c>
      <c r="N121" s="227">
        <f t="shared" si="66"/>
        <v>0</v>
      </c>
      <c r="O121" s="247" t="s">
        <v>393</v>
      </c>
      <c r="P121" s="248" t="s">
        <v>393</v>
      </c>
      <c r="Q121" s="227">
        <f t="shared" si="70"/>
        <v>0</v>
      </c>
      <c r="R121" s="247" t="s">
        <v>393</v>
      </c>
      <c r="S121" s="248" t="s">
        <v>393</v>
      </c>
      <c r="T121" s="227">
        <f t="shared" si="71"/>
        <v>0</v>
      </c>
      <c r="U121" s="247" t="s">
        <v>393</v>
      </c>
      <c r="V121" s="248" t="s">
        <v>393</v>
      </c>
      <c r="W121" s="227">
        <f t="shared" si="72"/>
        <v>0</v>
      </c>
      <c r="X121" s="249">
        <f t="shared" si="73"/>
        <v>0</v>
      </c>
      <c r="Z121" s="244"/>
      <c r="AA121" s="228">
        <v>21901</v>
      </c>
      <c r="AB121" s="228" t="s">
        <v>298</v>
      </c>
      <c r="AC121" s="229" t="s">
        <v>200</v>
      </c>
      <c r="AD121" s="230" t="s">
        <v>502</v>
      </c>
      <c r="AE121" s="231" t="s">
        <v>414</v>
      </c>
      <c r="AF121" s="231" t="s">
        <v>415</v>
      </c>
      <c r="AG121" s="231" t="s">
        <v>416</v>
      </c>
      <c r="AH121" s="231" t="s">
        <v>417</v>
      </c>
      <c r="AI121" s="231" t="s">
        <v>418</v>
      </c>
      <c r="AJ121" s="231" t="s">
        <v>411</v>
      </c>
      <c r="AK121" s="231" t="s">
        <v>412</v>
      </c>
      <c r="AL121" s="231" t="s">
        <v>413</v>
      </c>
      <c r="AM121" s="231" t="s">
        <v>414</v>
      </c>
      <c r="AN121" s="309" t="s">
        <v>479</v>
      </c>
      <c r="AO121" s="309" t="s">
        <v>479</v>
      </c>
      <c r="AP121" s="309" t="s">
        <v>479</v>
      </c>
      <c r="AQ121" s="309" t="s">
        <v>479</v>
      </c>
      <c r="AR121" s="309" t="s">
        <v>479</v>
      </c>
      <c r="AS121" s="309" t="s">
        <v>479</v>
      </c>
      <c r="AT121" s="309" t="s">
        <v>479</v>
      </c>
      <c r="AU121" s="309" t="s">
        <v>479</v>
      </c>
      <c r="AV121" s="309" t="s">
        <v>479</v>
      </c>
    </row>
    <row r="122" spans="1:65" s="241" customFormat="1" ht="22.5" customHeight="1">
      <c r="B122" s="226" t="s">
        <v>480</v>
      </c>
      <c r="C122" s="326">
        <v>0.625</v>
      </c>
      <c r="D122" s="327">
        <v>0.95833333333333337</v>
      </c>
      <c r="E122" s="227">
        <f t="shared" si="67"/>
        <v>7.5</v>
      </c>
      <c r="F122" s="326">
        <v>0.625</v>
      </c>
      <c r="G122" s="327">
        <v>0.95833333333333337</v>
      </c>
      <c r="H122" s="227">
        <f t="shared" si="68"/>
        <v>7.5</v>
      </c>
      <c r="I122" s="247" t="s">
        <v>393</v>
      </c>
      <c r="J122" s="248" t="s">
        <v>393</v>
      </c>
      <c r="K122" s="227">
        <f t="shared" si="69"/>
        <v>0</v>
      </c>
      <c r="L122" s="247" t="s">
        <v>393</v>
      </c>
      <c r="M122" s="248" t="s">
        <v>393</v>
      </c>
      <c r="N122" s="227">
        <f t="shared" si="66"/>
        <v>0</v>
      </c>
      <c r="O122" s="326">
        <v>0.625</v>
      </c>
      <c r="P122" s="327">
        <v>0.95833333333333337</v>
      </c>
      <c r="Q122" s="227">
        <f t="shared" si="70"/>
        <v>7.5</v>
      </c>
      <c r="R122" s="326">
        <v>0.625</v>
      </c>
      <c r="S122" s="327">
        <v>0.95833333333333337</v>
      </c>
      <c r="T122" s="227">
        <f t="shared" si="71"/>
        <v>7.5</v>
      </c>
      <c r="U122" s="326">
        <v>0.625</v>
      </c>
      <c r="V122" s="327">
        <v>0.95833333333333337</v>
      </c>
      <c r="W122" s="227">
        <f t="shared" si="72"/>
        <v>7.5</v>
      </c>
      <c r="X122" s="249">
        <f t="shared" si="73"/>
        <v>37.5</v>
      </c>
      <c r="Z122" s="244"/>
      <c r="AA122" s="228">
        <v>16272</v>
      </c>
      <c r="AB122" s="228" t="s">
        <v>319</v>
      </c>
      <c r="AC122" s="229" t="s">
        <v>200</v>
      </c>
      <c r="AD122" s="230" t="s">
        <v>502</v>
      </c>
      <c r="AE122" s="231" t="s">
        <v>415</v>
      </c>
      <c r="AF122" s="231" t="s">
        <v>416</v>
      </c>
      <c r="AG122" s="231" t="s">
        <v>417</v>
      </c>
      <c r="AH122" s="231" t="s">
        <v>418</v>
      </c>
      <c r="AI122" s="231" t="s">
        <v>411</v>
      </c>
      <c r="AJ122" s="231" t="s">
        <v>412</v>
      </c>
      <c r="AK122" s="231" t="s">
        <v>413</v>
      </c>
      <c r="AL122" s="231" t="s">
        <v>414</v>
      </c>
      <c r="AM122" s="231" t="s">
        <v>415</v>
      </c>
      <c r="AN122" s="309" t="s">
        <v>480</v>
      </c>
      <c r="AO122" s="309" t="s">
        <v>480</v>
      </c>
      <c r="AP122" s="309" t="s">
        <v>480</v>
      </c>
      <c r="AQ122" s="309" t="s">
        <v>480</v>
      </c>
      <c r="AR122" s="309" t="s">
        <v>480</v>
      </c>
      <c r="AS122" s="309" t="s">
        <v>480</v>
      </c>
      <c r="AT122" s="309" t="s">
        <v>480</v>
      </c>
      <c r="AU122" s="309" t="s">
        <v>480</v>
      </c>
      <c r="AV122" s="309" t="s">
        <v>480</v>
      </c>
    </row>
    <row r="123" spans="1:65" s="241" customFormat="1" ht="22.5" customHeight="1">
      <c r="B123" s="226" t="s">
        <v>481</v>
      </c>
      <c r="C123" s="326">
        <v>0.625</v>
      </c>
      <c r="D123" s="327">
        <v>0.95833333333333337</v>
      </c>
      <c r="E123" s="227">
        <f t="shared" si="67"/>
        <v>7.5</v>
      </c>
      <c r="F123" s="247" t="s">
        <v>393</v>
      </c>
      <c r="G123" s="248" t="s">
        <v>393</v>
      </c>
      <c r="H123" s="227">
        <f t="shared" si="68"/>
        <v>0</v>
      </c>
      <c r="I123" s="326">
        <v>0.625</v>
      </c>
      <c r="J123" s="327">
        <v>0.95833333333333337</v>
      </c>
      <c r="K123" s="227">
        <f t="shared" si="69"/>
        <v>7.5</v>
      </c>
      <c r="L123" s="326">
        <v>0.625</v>
      </c>
      <c r="M123" s="327">
        <v>0.95833333333333337</v>
      </c>
      <c r="N123" s="227">
        <f t="shared" si="66"/>
        <v>7.5</v>
      </c>
      <c r="O123" s="326">
        <v>0.625</v>
      </c>
      <c r="P123" s="327">
        <v>0.95833333333333337</v>
      </c>
      <c r="Q123" s="227">
        <f t="shared" si="70"/>
        <v>7.5</v>
      </c>
      <c r="R123" s="247" t="s">
        <v>393</v>
      </c>
      <c r="S123" s="248" t="s">
        <v>393</v>
      </c>
      <c r="T123" s="227">
        <f t="shared" si="71"/>
        <v>0</v>
      </c>
      <c r="U123" s="326">
        <v>0.625</v>
      </c>
      <c r="V123" s="327">
        <v>0.95833333333333337</v>
      </c>
      <c r="W123" s="227">
        <f t="shared" si="72"/>
        <v>7.5</v>
      </c>
      <c r="X123" s="249">
        <f t="shared" si="73"/>
        <v>37.5</v>
      </c>
      <c r="Z123" s="244"/>
      <c r="AA123" s="228">
        <v>21231</v>
      </c>
      <c r="AB123" s="228" t="s">
        <v>238</v>
      </c>
      <c r="AC123" s="229" t="s">
        <v>200</v>
      </c>
      <c r="AD123" s="230" t="s">
        <v>502</v>
      </c>
      <c r="AE123" s="231" t="s">
        <v>416</v>
      </c>
      <c r="AF123" s="231" t="s">
        <v>417</v>
      </c>
      <c r="AG123" s="231" t="s">
        <v>418</v>
      </c>
      <c r="AH123" s="231" t="s">
        <v>411</v>
      </c>
      <c r="AI123" s="231" t="s">
        <v>412</v>
      </c>
      <c r="AJ123" s="231" t="s">
        <v>413</v>
      </c>
      <c r="AK123" s="231" t="s">
        <v>414</v>
      </c>
      <c r="AL123" s="231" t="s">
        <v>415</v>
      </c>
      <c r="AM123" s="231" t="s">
        <v>416</v>
      </c>
      <c r="AN123" s="309" t="s">
        <v>481</v>
      </c>
      <c r="AO123" s="309" t="s">
        <v>481</v>
      </c>
      <c r="AP123" s="309" t="s">
        <v>481</v>
      </c>
      <c r="AQ123" s="309" t="s">
        <v>481</v>
      </c>
      <c r="AR123" s="309" t="s">
        <v>481</v>
      </c>
      <c r="AS123" s="309" t="s">
        <v>481</v>
      </c>
      <c r="AT123" s="309" t="s">
        <v>481</v>
      </c>
      <c r="AU123" s="309" t="s">
        <v>481</v>
      </c>
      <c r="AV123" s="309" t="s">
        <v>481</v>
      </c>
    </row>
    <row r="124" spans="1:65" s="241" customFormat="1" ht="22.5" customHeight="1">
      <c r="B124" s="226" t="s">
        <v>482</v>
      </c>
      <c r="C124" s="330">
        <v>0.58333333333333337</v>
      </c>
      <c r="D124" s="331">
        <v>0.91666666666666663</v>
      </c>
      <c r="E124" s="227">
        <f t="shared" si="67"/>
        <v>7.4999999999999982</v>
      </c>
      <c r="F124" s="247" t="s">
        <v>393</v>
      </c>
      <c r="G124" s="248" t="s">
        <v>393</v>
      </c>
      <c r="H124" s="227">
        <f t="shared" si="68"/>
        <v>0</v>
      </c>
      <c r="I124" s="330">
        <v>0.58333333333333337</v>
      </c>
      <c r="J124" s="331">
        <v>0.91666666666666663</v>
      </c>
      <c r="K124" s="227">
        <f t="shared" si="69"/>
        <v>7.4999999999999982</v>
      </c>
      <c r="L124" s="330">
        <v>0.58333333333333337</v>
      </c>
      <c r="M124" s="331">
        <v>0.91666666666666663</v>
      </c>
      <c r="N124" s="227">
        <f t="shared" si="66"/>
        <v>7.4999999999999982</v>
      </c>
      <c r="O124" s="330">
        <v>0.58333333333333337</v>
      </c>
      <c r="P124" s="331">
        <v>0.91666666666666663</v>
      </c>
      <c r="Q124" s="227">
        <f t="shared" si="70"/>
        <v>7.4999999999999982</v>
      </c>
      <c r="R124" s="247" t="s">
        <v>393</v>
      </c>
      <c r="S124" s="248" t="s">
        <v>393</v>
      </c>
      <c r="T124" s="227">
        <f t="shared" si="71"/>
        <v>0</v>
      </c>
      <c r="U124" s="330">
        <v>0.58333333333333337</v>
      </c>
      <c r="V124" s="331">
        <v>0.91666666666666663</v>
      </c>
      <c r="W124" s="227">
        <f t="shared" si="72"/>
        <v>7.4999999999999982</v>
      </c>
      <c r="X124" s="249">
        <f t="shared" si="73"/>
        <v>37.499999999999993</v>
      </c>
      <c r="Z124" s="244"/>
      <c r="AA124" s="228">
        <v>21902</v>
      </c>
      <c r="AB124" s="228" t="s">
        <v>294</v>
      </c>
      <c r="AC124" s="229" t="s">
        <v>200</v>
      </c>
      <c r="AD124" s="230" t="s">
        <v>502</v>
      </c>
      <c r="AE124" s="231" t="s">
        <v>417</v>
      </c>
      <c r="AF124" s="231" t="s">
        <v>418</v>
      </c>
      <c r="AG124" s="231" t="s">
        <v>411</v>
      </c>
      <c r="AH124" s="231" t="s">
        <v>412</v>
      </c>
      <c r="AI124" s="231" t="s">
        <v>413</v>
      </c>
      <c r="AJ124" s="231" t="s">
        <v>414</v>
      </c>
      <c r="AK124" s="231" t="s">
        <v>415</v>
      </c>
      <c r="AL124" s="231" t="s">
        <v>416</v>
      </c>
      <c r="AM124" s="231" t="s">
        <v>417</v>
      </c>
      <c r="AN124" s="309" t="s">
        <v>482</v>
      </c>
      <c r="AO124" s="309" t="s">
        <v>482</v>
      </c>
      <c r="AP124" s="309" t="s">
        <v>482</v>
      </c>
      <c r="AQ124" s="309" t="s">
        <v>482</v>
      </c>
      <c r="AR124" s="309" t="s">
        <v>482</v>
      </c>
      <c r="AS124" s="309" t="s">
        <v>482</v>
      </c>
      <c r="AT124" s="309" t="s">
        <v>482</v>
      </c>
      <c r="AU124" s="309" t="s">
        <v>482</v>
      </c>
      <c r="AV124" s="309" t="s">
        <v>482</v>
      </c>
    </row>
    <row r="125" spans="1:65" s="244" customFormat="1" ht="22.5" customHeight="1">
      <c r="A125" s="241"/>
      <c r="B125" s="226" t="s">
        <v>483</v>
      </c>
      <c r="C125" s="331">
        <v>0.58333333333333337</v>
      </c>
      <c r="D125" s="331">
        <v>0.91666666666666663</v>
      </c>
      <c r="E125" s="227">
        <f t="shared" si="67"/>
        <v>7.4999999999999982</v>
      </c>
      <c r="F125" s="331">
        <v>0.58333333333333337</v>
      </c>
      <c r="G125" s="331">
        <v>0.91666666666666663</v>
      </c>
      <c r="H125" s="227">
        <f t="shared" si="68"/>
        <v>7.4999999999999982</v>
      </c>
      <c r="I125" s="247" t="s">
        <v>393</v>
      </c>
      <c r="J125" s="248" t="s">
        <v>393</v>
      </c>
      <c r="K125" s="227">
        <f t="shared" si="69"/>
        <v>0</v>
      </c>
      <c r="L125" s="331">
        <v>0.58333333333333337</v>
      </c>
      <c r="M125" s="331">
        <v>0.91666666666666663</v>
      </c>
      <c r="N125" s="227">
        <f t="shared" si="66"/>
        <v>7.4999999999999982</v>
      </c>
      <c r="O125" s="331">
        <v>0.58333333333333337</v>
      </c>
      <c r="P125" s="331">
        <v>0.91666666666666663</v>
      </c>
      <c r="Q125" s="227">
        <f t="shared" si="70"/>
        <v>7.4999999999999982</v>
      </c>
      <c r="R125" s="331">
        <v>0.58333333333333337</v>
      </c>
      <c r="S125" s="331">
        <v>0.91666666666666663</v>
      </c>
      <c r="T125" s="227">
        <f t="shared" si="71"/>
        <v>7.4999999999999982</v>
      </c>
      <c r="U125" s="247" t="s">
        <v>393</v>
      </c>
      <c r="V125" s="248" t="s">
        <v>393</v>
      </c>
      <c r="W125" s="227">
        <f t="shared" si="72"/>
        <v>0</v>
      </c>
      <c r="X125" s="249">
        <f t="shared" si="73"/>
        <v>37.499999999999993</v>
      </c>
      <c r="Y125" s="241"/>
      <c r="AA125" s="228">
        <v>20114</v>
      </c>
      <c r="AB125" s="228" t="s">
        <v>131</v>
      </c>
      <c r="AC125" s="229" t="s">
        <v>200</v>
      </c>
      <c r="AD125" s="230" t="s">
        <v>502</v>
      </c>
      <c r="AE125" s="231" t="s">
        <v>418</v>
      </c>
      <c r="AF125" s="231" t="s">
        <v>411</v>
      </c>
      <c r="AG125" s="231" t="s">
        <v>412</v>
      </c>
      <c r="AH125" s="231" t="s">
        <v>413</v>
      </c>
      <c r="AI125" s="231" t="s">
        <v>414</v>
      </c>
      <c r="AJ125" s="231" t="s">
        <v>415</v>
      </c>
      <c r="AK125" s="231" t="s">
        <v>416</v>
      </c>
      <c r="AL125" s="231" t="s">
        <v>417</v>
      </c>
      <c r="AM125" s="231" t="s">
        <v>418</v>
      </c>
      <c r="AN125" s="309" t="s">
        <v>483</v>
      </c>
      <c r="AO125" s="309" t="s">
        <v>483</v>
      </c>
      <c r="AP125" s="309" t="s">
        <v>483</v>
      </c>
      <c r="AQ125" s="309" t="s">
        <v>483</v>
      </c>
      <c r="AR125" s="309" t="s">
        <v>483</v>
      </c>
      <c r="AS125" s="309" t="s">
        <v>483</v>
      </c>
      <c r="AT125" s="309" t="s">
        <v>483</v>
      </c>
      <c r="AU125" s="309" t="s">
        <v>483</v>
      </c>
      <c r="AV125" s="309" t="s">
        <v>483</v>
      </c>
      <c r="AW125" s="241"/>
      <c r="AX125" s="241"/>
      <c r="AY125" s="241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</row>
    <row r="126" spans="1:65" s="241" customFormat="1" ht="22.5" customHeight="1">
      <c r="B126" s="226" t="s">
        <v>484</v>
      </c>
      <c r="C126" s="247" t="s">
        <v>393</v>
      </c>
      <c r="D126" s="248" t="s">
        <v>393</v>
      </c>
      <c r="E126" s="227">
        <f t="shared" si="67"/>
        <v>0</v>
      </c>
      <c r="F126" s="247"/>
      <c r="G126" s="248"/>
      <c r="H126" s="227">
        <f t="shared" si="68"/>
        <v>-0.5</v>
      </c>
      <c r="I126" s="247" t="s">
        <v>393</v>
      </c>
      <c r="J126" s="248" t="s">
        <v>393</v>
      </c>
      <c r="K126" s="227">
        <f t="shared" si="69"/>
        <v>0</v>
      </c>
      <c r="L126" s="331">
        <v>0.58333333333333337</v>
      </c>
      <c r="M126" s="331">
        <v>0.91666666666666663</v>
      </c>
      <c r="N126" s="227">
        <f t="shared" si="66"/>
        <v>7.4999999999999982</v>
      </c>
      <c r="O126" s="247" t="s">
        <v>393</v>
      </c>
      <c r="P126" s="248" t="s">
        <v>393</v>
      </c>
      <c r="Q126" s="227">
        <f t="shared" si="70"/>
        <v>0</v>
      </c>
      <c r="R126" s="331">
        <v>0.58333333333333337</v>
      </c>
      <c r="S126" s="331">
        <v>0.91666666666666663</v>
      </c>
      <c r="T126" s="227">
        <f t="shared" si="71"/>
        <v>7.4999999999999982</v>
      </c>
      <c r="U126" s="331">
        <v>0.58333333333333337</v>
      </c>
      <c r="V126" s="331">
        <v>0.91666666666666663</v>
      </c>
      <c r="W126" s="227">
        <f t="shared" si="72"/>
        <v>7.4999999999999982</v>
      </c>
      <c r="X126" s="249">
        <f t="shared" si="73"/>
        <v>21.999999999999993</v>
      </c>
      <c r="Z126" s="244"/>
      <c r="AA126" s="228">
        <v>18533</v>
      </c>
      <c r="AB126" s="228" t="s">
        <v>74</v>
      </c>
      <c r="AC126" s="228" t="s">
        <v>200</v>
      </c>
      <c r="AD126" s="230" t="s">
        <v>502</v>
      </c>
      <c r="AE126" s="231" t="s">
        <v>411</v>
      </c>
      <c r="AF126" s="231" t="s">
        <v>412</v>
      </c>
      <c r="AG126" s="231" t="s">
        <v>413</v>
      </c>
      <c r="AH126" s="231" t="s">
        <v>414</v>
      </c>
      <c r="AI126" s="231" t="s">
        <v>415</v>
      </c>
      <c r="AJ126" s="231" t="s">
        <v>416</v>
      </c>
      <c r="AK126" s="231" t="s">
        <v>417</v>
      </c>
      <c r="AL126" s="231" t="s">
        <v>418</v>
      </c>
      <c r="AM126" s="231" t="s">
        <v>411</v>
      </c>
      <c r="AN126" s="309" t="s">
        <v>484</v>
      </c>
      <c r="AO126" s="309" t="s">
        <v>484</v>
      </c>
      <c r="AP126" s="309" t="s">
        <v>484</v>
      </c>
      <c r="AQ126" s="309" t="s">
        <v>484</v>
      </c>
      <c r="AR126" s="309" t="s">
        <v>484</v>
      </c>
      <c r="AS126" s="309" t="s">
        <v>484</v>
      </c>
      <c r="AT126" s="309" t="s">
        <v>484</v>
      </c>
      <c r="AU126" s="309" t="s">
        <v>484</v>
      </c>
      <c r="AV126" s="309" t="s">
        <v>484</v>
      </c>
    </row>
    <row r="127" spans="1:65" s="241" customFormat="1" ht="22.5" customHeight="1">
      <c r="B127" s="226" t="s">
        <v>485</v>
      </c>
      <c r="C127" s="331">
        <v>0.58333333333333337</v>
      </c>
      <c r="D127" s="331">
        <v>0.91666666666666663</v>
      </c>
      <c r="E127" s="227">
        <f t="shared" si="67"/>
        <v>7.4999999999999982</v>
      </c>
      <c r="F127" s="331">
        <v>0.58333333333333337</v>
      </c>
      <c r="G127" s="331">
        <v>0.91666666666666663</v>
      </c>
      <c r="H127" s="227">
        <f t="shared" si="68"/>
        <v>7.4999999999999982</v>
      </c>
      <c r="I127" s="247" t="s">
        <v>393</v>
      </c>
      <c r="J127" s="248" t="s">
        <v>393</v>
      </c>
      <c r="K127" s="227">
        <f t="shared" si="69"/>
        <v>0</v>
      </c>
      <c r="L127" s="247" t="s">
        <v>393</v>
      </c>
      <c r="M127" s="248" t="s">
        <v>393</v>
      </c>
      <c r="N127" s="227">
        <f t="shared" si="66"/>
        <v>0</v>
      </c>
      <c r="O127" s="331">
        <v>0.58333333333333337</v>
      </c>
      <c r="P127" s="331">
        <v>0.91666666666666663</v>
      </c>
      <c r="Q127" s="227">
        <f t="shared" si="70"/>
        <v>7.4999999999999982</v>
      </c>
      <c r="R127" s="331">
        <v>0.58333333333333337</v>
      </c>
      <c r="S127" s="331">
        <v>0.91666666666666663</v>
      </c>
      <c r="T127" s="227">
        <f t="shared" si="71"/>
        <v>7.4999999999999982</v>
      </c>
      <c r="U127" s="331">
        <v>0.58333333333333337</v>
      </c>
      <c r="V127" s="331">
        <v>0.91666666666666663</v>
      </c>
      <c r="W127" s="227">
        <f t="shared" si="72"/>
        <v>7.4999999999999982</v>
      </c>
      <c r="X127" s="249">
        <f t="shared" si="73"/>
        <v>37.499999999999993</v>
      </c>
      <c r="Z127" s="244"/>
      <c r="AA127" s="228">
        <v>19375</v>
      </c>
      <c r="AB127" s="228" t="s">
        <v>86</v>
      </c>
      <c r="AC127" s="229" t="s">
        <v>200</v>
      </c>
      <c r="AD127" s="230" t="s">
        <v>502</v>
      </c>
      <c r="AE127" s="231" t="s">
        <v>412</v>
      </c>
      <c r="AF127" s="231" t="s">
        <v>413</v>
      </c>
      <c r="AG127" s="231" t="s">
        <v>414</v>
      </c>
      <c r="AH127" s="231" t="s">
        <v>415</v>
      </c>
      <c r="AI127" s="231" t="s">
        <v>416</v>
      </c>
      <c r="AJ127" s="231" t="s">
        <v>417</v>
      </c>
      <c r="AK127" s="231" t="s">
        <v>418</v>
      </c>
      <c r="AL127" s="231" t="s">
        <v>411</v>
      </c>
      <c r="AM127" s="231" t="s">
        <v>412</v>
      </c>
      <c r="AN127" s="309" t="s">
        <v>485</v>
      </c>
      <c r="AO127" s="309" t="s">
        <v>485</v>
      </c>
      <c r="AP127" s="309" t="s">
        <v>485</v>
      </c>
      <c r="AQ127" s="309" t="s">
        <v>485</v>
      </c>
      <c r="AR127" s="309" t="s">
        <v>485</v>
      </c>
      <c r="AS127" s="309" t="s">
        <v>485</v>
      </c>
      <c r="AT127" s="309" t="s">
        <v>485</v>
      </c>
      <c r="AU127" s="309" t="s">
        <v>485</v>
      </c>
      <c r="AV127" s="309" t="s">
        <v>485</v>
      </c>
    </row>
    <row r="128" spans="1:65" s="241" customFormat="1" ht="22.5" customHeight="1">
      <c r="B128" s="226" t="s">
        <v>486</v>
      </c>
      <c r="C128" s="326">
        <v>0.625</v>
      </c>
      <c r="D128" s="331">
        <v>0.91666666666666663</v>
      </c>
      <c r="E128" s="227">
        <f t="shared" si="67"/>
        <v>6.4999999999999991</v>
      </c>
      <c r="F128" s="326">
        <v>0.625</v>
      </c>
      <c r="G128" s="331">
        <v>0.91666666666666663</v>
      </c>
      <c r="H128" s="227">
        <f t="shared" si="68"/>
        <v>6.4999999999999991</v>
      </c>
      <c r="I128" s="326">
        <v>0.625</v>
      </c>
      <c r="J128" s="331">
        <v>0.91666666666666663</v>
      </c>
      <c r="K128" s="227">
        <f t="shared" si="69"/>
        <v>6.4999999999999991</v>
      </c>
      <c r="L128" s="326">
        <v>0.625</v>
      </c>
      <c r="M128" s="331">
        <v>0.91666666666666663</v>
      </c>
      <c r="N128" s="227">
        <f t="shared" si="66"/>
        <v>6.4999999999999991</v>
      </c>
      <c r="O128" s="326">
        <v>0.625</v>
      </c>
      <c r="P128" s="331">
        <v>0.91666666666666663</v>
      </c>
      <c r="Q128" s="227">
        <f t="shared" si="70"/>
        <v>6.4999999999999991</v>
      </c>
      <c r="R128" s="247" t="s">
        <v>393</v>
      </c>
      <c r="S128" s="248" t="s">
        <v>393</v>
      </c>
      <c r="T128" s="227">
        <f t="shared" si="71"/>
        <v>0</v>
      </c>
      <c r="U128" s="247" t="s">
        <v>393</v>
      </c>
      <c r="V128" s="248" t="s">
        <v>393</v>
      </c>
      <c r="W128" s="227">
        <f t="shared" si="72"/>
        <v>0</v>
      </c>
      <c r="X128" s="249">
        <f t="shared" si="73"/>
        <v>32.499999999999993</v>
      </c>
      <c r="Z128" s="244"/>
      <c r="AA128" s="228">
        <v>18729</v>
      </c>
      <c r="AB128" s="228" t="s">
        <v>75</v>
      </c>
      <c r="AC128" s="229" t="s">
        <v>200</v>
      </c>
      <c r="AD128" s="230" t="s">
        <v>502</v>
      </c>
      <c r="AE128" s="231" t="s">
        <v>413</v>
      </c>
      <c r="AF128" s="231" t="s">
        <v>414</v>
      </c>
      <c r="AG128" s="231" t="s">
        <v>415</v>
      </c>
      <c r="AH128" s="231" t="s">
        <v>416</v>
      </c>
      <c r="AI128" s="231" t="s">
        <v>417</v>
      </c>
      <c r="AJ128" s="231" t="s">
        <v>418</v>
      </c>
      <c r="AK128" s="231" t="s">
        <v>411</v>
      </c>
      <c r="AL128" s="231" t="s">
        <v>412</v>
      </c>
      <c r="AM128" s="231" t="s">
        <v>413</v>
      </c>
      <c r="AN128" s="309" t="s">
        <v>486</v>
      </c>
      <c r="AO128" s="309" t="s">
        <v>486</v>
      </c>
      <c r="AP128" s="309" t="s">
        <v>486</v>
      </c>
      <c r="AQ128" s="309" t="s">
        <v>486</v>
      </c>
      <c r="AR128" s="309" t="s">
        <v>486</v>
      </c>
      <c r="AS128" s="309" t="s">
        <v>486</v>
      </c>
      <c r="AT128" s="309" t="s">
        <v>486</v>
      </c>
      <c r="AU128" s="309" t="s">
        <v>486</v>
      </c>
      <c r="AV128" s="309" t="s">
        <v>486</v>
      </c>
    </row>
    <row r="129" spans="1:65" s="241" customFormat="1" ht="22.5" customHeight="1">
      <c r="B129" s="226" t="s">
        <v>487</v>
      </c>
      <c r="C129" s="247" t="s">
        <v>393</v>
      </c>
      <c r="D129" s="248" t="s">
        <v>393</v>
      </c>
      <c r="E129" s="227">
        <f t="shared" si="67"/>
        <v>0</v>
      </c>
      <c r="F129" s="330">
        <v>0.58333333333333337</v>
      </c>
      <c r="G129" s="331">
        <v>0.91666666666666663</v>
      </c>
      <c r="H129" s="227">
        <f t="shared" si="68"/>
        <v>7.4999999999999982</v>
      </c>
      <c r="I129" s="330">
        <v>0.58333333333333337</v>
      </c>
      <c r="J129" s="331">
        <v>0.91666666666666663</v>
      </c>
      <c r="K129" s="227">
        <f t="shared" si="69"/>
        <v>7.4999999999999982</v>
      </c>
      <c r="L129" s="330">
        <v>0.58333333333333337</v>
      </c>
      <c r="M129" s="331">
        <v>0.91666666666666663</v>
      </c>
      <c r="N129" s="227">
        <f t="shared" si="66"/>
        <v>7.4999999999999982</v>
      </c>
      <c r="O129" s="247" t="s">
        <v>393</v>
      </c>
      <c r="P129" s="248" t="s">
        <v>393</v>
      </c>
      <c r="Q129" s="227">
        <f t="shared" si="70"/>
        <v>0</v>
      </c>
      <c r="R129" s="330">
        <v>0.58333333333333337</v>
      </c>
      <c r="S129" s="331">
        <v>0.91666666666666663</v>
      </c>
      <c r="T129" s="227">
        <f t="shared" si="71"/>
        <v>7.4999999999999982</v>
      </c>
      <c r="U129" s="330">
        <v>0.58333333333333337</v>
      </c>
      <c r="V129" s="331">
        <v>0.91666666666666663</v>
      </c>
      <c r="W129" s="227">
        <f t="shared" si="72"/>
        <v>7.4999999999999982</v>
      </c>
      <c r="X129" s="249">
        <f t="shared" si="73"/>
        <v>37.499999999999993</v>
      </c>
      <c r="Z129" s="244"/>
      <c r="AA129" s="228">
        <v>18942</v>
      </c>
      <c r="AB129" s="228" t="s">
        <v>76</v>
      </c>
      <c r="AC129" s="229" t="s">
        <v>200</v>
      </c>
      <c r="AD129" s="230" t="s">
        <v>502</v>
      </c>
      <c r="AE129" s="231" t="s">
        <v>414</v>
      </c>
      <c r="AF129" s="231" t="s">
        <v>415</v>
      </c>
      <c r="AG129" s="231" t="s">
        <v>416</v>
      </c>
      <c r="AH129" s="231" t="s">
        <v>417</v>
      </c>
      <c r="AI129" s="231" t="s">
        <v>418</v>
      </c>
      <c r="AJ129" s="231" t="s">
        <v>411</v>
      </c>
      <c r="AK129" s="231" t="s">
        <v>412</v>
      </c>
      <c r="AL129" s="231" t="s">
        <v>413</v>
      </c>
      <c r="AM129" s="231" t="s">
        <v>414</v>
      </c>
      <c r="AN129" s="309" t="s">
        <v>487</v>
      </c>
      <c r="AO129" s="309" t="s">
        <v>487</v>
      </c>
      <c r="AP129" s="309" t="s">
        <v>487</v>
      </c>
      <c r="AQ129" s="309" t="s">
        <v>487</v>
      </c>
      <c r="AR129" s="309" t="s">
        <v>487</v>
      </c>
      <c r="AS129" s="309" t="s">
        <v>487</v>
      </c>
      <c r="AT129" s="309" t="s">
        <v>487</v>
      </c>
      <c r="AU129" s="309" t="s">
        <v>487</v>
      </c>
      <c r="AV129" s="309" t="s">
        <v>487</v>
      </c>
    </row>
    <row r="130" spans="1:65" s="241" customFormat="1" ht="22.5" customHeight="1">
      <c r="B130" s="226" t="s">
        <v>488</v>
      </c>
      <c r="C130" s="326">
        <v>0.625</v>
      </c>
      <c r="D130" s="331">
        <v>0.91666666666666663</v>
      </c>
      <c r="E130" s="227">
        <f t="shared" si="67"/>
        <v>6.4999999999999991</v>
      </c>
      <c r="F130" s="326">
        <v>0.625</v>
      </c>
      <c r="G130" s="331">
        <v>0.91666666666666663</v>
      </c>
      <c r="H130" s="227">
        <f t="shared" si="68"/>
        <v>6.4999999999999991</v>
      </c>
      <c r="I130" s="326">
        <v>0.625</v>
      </c>
      <c r="J130" s="331">
        <v>0.91666666666666663</v>
      </c>
      <c r="K130" s="227">
        <f t="shared" si="69"/>
        <v>6.4999999999999991</v>
      </c>
      <c r="L130" s="247" t="s">
        <v>393</v>
      </c>
      <c r="M130" s="248" t="s">
        <v>393</v>
      </c>
      <c r="N130" s="227">
        <f t="shared" si="66"/>
        <v>0</v>
      </c>
      <c r="O130" s="247" t="s">
        <v>393</v>
      </c>
      <c r="P130" s="248" t="s">
        <v>393</v>
      </c>
      <c r="Q130" s="227">
        <f t="shared" si="70"/>
        <v>0</v>
      </c>
      <c r="R130" s="326">
        <v>0.625</v>
      </c>
      <c r="S130" s="331">
        <v>0.91666666666666663</v>
      </c>
      <c r="T130" s="227">
        <f t="shared" si="71"/>
        <v>6.4999999999999991</v>
      </c>
      <c r="U130" s="326">
        <v>0.625</v>
      </c>
      <c r="V130" s="331">
        <v>0.91666666666666663</v>
      </c>
      <c r="W130" s="227">
        <f t="shared" si="72"/>
        <v>6.4999999999999991</v>
      </c>
      <c r="X130" s="249">
        <f t="shared" si="73"/>
        <v>32.499999999999993</v>
      </c>
      <c r="Z130" s="244"/>
      <c r="AA130" s="228">
        <v>19821</v>
      </c>
      <c r="AB130" s="228" t="s">
        <v>125</v>
      </c>
      <c r="AC130" s="229" t="s">
        <v>200</v>
      </c>
      <c r="AD130" s="230" t="s">
        <v>502</v>
      </c>
      <c r="AE130" s="231" t="s">
        <v>415</v>
      </c>
      <c r="AF130" s="231" t="s">
        <v>416</v>
      </c>
      <c r="AG130" s="231" t="s">
        <v>417</v>
      </c>
      <c r="AH130" s="231" t="s">
        <v>418</v>
      </c>
      <c r="AI130" s="231" t="s">
        <v>411</v>
      </c>
      <c r="AJ130" s="231" t="s">
        <v>412</v>
      </c>
      <c r="AK130" s="231" t="s">
        <v>413</v>
      </c>
      <c r="AL130" s="231" t="s">
        <v>414</v>
      </c>
      <c r="AM130" s="231" t="s">
        <v>415</v>
      </c>
      <c r="AN130" s="309" t="s">
        <v>488</v>
      </c>
      <c r="AO130" s="309" t="s">
        <v>488</v>
      </c>
      <c r="AP130" s="309" t="s">
        <v>488</v>
      </c>
      <c r="AQ130" s="309" t="s">
        <v>488</v>
      </c>
      <c r="AR130" s="309" t="s">
        <v>488</v>
      </c>
      <c r="AS130" s="309" t="s">
        <v>488</v>
      </c>
      <c r="AT130" s="309" t="s">
        <v>488</v>
      </c>
      <c r="AU130" s="309" t="s">
        <v>488</v>
      </c>
      <c r="AV130" s="309" t="s">
        <v>488</v>
      </c>
    </row>
    <row r="131" spans="1:65" s="241" customFormat="1" ht="22.5" customHeight="1">
      <c r="B131" s="226" t="s">
        <v>489</v>
      </c>
      <c r="C131" s="247" t="s">
        <v>393</v>
      </c>
      <c r="D131" s="248" t="s">
        <v>393</v>
      </c>
      <c r="E131" s="227">
        <f t="shared" si="67"/>
        <v>0</v>
      </c>
      <c r="F131" s="247" t="s">
        <v>393</v>
      </c>
      <c r="G131" s="248" t="s">
        <v>393</v>
      </c>
      <c r="H131" s="227">
        <f t="shared" si="68"/>
        <v>0</v>
      </c>
      <c r="I131" s="326">
        <v>0.625</v>
      </c>
      <c r="J131" s="331">
        <v>0.91666666666666663</v>
      </c>
      <c r="K131" s="227">
        <f t="shared" si="69"/>
        <v>6.4999999999999991</v>
      </c>
      <c r="L131" s="326">
        <v>0.625</v>
      </c>
      <c r="M131" s="331">
        <v>0.91666666666666663</v>
      </c>
      <c r="N131" s="227">
        <f t="shared" si="66"/>
        <v>6.4999999999999991</v>
      </c>
      <c r="O131" s="326">
        <v>0.625</v>
      </c>
      <c r="P131" s="331">
        <v>0.91666666666666663</v>
      </c>
      <c r="Q131" s="227">
        <f t="shared" si="70"/>
        <v>6.4999999999999991</v>
      </c>
      <c r="R131" s="247" t="s">
        <v>393</v>
      </c>
      <c r="S131" s="248" t="s">
        <v>393</v>
      </c>
      <c r="T131" s="227">
        <f t="shared" si="71"/>
        <v>0</v>
      </c>
      <c r="U131" s="247" t="s">
        <v>393</v>
      </c>
      <c r="V131" s="248" t="s">
        <v>393</v>
      </c>
      <c r="W131" s="227">
        <f t="shared" si="72"/>
        <v>0</v>
      </c>
      <c r="X131" s="249">
        <f t="shared" si="73"/>
        <v>19.499999999999996</v>
      </c>
      <c r="Z131" s="244"/>
      <c r="AA131" s="228">
        <v>22820</v>
      </c>
      <c r="AB131" s="228" t="s">
        <v>342</v>
      </c>
      <c r="AC131" s="229" t="s">
        <v>200</v>
      </c>
      <c r="AD131" s="230" t="s">
        <v>502</v>
      </c>
      <c r="AE131" s="231" t="s">
        <v>416</v>
      </c>
      <c r="AF131" s="231" t="s">
        <v>417</v>
      </c>
      <c r="AG131" s="231" t="s">
        <v>418</v>
      </c>
      <c r="AH131" s="231" t="s">
        <v>411</v>
      </c>
      <c r="AI131" s="231" t="s">
        <v>412</v>
      </c>
      <c r="AJ131" s="231" t="s">
        <v>413</v>
      </c>
      <c r="AK131" s="231" t="s">
        <v>414</v>
      </c>
      <c r="AL131" s="231" t="s">
        <v>415</v>
      </c>
      <c r="AM131" s="231" t="s">
        <v>416</v>
      </c>
      <c r="AN131" s="309" t="s">
        <v>489</v>
      </c>
      <c r="AO131" s="309" t="s">
        <v>489</v>
      </c>
      <c r="AP131" s="309" t="s">
        <v>489</v>
      </c>
      <c r="AQ131" s="309" t="s">
        <v>489</v>
      </c>
      <c r="AR131" s="309" t="s">
        <v>489</v>
      </c>
      <c r="AS131" s="309" t="s">
        <v>489</v>
      </c>
      <c r="AT131" s="309" t="s">
        <v>489</v>
      </c>
      <c r="AU131" s="309" t="s">
        <v>489</v>
      </c>
      <c r="AV131" s="309" t="s">
        <v>489</v>
      </c>
    </row>
    <row r="132" spans="1:65" s="241" customFormat="1" ht="22.5" customHeight="1">
      <c r="B132" s="226" t="s">
        <v>490</v>
      </c>
      <c r="C132" s="247" t="s">
        <v>393</v>
      </c>
      <c r="D132" s="248" t="s">
        <v>393</v>
      </c>
      <c r="E132" s="227">
        <f t="shared" si="67"/>
        <v>0</v>
      </c>
      <c r="F132" s="247" t="s">
        <v>393</v>
      </c>
      <c r="G132" s="248" t="s">
        <v>393</v>
      </c>
      <c r="H132" s="227">
        <f t="shared" si="68"/>
        <v>0</v>
      </c>
      <c r="I132" s="247" t="s">
        <v>393</v>
      </c>
      <c r="J132" s="248" t="s">
        <v>393</v>
      </c>
      <c r="K132" s="227">
        <f t="shared" si="69"/>
        <v>0</v>
      </c>
      <c r="L132" s="331">
        <v>0.58333333333333337</v>
      </c>
      <c r="M132" s="331">
        <v>0.91666666666666663</v>
      </c>
      <c r="N132" s="227">
        <f t="shared" si="66"/>
        <v>7.4999999999999982</v>
      </c>
      <c r="O132" s="331">
        <v>0.58333333333333337</v>
      </c>
      <c r="P132" s="331">
        <v>0.91666666666666663</v>
      </c>
      <c r="Q132" s="227">
        <f t="shared" si="70"/>
        <v>7.4999999999999982</v>
      </c>
      <c r="R132" s="331">
        <v>0.58333333333333337</v>
      </c>
      <c r="S132" s="331">
        <v>0.91666666666666663</v>
      </c>
      <c r="T132" s="227">
        <f t="shared" si="71"/>
        <v>7.4999999999999982</v>
      </c>
      <c r="U132" s="247" t="s">
        <v>393</v>
      </c>
      <c r="V132" s="248" t="s">
        <v>393</v>
      </c>
      <c r="W132" s="227">
        <f t="shared" si="72"/>
        <v>0</v>
      </c>
      <c r="X132" s="249">
        <f t="shared" si="73"/>
        <v>22.499999999999993</v>
      </c>
      <c r="Z132" s="244"/>
      <c r="AA132" s="228">
        <v>22425</v>
      </c>
      <c r="AB132" s="228" t="s">
        <v>304</v>
      </c>
      <c r="AC132" s="229" t="s">
        <v>200</v>
      </c>
      <c r="AD132" s="230" t="s">
        <v>502</v>
      </c>
      <c r="AE132" s="231" t="s">
        <v>417</v>
      </c>
      <c r="AF132" s="231" t="s">
        <v>418</v>
      </c>
      <c r="AG132" s="231" t="s">
        <v>411</v>
      </c>
      <c r="AH132" s="231" t="s">
        <v>412</v>
      </c>
      <c r="AI132" s="231" t="s">
        <v>413</v>
      </c>
      <c r="AJ132" s="231" t="s">
        <v>414</v>
      </c>
      <c r="AK132" s="231" t="s">
        <v>415</v>
      </c>
      <c r="AL132" s="231" t="s">
        <v>416</v>
      </c>
      <c r="AM132" s="231" t="s">
        <v>417</v>
      </c>
      <c r="AN132" s="309" t="s">
        <v>490</v>
      </c>
      <c r="AO132" s="309" t="s">
        <v>490</v>
      </c>
      <c r="AP132" s="309" t="s">
        <v>490</v>
      </c>
      <c r="AQ132" s="309" t="s">
        <v>490</v>
      </c>
      <c r="AR132" s="309" t="s">
        <v>490</v>
      </c>
      <c r="AS132" s="309" t="s">
        <v>490</v>
      </c>
      <c r="AT132" s="309" t="s">
        <v>490</v>
      </c>
      <c r="AU132" s="309" t="s">
        <v>490</v>
      </c>
      <c r="AV132" s="309" t="s">
        <v>490</v>
      </c>
    </row>
    <row r="133" spans="1:65" s="244" customFormat="1" ht="22.5" customHeight="1">
      <c r="A133" s="241"/>
      <c r="B133" s="226" t="s">
        <v>491</v>
      </c>
      <c r="C133" s="326">
        <v>0.29166666666666669</v>
      </c>
      <c r="D133" s="327">
        <v>0.58333333333333337</v>
      </c>
      <c r="E133" s="227">
        <f t="shared" si="67"/>
        <v>6.5</v>
      </c>
      <c r="F133" s="326">
        <v>0.29166666666666669</v>
      </c>
      <c r="G133" s="327">
        <v>0.58333333333333337</v>
      </c>
      <c r="H133" s="227">
        <f t="shared" si="68"/>
        <v>6.5</v>
      </c>
      <c r="I133" s="326">
        <v>0.29166666666666669</v>
      </c>
      <c r="J133" s="327">
        <v>0.58333333333333337</v>
      </c>
      <c r="K133" s="227">
        <f t="shared" si="69"/>
        <v>6.5</v>
      </c>
      <c r="L133" s="326">
        <v>0.29166666666666669</v>
      </c>
      <c r="M133" s="327">
        <v>0.58333333333333337</v>
      </c>
      <c r="N133" s="227">
        <f t="shared" si="66"/>
        <v>6.5</v>
      </c>
      <c r="O133" s="247" t="s">
        <v>393</v>
      </c>
      <c r="P133" s="248" t="s">
        <v>393</v>
      </c>
      <c r="Q133" s="227">
        <f t="shared" si="70"/>
        <v>0</v>
      </c>
      <c r="R133" s="247" t="s">
        <v>393</v>
      </c>
      <c r="S133" s="248" t="s">
        <v>393</v>
      </c>
      <c r="T133" s="227">
        <f t="shared" si="71"/>
        <v>0</v>
      </c>
      <c r="U133" s="247" t="s">
        <v>393</v>
      </c>
      <c r="V133" s="248" t="s">
        <v>393</v>
      </c>
      <c r="W133" s="227">
        <f t="shared" si="72"/>
        <v>0</v>
      </c>
      <c r="X133" s="249">
        <f t="shared" si="73"/>
        <v>26</v>
      </c>
      <c r="Y133" s="241"/>
      <c r="AA133" s="228">
        <v>22945</v>
      </c>
      <c r="AB133" s="228" t="s">
        <v>355</v>
      </c>
      <c r="AC133" s="229" t="s">
        <v>200</v>
      </c>
      <c r="AD133" s="230" t="s">
        <v>502</v>
      </c>
      <c r="AE133" s="231" t="s">
        <v>418</v>
      </c>
      <c r="AF133" s="231" t="s">
        <v>411</v>
      </c>
      <c r="AG133" s="231" t="s">
        <v>412</v>
      </c>
      <c r="AH133" s="231" t="s">
        <v>413</v>
      </c>
      <c r="AI133" s="231" t="s">
        <v>414</v>
      </c>
      <c r="AJ133" s="231" t="s">
        <v>415</v>
      </c>
      <c r="AK133" s="231" t="s">
        <v>416</v>
      </c>
      <c r="AL133" s="231" t="s">
        <v>417</v>
      </c>
      <c r="AM133" s="231" t="s">
        <v>418</v>
      </c>
      <c r="AN133" s="309" t="s">
        <v>491</v>
      </c>
      <c r="AO133" s="309" t="s">
        <v>491</v>
      </c>
      <c r="AP133" s="309" t="s">
        <v>491</v>
      </c>
      <c r="AQ133" s="309" t="s">
        <v>491</v>
      </c>
      <c r="AR133" s="309" t="s">
        <v>491</v>
      </c>
      <c r="AS133" s="309" t="s">
        <v>491</v>
      </c>
      <c r="AT133" s="309" t="s">
        <v>491</v>
      </c>
      <c r="AU133" s="309" t="s">
        <v>491</v>
      </c>
      <c r="AV133" s="309" t="s">
        <v>491</v>
      </c>
      <c r="AW133" s="241"/>
      <c r="AX133" s="241"/>
      <c r="AY133" s="241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</row>
    <row r="134" spans="1:65" s="241" customFormat="1" ht="22.5" customHeight="1">
      <c r="B134" s="226" t="s">
        <v>492</v>
      </c>
      <c r="C134" s="326">
        <v>0.625</v>
      </c>
      <c r="D134" s="331">
        <v>0.91666666666666663</v>
      </c>
      <c r="E134" s="227">
        <f t="shared" si="67"/>
        <v>6.4999999999999991</v>
      </c>
      <c r="F134" s="326">
        <v>0.625</v>
      </c>
      <c r="G134" s="331">
        <v>0.91666666666666663</v>
      </c>
      <c r="H134" s="227">
        <f>IF(F134="x",0,((IF((+G134-F134)&lt;0,(G134-F134)+1,G134-F134))*24)-0.5)</f>
        <v>6.4999999999999991</v>
      </c>
      <c r="I134" s="326">
        <v>0.625</v>
      </c>
      <c r="J134" s="331">
        <v>0.91666666666666663</v>
      </c>
      <c r="K134" s="227">
        <f>IF(I134="x",0,((IF((+J134-I134)&lt;0,(J134-I134)+1,J134-I134))*24)-0.5)</f>
        <v>6.4999999999999991</v>
      </c>
      <c r="L134" s="326">
        <v>0.625</v>
      </c>
      <c r="M134" s="331">
        <v>0.91666666666666663</v>
      </c>
      <c r="N134" s="227">
        <f>IF(L134="x",0,((IF((+M134-L134)&lt;0,(M134-L134)+1,M134-L134))*24)-0.5)</f>
        <v>6.4999999999999991</v>
      </c>
      <c r="O134" s="326">
        <v>0.625</v>
      </c>
      <c r="P134" s="331">
        <v>0.91666666666666663</v>
      </c>
      <c r="Q134" s="227">
        <f>IF(O134="x",0,((IF((+P134-O134)&lt;0,(P134-O134)+1,P134-O134))*24)-0.5)</f>
        <v>6.4999999999999991</v>
      </c>
      <c r="R134" s="247" t="s">
        <v>393</v>
      </c>
      <c r="S134" s="248" t="s">
        <v>393</v>
      </c>
      <c r="T134" s="227">
        <f t="shared" si="71"/>
        <v>0</v>
      </c>
      <c r="U134" s="247" t="s">
        <v>393</v>
      </c>
      <c r="V134" s="248" t="s">
        <v>393</v>
      </c>
      <c r="W134" s="227">
        <f>IF(U134="x",0,((IF((+V134-U134)&lt;0,(V134-U134)+1,V134-U134))*24)-0.5)</f>
        <v>0</v>
      </c>
      <c r="X134" s="249">
        <f t="shared" si="73"/>
        <v>32.499999999999993</v>
      </c>
      <c r="Z134" s="244"/>
      <c r="AA134" s="228">
        <v>22950</v>
      </c>
      <c r="AB134" s="228" t="s">
        <v>545</v>
      </c>
      <c r="AC134" s="228" t="s">
        <v>200</v>
      </c>
      <c r="AD134" s="230" t="s">
        <v>502</v>
      </c>
      <c r="AE134" s="231" t="s">
        <v>411</v>
      </c>
      <c r="AF134" s="231" t="s">
        <v>412</v>
      </c>
      <c r="AG134" s="231" t="s">
        <v>413</v>
      </c>
      <c r="AH134" s="231" t="s">
        <v>414</v>
      </c>
      <c r="AI134" s="231" t="s">
        <v>415</v>
      </c>
      <c r="AJ134" s="231" t="s">
        <v>416</v>
      </c>
      <c r="AK134" s="231" t="s">
        <v>417</v>
      </c>
      <c r="AL134" s="231" t="s">
        <v>418</v>
      </c>
      <c r="AM134" s="231" t="s">
        <v>411</v>
      </c>
      <c r="AN134" s="309" t="s">
        <v>492</v>
      </c>
      <c r="AO134" s="309" t="s">
        <v>492</v>
      </c>
      <c r="AP134" s="309" t="s">
        <v>492</v>
      </c>
      <c r="AQ134" s="309" t="s">
        <v>492</v>
      </c>
      <c r="AR134" s="309" t="s">
        <v>492</v>
      </c>
      <c r="AS134" s="309" t="s">
        <v>492</v>
      </c>
      <c r="AT134" s="309" t="s">
        <v>492</v>
      </c>
      <c r="AU134" s="309" t="s">
        <v>492</v>
      </c>
      <c r="AV134" s="309" t="s">
        <v>492</v>
      </c>
    </row>
    <row r="135" spans="1:65" s="241" customFormat="1" ht="22.5" customHeight="1">
      <c r="B135" s="226" t="s">
        <v>493</v>
      </c>
      <c r="C135" s="247" t="s">
        <v>393</v>
      </c>
      <c r="D135" s="248" t="s">
        <v>393</v>
      </c>
      <c r="E135" s="227">
        <f t="shared" si="67"/>
        <v>0</v>
      </c>
      <c r="F135" s="326">
        <v>0.625</v>
      </c>
      <c r="G135" s="327">
        <v>0.95833333333333337</v>
      </c>
      <c r="H135" s="227">
        <f>IF(F135="x",0,((IF((+G135-F135)&lt;0,(G135-F135)+1,G135-F135))*24)-0.5)</f>
        <v>7.5</v>
      </c>
      <c r="I135" s="326">
        <v>0.625</v>
      </c>
      <c r="J135" s="327">
        <v>0.95833333333333337</v>
      </c>
      <c r="K135" s="227">
        <f>IF(I135="x",0,((IF((+J135-I135)&lt;0,(J135-I135)+1,J135-I135))*24)-0.5)</f>
        <v>7.5</v>
      </c>
      <c r="L135" s="326">
        <v>0.625</v>
      </c>
      <c r="M135" s="327">
        <v>0.95833333333333337</v>
      </c>
      <c r="N135" s="227">
        <f>IF(L135="x",0,((IF((+M135-L135)&lt;0,(M135-L135)+1,M135-L135))*24)-0.5)</f>
        <v>7.5</v>
      </c>
      <c r="O135" s="326">
        <v>0.625</v>
      </c>
      <c r="P135" s="327">
        <v>0.95833333333333337</v>
      </c>
      <c r="Q135" s="227">
        <f>IF(O135="x",0,((IF((+P135-O135)&lt;0,(P135-O135)+1,P135-O135))*24)-0.5)</f>
        <v>7.5</v>
      </c>
      <c r="R135" s="247" t="s">
        <v>393</v>
      </c>
      <c r="S135" s="248" t="s">
        <v>393</v>
      </c>
      <c r="T135" s="227">
        <f t="shared" si="71"/>
        <v>0</v>
      </c>
      <c r="U135" s="326">
        <v>0.625</v>
      </c>
      <c r="V135" s="327">
        <v>0.95833333333333337</v>
      </c>
      <c r="W135" s="227">
        <f>IF(U135="x",0,((IF((+V135-U135)&lt;0,(V135-U135)+1,V135-U135))*24)-0.5)</f>
        <v>7.5</v>
      </c>
      <c r="X135" s="249">
        <f t="shared" si="73"/>
        <v>37.5</v>
      </c>
      <c r="Z135" s="244"/>
      <c r="AA135" s="228">
        <v>21490</v>
      </c>
      <c r="AB135" s="228" t="s">
        <v>546</v>
      </c>
      <c r="AC135" s="229" t="s">
        <v>200</v>
      </c>
      <c r="AD135" s="230" t="s">
        <v>502</v>
      </c>
      <c r="AE135" s="231" t="s">
        <v>412</v>
      </c>
      <c r="AF135" s="231" t="s">
        <v>413</v>
      </c>
      <c r="AG135" s="231" t="s">
        <v>414</v>
      </c>
      <c r="AH135" s="231" t="s">
        <v>415</v>
      </c>
      <c r="AI135" s="231" t="s">
        <v>416</v>
      </c>
      <c r="AJ135" s="231" t="s">
        <v>417</v>
      </c>
      <c r="AK135" s="231" t="s">
        <v>418</v>
      </c>
      <c r="AL135" s="231" t="s">
        <v>411</v>
      </c>
      <c r="AM135" s="231" t="s">
        <v>412</v>
      </c>
      <c r="AN135" s="309" t="s">
        <v>493</v>
      </c>
      <c r="AO135" s="309" t="s">
        <v>493</v>
      </c>
      <c r="AP135" s="309" t="s">
        <v>493</v>
      </c>
      <c r="AQ135" s="309" t="s">
        <v>493</v>
      </c>
      <c r="AR135" s="309" t="s">
        <v>493</v>
      </c>
      <c r="AS135" s="309" t="s">
        <v>493</v>
      </c>
      <c r="AT135" s="309" t="s">
        <v>493</v>
      </c>
      <c r="AU135" s="309" t="s">
        <v>493</v>
      </c>
      <c r="AV135" s="309" t="s">
        <v>493</v>
      </c>
    </row>
    <row r="136" spans="1:65" s="241" customFormat="1" ht="22.5" customHeight="1">
      <c r="B136" s="226" t="s">
        <v>494</v>
      </c>
      <c r="C136" s="247" t="s">
        <v>393</v>
      </c>
      <c r="D136" s="248" t="s">
        <v>393</v>
      </c>
      <c r="E136" s="227">
        <f t="shared" si="67"/>
        <v>0</v>
      </c>
      <c r="F136" s="326">
        <v>0.29166666666666669</v>
      </c>
      <c r="G136" s="327">
        <v>0.58333333333333337</v>
      </c>
      <c r="H136" s="227">
        <f t="shared" si="68"/>
        <v>6.5</v>
      </c>
      <c r="I136" s="326">
        <v>0.29166666666666669</v>
      </c>
      <c r="J136" s="327">
        <v>0.58333333333333337</v>
      </c>
      <c r="K136" s="227">
        <f t="shared" si="69"/>
        <v>6.5</v>
      </c>
      <c r="L136" s="326">
        <v>0.29166666666666669</v>
      </c>
      <c r="M136" s="327">
        <v>0.58333333333333337</v>
      </c>
      <c r="N136" s="227">
        <f t="shared" si="66"/>
        <v>6.5</v>
      </c>
      <c r="O136" s="326">
        <v>0.29166666666666669</v>
      </c>
      <c r="P136" s="327">
        <v>0.58333333333333337</v>
      </c>
      <c r="Q136" s="227">
        <f>IF(O136="x",0,((IF((+P136-O136)&lt;0,(P136-O136)+1,P136-O136))*24)-0.5)</f>
        <v>6.5</v>
      </c>
      <c r="R136" s="326">
        <v>0.29166666666666669</v>
      </c>
      <c r="S136" s="327">
        <v>0.58333333333333337</v>
      </c>
      <c r="T136" s="227">
        <f t="shared" si="71"/>
        <v>6.5</v>
      </c>
      <c r="U136" s="247" t="s">
        <v>393</v>
      </c>
      <c r="V136" s="248" t="s">
        <v>393</v>
      </c>
      <c r="W136" s="227">
        <f t="shared" si="72"/>
        <v>0</v>
      </c>
      <c r="X136" s="249">
        <f t="shared" si="73"/>
        <v>32.5</v>
      </c>
      <c r="Z136" s="244"/>
      <c r="AA136" s="228">
        <v>23074</v>
      </c>
      <c r="AB136" s="228" t="s">
        <v>356</v>
      </c>
      <c r="AC136" s="229" t="s">
        <v>200</v>
      </c>
      <c r="AD136" s="230" t="s">
        <v>502</v>
      </c>
      <c r="AE136" s="231" t="s">
        <v>413</v>
      </c>
      <c r="AF136" s="231" t="s">
        <v>414</v>
      </c>
      <c r="AG136" s="231" t="s">
        <v>415</v>
      </c>
      <c r="AH136" s="231" t="s">
        <v>416</v>
      </c>
      <c r="AI136" s="231" t="s">
        <v>417</v>
      </c>
      <c r="AJ136" s="231" t="s">
        <v>418</v>
      </c>
      <c r="AK136" s="231" t="s">
        <v>411</v>
      </c>
      <c r="AL136" s="231" t="s">
        <v>412</v>
      </c>
      <c r="AM136" s="231" t="s">
        <v>413</v>
      </c>
      <c r="AN136" s="309" t="s">
        <v>494</v>
      </c>
      <c r="AO136" s="309" t="s">
        <v>494</v>
      </c>
      <c r="AP136" s="309" t="s">
        <v>494</v>
      </c>
      <c r="AQ136" s="309" t="s">
        <v>494</v>
      </c>
      <c r="AR136" s="309" t="s">
        <v>494</v>
      </c>
      <c r="AS136" s="309" t="s">
        <v>494</v>
      </c>
      <c r="AT136" s="309" t="s">
        <v>494</v>
      </c>
      <c r="AU136" s="309" t="s">
        <v>494</v>
      </c>
      <c r="AV136" s="309" t="s">
        <v>494</v>
      </c>
    </row>
    <row r="137" spans="1:65" s="241" customFormat="1" ht="22.5" customHeight="1">
      <c r="B137" s="226" t="s">
        <v>495</v>
      </c>
      <c r="C137" s="326">
        <v>0.29166666666666669</v>
      </c>
      <c r="D137" s="327">
        <v>0.58333333333333337</v>
      </c>
      <c r="E137" s="227">
        <f t="shared" si="67"/>
        <v>6.5</v>
      </c>
      <c r="F137" s="326">
        <v>0.29166666666666669</v>
      </c>
      <c r="G137" s="327">
        <v>0.58333333333333337</v>
      </c>
      <c r="H137" s="227">
        <f t="shared" si="68"/>
        <v>6.5</v>
      </c>
      <c r="I137" s="326">
        <v>0.29166666666666669</v>
      </c>
      <c r="J137" s="327">
        <v>0.58333333333333337</v>
      </c>
      <c r="K137" s="227">
        <f t="shared" si="69"/>
        <v>6.5</v>
      </c>
      <c r="L137" s="326">
        <v>0.29166666666666669</v>
      </c>
      <c r="M137" s="327">
        <v>0.58333333333333337</v>
      </c>
      <c r="N137" s="227">
        <f t="shared" si="66"/>
        <v>6.5</v>
      </c>
      <c r="O137" s="326">
        <v>0.29166666666666669</v>
      </c>
      <c r="P137" s="327">
        <v>0.58333333333333337</v>
      </c>
      <c r="Q137" s="227">
        <f t="shared" si="70"/>
        <v>6.5</v>
      </c>
      <c r="R137" s="247" t="s">
        <v>393</v>
      </c>
      <c r="S137" s="248" t="s">
        <v>393</v>
      </c>
      <c r="T137" s="227">
        <f t="shared" si="71"/>
        <v>0</v>
      </c>
      <c r="U137" s="247" t="s">
        <v>393</v>
      </c>
      <c r="V137" s="248" t="s">
        <v>393</v>
      </c>
      <c r="W137" s="227">
        <f t="shared" si="72"/>
        <v>0</v>
      </c>
      <c r="X137" s="249">
        <f t="shared" si="73"/>
        <v>32.5</v>
      </c>
      <c r="Z137" s="244"/>
      <c r="AA137" s="228">
        <v>23093</v>
      </c>
      <c r="AB137" s="228" t="s">
        <v>359</v>
      </c>
      <c r="AC137" s="229" t="s">
        <v>200</v>
      </c>
      <c r="AD137" s="230" t="s">
        <v>502</v>
      </c>
      <c r="AE137" s="231" t="s">
        <v>414</v>
      </c>
      <c r="AF137" s="231" t="s">
        <v>415</v>
      </c>
      <c r="AG137" s="231" t="s">
        <v>416</v>
      </c>
      <c r="AH137" s="231" t="s">
        <v>417</v>
      </c>
      <c r="AI137" s="231" t="s">
        <v>418</v>
      </c>
      <c r="AJ137" s="231" t="s">
        <v>411</v>
      </c>
      <c r="AK137" s="231" t="s">
        <v>412</v>
      </c>
      <c r="AL137" s="231" t="s">
        <v>413</v>
      </c>
      <c r="AM137" s="231" t="s">
        <v>414</v>
      </c>
      <c r="AN137" s="309" t="s">
        <v>495</v>
      </c>
      <c r="AO137" s="309" t="s">
        <v>495</v>
      </c>
      <c r="AP137" s="309" t="s">
        <v>495</v>
      </c>
      <c r="AQ137" s="309" t="s">
        <v>495</v>
      </c>
      <c r="AR137" s="309" t="s">
        <v>495</v>
      </c>
      <c r="AS137" s="309" t="s">
        <v>495</v>
      </c>
      <c r="AT137" s="309" t="s">
        <v>495</v>
      </c>
      <c r="AU137" s="309" t="s">
        <v>495</v>
      </c>
      <c r="AV137" s="309" t="s">
        <v>495</v>
      </c>
    </row>
    <row r="138" spans="1:65" s="241" customFormat="1" ht="22.5" customHeight="1">
      <c r="B138" s="226" t="s">
        <v>496</v>
      </c>
      <c r="C138" s="247" t="s">
        <v>393</v>
      </c>
      <c r="D138" s="248" t="s">
        <v>393</v>
      </c>
      <c r="E138" s="227">
        <f t="shared" si="67"/>
        <v>0</v>
      </c>
      <c r="F138" s="247" t="s">
        <v>393</v>
      </c>
      <c r="G138" s="248" t="s">
        <v>393</v>
      </c>
      <c r="H138" s="227">
        <f t="shared" si="68"/>
        <v>0</v>
      </c>
      <c r="I138" s="326">
        <v>0.29166666666666669</v>
      </c>
      <c r="J138" s="327">
        <v>0.58333333333333337</v>
      </c>
      <c r="K138" s="227">
        <f t="shared" si="69"/>
        <v>6.5</v>
      </c>
      <c r="L138" s="326">
        <v>0.29166666666666669</v>
      </c>
      <c r="M138" s="327">
        <v>0.58333333333333337</v>
      </c>
      <c r="N138" s="227">
        <f t="shared" si="66"/>
        <v>6.5</v>
      </c>
      <c r="O138" s="326">
        <v>0.29166666666666669</v>
      </c>
      <c r="P138" s="327">
        <v>0.58333333333333337</v>
      </c>
      <c r="Q138" s="227">
        <f t="shared" si="70"/>
        <v>6.5</v>
      </c>
      <c r="R138" s="247" t="s">
        <v>393</v>
      </c>
      <c r="S138" s="248" t="s">
        <v>393</v>
      </c>
      <c r="T138" s="227">
        <f t="shared" si="71"/>
        <v>0</v>
      </c>
      <c r="U138" s="247" t="s">
        <v>393</v>
      </c>
      <c r="V138" s="248" t="s">
        <v>393</v>
      </c>
      <c r="W138" s="227">
        <f t="shared" si="72"/>
        <v>0</v>
      </c>
      <c r="X138" s="249">
        <f t="shared" si="73"/>
        <v>19.5</v>
      </c>
      <c r="Z138" s="244"/>
      <c r="AA138" s="228">
        <v>23082</v>
      </c>
      <c r="AB138" s="228" t="s">
        <v>547</v>
      </c>
      <c r="AC138" s="229" t="s">
        <v>200</v>
      </c>
      <c r="AD138" s="230" t="s">
        <v>502</v>
      </c>
      <c r="AE138" s="231" t="s">
        <v>415</v>
      </c>
      <c r="AF138" s="231" t="s">
        <v>416</v>
      </c>
      <c r="AG138" s="231" t="s">
        <v>417</v>
      </c>
      <c r="AH138" s="231" t="s">
        <v>418</v>
      </c>
      <c r="AI138" s="231" t="s">
        <v>411</v>
      </c>
      <c r="AJ138" s="231" t="s">
        <v>412</v>
      </c>
      <c r="AK138" s="231" t="s">
        <v>413</v>
      </c>
      <c r="AL138" s="231" t="s">
        <v>414</v>
      </c>
      <c r="AM138" s="231" t="s">
        <v>415</v>
      </c>
      <c r="AN138" s="309" t="s">
        <v>496</v>
      </c>
      <c r="AO138" s="309" t="s">
        <v>496</v>
      </c>
      <c r="AP138" s="309" t="s">
        <v>496</v>
      </c>
      <c r="AQ138" s="309" t="s">
        <v>496</v>
      </c>
      <c r="AR138" s="309" t="s">
        <v>496</v>
      </c>
      <c r="AS138" s="309" t="s">
        <v>496</v>
      </c>
      <c r="AT138" s="309" t="s">
        <v>496</v>
      </c>
      <c r="AU138" s="309" t="s">
        <v>496</v>
      </c>
      <c r="AV138" s="309" t="s">
        <v>496</v>
      </c>
    </row>
    <row r="139" spans="1:65" s="241" customFormat="1" ht="22.5" customHeight="1">
      <c r="B139" s="226" t="s">
        <v>497</v>
      </c>
      <c r="C139" s="247" t="s">
        <v>393</v>
      </c>
      <c r="D139" s="248" t="s">
        <v>393</v>
      </c>
      <c r="E139" s="227">
        <f t="shared" si="67"/>
        <v>0</v>
      </c>
      <c r="F139" s="247" t="s">
        <v>393</v>
      </c>
      <c r="G139" s="248" t="s">
        <v>393</v>
      </c>
      <c r="H139" s="227">
        <f t="shared" si="68"/>
        <v>0</v>
      </c>
      <c r="I139" s="326">
        <v>0.625</v>
      </c>
      <c r="J139" s="331">
        <v>0.91666666666666663</v>
      </c>
      <c r="K139" s="227">
        <f t="shared" si="69"/>
        <v>6.4999999999999991</v>
      </c>
      <c r="L139" s="326">
        <v>0.625</v>
      </c>
      <c r="M139" s="331">
        <v>0.91666666666666663</v>
      </c>
      <c r="N139" s="227">
        <f t="shared" si="66"/>
        <v>6.4999999999999991</v>
      </c>
      <c r="O139" s="247" t="s">
        <v>393</v>
      </c>
      <c r="P139" s="248" t="s">
        <v>393</v>
      </c>
      <c r="Q139" s="227">
        <f t="shared" si="70"/>
        <v>0</v>
      </c>
      <c r="R139" s="247" t="s">
        <v>393</v>
      </c>
      <c r="S139" s="248" t="s">
        <v>393</v>
      </c>
      <c r="T139" s="227">
        <f t="shared" si="71"/>
        <v>0</v>
      </c>
      <c r="U139" s="247" t="s">
        <v>393</v>
      </c>
      <c r="V139" s="248" t="s">
        <v>393</v>
      </c>
      <c r="W139" s="227">
        <f t="shared" si="72"/>
        <v>0</v>
      </c>
      <c r="X139" s="249">
        <f t="shared" si="73"/>
        <v>12.999999999999998</v>
      </c>
      <c r="Z139" s="244"/>
      <c r="AA139" s="228">
        <v>18522</v>
      </c>
      <c r="AB139" s="228" t="s">
        <v>361</v>
      </c>
      <c r="AC139" s="229" t="s">
        <v>200</v>
      </c>
      <c r="AD139" s="230" t="s">
        <v>502</v>
      </c>
      <c r="AE139" s="231" t="s">
        <v>416</v>
      </c>
      <c r="AF139" s="231" t="s">
        <v>417</v>
      </c>
      <c r="AG139" s="231" t="s">
        <v>418</v>
      </c>
      <c r="AH139" s="231" t="s">
        <v>411</v>
      </c>
      <c r="AI139" s="231" t="s">
        <v>412</v>
      </c>
      <c r="AJ139" s="231" t="s">
        <v>413</v>
      </c>
      <c r="AK139" s="231" t="s">
        <v>414</v>
      </c>
      <c r="AL139" s="231" t="s">
        <v>415</v>
      </c>
      <c r="AM139" s="231" t="s">
        <v>416</v>
      </c>
      <c r="AN139" s="309" t="s">
        <v>497</v>
      </c>
      <c r="AO139" s="309" t="s">
        <v>497</v>
      </c>
      <c r="AP139" s="309" t="s">
        <v>497</v>
      </c>
      <c r="AQ139" s="309" t="s">
        <v>497</v>
      </c>
      <c r="AR139" s="309" t="s">
        <v>497</v>
      </c>
      <c r="AS139" s="309" t="s">
        <v>497</v>
      </c>
      <c r="AT139" s="309" t="s">
        <v>497</v>
      </c>
      <c r="AU139" s="309" t="s">
        <v>497</v>
      </c>
      <c r="AV139" s="309" t="s">
        <v>497</v>
      </c>
    </row>
    <row r="140" spans="1:65" s="241" customFormat="1" ht="22.5" customHeight="1">
      <c r="B140" s="226" t="s">
        <v>498</v>
      </c>
      <c r="C140" s="326">
        <v>0.625</v>
      </c>
      <c r="D140" s="331">
        <v>0.91666666666666663</v>
      </c>
      <c r="E140" s="227">
        <f t="shared" si="67"/>
        <v>6.4999999999999991</v>
      </c>
      <c r="F140" s="326">
        <v>0.625</v>
      </c>
      <c r="G140" s="331">
        <v>0.91666666666666663</v>
      </c>
      <c r="H140" s="227">
        <f t="shared" si="68"/>
        <v>6.4999999999999991</v>
      </c>
      <c r="I140" s="326">
        <v>0.625</v>
      </c>
      <c r="J140" s="331">
        <v>0.91666666666666663</v>
      </c>
      <c r="K140" s="227">
        <f t="shared" si="69"/>
        <v>6.4999999999999991</v>
      </c>
      <c r="L140" s="247" t="s">
        <v>393</v>
      </c>
      <c r="M140" s="248" t="s">
        <v>393</v>
      </c>
      <c r="N140" s="227">
        <f t="shared" si="66"/>
        <v>0</v>
      </c>
      <c r="O140" s="247" t="s">
        <v>393</v>
      </c>
      <c r="P140" s="248" t="s">
        <v>393</v>
      </c>
      <c r="Q140" s="227">
        <f t="shared" si="70"/>
        <v>0</v>
      </c>
      <c r="R140" s="326">
        <v>0.625</v>
      </c>
      <c r="S140" s="331">
        <v>0.91666666666666663</v>
      </c>
      <c r="T140" s="227">
        <f t="shared" si="71"/>
        <v>6.4999999999999991</v>
      </c>
      <c r="U140" s="326">
        <v>0.625</v>
      </c>
      <c r="V140" s="331">
        <v>0.91666666666666663</v>
      </c>
      <c r="W140" s="227">
        <f t="shared" si="72"/>
        <v>6.4999999999999991</v>
      </c>
      <c r="X140" s="249">
        <f t="shared" si="73"/>
        <v>32.499999999999993</v>
      </c>
      <c r="Z140" s="244"/>
      <c r="AA140" s="228">
        <v>23100</v>
      </c>
      <c r="AB140" s="228" t="s">
        <v>368</v>
      </c>
      <c r="AC140" s="229" t="s">
        <v>200</v>
      </c>
      <c r="AD140" s="230" t="s">
        <v>502</v>
      </c>
      <c r="AE140" s="231" t="s">
        <v>417</v>
      </c>
      <c r="AF140" s="231" t="s">
        <v>418</v>
      </c>
      <c r="AG140" s="231" t="s">
        <v>411</v>
      </c>
      <c r="AH140" s="231" t="s">
        <v>412</v>
      </c>
      <c r="AI140" s="231" t="s">
        <v>413</v>
      </c>
      <c r="AJ140" s="231" t="s">
        <v>414</v>
      </c>
      <c r="AK140" s="231" t="s">
        <v>415</v>
      </c>
      <c r="AL140" s="231" t="s">
        <v>416</v>
      </c>
      <c r="AM140" s="231" t="s">
        <v>417</v>
      </c>
      <c r="AN140" s="309" t="s">
        <v>498</v>
      </c>
      <c r="AO140" s="309" t="s">
        <v>498</v>
      </c>
      <c r="AP140" s="309" t="s">
        <v>498</v>
      </c>
      <c r="AQ140" s="309" t="s">
        <v>498</v>
      </c>
      <c r="AR140" s="309" t="s">
        <v>498</v>
      </c>
      <c r="AS140" s="309" t="s">
        <v>498</v>
      </c>
      <c r="AT140" s="309" t="s">
        <v>498</v>
      </c>
      <c r="AU140" s="309" t="s">
        <v>498</v>
      </c>
      <c r="AV140" s="309" t="s">
        <v>498</v>
      </c>
    </row>
    <row r="141" spans="1:65" s="244" customFormat="1" ht="22.5" customHeight="1">
      <c r="A141" s="241"/>
      <c r="B141" s="226" t="s">
        <v>499</v>
      </c>
      <c r="C141" s="247" t="s">
        <v>393</v>
      </c>
      <c r="D141" s="248" t="s">
        <v>393</v>
      </c>
      <c r="E141" s="227">
        <f t="shared" si="67"/>
        <v>0</v>
      </c>
      <c r="F141" s="247" t="s">
        <v>393</v>
      </c>
      <c r="G141" s="248" t="s">
        <v>393</v>
      </c>
      <c r="H141" s="227">
        <f t="shared" si="68"/>
        <v>0</v>
      </c>
      <c r="I141" s="247" t="s">
        <v>393</v>
      </c>
      <c r="J141" s="248" t="s">
        <v>393</v>
      </c>
      <c r="K141" s="227">
        <f t="shared" si="69"/>
        <v>0</v>
      </c>
      <c r="L141" s="247" t="s">
        <v>393</v>
      </c>
      <c r="M141" s="248" t="s">
        <v>393</v>
      </c>
      <c r="N141" s="227">
        <f t="shared" si="66"/>
        <v>0</v>
      </c>
      <c r="O141" s="247" t="s">
        <v>393</v>
      </c>
      <c r="P141" s="248" t="s">
        <v>393</v>
      </c>
      <c r="Q141" s="227">
        <f t="shared" si="70"/>
        <v>0</v>
      </c>
      <c r="R141" s="247" t="s">
        <v>393</v>
      </c>
      <c r="S141" s="248" t="s">
        <v>393</v>
      </c>
      <c r="T141" s="227">
        <f t="shared" si="71"/>
        <v>0</v>
      </c>
      <c r="U141" s="247" t="s">
        <v>393</v>
      </c>
      <c r="V141" s="248" t="s">
        <v>393</v>
      </c>
      <c r="W141" s="227">
        <f t="shared" si="72"/>
        <v>0</v>
      </c>
      <c r="X141" s="249">
        <f t="shared" si="73"/>
        <v>0</v>
      </c>
      <c r="Y141" s="241"/>
      <c r="AA141" s="228"/>
      <c r="AB141" s="228"/>
      <c r="AC141" s="229" t="s">
        <v>200</v>
      </c>
      <c r="AD141" s="230" t="s">
        <v>502</v>
      </c>
      <c r="AE141" s="231" t="s">
        <v>418</v>
      </c>
      <c r="AF141" s="231" t="s">
        <v>411</v>
      </c>
      <c r="AG141" s="231" t="s">
        <v>412</v>
      </c>
      <c r="AH141" s="231" t="s">
        <v>413</v>
      </c>
      <c r="AI141" s="231" t="s">
        <v>414</v>
      </c>
      <c r="AJ141" s="231" t="s">
        <v>415</v>
      </c>
      <c r="AK141" s="231" t="s">
        <v>416</v>
      </c>
      <c r="AL141" s="231" t="s">
        <v>417</v>
      </c>
      <c r="AM141" s="231" t="s">
        <v>418</v>
      </c>
      <c r="AN141" s="309" t="s">
        <v>499</v>
      </c>
      <c r="AO141" s="309" t="s">
        <v>499</v>
      </c>
      <c r="AP141" s="309" t="s">
        <v>499</v>
      </c>
      <c r="AQ141" s="309" t="s">
        <v>499</v>
      </c>
      <c r="AR141" s="309" t="s">
        <v>499</v>
      </c>
      <c r="AS141" s="309" t="s">
        <v>499</v>
      </c>
      <c r="AT141" s="309" t="s">
        <v>499</v>
      </c>
      <c r="AU141" s="309" t="s">
        <v>499</v>
      </c>
      <c r="AV141" s="309" t="s">
        <v>499</v>
      </c>
      <c r="AW141" s="241"/>
      <c r="AX141" s="241"/>
      <c r="AY141" s="241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</row>
    <row r="142" spans="1:65" s="241" customFormat="1" ht="22.5" customHeight="1">
      <c r="B142" s="226" t="s">
        <v>500</v>
      </c>
      <c r="C142" s="247" t="s">
        <v>393</v>
      </c>
      <c r="D142" s="248" t="s">
        <v>393</v>
      </c>
      <c r="E142" s="227">
        <f t="shared" si="67"/>
        <v>0</v>
      </c>
      <c r="F142" s="247" t="s">
        <v>393</v>
      </c>
      <c r="G142" s="248" t="s">
        <v>393</v>
      </c>
      <c r="H142" s="227">
        <f t="shared" si="68"/>
        <v>0</v>
      </c>
      <c r="I142" s="247" t="s">
        <v>393</v>
      </c>
      <c r="J142" s="248" t="s">
        <v>393</v>
      </c>
      <c r="K142" s="227">
        <f t="shared" si="69"/>
        <v>0</v>
      </c>
      <c r="L142" s="247" t="s">
        <v>393</v>
      </c>
      <c r="M142" s="248" t="s">
        <v>393</v>
      </c>
      <c r="N142" s="227">
        <f t="shared" si="66"/>
        <v>0</v>
      </c>
      <c r="O142" s="247" t="s">
        <v>393</v>
      </c>
      <c r="P142" s="248" t="s">
        <v>393</v>
      </c>
      <c r="Q142" s="227">
        <f t="shared" si="70"/>
        <v>0</v>
      </c>
      <c r="R142" s="247" t="s">
        <v>393</v>
      </c>
      <c r="S142" s="248" t="s">
        <v>393</v>
      </c>
      <c r="T142" s="227">
        <f t="shared" si="71"/>
        <v>0</v>
      </c>
      <c r="U142" s="247" t="s">
        <v>393</v>
      </c>
      <c r="V142" s="248" t="s">
        <v>393</v>
      </c>
      <c r="W142" s="227">
        <f t="shared" si="72"/>
        <v>0</v>
      </c>
      <c r="X142" s="249">
        <f t="shared" si="73"/>
        <v>0</v>
      </c>
      <c r="Z142" s="244"/>
      <c r="AA142" s="228"/>
      <c r="AB142" s="228"/>
      <c r="AC142" s="229" t="s">
        <v>200</v>
      </c>
      <c r="AD142" s="230" t="s">
        <v>502</v>
      </c>
      <c r="AE142" s="231" t="s">
        <v>417</v>
      </c>
      <c r="AF142" s="231" t="s">
        <v>418</v>
      </c>
      <c r="AG142" s="231" t="s">
        <v>411</v>
      </c>
      <c r="AH142" s="231" t="s">
        <v>412</v>
      </c>
      <c r="AI142" s="231" t="s">
        <v>413</v>
      </c>
      <c r="AJ142" s="231" t="s">
        <v>414</v>
      </c>
      <c r="AK142" s="231" t="s">
        <v>415</v>
      </c>
      <c r="AL142" s="231" t="s">
        <v>416</v>
      </c>
      <c r="AM142" s="231" t="s">
        <v>417</v>
      </c>
      <c r="AN142" s="309" t="s">
        <v>500</v>
      </c>
      <c r="AO142" s="309" t="s">
        <v>500</v>
      </c>
      <c r="AP142" s="309" t="s">
        <v>500</v>
      </c>
      <c r="AQ142" s="309" t="s">
        <v>500</v>
      </c>
      <c r="AR142" s="309" t="s">
        <v>500</v>
      </c>
      <c r="AS142" s="309" t="s">
        <v>500</v>
      </c>
      <c r="AT142" s="309" t="s">
        <v>500</v>
      </c>
      <c r="AU142" s="309" t="s">
        <v>500</v>
      </c>
      <c r="AV142" s="309" t="s">
        <v>500</v>
      </c>
    </row>
    <row r="143" spans="1:65" s="244" customFormat="1" ht="22.5" customHeight="1">
      <c r="A143" s="241"/>
      <c r="B143" s="226" t="s">
        <v>501</v>
      </c>
      <c r="C143" s="247" t="s">
        <v>393</v>
      </c>
      <c r="D143" s="248" t="s">
        <v>393</v>
      </c>
      <c r="E143" s="227">
        <f t="shared" si="67"/>
        <v>0</v>
      </c>
      <c r="F143" s="247" t="s">
        <v>393</v>
      </c>
      <c r="G143" s="248" t="s">
        <v>393</v>
      </c>
      <c r="H143" s="227">
        <f t="shared" si="68"/>
        <v>0</v>
      </c>
      <c r="I143" s="247" t="s">
        <v>393</v>
      </c>
      <c r="J143" s="248" t="s">
        <v>393</v>
      </c>
      <c r="K143" s="227">
        <f t="shared" si="69"/>
        <v>0</v>
      </c>
      <c r="L143" s="247" t="s">
        <v>393</v>
      </c>
      <c r="M143" s="248" t="s">
        <v>393</v>
      </c>
      <c r="N143" s="227">
        <f t="shared" si="66"/>
        <v>0</v>
      </c>
      <c r="O143" s="247" t="s">
        <v>393</v>
      </c>
      <c r="P143" s="248" t="s">
        <v>393</v>
      </c>
      <c r="Q143" s="227">
        <f t="shared" si="70"/>
        <v>0</v>
      </c>
      <c r="R143" s="247" t="s">
        <v>393</v>
      </c>
      <c r="S143" s="248" t="s">
        <v>393</v>
      </c>
      <c r="T143" s="227">
        <f t="shared" si="71"/>
        <v>0</v>
      </c>
      <c r="U143" s="247" t="s">
        <v>393</v>
      </c>
      <c r="V143" s="248" t="s">
        <v>393</v>
      </c>
      <c r="W143" s="227">
        <f t="shared" si="72"/>
        <v>0</v>
      </c>
      <c r="X143" s="249">
        <f t="shared" si="73"/>
        <v>0</v>
      </c>
      <c r="Y143" s="241"/>
      <c r="AA143" s="228"/>
      <c r="AB143" s="228"/>
      <c r="AC143" s="229" t="s">
        <v>200</v>
      </c>
      <c r="AD143" s="230" t="s">
        <v>502</v>
      </c>
      <c r="AE143" s="231" t="s">
        <v>418</v>
      </c>
      <c r="AF143" s="231" t="s">
        <v>411</v>
      </c>
      <c r="AG143" s="231" t="s">
        <v>412</v>
      </c>
      <c r="AH143" s="231" t="s">
        <v>413</v>
      </c>
      <c r="AI143" s="231" t="s">
        <v>414</v>
      </c>
      <c r="AJ143" s="231" t="s">
        <v>415</v>
      </c>
      <c r="AK143" s="231" t="s">
        <v>416</v>
      </c>
      <c r="AL143" s="231" t="s">
        <v>417</v>
      </c>
      <c r="AM143" s="231" t="s">
        <v>418</v>
      </c>
      <c r="AN143" s="309" t="s">
        <v>501</v>
      </c>
      <c r="AO143" s="309" t="s">
        <v>501</v>
      </c>
      <c r="AP143" s="309" t="s">
        <v>501</v>
      </c>
      <c r="AQ143" s="309" t="s">
        <v>501</v>
      </c>
      <c r="AR143" s="309" t="s">
        <v>501</v>
      </c>
      <c r="AS143" s="309" t="s">
        <v>501</v>
      </c>
      <c r="AT143" s="309" t="s">
        <v>501</v>
      </c>
      <c r="AU143" s="309" t="s">
        <v>501</v>
      </c>
      <c r="AV143" s="309" t="s">
        <v>501</v>
      </c>
      <c r="AW143" s="241"/>
      <c r="AX143" s="241"/>
      <c r="AY143" s="241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</row>
    <row r="144" spans="1:65" s="244" customFormat="1" ht="22.5" customHeight="1">
      <c r="A144" s="241"/>
      <c r="B144" s="238"/>
      <c r="C144" s="1253">
        <f>SUM(E94:E143)</f>
        <v>178.3</v>
      </c>
      <c r="D144" s="1254"/>
      <c r="E144" s="250"/>
      <c r="F144" s="1253">
        <f>SUM(H94:H143)</f>
        <v>189.2</v>
      </c>
      <c r="G144" s="1254"/>
      <c r="H144" s="250"/>
      <c r="I144" s="1253">
        <f>SUM(K94:K143)</f>
        <v>188.2</v>
      </c>
      <c r="J144" s="1254"/>
      <c r="K144" s="250"/>
      <c r="L144" s="1253">
        <f>SUM(N94:N143)</f>
        <v>191.1</v>
      </c>
      <c r="M144" s="1254"/>
      <c r="N144" s="250"/>
      <c r="O144" s="1253">
        <f>SUM(Q94:Q143)</f>
        <v>205.1</v>
      </c>
      <c r="P144" s="1254"/>
      <c r="Q144" s="250"/>
      <c r="R144" s="1253">
        <f>SUM(T94:T143)</f>
        <v>179.3</v>
      </c>
      <c r="S144" s="1254"/>
      <c r="T144" s="250"/>
      <c r="U144" s="1253">
        <f>SUM(W94:W143)</f>
        <v>169.3</v>
      </c>
      <c r="V144" s="1254"/>
      <c r="W144" s="250"/>
      <c r="X144" s="251">
        <f>SUM(X94:X143)</f>
        <v>1300.5</v>
      </c>
      <c r="Y144" s="241"/>
      <c r="AA144" s="245"/>
      <c r="AB144" s="245"/>
      <c r="AC144" s="245"/>
      <c r="AD144" s="245"/>
      <c r="AE144" s="245"/>
      <c r="AF144" s="245"/>
      <c r="AG144" s="245"/>
      <c r="AH144" s="245"/>
      <c r="AI144" s="245"/>
      <c r="AJ144" s="245"/>
      <c r="AK144" s="245"/>
      <c r="AL144" s="245"/>
      <c r="AM144" s="245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</row>
    <row r="145" spans="1:65" s="323" customFormat="1" ht="22.5" customHeight="1">
      <c r="A145" s="320"/>
      <c r="B145" s="238"/>
      <c r="C145" s="321"/>
      <c r="D145" s="321"/>
      <c r="E145" s="319"/>
      <c r="F145" s="321"/>
      <c r="G145" s="321"/>
      <c r="H145" s="319"/>
      <c r="I145" s="321"/>
      <c r="J145" s="321"/>
      <c r="K145" s="319"/>
      <c r="L145" s="321"/>
      <c r="M145" s="321"/>
      <c r="N145" s="319"/>
      <c r="O145" s="321"/>
      <c r="P145" s="321"/>
      <c r="Q145" s="319"/>
      <c r="R145" s="321"/>
      <c r="S145" s="321"/>
      <c r="T145" s="319"/>
      <c r="U145" s="321"/>
      <c r="V145" s="321"/>
      <c r="W145" s="319"/>
      <c r="X145" s="322">
        <f>SUM(C144:V144)</f>
        <v>1300.5</v>
      </c>
      <c r="Y145" s="320"/>
      <c r="AA145" s="324"/>
      <c r="AB145" s="324"/>
      <c r="AC145" s="324"/>
      <c r="AD145" s="324"/>
      <c r="AE145" s="324"/>
      <c r="AF145" s="324"/>
      <c r="AG145" s="324"/>
      <c r="AH145" s="324"/>
      <c r="AI145" s="324"/>
      <c r="AJ145" s="324"/>
      <c r="AK145" s="324"/>
      <c r="AL145" s="324"/>
      <c r="AM145" s="324"/>
      <c r="AN145" s="320"/>
      <c r="AO145" s="320"/>
      <c r="AP145" s="320"/>
      <c r="AQ145" s="320"/>
      <c r="AR145" s="320"/>
      <c r="AS145" s="320"/>
      <c r="AT145" s="320"/>
      <c r="AU145" s="320"/>
      <c r="AV145" s="320"/>
      <c r="AW145" s="320"/>
      <c r="AX145" s="320"/>
      <c r="AY145" s="320"/>
      <c r="AZ145" s="320"/>
      <c r="BA145" s="320"/>
      <c r="BB145" s="320"/>
      <c r="BC145" s="320"/>
      <c r="BD145" s="320"/>
      <c r="BE145" s="320"/>
      <c r="BF145" s="320"/>
      <c r="BG145" s="320"/>
      <c r="BH145" s="320"/>
      <c r="BI145" s="320"/>
      <c r="BJ145" s="320"/>
      <c r="BK145" s="320"/>
      <c r="BL145" s="320"/>
      <c r="BM145" s="320"/>
    </row>
    <row r="146" spans="1:65" s="323" customFormat="1" ht="22.5" customHeight="1">
      <c r="A146" s="320"/>
      <c r="B146" s="238"/>
      <c r="C146" s="321"/>
      <c r="D146" s="321"/>
      <c r="E146" s="319"/>
      <c r="F146" s="321"/>
      <c r="G146" s="321"/>
      <c r="H146" s="319"/>
      <c r="I146" s="321"/>
      <c r="J146" s="321"/>
      <c r="K146" s="319"/>
      <c r="L146" s="321"/>
      <c r="M146" s="321"/>
      <c r="N146" s="319"/>
      <c r="O146" s="321"/>
      <c r="P146" s="321"/>
      <c r="Q146" s="319"/>
      <c r="R146" s="321"/>
      <c r="S146" s="321"/>
      <c r="T146" s="319"/>
      <c r="U146" s="321"/>
      <c r="V146" s="321"/>
      <c r="W146" s="319"/>
      <c r="X146" s="322"/>
      <c r="Y146" s="320"/>
      <c r="AA146" s="324"/>
      <c r="AB146" s="324"/>
      <c r="AC146" s="324"/>
      <c r="AD146" s="324"/>
      <c r="AE146" s="324"/>
      <c r="AF146" s="324"/>
      <c r="AG146" s="324"/>
      <c r="AH146" s="324"/>
      <c r="AI146" s="324"/>
      <c r="AJ146" s="324"/>
      <c r="AK146" s="324"/>
      <c r="AL146" s="324"/>
      <c r="AM146" s="324"/>
      <c r="AN146" s="320"/>
      <c r="AO146" s="320"/>
      <c r="AP146" s="320"/>
      <c r="AQ146" s="320"/>
      <c r="AR146" s="320"/>
      <c r="AS146" s="320"/>
      <c r="AT146" s="320"/>
      <c r="AU146" s="320"/>
      <c r="AV146" s="320"/>
      <c r="AW146" s="320"/>
      <c r="AX146" s="320"/>
      <c r="AY146" s="320"/>
      <c r="AZ146" s="320"/>
      <c r="BA146" s="320"/>
      <c r="BB146" s="320"/>
      <c r="BC146" s="320"/>
      <c r="BD146" s="320"/>
      <c r="BE146" s="320"/>
      <c r="BF146" s="320"/>
      <c r="BG146" s="320"/>
      <c r="BH146" s="320"/>
      <c r="BI146" s="320"/>
      <c r="BJ146" s="320"/>
      <c r="BK146" s="320"/>
      <c r="BL146" s="320"/>
      <c r="BM146" s="320"/>
    </row>
    <row r="147" spans="1:65" s="323" customFormat="1" ht="22.5" customHeight="1">
      <c r="A147" s="320"/>
      <c r="B147" s="237"/>
      <c r="C147" s="237"/>
      <c r="D147" s="237"/>
      <c r="E147" s="237"/>
      <c r="F147" s="237"/>
      <c r="G147" s="237"/>
      <c r="H147" s="237"/>
      <c r="I147" s="237"/>
      <c r="J147" s="237"/>
      <c r="K147" s="237"/>
      <c r="L147" s="237"/>
      <c r="M147" s="237"/>
      <c r="N147" s="237"/>
      <c r="O147" s="237"/>
      <c r="P147" s="237"/>
      <c r="Q147" s="237"/>
      <c r="R147" s="237"/>
      <c r="S147" s="237"/>
      <c r="T147" s="237"/>
      <c r="U147" s="237"/>
      <c r="V147" s="237"/>
      <c r="W147" s="237"/>
      <c r="X147" s="237"/>
      <c r="Y147" s="320"/>
      <c r="AA147" s="324"/>
      <c r="AB147" s="324"/>
      <c r="AC147" s="324"/>
      <c r="AD147" s="324"/>
      <c r="AE147" s="324"/>
      <c r="AF147" s="324"/>
      <c r="AG147" s="324"/>
      <c r="AH147" s="324"/>
      <c r="AI147" s="324"/>
      <c r="AJ147" s="324"/>
      <c r="AK147" s="324"/>
      <c r="AL147" s="324"/>
      <c r="AM147" s="324"/>
      <c r="AN147" s="320"/>
      <c r="AO147" s="320"/>
      <c r="AP147" s="320"/>
      <c r="AQ147" s="320"/>
      <c r="AR147" s="320"/>
      <c r="AS147" s="320"/>
      <c r="AT147" s="320"/>
      <c r="AU147" s="320"/>
      <c r="AV147" s="320"/>
      <c r="AW147" s="320"/>
      <c r="AX147" s="320"/>
      <c r="AY147" s="320"/>
      <c r="AZ147" s="320"/>
      <c r="BA147" s="320"/>
      <c r="BB147" s="320"/>
      <c r="BC147" s="320"/>
      <c r="BD147" s="320"/>
      <c r="BE147" s="320"/>
      <c r="BF147" s="320"/>
      <c r="BG147" s="320"/>
      <c r="BH147" s="320"/>
      <c r="BI147" s="320"/>
      <c r="BJ147" s="320"/>
      <c r="BK147" s="320"/>
      <c r="BL147" s="320"/>
      <c r="BM147" s="320"/>
    </row>
    <row r="148" spans="1:65" s="241" customFormat="1" ht="22.5" customHeight="1">
      <c r="B148" s="1255" t="s">
        <v>509</v>
      </c>
      <c r="C148" s="1255"/>
      <c r="D148" s="1255"/>
      <c r="E148" s="1255"/>
      <c r="F148" s="1255"/>
      <c r="G148" s="1255"/>
      <c r="H148" s="235"/>
      <c r="I148" s="237"/>
      <c r="J148" s="237"/>
      <c r="K148" s="235"/>
      <c r="L148" s="237"/>
      <c r="M148" s="237"/>
      <c r="N148" s="235"/>
      <c r="O148" s="237"/>
      <c r="P148" s="237"/>
      <c r="Q148" s="235"/>
      <c r="R148" s="238"/>
      <c r="S148" s="238"/>
      <c r="T148" s="235"/>
      <c r="U148" s="238"/>
      <c r="V148" s="237"/>
      <c r="W148" s="235"/>
      <c r="X148" s="242"/>
      <c r="Z148" s="244"/>
      <c r="AA148" s="245"/>
      <c r="AB148" s="245"/>
      <c r="AC148" s="245"/>
      <c r="AD148" s="245"/>
      <c r="AE148" s="245"/>
      <c r="AF148" s="245"/>
      <c r="AG148" s="245"/>
      <c r="AH148" s="245"/>
      <c r="AI148" s="245"/>
      <c r="AJ148" s="245"/>
      <c r="AK148" s="245"/>
    </row>
    <row r="149" spans="1:65" s="241" customFormat="1" ht="22.5" customHeight="1" thickBot="1">
      <c r="B149" s="203"/>
      <c r="C149" s="1249" t="s">
        <v>37</v>
      </c>
      <c r="D149" s="1250"/>
      <c r="E149" s="235"/>
      <c r="F149" s="1250" t="s">
        <v>38</v>
      </c>
      <c r="G149" s="1250"/>
      <c r="H149" s="235"/>
      <c r="I149" s="1250" t="s">
        <v>39</v>
      </c>
      <c r="J149" s="1250"/>
      <c r="K149" s="235"/>
      <c r="L149" s="1250" t="s">
        <v>40</v>
      </c>
      <c r="M149" s="1250"/>
      <c r="N149" s="235"/>
      <c r="O149" s="1250" t="s">
        <v>41</v>
      </c>
      <c r="P149" s="1250"/>
      <c r="Q149" s="235"/>
      <c r="R149" s="1250" t="s">
        <v>42</v>
      </c>
      <c r="S149" s="1250"/>
      <c r="T149" s="235"/>
      <c r="U149" s="1250" t="s">
        <v>43</v>
      </c>
      <c r="V149" s="1250"/>
      <c r="W149" s="235"/>
      <c r="X149" s="236" t="s">
        <v>387</v>
      </c>
      <c r="Z149" s="244"/>
      <c r="AA149" s="223" t="s">
        <v>388</v>
      </c>
      <c r="AB149" s="223" t="s">
        <v>389</v>
      </c>
      <c r="AC149" s="223" t="s">
        <v>390</v>
      </c>
      <c r="AD149" s="224" t="s">
        <v>391</v>
      </c>
      <c r="AE149" s="225">
        <v>41778</v>
      </c>
      <c r="AF149" s="225">
        <v>41785</v>
      </c>
      <c r="AG149" s="225">
        <v>41792</v>
      </c>
      <c r="AH149" s="225">
        <v>41799</v>
      </c>
      <c r="AI149" s="225">
        <v>41806</v>
      </c>
      <c r="AJ149" s="225">
        <v>41813</v>
      </c>
      <c r="AK149" s="225">
        <v>41820</v>
      </c>
      <c r="AL149" s="225">
        <v>41827</v>
      </c>
      <c r="AM149" s="225">
        <v>41834</v>
      </c>
      <c r="AN149" s="313" t="e">
        <f>#REF!</f>
        <v>#REF!</v>
      </c>
      <c r="AO149" s="313" t="e">
        <f>#REF!</f>
        <v>#REF!</v>
      </c>
      <c r="AP149" s="313" t="e">
        <f>#REF!</f>
        <v>#REF!</v>
      </c>
      <c r="AQ149" s="313" t="e">
        <f>#REF!</f>
        <v>#REF!</v>
      </c>
      <c r="AR149" s="313" t="e">
        <f>#REF!</f>
        <v>#REF!</v>
      </c>
      <c r="AS149" s="313" t="e">
        <f>#REF!</f>
        <v>#REF!</v>
      </c>
      <c r="AT149" s="313" t="e">
        <f>#REF!</f>
        <v>#REF!</v>
      </c>
      <c r="AU149" s="313" t="e">
        <f>#REF!</f>
        <v>#REF!</v>
      </c>
      <c r="AV149" s="313" t="e">
        <f>#REF!</f>
        <v>#REF!</v>
      </c>
    </row>
    <row r="150" spans="1:65" s="241" customFormat="1" ht="22.5" customHeight="1" thickTop="1">
      <c r="B150" s="226" t="s">
        <v>511</v>
      </c>
      <c r="C150" s="326">
        <v>0.29166666666666669</v>
      </c>
      <c r="D150" s="327">
        <v>0.58333333333333337</v>
      </c>
      <c r="E150" s="227">
        <f>IF(C150="x",0,((IF((+D150-C150)&lt;0,(D150-C150)+1,D150-C150))*24)-0.5)</f>
        <v>6.5</v>
      </c>
      <c r="F150" s="326">
        <v>0.29166666666666669</v>
      </c>
      <c r="G150" s="327">
        <v>0.58333333333333337</v>
      </c>
      <c r="H150" s="227">
        <f>IF(F150="x",0,((IF((+G150-F150)&lt;0,(G150-F150)+1,G150-F150))*24)-0.5)</f>
        <v>6.5</v>
      </c>
      <c r="I150" s="326">
        <v>0.29166666666666669</v>
      </c>
      <c r="J150" s="327">
        <v>0.58333333333333337</v>
      </c>
      <c r="K150" s="227">
        <f>IF(I150="x",0,((IF((+J150-I150)&lt;0,(J150-I150)+1,J150-I150))*24)-0.5)</f>
        <v>6.5</v>
      </c>
      <c r="L150" s="326">
        <v>0.29166666666666669</v>
      </c>
      <c r="M150" s="327">
        <v>0.58333333333333337</v>
      </c>
      <c r="N150" s="227">
        <f>IF(L150="x",0,((IF((+M150-L150)&lt;0,(M150-L150)+1,M150-L150))*24)-0.5)</f>
        <v>6.5</v>
      </c>
      <c r="O150" s="247" t="s">
        <v>393</v>
      </c>
      <c r="P150" s="248" t="s">
        <v>393</v>
      </c>
      <c r="Q150" s="227">
        <f>IF(O150="x",0,((IF((+P150-O150)&lt;0,(P150-O150)+1,P150-O150))*24)-0.5)</f>
        <v>0</v>
      </c>
      <c r="R150" s="247" t="s">
        <v>393</v>
      </c>
      <c r="S150" s="248" t="s">
        <v>393</v>
      </c>
      <c r="T150" s="227">
        <f>IF(R150="x",0,((IF((+S150-R150)&lt;0,(S150-R150)+1,S150-R150))*24)-0.5)</f>
        <v>0</v>
      </c>
      <c r="U150" s="326">
        <v>0.29166666666666669</v>
      </c>
      <c r="V150" s="327">
        <v>0.58333333333333337</v>
      </c>
      <c r="W150" s="227">
        <f>IF(U150="x",0,((IF((+V150-U150)&lt;0,(V150-U150)+1,V150-U150))*24)-0.5)</f>
        <v>6.5</v>
      </c>
      <c r="X150" s="249">
        <f>E150+H150+K150+N150+Q150+T150+W150</f>
        <v>32.5</v>
      </c>
      <c r="Z150" s="244"/>
      <c r="AA150" s="228">
        <v>6120559</v>
      </c>
      <c r="AB150" s="228" t="s">
        <v>383</v>
      </c>
      <c r="AC150" s="228" t="s">
        <v>296</v>
      </c>
      <c r="AD150" s="230" t="s">
        <v>510</v>
      </c>
      <c r="AE150" s="231" t="s">
        <v>411</v>
      </c>
      <c r="AF150" s="231" t="s">
        <v>412</v>
      </c>
      <c r="AG150" s="231" t="s">
        <v>413</v>
      </c>
      <c r="AH150" s="231" t="s">
        <v>414</v>
      </c>
      <c r="AI150" s="231" t="s">
        <v>415</v>
      </c>
      <c r="AJ150" s="231" t="s">
        <v>416</v>
      </c>
      <c r="AK150" s="231" t="s">
        <v>417</v>
      </c>
      <c r="AL150" s="231" t="s">
        <v>418</v>
      </c>
      <c r="AM150" s="231" t="s">
        <v>411</v>
      </c>
      <c r="AN150" s="226" t="s">
        <v>511</v>
      </c>
      <c r="AO150" s="226" t="s">
        <v>511</v>
      </c>
      <c r="AP150" s="226" t="s">
        <v>511</v>
      </c>
      <c r="AQ150" s="226" t="s">
        <v>511</v>
      </c>
      <c r="AR150" s="226" t="s">
        <v>511</v>
      </c>
      <c r="AS150" s="226" t="s">
        <v>511</v>
      </c>
      <c r="AT150" s="226" t="s">
        <v>511</v>
      </c>
      <c r="AU150" s="226" t="s">
        <v>511</v>
      </c>
      <c r="AV150" s="226" t="s">
        <v>511</v>
      </c>
    </row>
    <row r="151" spans="1:65" s="241" customFormat="1" ht="22.5" customHeight="1">
      <c r="B151" s="226" t="s">
        <v>512</v>
      </c>
      <c r="C151" s="326">
        <v>0.29166666666666669</v>
      </c>
      <c r="D151" s="327">
        <v>0.58333333333333337</v>
      </c>
      <c r="E151" s="227">
        <f t="shared" ref="E151:E164" si="74">IF(C151="x",0,((IF((+D151-C151)&lt;0,(D151-C151)+1,D151-C151))*24)-0.5)</f>
        <v>6.5</v>
      </c>
      <c r="F151" s="326">
        <v>0.29166666666666669</v>
      </c>
      <c r="G151" s="327">
        <v>0.58333333333333337</v>
      </c>
      <c r="H151" s="227">
        <f t="shared" ref="H151:H164" si="75">IF(F151="x",0,((IF((+G151-F151)&lt;0,(G151-F151)+1,G151-F151))*24)-0.5)</f>
        <v>6.5</v>
      </c>
      <c r="I151" s="326">
        <v>0.29166666666666669</v>
      </c>
      <c r="J151" s="327">
        <v>0.58333333333333337</v>
      </c>
      <c r="K151" s="227">
        <f t="shared" ref="K151:K164" si="76">IF(I151="x",0,((IF((+J151-I151)&lt;0,(J151-I151)+1,J151-I151))*24)-0.5)</f>
        <v>6.5</v>
      </c>
      <c r="L151" s="326">
        <v>0.29166666666666669</v>
      </c>
      <c r="M151" s="327">
        <v>0.58333333333333337</v>
      </c>
      <c r="N151" s="227">
        <f t="shared" ref="N151:N164" si="77">IF(L151="x",0,((IF((+M151-L151)&lt;0,(M151-L151)+1,M151-L151))*24)-0.5)</f>
        <v>6.5</v>
      </c>
      <c r="O151" s="247" t="s">
        <v>393</v>
      </c>
      <c r="P151" s="248" t="s">
        <v>393</v>
      </c>
      <c r="Q151" s="227">
        <f t="shared" ref="Q151:Q164" si="78">IF(O151="x",0,((IF((+P151-O151)&lt;0,(P151-O151)+1,P151-O151))*24)-0.5)</f>
        <v>0</v>
      </c>
      <c r="R151" s="326">
        <v>0.29166666666666669</v>
      </c>
      <c r="S151" s="327">
        <v>0.58333333333333337</v>
      </c>
      <c r="T151" s="227">
        <f t="shared" ref="T151:T164" si="79">IF(R151="x",0,((IF((+S151-R151)&lt;0,(S151-R151)+1,S151-R151))*24)-0.5)</f>
        <v>6.5</v>
      </c>
      <c r="U151" s="247" t="s">
        <v>393</v>
      </c>
      <c r="V151" s="248" t="s">
        <v>393</v>
      </c>
      <c r="W151" s="227">
        <f t="shared" ref="W151:W164" si="80">IF(U151="x",0,((IF((+V151-U151)&lt;0,(V151-U151)+1,V151-U151))*24)-0.5)</f>
        <v>0</v>
      </c>
      <c r="X151" s="249">
        <f t="shared" ref="X151:X164" si="81">E151+H151+K151+N151+Q151+T151+W151</f>
        <v>32.5</v>
      </c>
      <c r="Z151" s="244"/>
      <c r="AA151" s="228">
        <v>610220672</v>
      </c>
      <c r="AB151" s="228" t="s">
        <v>226</v>
      </c>
      <c r="AC151" s="228" t="s">
        <v>296</v>
      </c>
      <c r="AD151" s="230" t="s">
        <v>510</v>
      </c>
      <c r="AE151" s="231" t="s">
        <v>412</v>
      </c>
      <c r="AF151" s="231" t="s">
        <v>413</v>
      </c>
      <c r="AG151" s="231" t="s">
        <v>414</v>
      </c>
      <c r="AH151" s="231" t="s">
        <v>415</v>
      </c>
      <c r="AI151" s="231" t="s">
        <v>416</v>
      </c>
      <c r="AJ151" s="231" t="s">
        <v>417</v>
      </c>
      <c r="AK151" s="231" t="s">
        <v>418</v>
      </c>
      <c r="AL151" s="231" t="s">
        <v>411</v>
      </c>
      <c r="AM151" s="231" t="s">
        <v>412</v>
      </c>
      <c r="AN151" s="226" t="s">
        <v>512</v>
      </c>
      <c r="AO151" s="226" t="s">
        <v>512</v>
      </c>
      <c r="AP151" s="226" t="s">
        <v>512</v>
      </c>
      <c r="AQ151" s="226" t="s">
        <v>512</v>
      </c>
      <c r="AR151" s="226" t="s">
        <v>512</v>
      </c>
      <c r="AS151" s="226" t="s">
        <v>512</v>
      </c>
      <c r="AT151" s="226" t="s">
        <v>512</v>
      </c>
      <c r="AU151" s="226" t="s">
        <v>512</v>
      </c>
      <c r="AV151" s="226" t="s">
        <v>512</v>
      </c>
    </row>
    <row r="152" spans="1:65" s="241" customFormat="1" ht="22.5" customHeight="1">
      <c r="B152" s="226" t="s">
        <v>513</v>
      </c>
      <c r="C152" s="247" t="s">
        <v>393</v>
      </c>
      <c r="D152" s="248" t="s">
        <v>393</v>
      </c>
      <c r="E152" s="227">
        <f t="shared" si="74"/>
        <v>0</v>
      </c>
      <c r="F152" s="247" t="s">
        <v>393</v>
      </c>
      <c r="G152" s="248" t="s">
        <v>393</v>
      </c>
      <c r="H152" s="227">
        <f t="shared" si="75"/>
        <v>0</v>
      </c>
      <c r="I152" s="247" t="s">
        <v>393</v>
      </c>
      <c r="J152" s="248" t="s">
        <v>393</v>
      </c>
      <c r="K152" s="227">
        <f t="shared" si="76"/>
        <v>0</v>
      </c>
      <c r="L152" s="247" t="s">
        <v>393</v>
      </c>
      <c r="M152" s="248" t="s">
        <v>393</v>
      </c>
      <c r="N152" s="227">
        <f t="shared" si="77"/>
        <v>0</v>
      </c>
      <c r="O152" s="247" t="s">
        <v>393</v>
      </c>
      <c r="P152" s="248" t="s">
        <v>393</v>
      </c>
      <c r="Q152" s="227">
        <f t="shared" si="78"/>
        <v>0</v>
      </c>
      <c r="R152" s="247" t="s">
        <v>393</v>
      </c>
      <c r="S152" s="248" t="s">
        <v>393</v>
      </c>
      <c r="T152" s="227">
        <f t="shared" si="79"/>
        <v>0</v>
      </c>
      <c r="U152" s="247" t="s">
        <v>393</v>
      </c>
      <c r="V152" s="248" t="s">
        <v>393</v>
      </c>
      <c r="W152" s="227">
        <f t="shared" si="80"/>
        <v>0</v>
      </c>
      <c r="X152" s="249">
        <f t="shared" si="81"/>
        <v>0</v>
      </c>
      <c r="Z152" s="244"/>
      <c r="AA152" s="228">
        <v>610220619</v>
      </c>
      <c r="AB152" s="228" t="s">
        <v>278</v>
      </c>
      <c r="AC152" s="228" t="s">
        <v>296</v>
      </c>
      <c r="AD152" s="230" t="s">
        <v>510</v>
      </c>
      <c r="AE152" s="231" t="s">
        <v>413</v>
      </c>
      <c r="AF152" s="231" t="s">
        <v>414</v>
      </c>
      <c r="AG152" s="231" t="s">
        <v>415</v>
      </c>
      <c r="AH152" s="231" t="s">
        <v>416</v>
      </c>
      <c r="AI152" s="231" t="s">
        <v>417</v>
      </c>
      <c r="AJ152" s="231" t="s">
        <v>418</v>
      </c>
      <c r="AK152" s="231" t="s">
        <v>411</v>
      </c>
      <c r="AL152" s="231" t="s">
        <v>412</v>
      </c>
      <c r="AM152" s="231" t="s">
        <v>413</v>
      </c>
      <c r="AN152" s="226" t="s">
        <v>513</v>
      </c>
      <c r="AO152" s="226" t="s">
        <v>513</v>
      </c>
      <c r="AP152" s="226" t="s">
        <v>513</v>
      </c>
      <c r="AQ152" s="226" t="s">
        <v>513</v>
      </c>
      <c r="AR152" s="226" t="s">
        <v>513</v>
      </c>
      <c r="AS152" s="226" t="s">
        <v>513</v>
      </c>
      <c r="AT152" s="226" t="s">
        <v>513</v>
      </c>
      <c r="AU152" s="226" t="s">
        <v>513</v>
      </c>
      <c r="AV152" s="226" t="s">
        <v>513</v>
      </c>
    </row>
    <row r="153" spans="1:65" s="241" customFormat="1" ht="22.5" customHeight="1">
      <c r="B153" s="226" t="s">
        <v>514</v>
      </c>
      <c r="C153" s="326">
        <v>0.29166666666666669</v>
      </c>
      <c r="D153" s="327">
        <v>0.58333333333333337</v>
      </c>
      <c r="E153" s="227">
        <f t="shared" si="74"/>
        <v>6.5</v>
      </c>
      <c r="F153" s="326">
        <v>0.29166666666666669</v>
      </c>
      <c r="G153" s="327">
        <v>0.58333333333333337</v>
      </c>
      <c r="H153" s="227">
        <f t="shared" si="75"/>
        <v>6.5</v>
      </c>
      <c r="I153" s="247" t="s">
        <v>393</v>
      </c>
      <c r="J153" s="248" t="s">
        <v>393</v>
      </c>
      <c r="K153" s="227">
        <f t="shared" si="76"/>
        <v>0</v>
      </c>
      <c r="L153" s="326">
        <v>0.29166666666666669</v>
      </c>
      <c r="M153" s="327">
        <v>0.58333333333333337</v>
      </c>
      <c r="N153" s="227">
        <f t="shared" si="77"/>
        <v>6.5</v>
      </c>
      <c r="O153" s="247" t="s">
        <v>393</v>
      </c>
      <c r="P153" s="248" t="s">
        <v>393</v>
      </c>
      <c r="Q153" s="227">
        <f t="shared" si="78"/>
        <v>0</v>
      </c>
      <c r="R153" s="326">
        <v>0.29166666666666669</v>
      </c>
      <c r="S153" s="327">
        <v>0.58333333333333337</v>
      </c>
      <c r="T153" s="227">
        <f t="shared" si="79"/>
        <v>6.5</v>
      </c>
      <c r="U153" s="326">
        <v>0.29166666666666669</v>
      </c>
      <c r="V153" s="327">
        <v>0.58333333333333337</v>
      </c>
      <c r="W153" s="227">
        <f t="shared" si="80"/>
        <v>6.5</v>
      </c>
      <c r="X153" s="249">
        <f t="shared" si="81"/>
        <v>32.5</v>
      </c>
      <c r="Z153" s="244"/>
      <c r="AA153" s="228">
        <v>610220996</v>
      </c>
      <c r="AB153" s="228" t="s">
        <v>376</v>
      </c>
      <c r="AC153" s="228" t="s">
        <v>296</v>
      </c>
      <c r="AD153" s="230" t="s">
        <v>510</v>
      </c>
      <c r="AE153" s="231" t="s">
        <v>414</v>
      </c>
      <c r="AF153" s="231" t="s">
        <v>415</v>
      </c>
      <c r="AG153" s="231" t="s">
        <v>416</v>
      </c>
      <c r="AH153" s="231" t="s">
        <v>417</v>
      </c>
      <c r="AI153" s="231" t="s">
        <v>418</v>
      </c>
      <c r="AJ153" s="231" t="s">
        <v>411</v>
      </c>
      <c r="AK153" s="231" t="s">
        <v>412</v>
      </c>
      <c r="AL153" s="231" t="s">
        <v>413</v>
      </c>
      <c r="AM153" s="231" t="s">
        <v>414</v>
      </c>
      <c r="AN153" s="226" t="s">
        <v>514</v>
      </c>
      <c r="AO153" s="226" t="s">
        <v>514</v>
      </c>
      <c r="AP153" s="226" t="s">
        <v>514</v>
      </c>
      <c r="AQ153" s="226" t="s">
        <v>514</v>
      </c>
      <c r="AR153" s="226" t="s">
        <v>514</v>
      </c>
      <c r="AS153" s="226" t="s">
        <v>514</v>
      </c>
      <c r="AT153" s="226" t="s">
        <v>514</v>
      </c>
      <c r="AU153" s="226" t="s">
        <v>514</v>
      </c>
      <c r="AV153" s="226" t="s">
        <v>514</v>
      </c>
    </row>
    <row r="154" spans="1:65" s="241" customFormat="1" ht="22.5" customHeight="1">
      <c r="B154" s="226" t="s">
        <v>515</v>
      </c>
      <c r="C154" s="326">
        <v>0.60416666666666663</v>
      </c>
      <c r="D154" s="327">
        <v>0.4375</v>
      </c>
      <c r="E154" s="227">
        <f t="shared" si="74"/>
        <v>19.5</v>
      </c>
      <c r="F154" s="326">
        <v>0.60416666666666663</v>
      </c>
      <c r="G154" s="327">
        <v>0.4375</v>
      </c>
      <c r="H154" s="227">
        <f t="shared" si="75"/>
        <v>19.5</v>
      </c>
      <c r="I154" s="326">
        <v>0.60416666666666663</v>
      </c>
      <c r="J154" s="327">
        <v>0.4375</v>
      </c>
      <c r="K154" s="227">
        <f t="shared" si="76"/>
        <v>19.5</v>
      </c>
      <c r="L154" s="326">
        <v>0.60416666666666663</v>
      </c>
      <c r="M154" s="327">
        <v>0.4375</v>
      </c>
      <c r="N154" s="227">
        <f t="shared" si="77"/>
        <v>19.5</v>
      </c>
      <c r="O154" s="247" t="s">
        <v>393</v>
      </c>
      <c r="P154" s="248" t="s">
        <v>393</v>
      </c>
      <c r="Q154" s="227">
        <f t="shared" si="78"/>
        <v>0</v>
      </c>
      <c r="R154" s="247" t="s">
        <v>393</v>
      </c>
      <c r="S154" s="248" t="s">
        <v>393</v>
      </c>
      <c r="T154" s="227">
        <f t="shared" si="79"/>
        <v>0</v>
      </c>
      <c r="U154" s="326">
        <v>0.60416666666666663</v>
      </c>
      <c r="V154" s="327">
        <v>0.4375</v>
      </c>
      <c r="W154" s="227">
        <f t="shared" si="80"/>
        <v>19.5</v>
      </c>
      <c r="X154" s="249">
        <f t="shared" si="81"/>
        <v>97.5</v>
      </c>
      <c r="Z154" s="244"/>
      <c r="AA154" s="228">
        <v>610220740</v>
      </c>
      <c r="AB154" s="228" t="s">
        <v>384</v>
      </c>
      <c r="AC154" s="228" t="s">
        <v>296</v>
      </c>
      <c r="AD154" s="230" t="s">
        <v>510</v>
      </c>
      <c r="AE154" s="231" t="s">
        <v>415</v>
      </c>
      <c r="AF154" s="231" t="s">
        <v>416</v>
      </c>
      <c r="AG154" s="231" t="s">
        <v>417</v>
      </c>
      <c r="AH154" s="231" t="s">
        <v>418</v>
      </c>
      <c r="AI154" s="231" t="s">
        <v>411</v>
      </c>
      <c r="AJ154" s="231" t="s">
        <v>412</v>
      </c>
      <c r="AK154" s="231" t="s">
        <v>413</v>
      </c>
      <c r="AL154" s="231" t="s">
        <v>414</v>
      </c>
      <c r="AM154" s="231" t="s">
        <v>415</v>
      </c>
      <c r="AN154" s="226" t="s">
        <v>515</v>
      </c>
      <c r="AO154" s="226" t="s">
        <v>515</v>
      </c>
      <c r="AP154" s="226" t="s">
        <v>515</v>
      </c>
      <c r="AQ154" s="226" t="s">
        <v>515</v>
      </c>
      <c r="AR154" s="226" t="s">
        <v>515</v>
      </c>
      <c r="AS154" s="226" t="s">
        <v>515</v>
      </c>
      <c r="AT154" s="226" t="s">
        <v>515</v>
      </c>
      <c r="AU154" s="226" t="s">
        <v>515</v>
      </c>
      <c r="AV154" s="226" t="s">
        <v>515</v>
      </c>
    </row>
    <row r="155" spans="1:65" s="241" customFormat="1" ht="22.5" customHeight="1">
      <c r="B155" s="226" t="s">
        <v>516</v>
      </c>
      <c r="C155" s="326">
        <v>0.29166666666666669</v>
      </c>
      <c r="D155" s="327">
        <v>0.58333333333333337</v>
      </c>
      <c r="E155" s="227">
        <f t="shared" si="74"/>
        <v>6.5</v>
      </c>
      <c r="F155" s="326">
        <v>0.29166666666666669</v>
      </c>
      <c r="G155" s="327">
        <v>0.58333333333333337</v>
      </c>
      <c r="H155" s="227">
        <f t="shared" si="75"/>
        <v>6.5</v>
      </c>
      <c r="I155" s="326">
        <v>0.29166666666666669</v>
      </c>
      <c r="J155" s="327">
        <v>0.58333333333333337</v>
      </c>
      <c r="K155" s="227">
        <f t="shared" si="76"/>
        <v>6.5</v>
      </c>
      <c r="L155" s="326">
        <v>0.29166666666666669</v>
      </c>
      <c r="M155" s="327">
        <v>0.58333333333333337</v>
      </c>
      <c r="N155" s="227">
        <f t="shared" si="77"/>
        <v>6.5</v>
      </c>
      <c r="O155" s="247" t="s">
        <v>393</v>
      </c>
      <c r="P155" s="248" t="s">
        <v>393</v>
      </c>
      <c r="Q155" s="227">
        <f t="shared" si="78"/>
        <v>0</v>
      </c>
      <c r="R155" s="247" t="s">
        <v>393</v>
      </c>
      <c r="S155" s="248" t="s">
        <v>393</v>
      </c>
      <c r="T155" s="227">
        <f t="shared" si="79"/>
        <v>0</v>
      </c>
      <c r="U155" s="326">
        <v>0.29166666666666669</v>
      </c>
      <c r="V155" s="327">
        <v>0.58333333333333337</v>
      </c>
      <c r="W155" s="227">
        <f t="shared" si="80"/>
        <v>6.5</v>
      </c>
      <c r="X155" s="249">
        <f t="shared" si="81"/>
        <v>32.5</v>
      </c>
      <c r="Z155" s="244"/>
      <c r="AA155" s="228">
        <v>610220873</v>
      </c>
      <c r="AB155" s="228" t="s">
        <v>321</v>
      </c>
      <c r="AC155" s="228" t="s">
        <v>296</v>
      </c>
      <c r="AD155" s="230" t="s">
        <v>510</v>
      </c>
      <c r="AE155" s="231" t="s">
        <v>416</v>
      </c>
      <c r="AF155" s="231" t="s">
        <v>417</v>
      </c>
      <c r="AG155" s="231" t="s">
        <v>418</v>
      </c>
      <c r="AH155" s="231" t="s">
        <v>411</v>
      </c>
      <c r="AI155" s="231" t="s">
        <v>412</v>
      </c>
      <c r="AJ155" s="231" t="s">
        <v>413</v>
      </c>
      <c r="AK155" s="231" t="s">
        <v>414</v>
      </c>
      <c r="AL155" s="231" t="s">
        <v>415</v>
      </c>
      <c r="AM155" s="231" t="s">
        <v>416</v>
      </c>
      <c r="AN155" s="226" t="s">
        <v>516</v>
      </c>
      <c r="AO155" s="226" t="s">
        <v>516</v>
      </c>
      <c r="AP155" s="226" t="s">
        <v>516</v>
      </c>
      <c r="AQ155" s="226" t="s">
        <v>516</v>
      </c>
      <c r="AR155" s="226" t="s">
        <v>516</v>
      </c>
      <c r="AS155" s="226" t="s">
        <v>516</v>
      </c>
      <c r="AT155" s="226" t="s">
        <v>516</v>
      </c>
      <c r="AU155" s="226" t="s">
        <v>516</v>
      </c>
      <c r="AV155" s="226" t="s">
        <v>516</v>
      </c>
    </row>
    <row r="156" spans="1:65" s="241" customFormat="1" ht="22.5" customHeight="1">
      <c r="B156" s="226" t="s">
        <v>517</v>
      </c>
      <c r="C156" s="326">
        <v>0.58333333333333337</v>
      </c>
      <c r="D156" s="327">
        <v>0.91666666666666663</v>
      </c>
      <c r="E156" s="227">
        <f t="shared" si="74"/>
        <v>7.4999999999999982</v>
      </c>
      <c r="F156" s="326">
        <v>0.29166666666666669</v>
      </c>
      <c r="G156" s="327">
        <v>0.58333333333333337</v>
      </c>
      <c r="H156" s="227">
        <f t="shared" si="75"/>
        <v>6.5</v>
      </c>
      <c r="I156" s="326">
        <v>0.58333333333333337</v>
      </c>
      <c r="J156" s="327">
        <v>0.91666666666666663</v>
      </c>
      <c r="K156" s="227">
        <f t="shared" si="76"/>
        <v>7.4999999999999982</v>
      </c>
      <c r="L156" s="326">
        <v>0.58333333333333337</v>
      </c>
      <c r="M156" s="327">
        <v>0.91666666666666663</v>
      </c>
      <c r="N156" s="227">
        <f t="shared" si="77"/>
        <v>7.4999999999999982</v>
      </c>
      <c r="O156" s="247" t="s">
        <v>393</v>
      </c>
      <c r="P156" s="248" t="s">
        <v>393</v>
      </c>
      <c r="Q156" s="227">
        <f t="shared" si="78"/>
        <v>0</v>
      </c>
      <c r="R156" s="247" t="s">
        <v>393</v>
      </c>
      <c r="S156" s="248" t="s">
        <v>393</v>
      </c>
      <c r="T156" s="227">
        <f t="shared" si="79"/>
        <v>0</v>
      </c>
      <c r="U156" s="326">
        <v>0.58333333333333337</v>
      </c>
      <c r="V156" s="327">
        <v>0.91666666666666663</v>
      </c>
      <c r="W156" s="227">
        <f t="shared" si="80"/>
        <v>7.4999999999999982</v>
      </c>
      <c r="X156" s="249">
        <f t="shared" si="81"/>
        <v>36.499999999999993</v>
      </c>
      <c r="Z156" s="244"/>
      <c r="AA156" s="228">
        <v>6102211379</v>
      </c>
      <c r="AB156" s="228" t="s">
        <v>339</v>
      </c>
      <c r="AC156" s="228" t="s">
        <v>296</v>
      </c>
      <c r="AD156" s="230" t="s">
        <v>510</v>
      </c>
      <c r="AE156" s="231" t="s">
        <v>417</v>
      </c>
      <c r="AF156" s="231" t="s">
        <v>418</v>
      </c>
      <c r="AG156" s="231" t="s">
        <v>411</v>
      </c>
      <c r="AH156" s="231" t="s">
        <v>412</v>
      </c>
      <c r="AI156" s="231" t="s">
        <v>413</v>
      </c>
      <c r="AJ156" s="231" t="s">
        <v>414</v>
      </c>
      <c r="AK156" s="231" t="s">
        <v>415</v>
      </c>
      <c r="AL156" s="231" t="s">
        <v>416</v>
      </c>
      <c r="AM156" s="231" t="s">
        <v>417</v>
      </c>
      <c r="AN156" s="226" t="s">
        <v>517</v>
      </c>
      <c r="AO156" s="226" t="s">
        <v>517</v>
      </c>
      <c r="AP156" s="226" t="s">
        <v>517</v>
      </c>
      <c r="AQ156" s="226" t="s">
        <v>517</v>
      </c>
      <c r="AR156" s="226" t="s">
        <v>517</v>
      </c>
      <c r="AS156" s="226" t="s">
        <v>517</v>
      </c>
      <c r="AT156" s="226" t="s">
        <v>517</v>
      </c>
      <c r="AU156" s="226" t="s">
        <v>517</v>
      </c>
      <c r="AV156" s="226" t="s">
        <v>517</v>
      </c>
    </row>
    <row r="157" spans="1:65" s="244" customFormat="1" ht="22.5" customHeight="1">
      <c r="A157" s="241"/>
      <c r="B157" s="226" t="s">
        <v>518</v>
      </c>
      <c r="C157" s="326">
        <v>0.29166666666666669</v>
      </c>
      <c r="D157" s="327">
        <v>0.58333333333333337</v>
      </c>
      <c r="E157" s="227">
        <f>IF(C157="x",0,((IF((+D157-C157)&lt;0,(D157-C157)+1,D157-C157))*24)-0.5)</f>
        <v>6.5</v>
      </c>
      <c r="F157" s="326">
        <v>0.29166666666666669</v>
      </c>
      <c r="G157" s="327">
        <v>0.58333333333333337</v>
      </c>
      <c r="H157" s="227">
        <f>IF(F157="x",0,((IF((+G157-F157)&lt;0,(G157-F157)+1,G157-F157))*24)-0.5)</f>
        <v>6.5</v>
      </c>
      <c r="I157" s="326">
        <v>0.29166666666666669</v>
      </c>
      <c r="J157" s="327">
        <v>0.58333333333333337</v>
      </c>
      <c r="K157" s="227">
        <f>IF(I157="x",0,((IF((+J157-I157)&lt;0,(J157-I157)+1,J157-I157))*24)-0.5)</f>
        <v>6.5</v>
      </c>
      <c r="L157" s="326">
        <v>0.29166666666666669</v>
      </c>
      <c r="M157" s="327">
        <v>0.58333333333333337</v>
      </c>
      <c r="N157" s="227">
        <f t="shared" si="77"/>
        <v>6.5</v>
      </c>
      <c r="O157" s="326">
        <v>0.29166666666666669</v>
      </c>
      <c r="P157" s="327">
        <v>0.58333333333333337</v>
      </c>
      <c r="Q157" s="227">
        <f t="shared" si="78"/>
        <v>6.5</v>
      </c>
      <c r="R157" s="247" t="s">
        <v>393</v>
      </c>
      <c r="S157" s="248" t="s">
        <v>393</v>
      </c>
      <c r="T157" s="227">
        <f t="shared" si="79"/>
        <v>0</v>
      </c>
      <c r="U157" s="247" t="s">
        <v>393</v>
      </c>
      <c r="V157" s="248" t="s">
        <v>393</v>
      </c>
      <c r="W157" s="227">
        <f t="shared" si="80"/>
        <v>0</v>
      </c>
      <c r="X157" s="249">
        <f t="shared" si="81"/>
        <v>32.5</v>
      </c>
      <c r="Y157" s="241"/>
      <c r="AA157" s="228">
        <v>610221163</v>
      </c>
      <c r="AB157" s="228" t="s">
        <v>354</v>
      </c>
      <c r="AC157" s="228" t="s">
        <v>296</v>
      </c>
      <c r="AD157" s="230" t="s">
        <v>510</v>
      </c>
      <c r="AE157" s="231" t="s">
        <v>418</v>
      </c>
      <c r="AF157" s="231" t="s">
        <v>411</v>
      </c>
      <c r="AG157" s="231" t="s">
        <v>412</v>
      </c>
      <c r="AH157" s="231" t="s">
        <v>413</v>
      </c>
      <c r="AI157" s="231" t="s">
        <v>414</v>
      </c>
      <c r="AJ157" s="231" t="s">
        <v>415</v>
      </c>
      <c r="AK157" s="231" t="s">
        <v>416</v>
      </c>
      <c r="AL157" s="231" t="s">
        <v>417</v>
      </c>
      <c r="AM157" s="231" t="s">
        <v>418</v>
      </c>
      <c r="AN157" s="226" t="s">
        <v>518</v>
      </c>
      <c r="AO157" s="226" t="s">
        <v>518</v>
      </c>
      <c r="AP157" s="226" t="s">
        <v>518</v>
      </c>
      <c r="AQ157" s="226" t="s">
        <v>518</v>
      </c>
      <c r="AR157" s="226" t="s">
        <v>518</v>
      </c>
      <c r="AS157" s="226" t="s">
        <v>518</v>
      </c>
      <c r="AT157" s="226" t="s">
        <v>518</v>
      </c>
      <c r="AU157" s="226" t="s">
        <v>518</v>
      </c>
      <c r="AV157" s="226" t="s">
        <v>518</v>
      </c>
      <c r="AW157" s="241"/>
      <c r="AX157" s="241"/>
      <c r="AY157" s="241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</row>
    <row r="158" spans="1:65" s="241" customFormat="1" ht="22.5" customHeight="1">
      <c r="B158" s="226" t="s">
        <v>519</v>
      </c>
      <c r="C158" s="247" t="s">
        <v>393</v>
      </c>
      <c r="D158" s="248" t="s">
        <v>393</v>
      </c>
      <c r="E158" s="227">
        <f>IF(C158="x",0,((IF((+D158-C158)&lt;0,(D158-C158)+1,D158-C158))*24)-0.5)</f>
        <v>0</v>
      </c>
      <c r="F158" s="326"/>
      <c r="G158" s="327"/>
      <c r="H158" s="227">
        <f>IF(F158="x",0,((IF((+G158-F158)&lt;0,(G158-F158)+1,G158-F158))*24)-0.5)</f>
        <v>-0.5</v>
      </c>
      <c r="I158" s="326">
        <v>0.29166666666666669</v>
      </c>
      <c r="J158" s="327">
        <v>0.58333333333333337</v>
      </c>
      <c r="K158" s="227">
        <f>IF(I158="x",0,((IF((+J158-I158)&lt;0,(J158-I158)+1,J158-I158))*24)-0.5)</f>
        <v>6.5</v>
      </c>
      <c r="L158" s="326">
        <v>0.29166666666666669</v>
      </c>
      <c r="M158" s="327">
        <v>0.58333333333333337</v>
      </c>
      <c r="N158" s="227">
        <f t="shared" si="77"/>
        <v>6.5</v>
      </c>
      <c r="O158" s="326">
        <v>0.29166666666666669</v>
      </c>
      <c r="P158" s="327">
        <v>0.58333333333333337</v>
      </c>
      <c r="Q158" s="227">
        <f t="shared" si="78"/>
        <v>6.5</v>
      </c>
      <c r="R158" s="247" t="s">
        <v>393</v>
      </c>
      <c r="S158" s="248" t="s">
        <v>393</v>
      </c>
      <c r="T158" s="227">
        <f t="shared" si="79"/>
        <v>0</v>
      </c>
      <c r="U158" s="326">
        <v>0.29166666666666669</v>
      </c>
      <c r="V158" s="327">
        <v>0.58333333333333337</v>
      </c>
      <c r="W158" s="227">
        <f t="shared" si="80"/>
        <v>6.5</v>
      </c>
      <c r="X158" s="249">
        <f t="shared" si="81"/>
        <v>25.5</v>
      </c>
      <c r="Z158" s="244"/>
      <c r="AA158" s="228">
        <v>610221177</v>
      </c>
      <c r="AB158" s="228" t="s">
        <v>377</v>
      </c>
      <c r="AC158" s="228" t="s">
        <v>296</v>
      </c>
      <c r="AD158" s="230" t="s">
        <v>510</v>
      </c>
      <c r="AE158" s="231" t="s">
        <v>411</v>
      </c>
      <c r="AF158" s="231" t="s">
        <v>412</v>
      </c>
      <c r="AG158" s="231" t="s">
        <v>413</v>
      </c>
      <c r="AH158" s="231" t="s">
        <v>414</v>
      </c>
      <c r="AI158" s="231" t="s">
        <v>415</v>
      </c>
      <c r="AJ158" s="231" t="s">
        <v>416</v>
      </c>
      <c r="AK158" s="231" t="s">
        <v>417</v>
      </c>
      <c r="AL158" s="231" t="s">
        <v>418</v>
      </c>
      <c r="AM158" s="231" t="s">
        <v>411</v>
      </c>
      <c r="AN158" s="226" t="s">
        <v>519</v>
      </c>
      <c r="AO158" s="226" t="s">
        <v>519</v>
      </c>
      <c r="AP158" s="226" t="s">
        <v>519</v>
      </c>
      <c r="AQ158" s="226" t="s">
        <v>519</v>
      </c>
      <c r="AR158" s="226" t="s">
        <v>519</v>
      </c>
      <c r="AS158" s="226" t="s">
        <v>519</v>
      </c>
      <c r="AT158" s="226" t="s">
        <v>519</v>
      </c>
      <c r="AU158" s="226" t="s">
        <v>519</v>
      </c>
      <c r="AV158" s="226" t="s">
        <v>519</v>
      </c>
    </row>
    <row r="159" spans="1:65" s="241" customFormat="1" ht="22.5" customHeight="1">
      <c r="B159" s="226" t="s">
        <v>520</v>
      </c>
      <c r="C159" s="326">
        <v>0.29166666666666669</v>
      </c>
      <c r="D159" s="327">
        <v>0.58333333333333337</v>
      </c>
      <c r="E159" s="227">
        <f>IF(C159="x",0,((IF((+D159-C159)&lt;0,(D159-C159)+1,D159-C159))*24)-0.5)</f>
        <v>6.5</v>
      </c>
      <c r="F159" s="326">
        <v>0.29166666666666669</v>
      </c>
      <c r="G159" s="327">
        <v>0.58333333333333337</v>
      </c>
      <c r="H159" s="227">
        <f>IF(F159="x",0,((IF((+G159-F159)&lt;0,(G159-F159)+1,G159-F159))*24)-0.5)</f>
        <v>6.5</v>
      </c>
      <c r="I159" s="247" t="s">
        <v>393</v>
      </c>
      <c r="J159" s="248" t="s">
        <v>393</v>
      </c>
      <c r="K159" s="227">
        <f>IF(I159="x",0,((IF((+J159-I159)&lt;0,(J159-I159)+1,J159-I159))*24)-0.5)</f>
        <v>0</v>
      </c>
      <c r="L159" s="247" t="s">
        <v>393</v>
      </c>
      <c r="M159" s="248" t="s">
        <v>393</v>
      </c>
      <c r="N159" s="227">
        <f t="shared" si="77"/>
        <v>0</v>
      </c>
      <c r="O159" s="247" t="s">
        <v>393</v>
      </c>
      <c r="P159" s="248" t="s">
        <v>393</v>
      </c>
      <c r="Q159" s="227">
        <f t="shared" si="78"/>
        <v>0</v>
      </c>
      <c r="R159" s="247" t="s">
        <v>393</v>
      </c>
      <c r="S159" s="248" t="s">
        <v>393</v>
      </c>
      <c r="T159" s="227">
        <f t="shared" si="79"/>
        <v>0</v>
      </c>
      <c r="U159" s="326">
        <v>0.29166666666666669</v>
      </c>
      <c r="V159" s="327">
        <v>0.58333333333333337</v>
      </c>
      <c r="W159" s="227">
        <f t="shared" si="80"/>
        <v>6.5</v>
      </c>
      <c r="X159" s="249">
        <f t="shared" si="81"/>
        <v>19.5</v>
      </c>
      <c r="Z159" s="244"/>
      <c r="AA159" s="228">
        <v>6111491</v>
      </c>
      <c r="AB159" s="228" t="s">
        <v>357</v>
      </c>
      <c r="AC159" s="228" t="s">
        <v>296</v>
      </c>
      <c r="AD159" s="230" t="s">
        <v>510</v>
      </c>
      <c r="AE159" s="231" t="s">
        <v>412</v>
      </c>
      <c r="AF159" s="231" t="s">
        <v>413</v>
      </c>
      <c r="AG159" s="231" t="s">
        <v>414</v>
      </c>
      <c r="AH159" s="231" t="s">
        <v>415</v>
      </c>
      <c r="AI159" s="231" t="s">
        <v>416</v>
      </c>
      <c r="AJ159" s="231" t="s">
        <v>417</v>
      </c>
      <c r="AK159" s="231" t="s">
        <v>418</v>
      </c>
      <c r="AL159" s="231" t="s">
        <v>411</v>
      </c>
      <c r="AM159" s="231" t="s">
        <v>412</v>
      </c>
      <c r="AN159" s="226" t="s">
        <v>520</v>
      </c>
      <c r="AO159" s="226" t="s">
        <v>520</v>
      </c>
      <c r="AP159" s="226" t="s">
        <v>520</v>
      </c>
      <c r="AQ159" s="226" t="s">
        <v>520</v>
      </c>
      <c r="AR159" s="226" t="s">
        <v>520</v>
      </c>
      <c r="AS159" s="226" t="s">
        <v>520</v>
      </c>
      <c r="AT159" s="226" t="s">
        <v>520</v>
      </c>
      <c r="AU159" s="226" t="s">
        <v>520</v>
      </c>
      <c r="AV159" s="226" t="s">
        <v>520</v>
      </c>
    </row>
    <row r="160" spans="1:65" s="241" customFormat="1" ht="22.5" customHeight="1">
      <c r="B160" s="226" t="s">
        <v>521</v>
      </c>
      <c r="C160" s="247" t="s">
        <v>393</v>
      </c>
      <c r="D160" s="248" t="s">
        <v>393</v>
      </c>
      <c r="E160" s="227">
        <f>IF(C160="x",0,((IF((+D160-C160)&lt;0,(D160-C160)+1,D160-C160))*24)-0.5)</f>
        <v>0</v>
      </c>
      <c r="F160" s="326">
        <v>0.29166666666666669</v>
      </c>
      <c r="G160" s="327">
        <v>0.58333333333333337</v>
      </c>
      <c r="H160" s="227">
        <f>IF(F160="x",0,((IF((+G160-F160)&lt;0,(G160-F160)+1,G160-F160))*24)-0.5)</f>
        <v>6.5</v>
      </c>
      <c r="I160" s="326">
        <v>0.29166666666666669</v>
      </c>
      <c r="J160" s="327">
        <v>0.58333333333333337</v>
      </c>
      <c r="K160" s="227">
        <f>IF(I160="x",0,((IF((+J160-I160)&lt;0,(J160-I160)+1,J160-I160))*24)-0.5)</f>
        <v>6.5</v>
      </c>
      <c r="L160" s="326">
        <v>0.29166666666666669</v>
      </c>
      <c r="M160" s="327">
        <v>0.58333333333333337</v>
      </c>
      <c r="N160" s="227">
        <f t="shared" si="77"/>
        <v>6.5</v>
      </c>
      <c r="O160" s="326">
        <v>0.29166666666666669</v>
      </c>
      <c r="P160" s="327">
        <v>0.58333333333333337</v>
      </c>
      <c r="Q160" s="227">
        <f t="shared" si="78"/>
        <v>6.5</v>
      </c>
      <c r="R160" s="326">
        <v>0.29166666666666669</v>
      </c>
      <c r="S160" s="327">
        <v>0.58333333333333337</v>
      </c>
      <c r="T160" s="227">
        <f t="shared" si="79"/>
        <v>6.5</v>
      </c>
      <c r="U160" s="247" t="s">
        <v>393</v>
      </c>
      <c r="V160" s="248" t="s">
        <v>393</v>
      </c>
      <c r="W160" s="227">
        <f t="shared" si="80"/>
        <v>0</v>
      </c>
      <c r="X160" s="249">
        <f t="shared" si="81"/>
        <v>32.5</v>
      </c>
      <c r="Z160" s="244"/>
      <c r="AA160" s="228">
        <v>610220992</v>
      </c>
      <c r="AB160" s="228" t="s">
        <v>358</v>
      </c>
      <c r="AC160" s="228" t="s">
        <v>296</v>
      </c>
      <c r="AD160" s="230" t="s">
        <v>510</v>
      </c>
      <c r="AE160" s="231" t="s">
        <v>413</v>
      </c>
      <c r="AF160" s="231" t="s">
        <v>414</v>
      </c>
      <c r="AG160" s="231" t="s">
        <v>415</v>
      </c>
      <c r="AH160" s="231" t="s">
        <v>416</v>
      </c>
      <c r="AI160" s="231" t="s">
        <v>417</v>
      </c>
      <c r="AJ160" s="231" t="s">
        <v>418</v>
      </c>
      <c r="AK160" s="231" t="s">
        <v>411</v>
      </c>
      <c r="AL160" s="231" t="s">
        <v>412</v>
      </c>
      <c r="AM160" s="231" t="s">
        <v>413</v>
      </c>
      <c r="AN160" s="226" t="s">
        <v>521</v>
      </c>
      <c r="AO160" s="226" t="s">
        <v>521</v>
      </c>
      <c r="AP160" s="226" t="s">
        <v>521</v>
      </c>
      <c r="AQ160" s="226" t="s">
        <v>521</v>
      </c>
      <c r="AR160" s="226" t="s">
        <v>521</v>
      </c>
      <c r="AS160" s="226" t="s">
        <v>521</v>
      </c>
      <c r="AT160" s="226" t="s">
        <v>521</v>
      </c>
      <c r="AU160" s="226" t="s">
        <v>521</v>
      </c>
      <c r="AV160" s="226" t="s">
        <v>521</v>
      </c>
    </row>
    <row r="161" spans="1:65" s="241" customFormat="1" ht="22.5" customHeight="1">
      <c r="B161" s="226" t="s">
        <v>522</v>
      </c>
      <c r="C161" s="247" t="s">
        <v>393</v>
      </c>
      <c r="D161" s="248" t="s">
        <v>393</v>
      </c>
      <c r="E161" s="227">
        <f t="shared" si="74"/>
        <v>0</v>
      </c>
      <c r="F161" s="247" t="s">
        <v>393</v>
      </c>
      <c r="G161" s="248" t="s">
        <v>393</v>
      </c>
      <c r="H161" s="227">
        <f>IF(F161="x",0,((IF((+G161-F161)&lt;0,(G161-F161)+1,G161-F161))*24)-0.5)</f>
        <v>0</v>
      </c>
      <c r="I161" s="247" t="s">
        <v>393</v>
      </c>
      <c r="J161" s="248" t="s">
        <v>393</v>
      </c>
      <c r="K161" s="227">
        <f>IF(I161="x",0,((IF((+J161-I161)&lt;0,(J161-I161)+1,J161-I161))*24)-0.5)</f>
        <v>0</v>
      </c>
      <c r="L161" s="247" t="s">
        <v>393</v>
      </c>
      <c r="M161" s="248" t="s">
        <v>393</v>
      </c>
      <c r="N161" s="227">
        <f t="shared" si="77"/>
        <v>0</v>
      </c>
      <c r="O161" s="247" t="s">
        <v>393</v>
      </c>
      <c r="P161" s="248" t="s">
        <v>393</v>
      </c>
      <c r="Q161" s="227">
        <f t="shared" si="78"/>
        <v>0</v>
      </c>
      <c r="R161" s="247" t="s">
        <v>393</v>
      </c>
      <c r="S161" s="248" t="s">
        <v>393</v>
      </c>
      <c r="T161" s="227">
        <f t="shared" si="79"/>
        <v>0</v>
      </c>
      <c r="U161" s="247" t="s">
        <v>393</v>
      </c>
      <c r="V161" s="248" t="s">
        <v>393</v>
      </c>
      <c r="W161" s="227">
        <f t="shared" si="80"/>
        <v>0</v>
      </c>
      <c r="X161" s="249">
        <f t="shared" si="81"/>
        <v>0</v>
      </c>
      <c r="Z161" s="244"/>
      <c r="AA161" s="228"/>
      <c r="AB161" s="228"/>
      <c r="AC161" s="228" t="s">
        <v>296</v>
      </c>
      <c r="AD161" s="230" t="s">
        <v>510</v>
      </c>
      <c r="AE161" s="231" t="s">
        <v>414</v>
      </c>
      <c r="AF161" s="231" t="s">
        <v>415</v>
      </c>
      <c r="AG161" s="231" t="s">
        <v>416</v>
      </c>
      <c r="AH161" s="231" t="s">
        <v>417</v>
      </c>
      <c r="AI161" s="231" t="s">
        <v>418</v>
      </c>
      <c r="AJ161" s="231" t="s">
        <v>411</v>
      </c>
      <c r="AK161" s="231" t="s">
        <v>412</v>
      </c>
      <c r="AL161" s="231" t="s">
        <v>413</v>
      </c>
      <c r="AM161" s="231" t="s">
        <v>414</v>
      </c>
      <c r="AN161" s="226" t="s">
        <v>522</v>
      </c>
      <c r="AO161" s="226" t="s">
        <v>522</v>
      </c>
      <c r="AP161" s="226" t="s">
        <v>522</v>
      </c>
      <c r="AQ161" s="226" t="s">
        <v>522</v>
      </c>
      <c r="AR161" s="226" t="s">
        <v>522</v>
      </c>
      <c r="AS161" s="226" t="s">
        <v>522</v>
      </c>
      <c r="AT161" s="226" t="s">
        <v>522</v>
      </c>
      <c r="AU161" s="226" t="s">
        <v>522</v>
      </c>
      <c r="AV161" s="226" t="s">
        <v>522</v>
      </c>
    </row>
    <row r="162" spans="1:65" s="241" customFormat="1" ht="22.5" customHeight="1">
      <c r="B162" s="226" t="s">
        <v>523</v>
      </c>
      <c r="C162" s="247" t="s">
        <v>393</v>
      </c>
      <c r="D162" s="248" t="s">
        <v>393</v>
      </c>
      <c r="E162" s="227">
        <f t="shared" si="74"/>
        <v>0</v>
      </c>
      <c r="F162" s="247" t="s">
        <v>393</v>
      </c>
      <c r="G162" s="248" t="s">
        <v>393</v>
      </c>
      <c r="H162" s="227">
        <f t="shared" si="75"/>
        <v>0</v>
      </c>
      <c r="I162" s="247" t="s">
        <v>393</v>
      </c>
      <c r="J162" s="248" t="s">
        <v>393</v>
      </c>
      <c r="K162" s="227">
        <f t="shared" si="76"/>
        <v>0</v>
      </c>
      <c r="L162" s="247" t="s">
        <v>393</v>
      </c>
      <c r="M162" s="248" t="s">
        <v>393</v>
      </c>
      <c r="N162" s="227">
        <f t="shared" si="77"/>
        <v>0</v>
      </c>
      <c r="O162" s="247" t="s">
        <v>393</v>
      </c>
      <c r="P162" s="248" t="s">
        <v>393</v>
      </c>
      <c r="Q162" s="227">
        <f t="shared" si="78"/>
        <v>0</v>
      </c>
      <c r="R162" s="247" t="s">
        <v>393</v>
      </c>
      <c r="S162" s="248" t="s">
        <v>393</v>
      </c>
      <c r="T162" s="227">
        <f t="shared" si="79"/>
        <v>0</v>
      </c>
      <c r="U162" s="247" t="s">
        <v>393</v>
      </c>
      <c r="V162" s="248" t="s">
        <v>393</v>
      </c>
      <c r="W162" s="227">
        <f t="shared" si="80"/>
        <v>0</v>
      </c>
      <c r="X162" s="249">
        <f t="shared" si="81"/>
        <v>0</v>
      </c>
      <c r="Z162" s="244"/>
      <c r="AA162" s="228"/>
      <c r="AB162" s="228"/>
      <c r="AC162" s="228" t="s">
        <v>296</v>
      </c>
      <c r="AD162" s="230" t="s">
        <v>510</v>
      </c>
      <c r="AE162" s="231" t="s">
        <v>415</v>
      </c>
      <c r="AF162" s="231" t="s">
        <v>416</v>
      </c>
      <c r="AG162" s="231" t="s">
        <v>417</v>
      </c>
      <c r="AH162" s="231" t="s">
        <v>418</v>
      </c>
      <c r="AI162" s="231" t="s">
        <v>411</v>
      </c>
      <c r="AJ162" s="231" t="s">
        <v>412</v>
      </c>
      <c r="AK162" s="231" t="s">
        <v>413</v>
      </c>
      <c r="AL162" s="231" t="s">
        <v>414</v>
      </c>
      <c r="AM162" s="231" t="s">
        <v>415</v>
      </c>
      <c r="AN162" s="226" t="s">
        <v>523</v>
      </c>
      <c r="AO162" s="226" t="s">
        <v>523</v>
      </c>
      <c r="AP162" s="226" t="s">
        <v>523</v>
      </c>
      <c r="AQ162" s="226" t="s">
        <v>523</v>
      </c>
      <c r="AR162" s="226" t="s">
        <v>523</v>
      </c>
      <c r="AS162" s="226" t="s">
        <v>523</v>
      </c>
      <c r="AT162" s="226" t="s">
        <v>523</v>
      </c>
      <c r="AU162" s="226" t="s">
        <v>523</v>
      </c>
      <c r="AV162" s="226" t="s">
        <v>523</v>
      </c>
    </row>
    <row r="163" spans="1:65" s="241" customFormat="1" ht="22.5" customHeight="1">
      <c r="B163" s="226" t="s">
        <v>524</v>
      </c>
      <c r="C163" s="247" t="s">
        <v>393</v>
      </c>
      <c r="D163" s="248" t="s">
        <v>393</v>
      </c>
      <c r="E163" s="227">
        <f t="shared" si="74"/>
        <v>0</v>
      </c>
      <c r="F163" s="247" t="s">
        <v>393</v>
      </c>
      <c r="G163" s="248" t="s">
        <v>393</v>
      </c>
      <c r="H163" s="227">
        <f t="shared" si="75"/>
        <v>0</v>
      </c>
      <c r="I163" s="247" t="s">
        <v>393</v>
      </c>
      <c r="J163" s="248" t="s">
        <v>393</v>
      </c>
      <c r="K163" s="227">
        <f t="shared" si="76"/>
        <v>0</v>
      </c>
      <c r="L163" s="247" t="s">
        <v>393</v>
      </c>
      <c r="M163" s="248" t="s">
        <v>393</v>
      </c>
      <c r="N163" s="227">
        <f t="shared" si="77"/>
        <v>0</v>
      </c>
      <c r="O163" s="247" t="s">
        <v>393</v>
      </c>
      <c r="P163" s="248" t="s">
        <v>393</v>
      </c>
      <c r="Q163" s="227">
        <f t="shared" si="78"/>
        <v>0</v>
      </c>
      <c r="R163" s="247" t="s">
        <v>393</v>
      </c>
      <c r="S163" s="248" t="s">
        <v>393</v>
      </c>
      <c r="T163" s="227">
        <f t="shared" si="79"/>
        <v>0</v>
      </c>
      <c r="U163" s="247" t="s">
        <v>393</v>
      </c>
      <c r="V163" s="248" t="s">
        <v>393</v>
      </c>
      <c r="W163" s="227">
        <f t="shared" si="80"/>
        <v>0</v>
      </c>
      <c r="X163" s="249">
        <f t="shared" si="81"/>
        <v>0</v>
      </c>
      <c r="Z163" s="244"/>
      <c r="AA163" s="228"/>
      <c r="AB163" s="228"/>
      <c r="AC163" s="228" t="s">
        <v>296</v>
      </c>
      <c r="AD163" s="230" t="s">
        <v>510</v>
      </c>
      <c r="AE163" s="231" t="s">
        <v>416</v>
      </c>
      <c r="AF163" s="231" t="s">
        <v>417</v>
      </c>
      <c r="AG163" s="231" t="s">
        <v>418</v>
      </c>
      <c r="AH163" s="231" t="s">
        <v>411</v>
      </c>
      <c r="AI163" s="231" t="s">
        <v>412</v>
      </c>
      <c r="AJ163" s="231" t="s">
        <v>413</v>
      </c>
      <c r="AK163" s="231" t="s">
        <v>414</v>
      </c>
      <c r="AL163" s="231" t="s">
        <v>415</v>
      </c>
      <c r="AM163" s="231" t="s">
        <v>416</v>
      </c>
      <c r="AN163" s="226" t="s">
        <v>524</v>
      </c>
      <c r="AO163" s="226" t="s">
        <v>524</v>
      </c>
      <c r="AP163" s="226" t="s">
        <v>524</v>
      </c>
      <c r="AQ163" s="226" t="s">
        <v>524</v>
      </c>
      <c r="AR163" s="226" t="s">
        <v>524</v>
      </c>
      <c r="AS163" s="226" t="s">
        <v>524</v>
      </c>
      <c r="AT163" s="226" t="s">
        <v>524</v>
      </c>
      <c r="AU163" s="226" t="s">
        <v>524</v>
      </c>
      <c r="AV163" s="226" t="s">
        <v>524</v>
      </c>
    </row>
    <row r="164" spans="1:65" s="241" customFormat="1" ht="22.5" customHeight="1">
      <c r="B164" s="226" t="s">
        <v>525</v>
      </c>
      <c r="C164" s="247" t="s">
        <v>393</v>
      </c>
      <c r="D164" s="248" t="s">
        <v>393</v>
      </c>
      <c r="E164" s="227">
        <f t="shared" si="74"/>
        <v>0</v>
      </c>
      <c r="F164" s="247" t="s">
        <v>393</v>
      </c>
      <c r="G164" s="248" t="s">
        <v>393</v>
      </c>
      <c r="H164" s="227">
        <f t="shared" si="75"/>
        <v>0</v>
      </c>
      <c r="I164" s="247" t="s">
        <v>393</v>
      </c>
      <c r="J164" s="248" t="s">
        <v>393</v>
      </c>
      <c r="K164" s="227">
        <f t="shared" si="76"/>
        <v>0</v>
      </c>
      <c r="L164" s="247" t="s">
        <v>393</v>
      </c>
      <c r="M164" s="248" t="s">
        <v>393</v>
      </c>
      <c r="N164" s="227">
        <f t="shared" si="77"/>
        <v>0</v>
      </c>
      <c r="O164" s="247" t="s">
        <v>393</v>
      </c>
      <c r="P164" s="248" t="s">
        <v>393</v>
      </c>
      <c r="Q164" s="227">
        <f t="shared" si="78"/>
        <v>0</v>
      </c>
      <c r="R164" s="247" t="s">
        <v>393</v>
      </c>
      <c r="S164" s="248" t="s">
        <v>393</v>
      </c>
      <c r="T164" s="227">
        <f t="shared" si="79"/>
        <v>0</v>
      </c>
      <c r="U164" s="247" t="s">
        <v>393</v>
      </c>
      <c r="V164" s="248" t="s">
        <v>393</v>
      </c>
      <c r="W164" s="227">
        <f t="shared" si="80"/>
        <v>0</v>
      </c>
      <c r="X164" s="249">
        <f t="shared" si="81"/>
        <v>0</v>
      </c>
      <c r="Z164" s="244"/>
      <c r="AA164" s="228"/>
      <c r="AB164" s="228"/>
      <c r="AC164" s="228" t="s">
        <v>296</v>
      </c>
      <c r="AD164" s="230" t="s">
        <v>510</v>
      </c>
      <c r="AE164" s="231" t="s">
        <v>417</v>
      </c>
      <c r="AF164" s="231" t="s">
        <v>418</v>
      </c>
      <c r="AG164" s="231" t="s">
        <v>411</v>
      </c>
      <c r="AH164" s="231" t="s">
        <v>412</v>
      </c>
      <c r="AI164" s="231" t="s">
        <v>413</v>
      </c>
      <c r="AJ164" s="231" t="s">
        <v>414</v>
      </c>
      <c r="AK164" s="231" t="s">
        <v>415</v>
      </c>
      <c r="AL164" s="231" t="s">
        <v>416</v>
      </c>
      <c r="AM164" s="231" t="s">
        <v>417</v>
      </c>
      <c r="AN164" s="226" t="s">
        <v>525</v>
      </c>
      <c r="AO164" s="226" t="s">
        <v>525</v>
      </c>
      <c r="AP164" s="226" t="s">
        <v>525</v>
      </c>
      <c r="AQ164" s="226" t="s">
        <v>525</v>
      </c>
      <c r="AR164" s="226" t="s">
        <v>525</v>
      </c>
      <c r="AS164" s="226" t="s">
        <v>525</v>
      </c>
      <c r="AT164" s="226" t="s">
        <v>525</v>
      </c>
      <c r="AU164" s="226" t="s">
        <v>525</v>
      </c>
      <c r="AV164" s="226" t="s">
        <v>525</v>
      </c>
    </row>
    <row r="165" spans="1:65" s="244" customFormat="1" ht="22.5" customHeight="1">
      <c r="A165" s="241"/>
      <c r="B165" s="238"/>
      <c r="C165" s="1253">
        <f>SUM(E150:E164)</f>
        <v>66</v>
      </c>
      <c r="D165" s="1254"/>
      <c r="E165" s="250"/>
      <c r="F165" s="1253">
        <f>SUM(H150:H163)</f>
        <v>71</v>
      </c>
      <c r="G165" s="1254"/>
      <c r="H165" s="250"/>
      <c r="I165" s="1253">
        <f>SUM(K150:K163)</f>
        <v>66</v>
      </c>
      <c r="J165" s="1254"/>
      <c r="K165" s="250"/>
      <c r="L165" s="1253">
        <f>SUM(N150:N164)</f>
        <v>72.5</v>
      </c>
      <c r="M165" s="1254"/>
      <c r="N165" s="250"/>
      <c r="O165" s="1253">
        <f>SUM(Q150:Q164)</f>
        <v>19.5</v>
      </c>
      <c r="P165" s="1254"/>
      <c r="Q165" s="250"/>
      <c r="R165" s="1253">
        <f>SUM(T150:T164)</f>
        <v>19.5</v>
      </c>
      <c r="S165" s="1254"/>
      <c r="T165" s="250"/>
      <c r="U165" s="1253">
        <f>SUM(W150:W164)</f>
        <v>59.5</v>
      </c>
      <c r="V165" s="1254"/>
      <c r="W165" s="250"/>
      <c r="X165" s="251">
        <f>SUM(X150:X164)</f>
        <v>374</v>
      </c>
      <c r="Y165" s="241"/>
      <c r="AA165" s="245"/>
      <c r="AB165" s="245"/>
      <c r="AC165" s="245"/>
      <c r="AD165" s="245"/>
      <c r="AE165" s="245"/>
      <c r="AF165" s="245"/>
      <c r="AG165" s="245"/>
      <c r="AH165" s="245"/>
      <c r="AI165" s="245"/>
      <c r="AJ165" s="245"/>
      <c r="AK165" s="245"/>
      <c r="AL165" s="245"/>
      <c r="AM165" s="245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</row>
    <row r="166" spans="1:65" s="323" customFormat="1" ht="22.5" customHeight="1">
      <c r="A166" s="320"/>
      <c r="B166" s="238"/>
      <c r="C166" s="321"/>
      <c r="D166" s="321"/>
      <c r="E166" s="319"/>
      <c r="F166" s="321"/>
      <c r="G166" s="321"/>
      <c r="H166" s="319"/>
      <c r="I166" s="321"/>
      <c r="J166" s="321"/>
      <c r="K166" s="319"/>
      <c r="L166" s="321"/>
      <c r="M166" s="321"/>
      <c r="N166" s="319"/>
      <c r="O166" s="321"/>
      <c r="P166" s="321"/>
      <c r="Q166" s="319"/>
      <c r="R166" s="321"/>
      <c r="S166" s="321"/>
      <c r="T166" s="319"/>
      <c r="U166" s="321"/>
      <c r="V166" s="321"/>
      <c r="W166" s="319"/>
      <c r="X166" s="322">
        <f>SUM(C165:V165)</f>
        <v>374</v>
      </c>
      <c r="Y166" s="320"/>
      <c r="AA166" s="324"/>
      <c r="AB166" s="324"/>
      <c r="AC166" s="324"/>
      <c r="AD166" s="324"/>
      <c r="AE166" s="324"/>
      <c r="AF166" s="324"/>
      <c r="AG166" s="324"/>
      <c r="AH166" s="324"/>
      <c r="AI166" s="324"/>
      <c r="AJ166" s="324"/>
      <c r="AK166" s="324"/>
      <c r="AL166" s="324"/>
      <c r="AM166" s="324"/>
      <c r="AN166" s="320"/>
      <c r="AO166" s="320"/>
      <c r="AP166" s="320"/>
      <c r="AQ166" s="320"/>
      <c r="AR166" s="320"/>
      <c r="AS166" s="320"/>
      <c r="AT166" s="320"/>
      <c r="AU166" s="320"/>
      <c r="AV166" s="320"/>
      <c r="AW166" s="320"/>
      <c r="AX166" s="320"/>
      <c r="AY166" s="320"/>
      <c r="AZ166" s="320"/>
      <c r="BA166" s="320"/>
      <c r="BB166" s="320"/>
      <c r="BC166" s="320"/>
      <c r="BD166" s="320"/>
      <c r="BE166" s="320"/>
      <c r="BF166" s="320"/>
      <c r="BG166" s="320"/>
      <c r="BH166" s="320"/>
      <c r="BI166" s="320"/>
      <c r="BJ166" s="320"/>
      <c r="BK166" s="320"/>
      <c r="BL166" s="320"/>
      <c r="BM166" s="320"/>
    </row>
    <row r="167" spans="1:65" s="323" customFormat="1" ht="22.5" customHeight="1">
      <c r="A167" s="320"/>
      <c r="B167" s="238"/>
      <c r="C167" s="321"/>
      <c r="D167" s="321"/>
      <c r="E167" s="319"/>
      <c r="F167" s="321"/>
      <c r="G167" s="321"/>
      <c r="H167" s="319"/>
      <c r="I167" s="321"/>
      <c r="J167" s="321"/>
      <c r="K167" s="319"/>
      <c r="L167" s="321"/>
      <c r="M167" s="321"/>
      <c r="N167" s="319"/>
      <c r="O167" s="321"/>
      <c r="P167" s="321"/>
      <c r="Q167" s="319"/>
      <c r="R167" s="321"/>
      <c r="S167" s="321"/>
      <c r="T167" s="319"/>
      <c r="U167" s="321"/>
      <c r="V167" s="321"/>
      <c r="W167" s="319"/>
      <c r="X167" s="322"/>
      <c r="Y167" s="320"/>
      <c r="AA167" s="324"/>
      <c r="AB167" s="324"/>
      <c r="AC167" s="324"/>
      <c r="AD167" s="324"/>
      <c r="AE167" s="324"/>
      <c r="AF167" s="324"/>
      <c r="AG167" s="324"/>
      <c r="AH167" s="324"/>
      <c r="AI167" s="324"/>
      <c r="AJ167" s="324"/>
      <c r="AK167" s="324"/>
      <c r="AL167" s="324"/>
      <c r="AM167" s="324"/>
      <c r="AN167" s="320"/>
      <c r="AO167" s="320"/>
      <c r="AP167" s="320"/>
      <c r="AQ167" s="320"/>
      <c r="AR167" s="320"/>
      <c r="AS167" s="320"/>
      <c r="AT167" s="320"/>
      <c r="AU167" s="320"/>
      <c r="AV167" s="320"/>
      <c r="AW167" s="320"/>
      <c r="AX167" s="320"/>
      <c r="AY167" s="320"/>
      <c r="AZ167" s="320"/>
      <c r="BA167" s="320"/>
      <c r="BB167" s="320"/>
      <c r="BC167" s="320"/>
      <c r="BD167" s="320"/>
      <c r="BE167" s="320"/>
      <c r="BF167" s="320"/>
      <c r="BG167" s="320"/>
      <c r="BH167" s="320"/>
      <c r="BI167" s="320"/>
      <c r="BJ167" s="320"/>
      <c r="BK167" s="320"/>
      <c r="BL167" s="320"/>
      <c r="BM167" s="320"/>
    </row>
    <row r="168" spans="1:65" s="323" customFormat="1" ht="22.5" customHeight="1">
      <c r="A168" s="320"/>
      <c r="B168" s="237"/>
      <c r="C168" s="237"/>
      <c r="D168" s="237"/>
      <c r="E168" s="237"/>
      <c r="F168" s="237"/>
      <c r="G168" s="237"/>
      <c r="H168" s="237"/>
      <c r="I168" s="237"/>
      <c r="J168" s="237"/>
      <c r="K168" s="237"/>
      <c r="L168" s="237"/>
      <c r="M168" s="237"/>
      <c r="N168" s="237"/>
      <c r="O168" s="237"/>
      <c r="P168" s="237"/>
      <c r="Q168" s="237"/>
      <c r="R168" s="237"/>
      <c r="S168" s="237"/>
      <c r="T168" s="237"/>
      <c r="U168" s="237"/>
      <c r="V168" s="237"/>
      <c r="W168" s="237"/>
      <c r="X168" s="237"/>
      <c r="Y168" s="320"/>
      <c r="AA168" s="324"/>
      <c r="AB168" s="324"/>
      <c r="AC168" s="324"/>
      <c r="AD168" s="324"/>
      <c r="AE168" s="324"/>
      <c r="AF168" s="324"/>
      <c r="AG168" s="324"/>
      <c r="AH168" s="324"/>
      <c r="AI168" s="324"/>
      <c r="AJ168" s="324"/>
      <c r="AK168" s="324"/>
      <c r="AL168" s="324"/>
      <c r="AM168" s="324"/>
      <c r="AN168" s="320"/>
      <c r="AO168" s="320"/>
      <c r="AP168" s="320"/>
      <c r="AQ168" s="320"/>
      <c r="AR168" s="320"/>
      <c r="AS168" s="320"/>
      <c r="AT168" s="320"/>
      <c r="AU168" s="320"/>
      <c r="AV168" s="320"/>
      <c r="AW168" s="320"/>
      <c r="AX168" s="320"/>
      <c r="AY168" s="320"/>
      <c r="AZ168" s="320"/>
      <c r="BA168" s="320"/>
      <c r="BB168" s="320"/>
      <c r="BC168" s="320"/>
      <c r="BD168" s="320"/>
      <c r="BE168" s="320"/>
      <c r="BF168" s="320"/>
      <c r="BG168" s="320"/>
      <c r="BH168" s="320"/>
      <c r="BI168" s="320"/>
      <c r="BJ168" s="320"/>
      <c r="BK168" s="320"/>
      <c r="BL168" s="320"/>
      <c r="BM168" s="320"/>
    </row>
    <row r="169" spans="1:65" s="241" customFormat="1" ht="22.5" customHeight="1">
      <c r="B169" s="1255" t="s">
        <v>526</v>
      </c>
      <c r="C169" s="1255"/>
      <c r="D169" s="1255"/>
      <c r="E169" s="1255"/>
      <c r="F169" s="1255"/>
      <c r="G169" s="1255"/>
      <c r="H169" s="235"/>
      <c r="I169" s="237"/>
      <c r="J169" s="237"/>
      <c r="K169" s="235"/>
      <c r="L169" s="237"/>
      <c r="M169" s="237"/>
      <c r="N169" s="235"/>
      <c r="O169" s="237"/>
      <c r="P169" s="237"/>
      <c r="Q169" s="235"/>
      <c r="R169" s="238"/>
      <c r="S169" s="238"/>
      <c r="T169" s="235"/>
      <c r="U169" s="238"/>
      <c r="V169" s="237"/>
      <c r="W169" s="235"/>
      <c r="X169" s="242"/>
      <c r="Z169" s="244"/>
      <c r="AA169" s="245"/>
      <c r="AB169" s="245"/>
      <c r="AC169" s="245"/>
      <c r="AD169" s="245"/>
      <c r="AE169" s="245"/>
      <c r="AF169" s="245"/>
      <c r="AG169" s="245"/>
      <c r="AH169" s="245"/>
      <c r="AI169" s="245"/>
      <c r="AJ169" s="245"/>
      <c r="AK169" s="245"/>
    </row>
    <row r="170" spans="1:65" s="241" customFormat="1" ht="22.5" customHeight="1" thickBot="1">
      <c r="B170" s="203"/>
      <c r="C170" s="1249" t="s">
        <v>37</v>
      </c>
      <c r="D170" s="1250"/>
      <c r="E170" s="235"/>
      <c r="F170" s="1250" t="s">
        <v>38</v>
      </c>
      <c r="G170" s="1250"/>
      <c r="H170" s="235"/>
      <c r="I170" s="1250" t="s">
        <v>39</v>
      </c>
      <c r="J170" s="1250"/>
      <c r="K170" s="235"/>
      <c r="L170" s="1250" t="s">
        <v>40</v>
      </c>
      <c r="M170" s="1250"/>
      <c r="N170" s="235"/>
      <c r="O170" s="1250" t="s">
        <v>41</v>
      </c>
      <c r="P170" s="1250"/>
      <c r="Q170" s="235"/>
      <c r="R170" s="1250" t="s">
        <v>42</v>
      </c>
      <c r="S170" s="1250"/>
      <c r="T170" s="235"/>
      <c r="U170" s="1250" t="s">
        <v>43</v>
      </c>
      <c r="V170" s="1250"/>
      <c r="W170" s="235"/>
      <c r="X170" s="236" t="s">
        <v>387</v>
      </c>
      <c r="Z170" s="244"/>
      <c r="AA170" s="223" t="s">
        <v>388</v>
      </c>
      <c r="AB170" s="223" t="s">
        <v>389</v>
      </c>
      <c r="AC170" s="223" t="s">
        <v>390</v>
      </c>
      <c r="AD170" s="224" t="s">
        <v>391</v>
      </c>
      <c r="AE170" s="225">
        <v>41778</v>
      </c>
      <c r="AF170" s="225">
        <v>41785</v>
      </c>
      <c r="AG170" s="225">
        <v>41792</v>
      </c>
      <c r="AH170" s="225">
        <v>41799</v>
      </c>
      <c r="AI170" s="225">
        <v>41806</v>
      </c>
      <c r="AJ170" s="225">
        <v>41813</v>
      </c>
      <c r="AK170" s="225">
        <v>41820</v>
      </c>
      <c r="AL170" s="225">
        <v>41827</v>
      </c>
      <c r="AM170" s="225">
        <v>41834</v>
      </c>
      <c r="AN170" s="313" t="str">
        <f>AN161</f>
        <v>K12</v>
      </c>
      <c r="AO170" s="313" t="str">
        <f>AO161</f>
        <v>K12</v>
      </c>
      <c r="AP170" s="313" t="str">
        <f>AP161</f>
        <v>K12</v>
      </c>
      <c r="AQ170" s="313" t="str">
        <f t="shared" ref="AQ170:AV170" si="82">AQ161</f>
        <v>K12</v>
      </c>
      <c r="AR170" s="313" t="str">
        <f t="shared" si="82"/>
        <v>K12</v>
      </c>
      <c r="AS170" s="313" t="str">
        <f t="shared" si="82"/>
        <v>K12</v>
      </c>
      <c r="AT170" s="313" t="str">
        <f t="shared" si="82"/>
        <v>K12</v>
      </c>
      <c r="AU170" s="313" t="str">
        <f t="shared" si="82"/>
        <v>K12</v>
      </c>
      <c r="AV170" s="313" t="str">
        <f t="shared" si="82"/>
        <v>K12</v>
      </c>
    </row>
    <row r="171" spans="1:65" s="241" customFormat="1" ht="22.5" customHeight="1" thickTop="1">
      <c r="B171" s="226" t="s">
        <v>528</v>
      </c>
      <c r="C171" s="326">
        <v>0.29166666666666669</v>
      </c>
      <c r="D171" s="327">
        <v>0.58333333333333337</v>
      </c>
      <c r="E171" s="227">
        <f>IF(C171="x",0,((IF((+D171-C171)&lt;0,(D171-C171)+1,D171-C171))*24)-0.5)</f>
        <v>6.5</v>
      </c>
      <c r="F171" s="326">
        <v>0.29166666666666669</v>
      </c>
      <c r="G171" s="327">
        <v>0.58333333333333337</v>
      </c>
      <c r="H171" s="227">
        <f>IF(F171="x",0,((IF((+G171-F171)&lt;0,(G171-F171)+1,G171-F171))*24)-0.5)</f>
        <v>6.5</v>
      </c>
      <c r="I171" s="326">
        <v>0.29166666666666669</v>
      </c>
      <c r="J171" s="327">
        <v>0.58333333333333337</v>
      </c>
      <c r="K171" s="227">
        <f>IF(I171="x",0,((IF((+J171-I171)&lt;0,(J171-I171)+1,J171-I171))*24)-0.5)</f>
        <v>6.5</v>
      </c>
      <c r="L171" s="326">
        <v>0.29166666666666669</v>
      </c>
      <c r="M171" s="327">
        <v>0.58333333333333337</v>
      </c>
      <c r="N171" s="227">
        <f>IF(L171="x",0,((IF((+M171-L171)&lt;0,(M171-L171)+1,M171-L171))*24)-0.5)</f>
        <v>6.5</v>
      </c>
      <c r="O171" s="247" t="s">
        <v>393</v>
      </c>
      <c r="P171" s="248" t="s">
        <v>393</v>
      </c>
      <c r="Q171" s="227">
        <f>IF(O171="x",0,((IF((+P171-O171)&lt;0,(P171-O171)+1,P171-O171))*24)-0.5)</f>
        <v>0</v>
      </c>
      <c r="R171" s="247" t="s">
        <v>393</v>
      </c>
      <c r="S171" s="248" t="s">
        <v>393</v>
      </c>
      <c r="T171" s="227">
        <f>IF(R171="x",0,((IF((+S171-R171)&lt;0,(S171-R171)+1,S171-R171))*24)-0.5)</f>
        <v>0</v>
      </c>
      <c r="U171" s="326">
        <v>0.29166666666666669</v>
      </c>
      <c r="V171" s="327">
        <v>0.58333333333333337</v>
      </c>
      <c r="W171" s="227">
        <f>IF(U171="x",0,((IF((+V171-U171)&lt;0,(V171-U171)+1,V171-U171))*24)-0.5)</f>
        <v>6.5</v>
      </c>
      <c r="X171" s="249">
        <f>E171+H171+K171+N171+Q171+T171+W171</f>
        <v>32.5</v>
      </c>
      <c r="Z171" s="244"/>
      <c r="AA171" s="228">
        <v>6112055529</v>
      </c>
      <c r="AB171" s="228" t="s">
        <v>378</v>
      </c>
      <c r="AC171" s="228" t="s">
        <v>527</v>
      </c>
      <c r="AD171" s="230" t="s">
        <v>510</v>
      </c>
      <c r="AE171" s="231" t="s">
        <v>411</v>
      </c>
      <c r="AF171" s="231" t="s">
        <v>412</v>
      </c>
      <c r="AG171" s="231" t="s">
        <v>413</v>
      </c>
      <c r="AH171" s="231" t="s">
        <v>414</v>
      </c>
      <c r="AI171" s="231" t="s">
        <v>415</v>
      </c>
      <c r="AJ171" s="231" t="s">
        <v>416</v>
      </c>
      <c r="AK171" s="231" t="s">
        <v>417</v>
      </c>
      <c r="AL171" s="231" t="s">
        <v>418</v>
      </c>
      <c r="AM171" s="231" t="s">
        <v>411</v>
      </c>
      <c r="AN171" s="309" t="s">
        <v>528</v>
      </c>
      <c r="AO171" s="309" t="s">
        <v>528</v>
      </c>
      <c r="AP171" s="309" t="s">
        <v>528</v>
      </c>
      <c r="AQ171" s="309" t="s">
        <v>528</v>
      </c>
      <c r="AR171" s="309" t="s">
        <v>528</v>
      </c>
      <c r="AS171" s="309" t="s">
        <v>528</v>
      </c>
      <c r="AT171" s="309" t="s">
        <v>528</v>
      </c>
      <c r="AU171" s="309" t="s">
        <v>528</v>
      </c>
      <c r="AV171" s="309" t="s">
        <v>528</v>
      </c>
    </row>
    <row r="172" spans="1:65" s="241" customFormat="1" ht="22.5" customHeight="1">
      <c r="B172" s="226" t="s">
        <v>529</v>
      </c>
      <c r="C172" s="326">
        <v>0.29166666666666669</v>
      </c>
      <c r="D172" s="327">
        <v>0.58333333333333337</v>
      </c>
      <c r="E172" s="227">
        <f t="shared" ref="E172:E184" si="83">IF(C172="x",0,((IF((+D172-C172)&lt;0,(D172-C172)+1,D172-C172))*24)-0.5)</f>
        <v>6.5</v>
      </c>
      <c r="F172" s="326">
        <v>0.29166666666666669</v>
      </c>
      <c r="G172" s="327">
        <v>0.58333333333333337</v>
      </c>
      <c r="H172" s="227">
        <f t="shared" ref="H172:H184" si="84">IF(F172="x",0,((IF((+G172-F172)&lt;0,(G172-F172)+1,G172-F172))*24)-0.5)</f>
        <v>6.5</v>
      </c>
      <c r="I172" s="326">
        <v>0.29166666666666669</v>
      </c>
      <c r="J172" s="327">
        <v>0.58333333333333337</v>
      </c>
      <c r="K172" s="227">
        <f t="shared" ref="K172:K184" si="85">IF(I172="x",0,((IF((+J172-I172)&lt;0,(J172-I172)+1,J172-I172))*24)-0.5)</f>
        <v>6.5</v>
      </c>
      <c r="L172" s="326">
        <v>0.29166666666666669</v>
      </c>
      <c r="M172" s="327">
        <v>0.58333333333333337</v>
      </c>
      <c r="N172" s="227">
        <f t="shared" ref="N172:N184" si="86">IF(L172="x",0,((IF((+M172-L172)&lt;0,(M172-L172)+1,M172-L172))*24)-0.5)</f>
        <v>6.5</v>
      </c>
      <c r="O172" s="247" t="s">
        <v>393</v>
      </c>
      <c r="P172" s="248" t="s">
        <v>393</v>
      </c>
      <c r="Q172" s="227">
        <f t="shared" ref="Q172:Q184" si="87">IF(O172="x",0,((IF((+P172-O172)&lt;0,(P172-O172)+1,P172-O172))*24)-0.5)</f>
        <v>0</v>
      </c>
      <c r="R172" s="326">
        <v>0.29166666666666669</v>
      </c>
      <c r="S172" s="327">
        <v>0.58333333333333337</v>
      </c>
      <c r="T172" s="227">
        <f t="shared" ref="T172:T184" si="88">IF(R172="x",0,((IF((+S172-R172)&lt;0,(S172-R172)+1,S172-R172))*24)-0.5)</f>
        <v>6.5</v>
      </c>
      <c r="U172" s="247" t="s">
        <v>393</v>
      </c>
      <c r="V172" s="248" t="s">
        <v>393</v>
      </c>
      <c r="W172" s="227">
        <f t="shared" ref="W172:W184" si="89">IF(U172="x",0,((IF((+V172-U172)&lt;0,(V172-U172)+1,V172-U172))*24)-0.5)</f>
        <v>0</v>
      </c>
      <c r="X172" s="249">
        <f t="shared" ref="X172:X184" si="90">E172+H172+K172+N172+Q172+T172+W172</f>
        <v>32.5</v>
      </c>
      <c r="Z172" s="244"/>
      <c r="AA172" s="228">
        <v>61120731994</v>
      </c>
      <c r="AB172" s="228" t="s">
        <v>379</v>
      </c>
      <c r="AC172" s="228" t="s">
        <v>527</v>
      </c>
      <c r="AD172" s="230" t="s">
        <v>510</v>
      </c>
      <c r="AE172" s="231" t="s">
        <v>412</v>
      </c>
      <c r="AF172" s="231" t="s">
        <v>413</v>
      </c>
      <c r="AG172" s="231" t="s">
        <v>414</v>
      </c>
      <c r="AH172" s="231" t="s">
        <v>415</v>
      </c>
      <c r="AI172" s="231" t="s">
        <v>416</v>
      </c>
      <c r="AJ172" s="231" t="s">
        <v>417</v>
      </c>
      <c r="AK172" s="231" t="s">
        <v>418</v>
      </c>
      <c r="AL172" s="231" t="s">
        <v>411</v>
      </c>
      <c r="AM172" s="231" t="s">
        <v>412</v>
      </c>
      <c r="AN172" s="309" t="s">
        <v>529</v>
      </c>
      <c r="AO172" s="309" t="s">
        <v>529</v>
      </c>
      <c r="AP172" s="309" t="s">
        <v>529</v>
      </c>
      <c r="AQ172" s="309" t="s">
        <v>529</v>
      </c>
      <c r="AR172" s="309" t="s">
        <v>529</v>
      </c>
      <c r="AS172" s="309" t="s">
        <v>529</v>
      </c>
      <c r="AT172" s="309" t="s">
        <v>529</v>
      </c>
      <c r="AU172" s="309" t="s">
        <v>529</v>
      </c>
      <c r="AV172" s="309" t="s">
        <v>529</v>
      </c>
    </row>
    <row r="173" spans="1:65" s="241" customFormat="1" ht="22.5" customHeight="1">
      <c r="B173" s="226" t="s">
        <v>530</v>
      </c>
      <c r="C173" s="326">
        <v>0.625</v>
      </c>
      <c r="D173" s="327">
        <v>0.95833333333333337</v>
      </c>
      <c r="E173" s="227">
        <f t="shared" si="83"/>
        <v>7.5</v>
      </c>
      <c r="F173" s="326">
        <v>0.625</v>
      </c>
      <c r="G173" s="327">
        <v>0.95833333333333337</v>
      </c>
      <c r="H173" s="227">
        <f t="shared" si="84"/>
        <v>7.5</v>
      </c>
      <c r="I173" s="326">
        <v>0.625</v>
      </c>
      <c r="J173" s="327">
        <v>0.95833333333333337</v>
      </c>
      <c r="K173" s="227">
        <f t="shared" si="85"/>
        <v>7.5</v>
      </c>
      <c r="L173" s="326">
        <v>0.625</v>
      </c>
      <c r="M173" s="327">
        <v>0.95833333333333337</v>
      </c>
      <c r="N173" s="227">
        <f t="shared" si="86"/>
        <v>7.5</v>
      </c>
      <c r="O173" s="247" t="s">
        <v>393</v>
      </c>
      <c r="P173" s="248" t="s">
        <v>393</v>
      </c>
      <c r="Q173" s="227">
        <f t="shared" si="87"/>
        <v>0</v>
      </c>
      <c r="R173" s="247" t="s">
        <v>393</v>
      </c>
      <c r="S173" s="248" t="s">
        <v>393</v>
      </c>
      <c r="T173" s="227">
        <f t="shared" si="88"/>
        <v>0</v>
      </c>
      <c r="U173" s="326">
        <v>0.625</v>
      </c>
      <c r="V173" s="327">
        <v>0.95833333333333337</v>
      </c>
      <c r="W173" s="227">
        <f t="shared" si="89"/>
        <v>7.5</v>
      </c>
      <c r="X173" s="249">
        <f t="shared" si="90"/>
        <v>37.5</v>
      </c>
      <c r="Z173" s="244"/>
      <c r="AA173" s="228">
        <v>61120509580</v>
      </c>
      <c r="AB173" s="228" t="s">
        <v>385</v>
      </c>
      <c r="AC173" s="228" t="s">
        <v>527</v>
      </c>
      <c r="AD173" s="230" t="s">
        <v>510</v>
      </c>
      <c r="AE173" s="231" t="s">
        <v>413</v>
      </c>
      <c r="AF173" s="231" t="s">
        <v>414</v>
      </c>
      <c r="AG173" s="231" t="s">
        <v>415</v>
      </c>
      <c r="AH173" s="231" t="s">
        <v>416</v>
      </c>
      <c r="AI173" s="231" t="s">
        <v>417</v>
      </c>
      <c r="AJ173" s="231" t="s">
        <v>418</v>
      </c>
      <c r="AK173" s="231" t="s">
        <v>411</v>
      </c>
      <c r="AL173" s="231" t="s">
        <v>412</v>
      </c>
      <c r="AM173" s="231" t="s">
        <v>413</v>
      </c>
      <c r="AN173" s="309" t="s">
        <v>530</v>
      </c>
      <c r="AO173" s="309" t="s">
        <v>530</v>
      </c>
      <c r="AP173" s="309" t="s">
        <v>530</v>
      </c>
      <c r="AQ173" s="309" t="s">
        <v>530</v>
      </c>
      <c r="AR173" s="309" t="s">
        <v>530</v>
      </c>
      <c r="AS173" s="309" t="s">
        <v>530</v>
      </c>
      <c r="AT173" s="309" t="s">
        <v>530</v>
      </c>
      <c r="AU173" s="309" t="s">
        <v>530</v>
      </c>
      <c r="AV173" s="309" t="s">
        <v>530</v>
      </c>
    </row>
    <row r="174" spans="1:65" s="241" customFormat="1" ht="22.5" customHeight="1">
      <c r="B174" s="226" t="s">
        <v>531</v>
      </c>
      <c r="C174" s="247" t="s">
        <v>393</v>
      </c>
      <c r="D174" s="248" t="s">
        <v>393</v>
      </c>
      <c r="E174" s="227">
        <f t="shared" si="83"/>
        <v>0</v>
      </c>
      <c r="F174" s="326">
        <v>0.60416666666666663</v>
      </c>
      <c r="G174" s="327">
        <v>0.9375</v>
      </c>
      <c r="H174" s="227">
        <f t="shared" si="84"/>
        <v>7.5</v>
      </c>
      <c r="I174" s="326">
        <v>0.60416666666666663</v>
      </c>
      <c r="J174" s="327">
        <v>0.9375</v>
      </c>
      <c r="K174" s="227">
        <f t="shared" si="85"/>
        <v>7.5</v>
      </c>
      <c r="L174" s="326">
        <v>0.60416666666666663</v>
      </c>
      <c r="M174" s="327">
        <v>0.9375</v>
      </c>
      <c r="N174" s="227">
        <f t="shared" si="86"/>
        <v>7.5</v>
      </c>
      <c r="O174" s="326">
        <v>0.60416666666666663</v>
      </c>
      <c r="P174" s="327">
        <v>0.9375</v>
      </c>
      <c r="Q174" s="227">
        <f t="shared" si="87"/>
        <v>7.5</v>
      </c>
      <c r="R174" s="326">
        <v>0.60416666666666663</v>
      </c>
      <c r="S174" s="327">
        <v>0.9375</v>
      </c>
      <c r="T174" s="227">
        <f t="shared" si="88"/>
        <v>7.5</v>
      </c>
      <c r="U174" s="247" t="s">
        <v>393</v>
      </c>
      <c r="V174" s="248" t="s">
        <v>393</v>
      </c>
      <c r="W174" s="227">
        <f t="shared" si="89"/>
        <v>0</v>
      </c>
      <c r="X174" s="249">
        <f t="shared" si="90"/>
        <v>37.5</v>
      </c>
      <c r="Z174" s="244"/>
      <c r="AA174" s="228">
        <v>61120766143</v>
      </c>
      <c r="AB174" s="228" t="s">
        <v>380</v>
      </c>
      <c r="AC174" s="228" t="s">
        <v>527</v>
      </c>
      <c r="AD174" s="230" t="s">
        <v>510</v>
      </c>
      <c r="AE174" s="231" t="s">
        <v>414</v>
      </c>
      <c r="AF174" s="231" t="s">
        <v>415</v>
      </c>
      <c r="AG174" s="231" t="s">
        <v>416</v>
      </c>
      <c r="AH174" s="231" t="s">
        <v>417</v>
      </c>
      <c r="AI174" s="231" t="s">
        <v>418</v>
      </c>
      <c r="AJ174" s="231" t="s">
        <v>411</v>
      </c>
      <c r="AK174" s="231" t="s">
        <v>412</v>
      </c>
      <c r="AL174" s="231" t="s">
        <v>413</v>
      </c>
      <c r="AM174" s="231" t="s">
        <v>414</v>
      </c>
      <c r="AN174" s="309" t="s">
        <v>531</v>
      </c>
      <c r="AO174" s="309" t="s">
        <v>531</v>
      </c>
      <c r="AP174" s="309" t="s">
        <v>531</v>
      </c>
      <c r="AQ174" s="309" t="s">
        <v>531</v>
      </c>
      <c r="AR174" s="309" t="s">
        <v>531</v>
      </c>
      <c r="AS174" s="309" t="s">
        <v>531</v>
      </c>
      <c r="AT174" s="309" t="s">
        <v>531</v>
      </c>
      <c r="AU174" s="309" t="s">
        <v>531</v>
      </c>
      <c r="AV174" s="309" t="s">
        <v>531</v>
      </c>
    </row>
    <row r="175" spans="1:65" s="241" customFormat="1" ht="22.5" customHeight="1">
      <c r="B175" s="226" t="s">
        <v>532</v>
      </c>
      <c r="C175" s="326">
        <v>0.29166666666666669</v>
      </c>
      <c r="D175" s="327">
        <v>0.58333333333333337</v>
      </c>
      <c r="E175" s="227">
        <f t="shared" si="83"/>
        <v>6.5</v>
      </c>
      <c r="F175" s="326">
        <v>0.29166666666666669</v>
      </c>
      <c r="G175" s="327">
        <v>0.58333333333333337</v>
      </c>
      <c r="H175" s="227">
        <f t="shared" si="84"/>
        <v>6.5</v>
      </c>
      <c r="I175" s="326">
        <v>0.29166666666666669</v>
      </c>
      <c r="J175" s="327">
        <v>0.58333333333333337</v>
      </c>
      <c r="K175" s="227">
        <f t="shared" si="85"/>
        <v>6.5</v>
      </c>
      <c r="L175" s="326">
        <v>0.29166666666666669</v>
      </c>
      <c r="M175" s="327">
        <v>0.58333333333333337</v>
      </c>
      <c r="N175" s="227">
        <f t="shared" si="86"/>
        <v>6.5</v>
      </c>
      <c r="O175" s="326">
        <v>0.29166666666666669</v>
      </c>
      <c r="P175" s="327">
        <v>0.58333333333333337</v>
      </c>
      <c r="Q175" s="227">
        <f t="shared" si="87"/>
        <v>6.5</v>
      </c>
      <c r="R175" s="247" t="s">
        <v>393</v>
      </c>
      <c r="S175" s="248" t="s">
        <v>393</v>
      </c>
      <c r="T175" s="227">
        <f t="shared" si="88"/>
        <v>0</v>
      </c>
      <c r="U175" s="247" t="s">
        <v>393</v>
      </c>
      <c r="V175" s="248" t="s">
        <v>393</v>
      </c>
      <c r="W175" s="227">
        <f t="shared" si="89"/>
        <v>0</v>
      </c>
      <c r="X175" s="249">
        <f t="shared" si="90"/>
        <v>32.5</v>
      </c>
      <c r="Z175" s="244"/>
      <c r="AA175" s="228">
        <v>61120767746</v>
      </c>
      <c r="AB175" s="228" t="s">
        <v>381</v>
      </c>
      <c r="AC175" s="228" t="s">
        <v>527</v>
      </c>
      <c r="AD175" s="230" t="s">
        <v>510</v>
      </c>
      <c r="AE175" s="231" t="s">
        <v>415</v>
      </c>
      <c r="AF175" s="231" t="s">
        <v>416</v>
      </c>
      <c r="AG175" s="231" t="s">
        <v>417</v>
      </c>
      <c r="AH175" s="231" t="s">
        <v>418</v>
      </c>
      <c r="AI175" s="231" t="s">
        <v>411</v>
      </c>
      <c r="AJ175" s="231" t="s">
        <v>412</v>
      </c>
      <c r="AK175" s="231" t="s">
        <v>413</v>
      </c>
      <c r="AL175" s="231" t="s">
        <v>414</v>
      </c>
      <c r="AM175" s="231" t="s">
        <v>415</v>
      </c>
      <c r="AN175" s="309" t="s">
        <v>532</v>
      </c>
      <c r="AO175" s="309" t="s">
        <v>532</v>
      </c>
      <c r="AP175" s="309" t="s">
        <v>532</v>
      </c>
      <c r="AQ175" s="309" t="s">
        <v>532</v>
      </c>
      <c r="AR175" s="309" t="s">
        <v>532</v>
      </c>
      <c r="AS175" s="309" t="s">
        <v>532</v>
      </c>
      <c r="AT175" s="309" t="s">
        <v>532</v>
      </c>
      <c r="AU175" s="309" t="s">
        <v>532</v>
      </c>
      <c r="AV175" s="309" t="s">
        <v>532</v>
      </c>
    </row>
    <row r="176" spans="1:65" s="241" customFormat="1" ht="22.5" customHeight="1">
      <c r="B176" s="226" t="s">
        <v>533</v>
      </c>
      <c r="C176" s="247" t="s">
        <v>393</v>
      </c>
      <c r="D176" s="248" t="s">
        <v>393</v>
      </c>
      <c r="E176" s="227">
        <f t="shared" si="83"/>
        <v>0</v>
      </c>
      <c r="F176" s="247" t="s">
        <v>393</v>
      </c>
      <c r="G176" s="248" t="s">
        <v>393</v>
      </c>
      <c r="H176" s="227">
        <f t="shared" si="84"/>
        <v>0</v>
      </c>
      <c r="I176" s="247" t="s">
        <v>393</v>
      </c>
      <c r="J176" s="248" t="s">
        <v>393</v>
      </c>
      <c r="K176" s="227">
        <f t="shared" si="85"/>
        <v>0</v>
      </c>
      <c r="L176" s="247" t="s">
        <v>393</v>
      </c>
      <c r="M176" s="248" t="s">
        <v>393</v>
      </c>
      <c r="N176" s="227">
        <f t="shared" si="86"/>
        <v>0</v>
      </c>
      <c r="O176" s="247" t="s">
        <v>393</v>
      </c>
      <c r="P176" s="248" t="s">
        <v>393</v>
      </c>
      <c r="Q176" s="227">
        <f t="shared" si="87"/>
        <v>0</v>
      </c>
      <c r="R176" s="247" t="s">
        <v>393</v>
      </c>
      <c r="S176" s="248" t="s">
        <v>393</v>
      </c>
      <c r="T176" s="227">
        <f t="shared" si="88"/>
        <v>0</v>
      </c>
      <c r="U176" s="247" t="s">
        <v>393</v>
      </c>
      <c r="V176" s="248" t="s">
        <v>393</v>
      </c>
      <c r="W176" s="227">
        <f t="shared" si="89"/>
        <v>0</v>
      </c>
      <c r="X176" s="249">
        <f t="shared" si="90"/>
        <v>0</v>
      </c>
      <c r="Z176" s="244"/>
      <c r="AA176" s="228"/>
      <c r="AB176" s="228"/>
      <c r="AC176" s="228" t="s">
        <v>527</v>
      </c>
      <c r="AD176" s="230" t="s">
        <v>510</v>
      </c>
      <c r="AE176" s="231" t="s">
        <v>416</v>
      </c>
      <c r="AF176" s="231" t="s">
        <v>417</v>
      </c>
      <c r="AG176" s="231" t="s">
        <v>418</v>
      </c>
      <c r="AH176" s="231" t="s">
        <v>411</v>
      </c>
      <c r="AI176" s="231" t="s">
        <v>412</v>
      </c>
      <c r="AJ176" s="231" t="s">
        <v>413</v>
      </c>
      <c r="AK176" s="231" t="s">
        <v>414</v>
      </c>
      <c r="AL176" s="231" t="s">
        <v>415</v>
      </c>
      <c r="AM176" s="231" t="s">
        <v>416</v>
      </c>
      <c r="AN176" s="309" t="s">
        <v>533</v>
      </c>
      <c r="AO176" s="309" t="s">
        <v>533</v>
      </c>
      <c r="AP176" s="309" t="s">
        <v>533</v>
      </c>
      <c r="AQ176" s="309" t="s">
        <v>533</v>
      </c>
      <c r="AR176" s="309" t="s">
        <v>533</v>
      </c>
      <c r="AS176" s="309" t="s">
        <v>533</v>
      </c>
      <c r="AT176" s="309" t="s">
        <v>533</v>
      </c>
      <c r="AU176" s="309" t="s">
        <v>533</v>
      </c>
      <c r="AV176" s="309" t="s">
        <v>533</v>
      </c>
    </row>
    <row r="177" spans="1:65" s="241" customFormat="1" ht="22.5" customHeight="1">
      <c r="B177" s="226" t="s">
        <v>534</v>
      </c>
      <c r="C177" s="247" t="s">
        <v>393</v>
      </c>
      <c r="D177" s="248" t="s">
        <v>393</v>
      </c>
      <c r="E177" s="227">
        <f t="shared" si="83"/>
        <v>0</v>
      </c>
      <c r="F177" s="247" t="s">
        <v>393</v>
      </c>
      <c r="G177" s="248" t="s">
        <v>393</v>
      </c>
      <c r="H177" s="227">
        <f t="shared" si="84"/>
        <v>0</v>
      </c>
      <c r="I177" s="247" t="s">
        <v>393</v>
      </c>
      <c r="J177" s="248" t="s">
        <v>393</v>
      </c>
      <c r="K177" s="227">
        <f t="shared" si="85"/>
        <v>0</v>
      </c>
      <c r="L177" s="247" t="s">
        <v>393</v>
      </c>
      <c r="M177" s="248" t="s">
        <v>393</v>
      </c>
      <c r="N177" s="227">
        <f t="shared" si="86"/>
        <v>0</v>
      </c>
      <c r="O177" s="247" t="s">
        <v>393</v>
      </c>
      <c r="P177" s="248" t="s">
        <v>393</v>
      </c>
      <c r="Q177" s="227">
        <f t="shared" si="87"/>
        <v>0</v>
      </c>
      <c r="R177" s="247" t="s">
        <v>393</v>
      </c>
      <c r="S177" s="248" t="s">
        <v>393</v>
      </c>
      <c r="T177" s="227">
        <f t="shared" si="88"/>
        <v>0</v>
      </c>
      <c r="U177" s="247" t="s">
        <v>393</v>
      </c>
      <c r="V177" s="248" t="s">
        <v>393</v>
      </c>
      <c r="W177" s="227">
        <f t="shared" si="89"/>
        <v>0</v>
      </c>
      <c r="X177" s="249">
        <f t="shared" si="90"/>
        <v>0</v>
      </c>
      <c r="Z177" s="244"/>
      <c r="AA177" s="228"/>
      <c r="AB177" s="228"/>
      <c r="AC177" s="228" t="s">
        <v>527</v>
      </c>
      <c r="AD177" s="230" t="s">
        <v>510</v>
      </c>
      <c r="AE177" s="231" t="s">
        <v>417</v>
      </c>
      <c r="AF177" s="231" t="s">
        <v>418</v>
      </c>
      <c r="AG177" s="231" t="s">
        <v>411</v>
      </c>
      <c r="AH177" s="231" t="s">
        <v>412</v>
      </c>
      <c r="AI177" s="231" t="s">
        <v>413</v>
      </c>
      <c r="AJ177" s="231" t="s">
        <v>414</v>
      </c>
      <c r="AK177" s="231" t="s">
        <v>415</v>
      </c>
      <c r="AL177" s="231" t="s">
        <v>416</v>
      </c>
      <c r="AM177" s="231" t="s">
        <v>417</v>
      </c>
      <c r="AN177" s="309" t="s">
        <v>534</v>
      </c>
      <c r="AO177" s="309" t="s">
        <v>534</v>
      </c>
      <c r="AP177" s="309" t="s">
        <v>534</v>
      </c>
      <c r="AQ177" s="309" t="s">
        <v>534</v>
      </c>
      <c r="AR177" s="309" t="s">
        <v>534</v>
      </c>
      <c r="AS177" s="309" t="s">
        <v>534</v>
      </c>
      <c r="AT177" s="309" t="s">
        <v>534</v>
      </c>
      <c r="AU177" s="309" t="s">
        <v>534</v>
      </c>
      <c r="AV177" s="309" t="s">
        <v>534</v>
      </c>
    </row>
    <row r="178" spans="1:65" s="244" customFormat="1" ht="22.5" customHeight="1">
      <c r="A178" s="241"/>
      <c r="B178" s="226" t="s">
        <v>535</v>
      </c>
      <c r="C178" s="247" t="s">
        <v>393</v>
      </c>
      <c r="D178" s="248" t="s">
        <v>393</v>
      </c>
      <c r="E178" s="227">
        <f t="shared" si="83"/>
        <v>0</v>
      </c>
      <c r="F178" s="247" t="s">
        <v>393</v>
      </c>
      <c r="G178" s="248" t="s">
        <v>393</v>
      </c>
      <c r="H178" s="227">
        <f t="shared" si="84"/>
        <v>0</v>
      </c>
      <c r="I178" s="247" t="s">
        <v>393</v>
      </c>
      <c r="J178" s="248" t="s">
        <v>393</v>
      </c>
      <c r="K178" s="227">
        <f t="shared" si="85"/>
        <v>0</v>
      </c>
      <c r="L178" s="247" t="s">
        <v>393</v>
      </c>
      <c r="M178" s="248" t="s">
        <v>393</v>
      </c>
      <c r="N178" s="227">
        <f t="shared" si="86"/>
        <v>0</v>
      </c>
      <c r="O178" s="247" t="s">
        <v>393</v>
      </c>
      <c r="P178" s="248" t="s">
        <v>393</v>
      </c>
      <c r="Q178" s="227">
        <f t="shared" si="87"/>
        <v>0</v>
      </c>
      <c r="R178" s="247" t="s">
        <v>393</v>
      </c>
      <c r="S178" s="248" t="s">
        <v>393</v>
      </c>
      <c r="T178" s="227">
        <f t="shared" si="88"/>
        <v>0</v>
      </c>
      <c r="U178" s="247" t="s">
        <v>393</v>
      </c>
      <c r="V178" s="248" t="s">
        <v>393</v>
      </c>
      <c r="W178" s="227">
        <f t="shared" si="89"/>
        <v>0</v>
      </c>
      <c r="X178" s="249">
        <f t="shared" si="90"/>
        <v>0</v>
      </c>
      <c r="Y178" s="241"/>
      <c r="AA178" s="228"/>
      <c r="AB178" s="228"/>
      <c r="AC178" s="228" t="s">
        <v>527</v>
      </c>
      <c r="AD178" s="230" t="s">
        <v>510</v>
      </c>
      <c r="AE178" s="231" t="s">
        <v>418</v>
      </c>
      <c r="AF178" s="231" t="s">
        <v>411</v>
      </c>
      <c r="AG178" s="231" t="s">
        <v>412</v>
      </c>
      <c r="AH178" s="231" t="s">
        <v>413</v>
      </c>
      <c r="AI178" s="231" t="s">
        <v>414</v>
      </c>
      <c r="AJ178" s="231" t="s">
        <v>415</v>
      </c>
      <c r="AK178" s="231" t="s">
        <v>416</v>
      </c>
      <c r="AL178" s="231" t="s">
        <v>417</v>
      </c>
      <c r="AM178" s="231" t="s">
        <v>418</v>
      </c>
      <c r="AN178" s="309" t="s">
        <v>535</v>
      </c>
      <c r="AO178" s="309" t="s">
        <v>535</v>
      </c>
      <c r="AP178" s="309" t="s">
        <v>535</v>
      </c>
      <c r="AQ178" s="309" t="s">
        <v>535</v>
      </c>
      <c r="AR178" s="309" t="s">
        <v>535</v>
      </c>
      <c r="AS178" s="309" t="s">
        <v>535</v>
      </c>
      <c r="AT178" s="309" t="s">
        <v>535</v>
      </c>
      <c r="AU178" s="309" t="s">
        <v>535</v>
      </c>
      <c r="AV178" s="309" t="s">
        <v>535</v>
      </c>
      <c r="AW178" s="241"/>
      <c r="AX178" s="241"/>
      <c r="AY178" s="241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</row>
    <row r="179" spans="1:65" s="241" customFormat="1" ht="22.5" customHeight="1">
      <c r="B179" s="226" t="s">
        <v>536</v>
      </c>
      <c r="C179" s="247" t="s">
        <v>393</v>
      </c>
      <c r="D179" s="248" t="s">
        <v>393</v>
      </c>
      <c r="E179" s="227">
        <f t="shared" si="83"/>
        <v>0</v>
      </c>
      <c r="F179" s="247" t="s">
        <v>393</v>
      </c>
      <c r="G179" s="248" t="s">
        <v>393</v>
      </c>
      <c r="H179" s="227">
        <f t="shared" si="84"/>
        <v>0</v>
      </c>
      <c r="I179" s="247" t="s">
        <v>393</v>
      </c>
      <c r="J179" s="248" t="s">
        <v>393</v>
      </c>
      <c r="K179" s="227">
        <f t="shared" si="85"/>
        <v>0</v>
      </c>
      <c r="L179" s="247" t="s">
        <v>393</v>
      </c>
      <c r="M179" s="248" t="s">
        <v>393</v>
      </c>
      <c r="N179" s="227">
        <f t="shared" si="86"/>
        <v>0</v>
      </c>
      <c r="O179" s="247" t="s">
        <v>393</v>
      </c>
      <c r="P179" s="248" t="s">
        <v>393</v>
      </c>
      <c r="Q179" s="227">
        <f t="shared" si="87"/>
        <v>0</v>
      </c>
      <c r="R179" s="247" t="s">
        <v>393</v>
      </c>
      <c r="S179" s="248" t="s">
        <v>393</v>
      </c>
      <c r="T179" s="227">
        <f t="shared" si="88"/>
        <v>0</v>
      </c>
      <c r="U179" s="247" t="s">
        <v>393</v>
      </c>
      <c r="V179" s="248" t="s">
        <v>393</v>
      </c>
      <c r="W179" s="227">
        <f t="shared" si="89"/>
        <v>0</v>
      </c>
      <c r="X179" s="249">
        <f t="shared" si="90"/>
        <v>0</v>
      </c>
      <c r="Z179" s="244"/>
      <c r="AA179" s="228"/>
      <c r="AB179" s="228"/>
      <c r="AC179" s="228" t="s">
        <v>527</v>
      </c>
      <c r="AD179" s="230" t="s">
        <v>510</v>
      </c>
      <c r="AE179" s="231" t="s">
        <v>411</v>
      </c>
      <c r="AF179" s="231" t="s">
        <v>412</v>
      </c>
      <c r="AG179" s="231" t="s">
        <v>413</v>
      </c>
      <c r="AH179" s="231" t="s">
        <v>414</v>
      </c>
      <c r="AI179" s="231" t="s">
        <v>415</v>
      </c>
      <c r="AJ179" s="231" t="s">
        <v>416</v>
      </c>
      <c r="AK179" s="231" t="s">
        <v>417</v>
      </c>
      <c r="AL179" s="231" t="s">
        <v>418</v>
      </c>
      <c r="AM179" s="231" t="s">
        <v>411</v>
      </c>
      <c r="AN179" s="309" t="s">
        <v>536</v>
      </c>
      <c r="AO179" s="309" t="s">
        <v>536</v>
      </c>
      <c r="AP179" s="309" t="s">
        <v>536</v>
      </c>
      <c r="AQ179" s="309" t="s">
        <v>536</v>
      </c>
      <c r="AR179" s="309" t="s">
        <v>536</v>
      </c>
      <c r="AS179" s="309" t="s">
        <v>536</v>
      </c>
      <c r="AT179" s="309" t="s">
        <v>536</v>
      </c>
      <c r="AU179" s="309" t="s">
        <v>536</v>
      </c>
      <c r="AV179" s="309" t="s">
        <v>536</v>
      </c>
    </row>
    <row r="180" spans="1:65" s="241" customFormat="1" ht="22.5" customHeight="1">
      <c r="B180" s="226" t="s">
        <v>537</v>
      </c>
      <c r="C180" s="247" t="s">
        <v>393</v>
      </c>
      <c r="D180" s="248" t="s">
        <v>393</v>
      </c>
      <c r="E180" s="227">
        <f t="shared" si="83"/>
        <v>0</v>
      </c>
      <c r="F180" s="247" t="s">
        <v>393</v>
      </c>
      <c r="G180" s="248" t="s">
        <v>393</v>
      </c>
      <c r="H180" s="227">
        <f t="shared" si="84"/>
        <v>0</v>
      </c>
      <c r="I180" s="247" t="s">
        <v>393</v>
      </c>
      <c r="J180" s="248" t="s">
        <v>393</v>
      </c>
      <c r="K180" s="227">
        <f t="shared" si="85"/>
        <v>0</v>
      </c>
      <c r="L180" s="247" t="s">
        <v>393</v>
      </c>
      <c r="M180" s="248" t="s">
        <v>393</v>
      </c>
      <c r="N180" s="227">
        <f t="shared" si="86"/>
        <v>0</v>
      </c>
      <c r="O180" s="247" t="s">
        <v>393</v>
      </c>
      <c r="P180" s="248" t="s">
        <v>393</v>
      </c>
      <c r="Q180" s="227">
        <f t="shared" si="87"/>
        <v>0</v>
      </c>
      <c r="R180" s="247" t="s">
        <v>393</v>
      </c>
      <c r="S180" s="248" t="s">
        <v>393</v>
      </c>
      <c r="T180" s="227">
        <f t="shared" si="88"/>
        <v>0</v>
      </c>
      <c r="U180" s="247" t="s">
        <v>393</v>
      </c>
      <c r="V180" s="248" t="s">
        <v>393</v>
      </c>
      <c r="W180" s="227">
        <f t="shared" si="89"/>
        <v>0</v>
      </c>
      <c r="X180" s="249">
        <f t="shared" si="90"/>
        <v>0</v>
      </c>
      <c r="Z180" s="244"/>
      <c r="AA180" s="228"/>
      <c r="AB180" s="228"/>
      <c r="AC180" s="228" t="s">
        <v>527</v>
      </c>
      <c r="AD180" s="230" t="s">
        <v>510</v>
      </c>
      <c r="AE180" s="231" t="s">
        <v>412</v>
      </c>
      <c r="AF180" s="231" t="s">
        <v>413</v>
      </c>
      <c r="AG180" s="231" t="s">
        <v>414</v>
      </c>
      <c r="AH180" s="231" t="s">
        <v>415</v>
      </c>
      <c r="AI180" s="231" t="s">
        <v>416</v>
      </c>
      <c r="AJ180" s="231" t="s">
        <v>417</v>
      </c>
      <c r="AK180" s="231" t="s">
        <v>418</v>
      </c>
      <c r="AL180" s="231" t="s">
        <v>411</v>
      </c>
      <c r="AM180" s="231" t="s">
        <v>412</v>
      </c>
      <c r="AN180" s="309" t="s">
        <v>537</v>
      </c>
      <c r="AO180" s="309" t="s">
        <v>537</v>
      </c>
      <c r="AP180" s="309" t="s">
        <v>537</v>
      </c>
      <c r="AQ180" s="309" t="s">
        <v>537</v>
      </c>
      <c r="AR180" s="309" t="s">
        <v>537</v>
      </c>
      <c r="AS180" s="309" t="s">
        <v>537</v>
      </c>
      <c r="AT180" s="309" t="s">
        <v>537</v>
      </c>
      <c r="AU180" s="309" t="s">
        <v>537</v>
      </c>
      <c r="AV180" s="309" t="s">
        <v>537</v>
      </c>
    </row>
    <row r="181" spans="1:65" s="241" customFormat="1" ht="22.5" customHeight="1">
      <c r="B181" s="226" t="s">
        <v>538</v>
      </c>
      <c r="C181" s="247" t="s">
        <v>393</v>
      </c>
      <c r="D181" s="248" t="s">
        <v>393</v>
      </c>
      <c r="E181" s="227">
        <f t="shared" si="83"/>
        <v>0</v>
      </c>
      <c r="F181" s="247" t="s">
        <v>393</v>
      </c>
      <c r="G181" s="248" t="s">
        <v>393</v>
      </c>
      <c r="H181" s="227">
        <f t="shared" si="84"/>
        <v>0</v>
      </c>
      <c r="I181" s="247" t="s">
        <v>393</v>
      </c>
      <c r="J181" s="248" t="s">
        <v>393</v>
      </c>
      <c r="K181" s="227">
        <f t="shared" si="85"/>
        <v>0</v>
      </c>
      <c r="L181" s="247" t="s">
        <v>393</v>
      </c>
      <c r="M181" s="248" t="s">
        <v>393</v>
      </c>
      <c r="N181" s="227">
        <f t="shared" si="86"/>
        <v>0</v>
      </c>
      <c r="O181" s="247" t="s">
        <v>393</v>
      </c>
      <c r="P181" s="248" t="s">
        <v>393</v>
      </c>
      <c r="Q181" s="227">
        <f t="shared" si="87"/>
        <v>0</v>
      </c>
      <c r="R181" s="247" t="s">
        <v>393</v>
      </c>
      <c r="S181" s="248" t="s">
        <v>393</v>
      </c>
      <c r="T181" s="227">
        <f t="shared" si="88"/>
        <v>0</v>
      </c>
      <c r="U181" s="247" t="s">
        <v>393</v>
      </c>
      <c r="V181" s="248" t="s">
        <v>393</v>
      </c>
      <c r="W181" s="227">
        <f t="shared" si="89"/>
        <v>0</v>
      </c>
      <c r="X181" s="249">
        <f t="shared" si="90"/>
        <v>0</v>
      </c>
      <c r="Z181" s="244"/>
      <c r="AA181" s="228"/>
      <c r="AB181" s="228"/>
      <c r="AC181" s="228" t="s">
        <v>527</v>
      </c>
      <c r="AD181" s="230" t="s">
        <v>510</v>
      </c>
      <c r="AE181" s="231" t="s">
        <v>413</v>
      </c>
      <c r="AF181" s="231" t="s">
        <v>414</v>
      </c>
      <c r="AG181" s="231" t="s">
        <v>415</v>
      </c>
      <c r="AH181" s="231" t="s">
        <v>416</v>
      </c>
      <c r="AI181" s="231" t="s">
        <v>417</v>
      </c>
      <c r="AJ181" s="231" t="s">
        <v>418</v>
      </c>
      <c r="AK181" s="231" t="s">
        <v>411</v>
      </c>
      <c r="AL181" s="231" t="s">
        <v>412</v>
      </c>
      <c r="AM181" s="231" t="s">
        <v>413</v>
      </c>
      <c r="AN181" s="309" t="s">
        <v>538</v>
      </c>
      <c r="AO181" s="309" t="s">
        <v>538</v>
      </c>
      <c r="AP181" s="309" t="s">
        <v>538</v>
      </c>
      <c r="AQ181" s="309" t="s">
        <v>538</v>
      </c>
      <c r="AR181" s="309" t="s">
        <v>538</v>
      </c>
      <c r="AS181" s="309" t="s">
        <v>538</v>
      </c>
      <c r="AT181" s="309" t="s">
        <v>538</v>
      </c>
      <c r="AU181" s="309" t="s">
        <v>538</v>
      </c>
      <c r="AV181" s="309" t="s">
        <v>538</v>
      </c>
    </row>
    <row r="182" spans="1:65" s="241" customFormat="1" ht="22.5" customHeight="1">
      <c r="B182" s="226" t="s">
        <v>539</v>
      </c>
      <c r="C182" s="247" t="s">
        <v>393</v>
      </c>
      <c r="D182" s="248" t="s">
        <v>393</v>
      </c>
      <c r="E182" s="227">
        <f t="shared" si="83"/>
        <v>0</v>
      </c>
      <c r="F182" s="247" t="s">
        <v>393</v>
      </c>
      <c r="G182" s="248" t="s">
        <v>393</v>
      </c>
      <c r="H182" s="227">
        <f t="shared" si="84"/>
        <v>0</v>
      </c>
      <c r="I182" s="247" t="s">
        <v>393</v>
      </c>
      <c r="J182" s="248" t="s">
        <v>393</v>
      </c>
      <c r="K182" s="227">
        <f t="shared" si="85"/>
        <v>0</v>
      </c>
      <c r="L182" s="247" t="s">
        <v>393</v>
      </c>
      <c r="M182" s="248" t="s">
        <v>393</v>
      </c>
      <c r="N182" s="227">
        <f t="shared" si="86"/>
        <v>0</v>
      </c>
      <c r="O182" s="247" t="s">
        <v>393</v>
      </c>
      <c r="P182" s="248" t="s">
        <v>393</v>
      </c>
      <c r="Q182" s="227">
        <f t="shared" si="87"/>
        <v>0</v>
      </c>
      <c r="R182" s="247" t="s">
        <v>393</v>
      </c>
      <c r="S182" s="248" t="s">
        <v>393</v>
      </c>
      <c r="T182" s="227">
        <f t="shared" si="88"/>
        <v>0</v>
      </c>
      <c r="U182" s="247" t="s">
        <v>393</v>
      </c>
      <c r="V182" s="248" t="s">
        <v>393</v>
      </c>
      <c r="W182" s="227">
        <f t="shared" si="89"/>
        <v>0</v>
      </c>
      <c r="X182" s="249">
        <f t="shared" si="90"/>
        <v>0</v>
      </c>
      <c r="Z182" s="244"/>
      <c r="AA182" s="228"/>
      <c r="AB182" s="228"/>
      <c r="AC182" s="228" t="s">
        <v>527</v>
      </c>
      <c r="AD182" s="230" t="s">
        <v>510</v>
      </c>
      <c r="AE182" s="231" t="s">
        <v>414</v>
      </c>
      <c r="AF182" s="231" t="s">
        <v>415</v>
      </c>
      <c r="AG182" s="231" t="s">
        <v>416</v>
      </c>
      <c r="AH182" s="231" t="s">
        <v>417</v>
      </c>
      <c r="AI182" s="231" t="s">
        <v>418</v>
      </c>
      <c r="AJ182" s="231" t="s">
        <v>411</v>
      </c>
      <c r="AK182" s="231" t="s">
        <v>412</v>
      </c>
      <c r="AL182" s="231" t="s">
        <v>413</v>
      </c>
      <c r="AM182" s="231" t="s">
        <v>414</v>
      </c>
      <c r="AN182" s="309" t="s">
        <v>539</v>
      </c>
      <c r="AO182" s="309" t="s">
        <v>539</v>
      </c>
      <c r="AP182" s="309" t="s">
        <v>539</v>
      </c>
      <c r="AQ182" s="309" t="s">
        <v>539</v>
      </c>
      <c r="AR182" s="309" t="s">
        <v>539</v>
      </c>
      <c r="AS182" s="309" t="s">
        <v>539</v>
      </c>
      <c r="AT182" s="309" t="s">
        <v>539</v>
      </c>
      <c r="AU182" s="309" t="s">
        <v>539</v>
      </c>
      <c r="AV182" s="309" t="s">
        <v>539</v>
      </c>
    </row>
    <row r="183" spans="1:65" s="241" customFormat="1" ht="22.5" customHeight="1">
      <c r="B183" s="226" t="s">
        <v>540</v>
      </c>
      <c r="C183" s="247" t="s">
        <v>393</v>
      </c>
      <c r="D183" s="248" t="s">
        <v>393</v>
      </c>
      <c r="E183" s="227">
        <f t="shared" si="83"/>
        <v>0</v>
      </c>
      <c r="F183" s="247" t="s">
        <v>393</v>
      </c>
      <c r="G183" s="248" t="s">
        <v>393</v>
      </c>
      <c r="H183" s="227">
        <f t="shared" si="84"/>
        <v>0</v>
      </c>
      <c r="I183" s="247" t="s">
        <v>393</v>
      </c>
      <c r="J183" s="248" t="s">
        <v>393</v>
      </c>
      <c r="K183" s="227">
        <f t="shared" si="85"/>
        <v>0</v>
      </c>
      <c r="L183" s="247" t="s">
        <v>393</v>
      </c>
      <c r="M183" s="248" t="s">
        <v>393</v>
      </c>
      <c r="N183" s="227">
        <f t="shared" si="86"/>
        <v>0</v>
      </c>
      <c r="O183" s="247" t="s">
        <v>393</v>
      </c>
      <c r="P183" s="248" t="s">
        <v>393</v>
      </c>
      <c r="Q183" s="227">
        <f t="shared" si="87"/>
        <v>0</v>
      </c>
      <c r="R183" s="247" t="s">
        <v>393</v>
      </c>
      <c r="S183" s="248" t="s">
        <v>393</v>
      </c>
      <c r="T183" s="227">
        <f t="shared" si="88"/>
        <v>0</v>
      </c>
      <c r="U183" s="247" t="s">
        <v>393</v>
      </c>
      <c r="V183" s="248" t="s">
        <v>393</v>
      </c>
      <c r="W183" s="227">
        <f t="shared" si="89"/>
        <v>0</v>
      </c>
      <c r="X183" s="249">
        <f t="shared" si="90"/>
        <v>0</v>
      </c>
      <c r="Z183" s="244"/>
      <c r="AA183" s="228"/>
      <c r="AB183" s="228"/>
      <c r="AC183" s="228" t="s">
        <v>527</v>
      </c>
      <c r="AD183" s="230" t="s">
        <v>510</v>
      </c>
      <c r="AE183" s="231" t="s">
        <v>415</v>
      </c>
      <c r="AF183" s="231" t="s">
        <v>416</v>
      </c>
      <c r="AG183" s="231" t="s">
        <v>417</v>
      </c>
      <c r="AH183" s="231" t="s">
        <v>418</v>
      </c>
      <c r="AI183" s="231" t="s">
        <v>411</v>
      </c>
      <c r="AJ183" s="231" t="s">
        <v>412</v>
      </c>
      <c r="AK183" s="231" t="s">
        <v>413</v>
      </c>
      <c r="AL183" s="231" t="s">
        <v>414</v>
      </c>
      <c r="AM183" s="231" t="s">
        <v>415</v>
      </c>
      <c r="AN183" s="309" t="s">
        <v>540</v>
      </c>
      <c r="AO183" s="309" t="s">
        <v>540</v>
      </c>
      <c r="AP183" s="309" t="s">
        <v>540</v>
      </c>
      <c r="AQ183" s="309" t="s">
        <v>540</v>
      </c>
      <c r="AR183" s="309" t="s">
        <v>540</v>
      </c>
      <c r="AS183" s="309" t="s">
        <v>540</v>
      </c>
      <c r="AT183" s="309" t="s">
        <v>540</v>
      </c>
      <c r="AU183" s="309" t="s">
        <v>540</v>
      </c>
      <c r="AV183" s="309" t="s">
        <v>540</v>
      </c>
    </row>
    <row r="184" spans="1:65" s="241" customFormat="1" ht="22.5" customHeight="1">
      <c r="B184" s="226" t="s">
        <v>541</v>
      </c>
      <c r="C184" s="247" t="s">
        <v>393</v>
      </c>
      <c r="D184" s="248" t="s">
        <v>393</v>
      </c>
      <c r="E184" s="227">
        <f t="shared" si="83"/>
        <v>0</v>
      </c>
      <c r="F184" s="247" t="s">
        <v>393</v>
      </c>
      <c r="G184" s="248" t="s">
        <v>393</v>
      </c>
      <c r="H184" s="227">
        <f t="shared" si="84"/>
        <v>0</v>
      </c>
      <c r="I184" s="247" t="s">
        <v>393</v>
      </c>
      <c r="J184" s="248" t="s">
        <v>393</v>
      </c>
      <c r="K184" s="227">
        <f t="shared" si="85"/>
        <v>0</v>
      </c>
      <c r="L184" s="247" t="s">
        <v>393</v>
      </c>
      <c r="M184" s="248" t="s">
        <v>393</v>
      </c>
      <c r="N184" s="227">
        <f t="shared" si="86"/>
        <v>0</v>
      </c>
      <c r="O184" s="247" t="s">
        <v>393</v>
      </c>
      <c r="P184" s="248" t="s">
        <v>393</v>
      </c>
      <c r="Q184" s="227">
        <f t="shared" si="87"/>
        <v>0</v>
      </c>
      <c r="R184" s="247" t="s">
        <v>393</v>
      </c>
      <c r="S184" s="248" t="s">
        <v>393</v>
      </c>
      <c r="T184" s="227">
        <f t="shared" si="88"/>
        <v>0</v>
      </c>
      <c r="U184" s="247" t="s">
        <v>393</v>
      </c>
      <c r="V184" s="248" t="s">
        <v>393</v>
      </c>
      <c r="W184" s="227">
        <f t="shared" si="89"/>
        <v>0</v>
      </c>
      <c r="X184" s="249">
        <f t="shared" si="90"/>
        <v>0</v>
      </c>
      <c r="Z184" s="244"/>
      <c r="AA184" s="228"/>
      <c r="AB184" s="228"/>
      <c r="AC184" s="228" t="s">
        <v>527</v>
      </c>
      <c r="AD184" s="230" t="s">
        <v>510</v>
      </c>
      <c r="AE184" s="231" t="s">
        <v>416</v>
      </c>
      <c r="AF184" s="231" t="s">
        <v>417</v>
      </c>
      <c r="AG184" s="231" t="s">
        <v>418</v>
      </c>
      <c r="AH184" s="231" t="s">
        <v>411</v>
      </c>
      <c r="AI184" s="231" t="s">
        <v>412</v>
      </c>
      <c r="AJ184" s="231" t="s">
        <v>413</v>
      </c>
      <c r="AK184" s="231" t="s">
        <v>414</v>
      </c>
      <c r="AL184" s="231" t="s">
        <v>415</v>
      </c>
      <c r="AM184" s="231" t="s">
        <v>416</v>
      </c>
      <c r="AN184" s="309" t="s">
        <v>541</v>
      </c>
      <c r="AO184" s="309" t="s">
        <v>541</v>
      </c>
      <c r="AP184" s="309" t="s">
        <v>541</v>
      </c>
      <c r="AQ184" s="309" t="s">
        <v>541</v>
      </c>
      <c r="AR184" s="309" t="s">
        <v>541</v>
      </c>
      <c r="AS184" s="309" t="s">
        <v>541</v>
      </c>
      <c r="AT184" s="309" t="s">
        <v>541</v>
      </c>
      <c r="AU184" s="309" t="s">
        <v>541</v>
      </c>
      <c r="AV184" s="309" t="s">
        <v>541</v>
      </c>
    </row>
    <row r="185" spans="1:65" s="244" customFormat="1" ht="22.5" customHeight="1">
      <c r="A185" s="241"/>
      <c r="B185" s="238"/>
      <c r="C185" s="1251">
        <f>SUM(E171:E184)</f>
        <v>27</v>
      </c>
      <c r="D185" s="1252"/>
      <c r="E185" s="250"/>
      <c r="F185" s="1251">
        <f>SUM(H171:H184)</f>
        <v>34.5</v>
      </c>
      <c r="G185" s="1252"/>
      <c r="H185" s="250"/>
      <c r="I185" s="1251">
        <f>SUM(K171:K184)</f>
        <v>34.5</v>
      </c>
      <c r="J185" s="1252"/>
      <c r="K185" s="250"/>
      <c r="L185" s="1251">
        <f>SUM(N171:N184)</f>
        <v>34.5</v>
      </c>
      <c r="M185" s="1252"/>
      <c r="N185" s="250"/>
      <c r="O185" s="1251">
        <f>SUM(Q171:Q184)</f>
        <v>14</v>
      </c>
      <c r="P185" s="1252"/>
      <c r="Q185" s="250"/>
      <c r="R185" s="1251">
        <f>SUM(T171:T183)</f>
        <v>14</v>
      </c>
      <c r="S185" s="1252"/>
      <c r="T185" s="250"/>
      <c r="U185" s="1251">
        <f>SUM(W171:W184)</f>
        <v>14</v>
      </c>
      <c r="V185" s="1252"/>
      <c r="W185" s="250"/>
      <c r="X185" s="251">
        <f>SUM(X171:X184)</f>
        <v>172.5</v>
      </c>
      <c r="Y185" s="241"/>
      <c r="AA185" s="245"/>
      <c r="AB185" s="245"/>
      <c r="AC185" s="245"/>
      <c r="AD185" s="245"/>
      <c r="AE185" s="245"/>
      <c r="AF185" s="245"/>
      <c r="AG185" s="245"/>
      <c r="AH185" s="245"/>
      <c r="AI185" s="245"/>
      <c r="AJ185" s="245"/>
      <c r="AK185" s="245"/>
      <c r="AL185" s="245"/>
      <c r="AM185" s="245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</row>
    <row r="186" spans="1:65" s="241" customFormat="1" ht="22.5" customHeight="1" thickBot="1">
      <c r="A186" s="252"/>
      <c r="B186" s="253"/>
      <c r="C186" s="253"/>
      <c r="D186" s="253"/>
      <c r="E186" s="253"/>
      <c r="F186" s="253"/>
      <c r="G186" s="253"/>
      <c r="H186" s="253"/>
      <c r="I186" s="253"/>
      <c r="J186" s="253"/>
      <c r="K186" s="253"/>
      <c r="L186" s="253"/>
      <c r="M186" s="253"/>
      <c r="N186" s="253"/>
      <c r="O186" s="253"/>
      <c r="P186" s="253"/>
      <c r="Q186" s="253"/>
      <c r="R186" s="253"/>
      <c r="S186" s="253"/>
      <c r="T186" s="253"/>
      <c r="U186" s="253"/>
      <c r="V186" s="253"/>
      <c r="W186" s="253"/>
      <c r="X186" s="335">
        <f>SUM(C185:V185)</f>
        <v>172.5</v>
      </c>
      <c r="Y186" s="253"/>
      <c r="Z186" s="253"/>
      <c r="AA186" s="253"/>
      <c r="AB186" s="253"/>
      <c r="AC186" s="253"/>
      <c r="AD186" s="253"/>
      <c r="AE186" s="253"/>
      <c r="AF186" s="253"/>
      <c r="AG186" s="253"/>
      <c r="AH186" s="253"/>
      <c r="AI186" s="253"/>
      <c r="AJ186" s="253"/>
      <c r="AK186" s="253"/>
      <c r="AL186" s="253"/>
      <c r="AM186" s="253"/>
      <c r="AN186" s="253"/>
      <c r="AO186" s="253"/>
      <c r="AP186" s="253"/>
      <c r="AQ186" s="253"/>
      <c r="AR186" s="253"/>
      <c r="AS186" s="253"/>
      <c r="AT186" s="253"/>
      <c r="AU186" s="253"/>
      <c r="AV186" s="253"/>
    </row>
    <row r="187" spans="1:65" ht="22.5" customHeight="1" thickTop="1">
      <c r="A187" s="192"/>
      <c r="B187" s="195"/>
      <c r="C187" s="196"/>
      <c r="D187" s="196"/>
      <c r="E187" s="196"/>
      <c r="F187" s="195"/>
      <c r="G187" s="197"/>
      <c r="H187" s="197"/>
      <c r="I187" s="197"/>
      <c r="J187" s="197"/>
      <c r="K187" s="197"/>
      <c r="L187" s="197"/>
      <c r="M187" s="196"/>
      <c r="N187" s="196"/>
      <c r="O187" s="196"/>
      <c r="P187" s="196"/>
      <c r="Q187" s="196"/>
      <c r="R187" s="196"/>
      <c r="S187" s="196"/>
      <c r="T187" s="196"/>
      <c r="U187" s="196"/>
      <c r="V187" s="196"/>
      <c r="W187" s="196"/>
      <c r="X187" s="196"/>
      <c r="Y187" s="196"/>
      <c r="Z187" s="196"/>
      <c r="AA187" s="196"/>
      <c r="AB187" s="196"/>
      <c r="AC187" s="196"/>
      <c r="AD187" s="196"/>
      <c r="AE187" s="196"/>
      <c r="AF187" s="196"/>
      <c r="AG187" s="196"/>
      <c r="AH187" s="196"/>
      <c r="AI187" s="196"/>
      <c r="AJ187" s="196"/>
      <c r="AK187" s="196"/>
      <c r="AL187" s="196"/>
      <c r="AM187" s="196"/>
      <c r="AN187" s="196"/>
      <c r="AO187" s="196"/>
      <c r="AP187" s="196"/>
      <c r="AQ187" s="196"/>
      <c r="AR187" s="196"/>
      <c r="AS187" s="196"/>
      <c r="AT187" s="196"/>
      <c r="AU187" s="196"/>
      <c r="AV187" s="196"/>
    </row>
    <row r="188" spans="1:65" ht="22.5" customHeight="1">
      <c r="B188" s="202" t="s">
        <v>419</v>
      </c>
      <c r="C188" s="191"/>
      <c r="D188" s="191"/>
      <c r="E188" s="206"/>
      <c r="F188" s="191"/>
      <c r="G188" s="191"/>
      <c r="H188" s="206"/>
      <c r="I188" s="191"/>
      <c r="J188" s="191"/>
      <c r="K188" s="206"/>
      <c r="L188" s="191"/>
      <c r="M188" s="191"/>
      <c r="N188" s="206"/>
      <c r="O188" s="191"/>
      <c r="P188" s="191"/>
      <c r="Q188" s="206"/>
      <c r="R188" s="191"/>
      <c r="S188" s="191"/>
      <c r="T188" s="206"/>
      <c r="U188" s="191"/>
      <c r="V188" s="191"/>
      <c r="W188" s="206"/>
      <c r="X188" s="191"/>
      <c r="Y188" s="191"/>
      <c r="Z188" s="192"/>
      <c r="AA188" s="191"/>
      <c r="AB188" s="191"/>
      <c r="AC188" s="191"/>
      <c r="AD188" s="191"/>
      <c r="AE188" s="191"/>
      <c r="AF188" s="191"/>
      <c r="AG188" s="186"/>
      <c r="AH188" s="186"/>
      <c r="AI188" s="186"/>
      <c r="AJ188" s="186"/>
      <c r="AK188" s="186"/>
      <c r="AL188" s="186"/>
      <c r="AM188" s="186"/>
      <c r="AN188" s="186"/>
      <c r="AO188" s="186"/>
      <c r="AP188" s="186"/>
      <c r="AQ188" s="191"/>
      <c r="AR188" s="191"/>
      <c r="AS188" s="191"/>
      <c r="AT188" s="191"/>
      <c r="AU188" s="186"/>
      <c r="AV188" s="186"/>
    </row>
    <row r="189" spans="1:65" ht="22.5" customHeight="1">
      <c r="B189" s="203"/>
      <c r="C189" s="1278" t="s">
        <v>37</v>
      </c>
      <c r="D189" s="1279"/>
      <c r="E189" s="207"/>
      <c r="F189" s="1278" t="s">
        <v>38</v>
      </c>
      <c r="G189" s="1279"/>
      <c r="H189" s="207"/>
      <c r="I189" s="1278" t="s">
        <v>39</v>
      </c>
      <c r="J189" s="1279"/>
      <c r="K189" s="207"/>
      <c r="L189" s="1278" t="s">
        <v>40</v>
      </c>
      <c r="M189" s="1279"/>
      <c r="N189" s="207"/>
      <c r="O189" s="1278" t="s">
        <v>41</v>
      </c>
      <c r="P189" s="1279"/>
      <c r="Q189" s="207"/>
      <c r="R189" s="1278" t="s">
        <v>42</v>
      </c>
      <c r="S189" s="1279"/>
      <c r="T189" s="207"/>
      <c r="U189" s="1278" t="s">
        <v>43</v>
      </c>
      <c r="V189" s="1279"/>
      <c r="W189" s="208"/>
      <c r="X189" s="191"/>
      <c r="Y189" s="191"/>
      <c r="Z189" s="192"/>
      <c r="AA189" s="191"/>
      <c r="AB189" s="191"/>
      <c r="AC189" s="191"/>
      <c r="AD189" s="191"/>
      <c r="AE189" s="191"/>
      <c r="AF189" s="191"/>
      <c r="AG189" s="186"/>
      <c r="AH189" s="186"/>
      <c r="AI189" s="186"/>
      <c r="AJ189" s="186"/>
      <c r="AK189" s="186"/>
      <c r="AL189" s="186"/>
      <c r="AM189" s="186"/>
      <c r="AN189" s="186"/>
      <c r="AO189" s="186"/>
      <c r="AP189" s="186"/>
      <c r="AQ189" s="191"/>
      <c r="AR189" s="191"/>
      <c r="AS189" s="191"/>
      <c r="AT189" s="191"/>
      <c r="AU189" s="186"/>
      <c r="AV189" s="186"/>
    </row>
    <row r="190" spans="1:65" ht="22.5" customHeight="1">
      <c r="B190" s="204" t="s">
        <v>242</v>
      </c>
      <c r="C190" s="1280">
        <f>C42+C61+C90+C144+C13+C20+C81+C165+C185</f>
        <v>514.6</v>
      </c>
      <c r="D190" s="1281"/>
      <c r="E190" s="209"/>
      <c r="F190" s="1280">
        <f>F42+F61+F90+F144+F185+F165+F81+F20+F13</f>
        <v>507.8</v>
      </c>
      <c r="G190" s="1281"/>
      <c r="H190" s="209"/>
      <c r="I190" s="1280">
        <f>I42+I61+I90+I144+I185+I165+I81+I20+I13</f>
        <v>504.1</v>
      </c>
      <c r="J190" s="1281"/>
      <c r="K190" s="209"/>
      <c r="L190" s="1280">
        <f>L42+L61+L90+L144+L185+L165+L81+L20+L13</f>
        <v>536.29999999999995</v>
      </c>
      <c r="M190" s="1281"/>
      <c r="N190" s="209"/>
      <c r="O190" s="1280">
        <f>O42+O61+O90+O144+O185+O165+O81+O20+O13</f>
        <v>451.7</v>
      </c>
      <c r="P190" s="1281"/>
      <c r="Q190" s="209"/>
      <c r="R190" s="1280">
        <f>R42+R61+R90+R144+R185+R81+R20+R13+R165</f>
        <v>471.8</v>
      </c>
      <c r="S190" s="1281"/>
      <c r="T190" s="209"/>
      <c r="U190" s="1280">
        <f>U42+U61+U90+U144+U185+U165+U81+U20+U13</f>
        <v>525.4</v>
      </c>
      <c r="V190" s="1281"/>
      <c r="W190" s="209"/>
      <c r="X190" s="205">
        <f>X13+X20+X81+X165+X42+X61+X90+X144+X185</f>
        <v>3511.7</v>
      </c>
      <c r="Y190" s="191"/>
      <c r="Z190" s="210" t="s">
        <v>420</v>
      </c>
      <c r="AA190" s="191"/>
      <c r="AB190" s="191"/>
      <c r="AC190" s="191"/>
      <c r="AD190" s="191"/>
      <c r="AE190" s="191"/>
      <c r="AF190" s="191"/>
      <c r="AG190" s="186"/>
      <c r="AH190" s="186"/>
      <c r="AI190" s="186"/>
      <c r="AJ190" s="186"/>
      <c r="AK190" s="186"/>
      <c r="AL190" s="186"/>
      <c r="AM190" s="186"/>
      <c r="AN190" s="186"/>
      <c r="AO190" s="186"/>
      <c r="AP190" s="186"/>
      <c r="AQ190" s="191"/>
      <c r="AR190" s="191"/>
      <c r="AS190" s="191"/>
      <c r="AT190" s="191"/>
      <c r="AU190" s="186"/>
      <c r="AV190" s="186"/>
    </row>
    <row r="191" spans="1:65" ht="22.5" customHeight="1">
      <c r="B191" s="191"/>
      <c r="C191" s="191"/>
      <c r="D191" s="191"/>
      <c r="E191" s="206"/>
      <c r="F191" s="191"/>
      <c r="G191" s="191"/>
      <c r="H191" s="206"/>
      <c r="I191" s="191"/>
      <c r="J191" s="191"/>
      <c r="K191" s="206"/>
      <c r="L191" s="191"/>
      <c r="M191" s="191"/>
      <c r="N191" s="206"/>
      <c r="O191" s="191"/>
      <c r="P191" s="191"/>
      <c r="Q191" s="206"/>
      <c r="R191" s="191"/>
      <c r="S191" s="191"/>
      <c r="T191" s="206"/>
      <c r="U191" s="1269"/>
      <c r="V191" s="1269"/>
      <c r="W191" s="206"/>
      <c r="X191" s="205">
        <f>ROUNDUP((C190+F190+I190+L190+O190+R190+U190),1)</f>
        <v>3511.7</v>
      </c>
      <c r="Y191" s="211" t="s">
        <v>421</v>
      </c>
      <c r="Z191" s="212" t="str">
        <f>IF((X190-X191=0),"OK","ERROR")</f>
        <v>OK</v>
      </c>
      <c r="AA191" s="191"/>
      <c r="AB191" s="191"/>
      <c r="AC191" s="191"/>
      <c r="AD191" s="191"/>
      <c r="AE191" s="191"/>
      <c r="AF191" s="191"/>
      <c r="AG191" s="186"/>
      <c r="AH191" s="186"/>
      <c r="AI191" s="186"/>
      <c r="AJ191" s="186"/>
      <c r="AK191" s="186"/>
      <c r="AL191" s="186"/>
      <c r="AM191" s="186"/>
      <c r="AN191" s="186"/>
      <c r="AO191" s="186"/>
      <c r="AP191" s="186"/>
      <c r="AQ191" s="191"/>
      <c r="AR191" s="191"/>
      <c r="AS191" s="191"/>
      <c r="AT191" s="191"/>
      <c r="AU191" s="186"/>
      <c r="AV191" s="186"/>
    </row>
    <row r="192" spans="1:65" ht="22.5" customHeight="1" thickBot="1">
      <c r="A192" s="192"/>
      <c r="B192" s="194"/>
      <c r="C192" s="194"/>
      <c r="D192" s="194"/>
      <c r="E192" s="194"/>
      <c r="F192" s="194"/>
      <c r="G192" s="194"/>
      <c r="H192" s="194"/>
      <c r="I192" s="194"/>
      <c r="J192" s="194"/>
      <c r="K192" s="194"/>
      <c r="L192" s="194"/>
      <c r="M192" s="194"/>
      <c r="N192" s="194"/>
      <c r="O192" s="194"/>
      <c r="P192" s="194"/>
      <c r="Q192" s="194"/>
      <c r="R192" s="194"/>
      <c r="S192" s="194"/>
      <c r="T192" s="194"/>
      <c r="U192" s="194"/>
      <c r="V192" s="194"/>
      <c r="W192" s="194"/>
      <c r="X192" s="334"/>
      <c r="Y192" s="194"/>
      <c r="Z192" s="194"/>
      <c r="AA192" s="194"/>
      <c r="AB192" s="194"/>
      <c r="AC192" s="194"/>
      <c r="AD192" s="194"/>
      <c r="AE192" s="194"/>
      <c r="AF192" s="194"/>
      <c r="AG192" s="194"/>
      <c r="AH192" s="194"/>
      <c r="AI192" s="194"/>
      <c r="AJ192" s="194"/>
      <c r="AK192" s="194"/>
      <c r="AL192" s="194"/>
      <c r="AM192" s="194"/>
      <c r="AN192" s="194"/>
      <c r="AO192" s="194"/>
      <c r="AP192" s="194"/>
      <c r="AQ192" s="194"/>
      <c r="AR192" s="194"/>
      <c r="AS192" s="194"/>
      <c r="AT192" s="194"/>
      <c r="AU192" s="194"/>
      <c r="AV192" s="194"/>
    </row>
    <row r="193" spans="1:65" ht="22.5" customHeight="1" thickTop="1">
      <c r="A193" s="192"/>
      <c r="B193" s="195"/>
      <c r="C193" s="196"/>
      <c r="D193" s="196"/>
      <c r="E193" s="196"/>
      <c r="F193" s="195"/>
      <c r="G193" s="197"/>
      <c r="H193" s="197"/>
      <c r="I193" s="197"/>
      <c r="J193" s="197"/>
      <c r="K193" s="197"/>
      <c r="L193" s="197"/>
      <c r="M193" s="196"/>
      <c r="N193" s="196"/>
      <c r="O193" s="196"/>
      <c r="P193" s="196"/>
      <c r="Q193" s="196"/>
      <c r="R193" s="196"/>
      <c r="S193" s="196"/>
      <c r="T193" s="196"/>
      <c r="U193" s="196"/>
      <c r="V193" s="196"/>
      <c r="W193" s="196"/>
      <c r="X193" s="196"/>
      <c r="Y193" s="196"/>
      <c r="Z193" s="196"/>
      <c r="AA193" s="196"/>
      <c r="AB193" s="196"/>
      <c r="AC193" s="196"/>
      <c r="AD193" s="196"/>
      <c r="AE193" s="196"/>
      <c r="AF193" s="196"/>
      <c r="AG193" s="196"/>
      <c r="AH193" s="196"/>
      <c r="AI193" s="196"/>
      <c r="AJ193" s="196"/>
      <c r="AK193" s="196"/>
      <c r="AL193" s="196"/>
      <c r="AM193" s="196"/>
      <c r="AN193" s="196"/>
      <c r="AO193" s="196"/>
      <c r="AP193" s="196"/>
      <c r="AQ193" s="196"/>
      <c r="AR193" s="196"/>
      <c r="AS193" s="196"/>
      <c r="AT193" s="196"/>
      <c r="AU193" s="196"/>
      <c r="AV193" s="196"/>
    </row>
    <row r="194" spans="1:65" ht="22.5" customHeight="1">
      <c r="B194" s="202"/>
      <c r="C194" s="191"/>
      <c r="D194" s="191"/>
      <c r="E194" s="206"/>
      <c r="F194" s="191"/>
      <c r="G194" s="191"/>
      <c r="H194" s="206"/>
      <c r="I194" s="191"/>
      <c r="J194" s="191"/>
      <c r="K194" s="206"/>
      <c r="L194" s="191"/>
      <c r="M194" s="191"/>
      <c r="N194" s="206"/>
      <c r="O194" s="191"/>
      <c r="P194" s="191"/>
      <c r="Q194" s="206"/>
      <c r="R194" s="191"/>
      <c r="S194" s="191"/>
      <c r="T194" s="206"/>
      <c r="U194" s="191"/>
      <c r="V194" s="191"/>
      <c r="W194" s="206"/>
      <c r="X194" s="191"/>
      <c r="Y194" s="191"/>
      <c r="AA194" s="191"/>
      <c r="AB194" s="191"/>
      <c r="AC194" s="191"/>
      <c r="AD194" s="191"/>
      <c r="AE194" s="191"/>
      <c r="AF194" s="191"/>
      <c r="AG194" s="186"/>
      <c r="AH194" s="186"/>
      <c r="AI194" s="186"/>
      <c r="AJ194" s="186"/>
      <c r="AK194" s="186"/>
      <c r="AL194" s="186"/>
      <c r="AM194" s="186"/>
      <c r="AN194" s="186"/>
      <c r="AO194" s="186"/>
      <c r="AP194" s="186"/>
    </row>
    <row r="195" spans="1:65" ht="22.5" customHeight="1">
      <c r="B195" s="203"/>
      <c r="C195" s="1274" t="s">
        <v>37</v>
      </c>
      <c r="D195" s="1275"/>
      <c r="E195" s="213"/>
      <c r="F195" s="1274" t="s">
        <v>38</v>
      </c>
      <c r="G195" s="1275"/>
      <c r="H195" s="213"/>
      <c r="I195" s="1274" t="s">
        <v>39</v>
      </c>
      <c r="J195" s="1275"/>
      <c r="K195" s="213"/>
      <c r="L195" s="1274" t="s">
        <v>40</v>
      </c>
      <c r="M195" s="1275"/>
      <c r="N195" s="213"/>
      <c r="O195" s="1274" t="s">
        <v>41</v>
      </c>
      <c r="P195" s="1275"/>
      <c r="Q195" s="213"/>
      <c r="R195" s="1274" t="s">
        <v>42</v>
      </c>
      <c r="S195" s="1275"/>
      <c r="T195" s="213"/>
      <c r="U195" s="1274" t="s">
        <v>43</v>
      </c>
      <c r="V195" s="1275"/>
      <c r="W195" s="213"/>
      <c r="X195" s="191"/>
      <c r="Y195" s="191"/>
      <c r="AA195" s="191"/>
      <c r="AB195" s="191"/>
      <c r="AC195" s="191"/>
      <c r="AD195" s="191"/>
      <c r="AE195" s="191"/>
      <c r="AF195" s="191"/>
      <c r="AG195" s="186"/>
      <c r="AH195" s="186"/>
      <c r="AI195" s="186"/>
      <c r="AJ195" s="186"/>
      <c r="AK195" s="186"/>
      <c r="AL195" s="186"/>
      <c r="AM195" s="186"/>
      <c r="AN195" s="186"/>
      <c r="AO195" s="186"/>
      <c r="AP195" s="186"/>
    </row>
    <row r="196" spans="1:65" ht="22.5" customHeight="1">
      <c r="B196" s="204" t="s">
        <v>234</v>
      </c>
      <c r="C196" s="1270" t="e">
        <f>COUNTIF(#REF!,"&lt;0.4208")</f>
        <v>#REF!</v>
      </c>
      <c r="D196" s="1271"/>
      <c r="E196" s="214"/>
      <c r="F196" s="1270" t="e">
        <f>COUNTIF(#REF!,"&lt;0.4208")</f>
        <v>#REF!</v>
      </c>
      <c r="G196" s="1271"/>
      <c r="H196" s="214"/>
      <c r="I196" s="1270" t="e">
        <f>COUNTIF(#REF!,"&lt;0.4208")</f>
        <v>#REF!</v>
      </c>
      <c r="J196" s="1271"/>
      <c r="K196" s="214"/>
      <c r="L196" s="1270" t="e">
        <f>COUNTIF(#REF!,"&lt;0.4208")</f>
        <v>#REF!</v>
      </c>
      <c r="M196" s="1271"/>
      <c r="N196" s="214"/>
      <c r="O196" s="1270" t="e">
        <f>COUNTIF(#REF!,"&lt;0.4208")</f>
        <v>#REF!</v>
      </c>
      <c r="P196" s="1271"/>
      <c r="Q196" s="214"/>
      <c r="R196" s="1270" t="e">
        <f>COUNTIF(#REF!,"&lt;0.4208")</f>
        <v>#REF!</v>
      </c>
      <c r="S196" s="1271"/>
      <c r="T196" s="214"/>
      <c r="U196" s="1270" t="e">
        <f>COUNTIF(#REF!,"&lt;0.4208")</f>
        <v>#REF!</v>
      </c>
      <c r="V196" s="1271"/>
      <c r="W196" s="214"/>
      <c r="X196" s="205" t="e">
        <f>AVERAGE(C196,F196,I196,L196,O196,R196,U196)</f>
        <v>#REF!</v>
      </c>
      <c r="Y196" s="191"/>
      <c r="AA196" s="186"/>
      <c r="AB196" s="186"/>
      <c r="AC196" s="186"/>
      <c r="AD196" s="186"/>
      <c r="AE196" s="186"/>
      <c r="AF196" s="186"/>
      <c r="AG196" s="186"/>
      <c r="AH196" s="186"/>
      <c r="AI196" s="186"/>
      <c r="AJ196" s="186"/>
      <c r="AK196" s="186"/>
      <c r="AL196" s="186"/>
      <c r="AM196" s="186"/>
      <c r="AN196" s="186"/>
      <c r="AO196" s="186"/>
      <c r="AP196" s="186"/>
    </row>
    <row r="197" spans="1:65" s="182" customFormat="1" ht="22.5" customHeight="1">
      <c r="A197" s="181"/>
      <c r="B197" s="204" t="s">
        <v>235</v>
      </c>
      <c r="C197" s="1270" t="e">
        <f>COUNTIF(#REF!,"&gt;0.4208")</f>
        <v>#REF!</v>
      </c>
      <c r="D197" s="1271"/>
      <c r="E197" s="214"/>
      <c r="F197" s="1270" t="e">
        <f>COUNTIF(#REF!,"&gt;0.4208")</f>
        <v>#REF!</v>
      </c>
      <c r="G197" s="1271"/>
      <c r="H197" s="214"/>
      <c r="I197" s="1270" t="e">
        <f>COUNTIF(#REF!,"&gt;0.4208")</f>
        <v>#REF!</v>
      </c>
      <c r="J197" s="1271"/>
      <c r="K197" s="214"/>
      <c r="L197" s="1270" t="e">
        <f>COUNTIF(#REF!,"&gt;0.4208")</f>
        <v>#REF!</v>
      </c>
      <c r="M197" s="1271"/>
      <c r="N197" s="214"/>
      <c r="O197" s="1270" t="e">
        <f>COUNTIF(#REF!,"&gt;0.4208")</f>
        <v>#REF!</v>
      </c>
      <c r="P197" s="1271"/>
      <c r="Q197" s="214"/>
      <c r="R197" s="1270" t="e">
        <f>COUNTIF(#REF!,"&gt;0.4208")</f>
        <v>#REF!</v>
      </c>
      <c r="S197" s="1271"/>
      <c r="T197" s="214"/>
      <c r="U197" s="1270" t="e">
        <f>COUNTIF(#REF!,"&gt;0.4208")</f>
        <v>#REF!</v>
      </c>
      <c r="V197" s="1271"/>
      <c r="W197" s="214"/>
      <c r="X197" s="205" t="e">
        <f>AVERAGE(C197,F197,I197,L197,O197,R197,U197)</f>
        <v>#REF!</v>
      </c>
      <c r="Y197" s="215"/>
      <c r="AA197" s="186"/>
      <c r="AB197" s="186"/>
      <c r="AC197" s="186"/>
      <c r="AD197" s="186"/>
      <c r="AE197" s="186"/>
      <c r="AF197" s="186"/>
      <c r="AG197" s="186"/>
      <c r="AH197" s="186"/>
      <c r="AI197" s="186"/>
      <c r="AJ197" s="186"/>
      <c r="AK197" s="186"/>
      <c r="AL197" s="186"/>
      <c r="AM197" s="186"/>
      <c r="AN197" s="186"/>
      <c r="AO197" s="186"/>
      <c r="AP197" s="186"/>
      <c r="AQ197" s="181"/>
      <c r="AR197" s="181"/>
      <c r="AS197" s="181"/>
      <c r="AT197" s="181"/>
      <c r="AU197" s="181"/>
      <c r="AV197" s="181"/>
      <c r="AW197" s="181"/>
      <c r="AX197" s="181"/>
      <c r="AY197" s="181"/>
      <c r="AZ197" s="181"/>
      <c r="BA197" s="181"/>
      <c r="BB197" s="181"/>
      <c r="BC197" s="181"/>
      <c r="BD197" s="181"/>
      <c r="BE197" s="181"/>
      <c r="BF197" s="181"/>
      <c r="BG197" s="181"/>
      <c r="BH197" s="181"/>
      <c r="BI197" s="181"/>
      <c r="BJ197" s="181"/>
      <c r="BK197" s="181"/>
      <c r="BL197" s="181"/>
      <c r="BM197" s="181"/>
    </row>
    <row r="198" spans="1:65" s="182" customFormat="1" ht="22.5" customHeight="1">
      <c r="A198" s="181"/>
      <c r="B198" s="216"/>
      <c r="C198" s="217"/>
      <c r="D198" s="218"/>
      <c r="E198" s="214"/>
      <c r="F198" s="217"/>
      <c r="G198" s="218"/>
      <c r="H198" s="214"/>
      <c r="I198" s="217"/>
      <c r="J198" s="218"/>
      <c r="K198" s="214"/>
      <c r="L198" s="217"/>
      <c r="M198" s="218"/>
      <c r="N198" s="214"/>
      <c r="O198" s="217"/>
      <c r="P198" s="218"/>
      <c r="Q198" s="214"/>
      <c r="R198" s="217"/>
      <c r="S198" s="218"/>
      <c r="T198" s="214"/>
      <c r="U198" s="217"/>
      <c r="V198" s="218"/>
      <c r="W198" s="214"/>
      <c r="X198" s="219"/>
      <c r="Y198" s="215"/>
      <c r="AA198" s="186"/>
      <c r="AB198" s="186"/>
      <c r="AC198" s="186"/>
      <c r="AD198" s="186"/>
      <c r="AE198" s="186"/>
      <c r="AF198" s="186"/>
      <c r="AG198" s="186"/>
      <c r="AH198" s="186"/>
      <c r="AI198" s="186"/>
      <c r="AJ198" s="186"/>
      <c r="AK198" s="186"/>
      <c r="AL198" s="186"/>
      <c r="AM198" s="186"/>
      <c r="AN198" s="186"/>
      <c r="AO198" s="186"/>
      <c r="AP198" s="186"/>
      <c r="AQ198" s="181"/>
      <c r="AR198" s="181"/>
      <c r="AS198" s="181"/>
      <c r="AT198" s="181"/>
      <c r="AU198" s="181"/>
      <c r="AV198" s="181"/>
      <c r="AW198" s="181"/>
      <c r="AX198" s="181"/>
      <c r="AY198" s="181"/>
      <c r="AZ198" s="181"/>
      <c r="BA198" s="181"/>
      <c r="BB198" s="181"/>
      <c r="BC198" s="181"/>
      <c r="BD198" s="181"/>
      <c r="BE198" s="181"/>
      <c r="BF198" s="181"/>
      <c r="BG198" s="181"/>
      <c r="BH198" s="181"/>
      <c r="BI198" s="181"/>
      <c r="BJ198" s="181"/>
      <c r="BK198" s="181"/>
      <c r="BL198" s="181"/>
      <c r="BM198" s="181"/>
    </row>
    <row r="199" spans="1:65" s="182" customFormat="1" ht="22.5" customHeight="1">
      <c r="A199" s="181"/>
      <c r="B199" s="202"/>
      <c r="C199" s="191"/>
      <c r="D199" s="191"/>
      <c r="E199" s="206"/>
      <c r="F199" s="191"/>
      <c r="G199" s="191"/>
      <c r="H199" s="206"/>
      <c r="I199" s="191"/>
      <c r="J199" s="191"/>
      <c r="K199" s="206"/>
      <c r="L199" s="191"/>
      <c r="M199" s="191"/>
      <c r="N199" s="206"/>
      <c r="O199" s="191"/>
      <c r="P199" s="191"/>
      <c r="Q199" s="206"/>
      <c r="R199" s="191"/>
      <c r="S199" s="191"/>
      <c r="T199" s="206"/>
      <c r="U199" s="191"/>
      <c r="V199" s="191"/>
      <c r="W199" s="206"/>
      <c r="X199" s="191"/>
      <c r="Y199" s="191"/>
      <c r="AA199" s="186"/>
      <c r="AB199" s="186"/>
      <c r="AC199" s="186"/>
      <c r="AD199" s="186"/>
      <c r="AE199" s="186"/>
      <c r="AF199" s="186"/>
      <c r="AG199" s="186"/>
      <c r="AH199" s="186"/>
      <c r="AI199" s="186"/>
      <c r="AJ199" s="186"/>
      <c r="AK199" s="186"/>
      <c r="AL199" s="186"/>
      <c r="AM199" s="186"/>
      <c r="AN199" s="186"/>
      <c r="AO199" s="186"/>
      <c r="AP199" s="186"/>
      <c r="AQ199" s="181"/>
      <c r="AR199" s="181"/>
      <c r="AS199" s="181"/>
      <c r="AT199" s="181"/>
      <c r="AU199" s="181"/>
      <c r="AV199" s="181"/>
      <c r="AW199" s="181"/>
      <c r="AX199" s="181"/>
      <c r="AY199" s="181"/>
      <c r="AZ199" s="181"/>
      <c r="BA199" s="181"/>
      <c r="BB199" s="181"/>
      <c r="BC199" s="181"/>
      <c r="BD199" s="181"/>
      <c r="BE199" s="181"/>
      <c r="BF199" s="181"/>
      <c r="BG199" s="181"/>
      <c r="BH199" s="181"/>
      <c r="BI199" s="181"/>
      <c r="BJ199" s="181"/>
      <c r="BK199" s="181"/>
      <c r="BL199" s="181"/>
      <c r="BM199" s="181"/>
    </row>
    <row r="200" spans="1:65" s="182" customFormat="1" ht="22.5" customHeight="1">
      <c r="A200" s="181"/>
      <c r="B200" s="203"/>
      <c r="C200" s="1274" t="s">
        <v>37</v>
      </c>
      <c r="D200" s="1275"/>
      <c r="E200" s="213"/>
      <c r="F200" s="1274" t="s">
        <v>38</v>
      </c>
      <c r="G200" s="1275"/>
      <c r="H200" s="213"/>
      <c r="I200" s="1274" t="s">
        <v>39</v>
      </c>
      <c r="J200" s="1275"/>
      <c r="K200" s="213"/>
      <c r="L200" s="1274" t="s">
        <v>40</v>
      </c>
      <c r="M200" s="1275"/>
      <c r="N200" s="213"/>
      <c r="O200" s="1274" t="s">
        <v>41</v>
      </c>
      <c r="P200" s="1275"/>
      <c r="Q200" s="213"/>
      <c r="R200" s="1274" t="s">
        <v>42</v>
      </c>
      <c r="S200" s="1275"/>
      <c r="T200" s="213"/>
      <c r="U200" s="1274" t="s">
        <v>43</v>
      </c>
      <c r="V200" s="1275"/>
      <c r="W200" s="213"/>
      <c r="X200" s="191"/>
      <c r="Y200" s="191"/>
      <c r="AA200" s="186"/>
      <c r="AB200" s="186"/>
      <c r="AC200" s="186"/>
      <c r="AD200" s="186"/>
      <c r="AE200" s="186"/>
      <c r="AF200" s="186"/>
      <c r="AG200" s="186"/>
      <c r="AH200" s="186"/>
      <c r="AI200" s="186"/>
      <c r="AJ200" s="186"/>
      <c r="AK200" s="186"/>
      <c r="AL200" s="186"/>
      <c r="AM200" s="186"/>
      <c r="AN200" s="186"/>
      <c r="AO200" s="186"/>
      <c r="AP200" s="186"/>
      <c r="AQ200" s="181"/>
      <c r="AR200" s="181"/>
      <c r="AS200" s="181"/>
      <c r="AT200" s="181"/>
      <c r="AU200" s="181"/>
      <c r="AV200" s="181"/>
      <c r="AW200" s="181"/>
      <c r="AX200" s="181"/>
      <c r="AY200" s="181"/>
      <c r="AZ200" s="181"/>
      <c r="BA200" s="181"/>
      <c r="BB200" s="181"/>
      <c r="BC200" s="181"/>
      <c r="BD200" s="181"/>
      <c r="BE200" s="181"/>
      <c r="BF200" s="181"/>
      <c r="BG200" s="181"/>
      <c r="BH200" s="181"/>
      <c r="BI200" s="181"/>
      <c r="BJ200" s="181"/>
      <c r="BK200" s="181"/>
      <c r="BL200" s="181"/>
      <c r="BM200" s="181"/>
    </row>
    <row r="201" spans="1:65" s="182" customFormat="1" ht="22.5" customHeight="1">
      <c r="A201" s="181"/>
      <c r="B201" s="204" t="s">
        <v>234</v>
      </c>
      <c r="C201" s="1270">
        <f>COUNTIF(C12:C32,"&lt;0.4208")+COUNTIF(C55:C57,"&lt;0.4208")</f>
        <v>6</v>
      </c>
      <c r="D201" s="1271"/>
      <c r="E201" s="214"/>
      <c r="F201" s="1270">
        <f>COUNTIF(F12:F32,"&lt;0.4208")+COUNTIF(F55:F57,"&lt;0.4208")</f>
        <v>5</v>
      </c>
      <c r="G201" s="1271"/>
      <c r="H201" s="214"/>
      <c r="I201" s="1270">
        <f>COUNTIF(I12:I32,"&lt;0.4208")+COUNTIF(I55:I57,"&lt;0.4208")</f>
        <v>7</v>
      </c>
      <c r="J201" s="1271"/>
      <c r="K201" s="214"/>
      <c r="L201" s="1270">
        <f>COUNTIF(L12:L32,"&lt;0.4208")+COUNTIF(L55:L57,"&lt;0.4208")</f>
        <v>8</v>
      </c>
      <c r="M201" s="1271"/>
      <c r="N201" s="214"/>
      <c r="O201" s="1270">
        <f>COUNTIF(O12:O32,"&lt;0.4208")+COUNTIF(O55:O57,"&lt;0.4208")</f>
        <v>6</v>
      </c>
      <c r="P201" s="1271"/>
      <c r="Q201" s="214"/>
      <c r="R201" s="1270">
        <f>COUNTIF(R12:R32,"&lt;0.4208")+COUNTIF(R55:R57,"&lt;0.4208")</f>
        <v>5</v>
      </c>
      <c r="S201" s="1271"/>
      <c r="T201" s="214"/>
      <c r="U201" s="1270">
        <f>COUNTIF(U12:U32,"&lt;0.4208")+COUNTIF(U55:U57,"&lt;0.4208")</f>
        <v>8</v>
      </c>
      <c r="V201" s="1271"/>
      <c r="W201" s="214"/>
      <c r="X201" s="205">
        <f>AVERAGE(C201,F201,I201,L201,O201,R201,U201)</f>
        <v>6.4285714285714288</v>
      </c>
      <c r="Y201" s="191"/>
      <c r="AA201" s="186"/>
      <c r="AB201" s="186"/>
      <c r="AC201" s="186"/>
      <c r="AD201" s="186"/>
      <c r="AE201" s="186"/>
      <c r="AF201" s="186"/>
      <c r="AG201" s="186"/>
      <c r="AH201" s="186"/>
      <c r="AI201" s="186"/>
      <c r="AJ201" s="186"/>
      <c r="AK201" s="186"/>
      <c r="AL201" s="186"/>
      <c r="AM201" s="186"/>
      <c r="AN201" s="186"/>
      <c r="AO201" s="186"/>
      <c r="AP201" s="186"/>
      <c r="AQ201" s="181"/>
      <c r="AR201" s="181"/>
      <c r="AS201" s="181"/>
      <c r="AT201" s="181"/>
      <c r="AU201" s="181"/>
      <c r="AV201" s="181"/>
      <c r="AW201" s="181"/>
      <c r="AX201" s="181"/>
      <c r="AY201" s="181"/>
      <c r="AZ201" s="181"/>
      <c r="BA201" s="181"/>
      <c r="BB201" s="181"/>
      <c r="BC201" s="181"/>
      <c r="BD201" s="181"/>
      <c r="BE201" s="181"/>
      <c r="BF201" s="181"/>
      <c r="BG201" s="181"/>
      <c r="BH201" s="181"/>
      <c r="BI201" s="181"/>
      <c r="BJ201" s="181"/>
      <c r="BK201" s="181"/>
      <c r="BL201" s="181"/>
      <c r="BM201" s="181"/>
    </row>
    <row r="202" spans="1:65" s="182" customFormat="1" ht="22.5" customHeight="1">
      <c r="A202" s="181"/>
      <c r="B202" s="204" t="s">
        <v>235</v>
      </c>
      <c r="C202" s="1270">
        <f>COUNTIF(C12:C32,"&gt;0.4208")+COUNTIF(C55:C57,"&gt;0.4208")</f>
        <v>4</v>
      </c>
      <c r="D202" s="1271"/>
      <c r="E202" s="214"/>
      <c r="F202" s="1270">
        <f>COUNTIF(F12:F32,"&gt;0.4208")+COUNTIF(F55:F57,"&gt;0.4208")</f>
        <v>4</v>
      </c>
      <c r="G202" s="1271"/>
      <c r="H202" s="214"/>
      <c r="I202" s="1270">
        <f>COUNTIF(I12:I32,"&gt;0.4208")+COUNTIF(I55:I57,"&gt;0.4208")</f>
        <v>4</v>
      </c>
      <c r="J202" s="1271"/>
      <c r="K202" s="214"/>
      <c r="L202" s="1270">
        <f>COUNTIF(L12:L32,"&gt;0.4208")+COUNTIF(L55:L57,"&gt;0.4208")</f>
        <v>4</v>
      </c>
      <c r="M202" s="1271"/>
      <c r="N202" s="214"/>
      <c r="O202" s="1276">
        <f>COUNTIF(O12:O32,"&gt;0.4208")+COUNTIF(O55:O57,"&gt;0.4208")</f>
        <v>3</v>
      </c>
      <c r="P202" s="1277"/>
      <c r="Q202" s="220"/>
      <c r="R202" s="1276">
        <f>COUNTIF(R12:R32,"&gt;0.4208")+COUNTIF(R55:R57,"&gt;0.4208")</f>
        <v>4</v>
      </c>
      <c r="S202" s="1277"/>
      <c r="T202" s="214"/>
      <c r="U202" s="1270">
        <f>COUNTIF(U12:U32,"&gt;0.4208")+COUNTIF(U55:U57,"&gt;0.4208")</f>
        <v>4</v>
      </c>
      <c r="V202" s="1271"/>
      <c r="W202" s="214"/>
      <c r="X202" s="205">
        <f>AVERAGE(C202,F202,I202,L202,O202,R202,U202)</f>
        <v>3.8571428571428572</v>
      </c>
      <c r="Y202" s="215"/>
      <c r="AA202" s="186"/>
      <c r="AB202" s="186"/>
      <c r="AC202" s="186"/>
      <c r="AD202" s="186"/>
      <c r="AE202" s="186"/>
      <c r="AF202" s="186"/>
      <c r="AG202" s="186"/>
      <c r="AH202" s="186"/>
      <c r="AI202" s="186"/>
      <c r="AJ202" s="186"/>
      <c r="AK202" s="186"/>
      <c r="AL202" s="186"/>
      <c r="AM202" s="186"/>
      <c r="AN202" s="186"/>
      <c r="AO202" s="186"/>
      <c r="AP202" s="186"/>
      <c r="AQ202" s="181"/>
      <c r="AR202" s="181"/>
      <c r="AS202" s="181"/>
      <c r="AT202" s="181"/>
      <c r="AU202" s="181"/>
      <c r="AV202" s="181"/>
      <c r="AW202" s="181"/>
      <c r="AX202" s="181"/>
      <c r="AY202" s="181"/>
      <c r="AZ202" s="181"/>
      <c r="BA202" s="181"/>
      <c r="BB202" s="181"/>
      <c r="BC202" s="181"/>
      <c r="BD202" s="181"/>
      <c r="BE202" s="181"/>
      <c r="BF202" s="181"/>
      <c r="BG202" s="181"/>
      <c r="BH202" s="181"/>
      <c r="BI202" s="181"/>
      <c r="BJ202" s="181"/>
      <c r="BK202" s="181"/>
      <c r="BL202" s="181"/>
      <c r="BM202" s="181"/>
    </row>
    <row r="203" spans="1:65" s="182" customFormat="1" ht="22.5" customHeight="1">
      <c r="A203" s="181"/>
      <c r="B203" s="216"/>
      <c r="C203" s="217"/>
      <c r="D203" s="218"/>
      <c r="E203" s="214"/>
      <c r="F203" s="217"/>
      <c r="G203" s="218"/>
      <c r="H203" s="214"/>
      <c r="I203" s="217"/>
      <c r="J203" s="218"/>
      <c r="K203" s="214"/>
      <c r="L203" s="217"/>
      <c r="M203" s="218"/>
      <c r="N203" s="214"/>
      <c r="O203" s="217"/>
      <c r="P203" s="218"/>
      <c r="Q203" s="214"/>
      <c r="R203" s="217"/>
      <c r="S203" s="218"/>
      <c r="T203" s="214"/>
      <c r="U203" s="217"/>
      <c r="V203" s="218"/>
      <c r="W203" s="214"/>
      <c r="X203" s="219"/>
      <c r="Y203" s="215"/>
      <c r="AA203" s="186"/>
      <c r="AB203" s="186"/>
      <c r="AC203" s="186"/>
      <c r="AD203" s="186"/>
      <c r="AE203" s="186"/>
      <c r="AF203" s="186"/>
      <c r="AG203" s="186"/>
      <c r="AH203" s="186"/>
      <c r="AI203" s="186"/>
      <c r="AJ203" s="186"/>
      <c r="AK203" s="186"/>
      <c r="AL203" s="186"/>
      <c r="AM203" s="186"/>
      <c r="AN203" s="186"/>
      <c r="AO203" s="186"/>
      <c r="AP203" s="186"/>
      <c r="AQ203" s="181"/>
      <c r="AR203" s="181"/>
      <c r="AS203" s="181"/>
      <c r="AT203" s="181"/>
      <c r="AU203" s="181"/>
      <c r="AV203" s="181"/>
      <c r="AW203" s="181"/>
      <c r="AX203" s="181"/>
      <c r="AY203" s="181"/>
      <c r="AZ203" s="181"/>
      <c r="BA203" s="181"/>
      <c r="BB203" s="181"/>
      <c r="BC203" s="181"/>
      <c r="BD203" s="181"/>
      <c r="BE203" s="181"/>
      <c r="BF203" s="181"/>
      <c r="BG203" s="181"/>
      <c r="BH203" s="181"/>
      <c r="BI203" s="181"/>
      <c r="BJ203" s="181"/>
      <c r="BK203" s="181"/>
      <c r="BL203" s="181"/>
      <c r="BM203" s="181"/>
    </row>
    <row r="204" spans="1:65" s="182" customFormat="1" ht="22.5" customHeight="1">
      <c r="A204" s="181"/>
      <c r="B204" s="202"/>
      <c r="C204" s="191"/>
      <c r="D204" s="191"/>
      <c r="E204" s="206"/>
      <c r="F204" s="191"/>
      <c r="G204" s="191"/>
      <c r="H204" s="206"/>
      <c r="I204" s="191"/>
      <c r="J204" s="191"/>
      <c r="K204" s="206"/>
      <c r="L204" s="191"/>
      <c r="M204" s="191"/>
      <c r="N204" s="206"/>
      <c r="O204" s="191"/>
      <c r="P204" s="191"/>
      <c r="Q204" s="206"/>
      <c r="R204" s="191"/>
      <c r="S204" s="191"/>
      <c r="T204" s="206"/>
      <c r="U204" s="191"/>
      <c r="V204" s="191"/>
      <c r="W204" s="206"/>
      <c r="X204" s="191"/>
      <c r="Y204" s="191"/>
      <c r="AA204" s="186"/>
      <c r="AB204" s="186"/>
      <c r="AC204" s="186"/>
      <c r="AD204" s="186"/>
      <c r="AE204" s="186"/>
      <c r="AF204" s="186"/>
      <c r="AG204" s="186"/>
      <c r="AH204" s="186"/>
      <c r="AI204" s="186"/>
      <c r="AJ204" s="186"/>
      <c r="AK204" s="186"/>
      <c r="AL204" s="186"/>
      <c r="AM204" s="186"/>
      <c r="AN204" s="186"/>
      <c r="AO204" s="186"/>
      <c r="AP204" s="186"/>
      <c r="AQ204" s="181"/>
      <c r="AR204" s="181"/>
      <c r="AS204" s="181"/>
      <c r="AT204" s="181"/>
      <c r="AU204" s="181"/>
      <c r="AV204" s="181"/>
      <c r="AW204" s="181"/>
      <c r="AX204" s="181"/>
      <c r="AY204" s="181"/>
      <c r="AZ204" s="181"/>
      <c r="BA204" s="181"/>
      <c r="BB204" s="181"/>
      <c r="BC204" s="181"/>
      <c r="BD204" s="181"/>
      <c r="BE204" s="181"/>
      <c r="BF204" s="181"/>
      <c r="BG204" s="181"/>
      <c r="BH204" s="181"/>
      <c r="BI204" s="181"/>
      <c r="BJ204" s="181"/>
      <c r="BK204" s="181"/>
      <c r="BL204" s="181"/>
      <c r="BM204" s="181"/>
    </row>
    <row r="205" spans="1:65" s="182" customFormat="1" ht="22.5" customHeight="1">
      <c r="A205" s="181"/>
      <c r="B205" s="203"/>
      <c r="C205" s="1274" t="s">
        <v>37</v>
      </c>
      <c r="D205" s="1275"/>
      <c r="E205" s="213"/>
      <c r="F205" s="1274" t="s">
        <v>38</v>
      </c>
      <c r="G205" s="1275"/>
      <c r="H205" s="213"/>
      <c r="I205" s="1274" t="s">
        <v>39</v>
      </c>
      <c r="J205" s="1275"/>
      <c r="K205" s="213"/>
      <c r="L205" s="1274" t="s">
        <v>40</v>
      </c>
      <c r="M205" s="1275"/>
      <c r="N205" s="213"/>
      <c r="O205" s="1274" t="s">
        <v>41</v>
      </c>
      <c r="P205" s="1275"/>
      <c r="Q205" s="213"/>
      <c r="R205" s="1274" t="s">
        <v>42</v>
      </c>
      <c r="S205" s="1275"/>
      <c r="T205" s="213"/>
      <c r="U205" s="1274" t="s">
        <v>43</v>
      </c>
      <c r="V205" s="1275"/>
      <c r="W205" s="213"/>
      <c r="X205" s="191"/>
      <c r="Y205" s="191"/>
      <c r="AA205" s="186"/>
      <c r="AB205" s="186"/>
      <c r="AC205" s="186"/>
      <c r="AD205" s="186"/>
      <c r="AE205" s="186"/>
      <c r="AF205" s="186"/>
      <c r="AG205" s="186"/>
      <c r="AH205" s="186"/>
      <c r="AI205" s="186"/>
      <c r="AJ205" s="186"/>
      <c r="AK205" s="186"/>
      <c r="AL205" s="186"/>
      <c r="AM205" s="186"/>
      <c r="AN205" s="186"/>
      <c r="AO205" s="186"/>
      <c r="AP205" s="186"/>
      <c r="AQ205" s="181"/>
      <c r="AR205" s="181"/>
      <c r="AS205" s="181"/>
      <c r="AT205" s="181"/>
      <c r="AU205" s="181"/>
      <c r="AV205" s="181"/>
      <c r="AW205" s="181"/>
      <c r="AX205" s="181"/>
      <c r="AY205" s="181"/>
      <c r="AZ205" s="181"/>
      <c r="BA205" s="181"/>
      <c r="BB205" s="181"/>
      <c r="BC205" s="181"/>
      <c r="BD205" s="181"/>
      <c r="BE205" s="181"/>
      <c r="BF205" s="181"/>
      <c r="BG205" s="181"/>
      <c r="BH205" s="181"/>
      <c r="BI205" s="181"/>
      <c r="BJ205" s="181"/>
      <c r="BK205" s="181"/>
      <c r="BL205" s="181"/>
      <c r="BM205" s="181"/>
    </row>
    <row r="206" spans="1:65" s="182" customFormat="1" ht="22.5" customHeight="1">
      <c r="A206" s="181"/>
      <c r="B206" s="204" t="s">
        <v>234</v>
      </c>
      <c r="C206" s="1270">
        <f>COUNTIF(C87:C88,"&lt;0.4208")</f>
        <v>0</v>
      </c>
      <c r="D206" s="1271"/>
      <c r="E206" s="214"/>
      <c r="F206" s="1270">
        <f>COUNTIF(F87:F88,"&lt;0.4208")</f>
        <v>0</v>
      </c>
      <c r="G206" s="1271"/>
      <c r="H206" s="214"/>
      <c r="I206" s="1270">
        <f>COUNTIF(I87:I88,"&lt;0.4208")</f>
        <v>0</v>
      </c>
      <c r="J206" s="1271"/>
      <c r="K206" s="214"/>
      <c r="L206" s="1270">
        <f>COUNTIF(L87:L88,"&lt;0.4208")</f>
        <v>0</v>
      </c>
      <c r="M206" s="1271"/>
      <c r="N206" s="214"/>
      <c r="O206" s="1270">
        <f>COUNTIF(O87:O88,"&lt;0.4208")</f>
        <v>0</v>
      </c>
      <c r="P206" s="1271"/>
      <c r="Q206" s="214"/>
      <c r="R206" s="1270">
        <f>COUNTIF(R87:R88,"&lt;0.4208")</f>
        <v>0</v>
      </c>
      <c r="S206" s="1271"/>
      <c r="T206" s="214"/>
      <c r="U206" s="1270">
        <f>COUNTIF(U87:U88,"&lt;0.4208")</f>
        <v>0</v>
      </c>
      <c r="V206" s="1271"/>
      <c r="W206" s="214"/>
      <c r="X206" s="205">
        <f>AVERAGE(C206,F206,I206,L206,O206,R206,U206)</f>
        <v>0</v>
      </c>
      <c r="Y206" s="191"/>
      <c r="AA206" s="186"/>
      <c r="AB206" s="186"/>
      <c r="AC206" s="186"/>
      <c r="AD206" s="186"/>
      <c r="AE206" s="186"/>
      <c r="AF206" s="186"/>
      <c r="AG206" s="186"/>
      <c r="AH206" s="186"/>
      <c r="AI206" s="186"/>
      <c r="AJ206" s="186"/>
      <c r="AK206" s="186"/>
      <c r="AL206" s="186"/>
      <c r="AM206" s="186"/>
      <c r="AN206" s="186"/>
      <c r="AO206" s="186"/>
      <c r="AP206" s="186"/>
      <c r="AQ206" s="181"/>
      <c r="AR206" s="181"/>
      <c r="AS206" s="181"/>
      <c r="AT206" s="181"/>
      <c r="AU206" s="181"/>
      <c r="AV206" s="181"/>
      <c r="AW206" s="181"/>
      <c r="AX206" s="181"/>
      <c r="AY206" s="181"/>
      <c r="AZ206" s="181"/>
      <c r="BA206" s="181"/>
      <c r="BB206" s="181"/>
      <c r="BC206" s="181"/>
      <c r="BD206" s="181"/>
      <c r="BE206" s="181"/>
      <c r="BF206" s="181"/>
      <c r="BG206" s="181"/>
      <c r="BH206" s="181"/>
      <c r="BI206" s="181"/>
      <c r="BJ206" s="181"/>
      <c r="BK206" s="181"/>
      <c r="BL206" s="181"/>
      <c r="BM206" s="181"/>
    </row>
    <row r="207" spans="1:65" s="182" customFormat="1" ht="22.5" customHeight="1">
      <c r="A207" s="181"/>
      <c r="B207" s="204" t="s">
        <v>235</v>
      </c>
      <c r="C207" s="1270">
        <f>COUNTIF(C87:C88,"&gt;0.4208")</f>
        <v>2</v>
      </c>
      <c r="D207" s="1271"/>
      <c r="E207" s="214"/>
      <c r="F207" s="1270">
        <f>COUNTIF(F87:F88,"&gt;0.4208")</f>
        <v>1</v>
      </c>
      <c r="G207" s="1271"/>
      <c r="H207" s="214"/>
      <c r="I207" s="1270">
        <f>COUNTIF(I87:I88,"&gt;0.4208")</f>
        <v>1</v>
      </c>
      <c r="J207" s="1271"/>
      <c r="K207" s="214"/>
      <c r="L207" s="1270">
        <f>COUNTIF(L87:L88,"&gt;0.4208")</f>
        <v>1</v>
      </c>
      <c r="M207" s="1271"/>
      <c r="N207" s="214"/>
      <c r="O207" s="1270">
        <f>COUNTIF(O87:O88,"&gt;0.4208")</f>
        <v>1</v>
      </c>
      <c r="P207" s="1271"/>
      <c r="Q207" s="214"/>
      <c r="R207" s="1270">
        <f>COUNTIF(R87:R88,"&gt;0.4208")</f>
        <v>2</v>
      </c>
      <c r="S207" s="1271"/>
      <c r="T207" s="214"/>
      <c r="U207" s="1270">
        <f>COUNTIF(U87:U88,"&gt;0.4208")</f>
        <v>2</v>
      </c>
      <c r="V207" s="1271"/>
      <c r="W207" s="214"/>
      <c r="X207" s="205">
        <f>AVERAGE(C207,F207,I207,L207,O207,R207,U207)</f>
        <v>1.4285714285714286</v>
      </c>
      <c r="Y207" s="215"/>
      <c r="AA207" s="186"/>
      <c r="AB207" s="186"/>
      <c r="AC207" s="186"/>
      <c r="AD207" s="186"/>
      <c r="AE207" s="186"/>
      <c r="AF207" s="186"/>
      <c r="AG207" s="186"/>
      <c r="AH207" s="186"/>
      <c r="AI207" s="186"/>
      <c r="AJ207" s="186"/>
      <c r="AK207" s="186"/>
      <c r="AL207" s="186"/>
      <c r="AM207" s="186"/>
      <c r="AN207" s="186"/>
      <c r="AO207" s="186"/>
      <c r="AP207" s="186"/>
      <c r="AQ207" s="181"/>
      <c r="AR207" s="181"/>
      <c r="AS207" s="181"/>
      <c r="AT207" s="181"/>
      <c r="AU207" s="181"/>
      <c r="AV207" s="181"/>
      <c r="AW207" s="181"/>
      <c r="AX207" s="181"/>
      <c r="AY207" s="181"/>
      <c r="AZ207" s="181"/>
      <c r="BA207" s="181"/>
      <c r="BB207" s="181"/>
      <c r="BC207" s="181"/>
      <c r="BD207" s="181"/>
      <c r="BE207" s="181"/>
      <c r="BF207" s="181"/>
      <c r="BG207" s="181"/>
      <c r="BH207" s="181"/>
      <c r="BI207" s="181"/>
      <c r="BJ207" s="181"/>
      <c r="BK207" s="181"/>
      <c r="BL207" s="181"/>
      <c r="BM207" s="181"/>
    </row>
    <row r="208" spans="1:65" s="182" customFormat="1" ht="22.5" customHeight="1">
      <c r="A208" s="181"/>
      <c r="B208" s="216"/>
      <c r="C208" s="217"/>
      <c r="D208" s="218"/>
      <c r="E208" s="214"/>
      <c r="F208" s="217"/>
      <c r="G208" s="218"/>
      <c r="H208" s="214"/>
      <c r="I208" s="217"/>
      <c r="J208" s="218"/>
      <c r="K208" s="214"/>
      <c r="L208" s="217"/>
      <c r="M208" s="218"/>
      <c r="N208" s="214"/>
      <c r="O208" s="217"/>
      <c r="P208" s="218"/>
      <c r="Q208" s="214"/>
      <c r="R208" s="217"/>
      <c r="S208" s="218"/>
      <c r="T208" s="214"/>
      <c r="U208" s="217"/>
      <c r="V208" s="218"/>
      <c r="W208" s="214"/>
      <c r="X208" s="219"/>
      <c r="Y208" s="215"/>
      <c r="AA208" s="186"/>
      <c r="AB208" s="186"/>
      <c r="AC208" s="186"/>
      <c r="AD208" s="186"/>
      <c r="AE208" s="186"/>
      <c r="AF208" s="186"/>
      <c r="AG208" s="186"/>
      <c r="AH208" s="186"/>
      <c r="AI208" s="186"/>
      <c r="AJ208" s="186"/>
      <c r="AK208" s="186"/>
      <c r="AL208" s="186"/>
      <c r="AM208" s="186"/>
      <c r="AN208" s="186"/>
      <c r="AO208" s="186"/>
      <c r="AP208" s="186"/>
      <c r="AQ208" s="181"/>
      <c r="AR208" s="181"/>
      <c r="AS208" s="181"/>
      <c r="AT208" s="181"/>
      <c r="AU208" s="181"/>
      <c r="AV208" s="181"/>
      <c r="AW208" s="181"/>
      <c r="AX208" s="181"/>
      <c r="AY208" s="181"/>
      <c r="AZ208" s="181"/>
      <c r="BA208" s="181"/>
      <c r="BB208" s="181"/>
      <c r="BC208" s="181"/>
      <c r="BD208" s="181"/>
      <c r="BE208" s="181"/>
      <c r="BF208" s="181"/>
      <c r="BG208" s="181"/>
      <c r="BH208" s="181"/>
      <c r="BI208" s="181"/>
      <c r="BJ208" s="181"/>
      <c r="BK208" s="181"/>
      <c r="BL208" s="181"/>
      <c r="BM208" s="181"/>
    </row>
    <row r="209" spans="1:65" s="182" customFormat="1" ht="22.5" customHeight="1">
      <c r="A209" s="181"/>
      <c r="B209" s="202"/>
      <c r="C209" s="191"/>
      <c r="D209" s="191"/>
      <c r="E209" s="206"/>
      <c r="F209" s="191"/>
      <c r="G209" s="191"/>
      <c r="H209" s="206"/>
      <c r="I209" s="191"/>
      <c r="J209" s="191"/>
      <c r="K209" s="206"/>
      <c r="L209" s="191"/>
      <c r="M209" s="191"/>
      <c r="N209" s="206"/>
      <c r="O209" s="191"/>
      <c r="P209" s="191"/>
      <c r="Q209" s="206"/>
      <c r="R209" s="191"/>
      <c r="S209" s="191"/>
      <c r="T209" s="206"/>
      <c r="U209" s="191"/>
      <c r="V209" s="191"/>
      <c r="W209" s="206"/>
      <c r="X209" s="191"/>
      <c r="Y209" s="191"/>
      <c r="AA209" s="186"/>
      <c r="AB209" s="186"/>
      <c r="AC209" s="186"/>
      <c r="AD209" s="186"/>
      <c r="AE209" s="186"/>
      <c r="AF209" s="186"/>
      <c r="AG209" s="186"/>
      <c r="AH209" s="186"/>
      <c r="AI209" s="186"/>
      <c r="AJ209" s="186"/>
      <c r="AK209" s="186"/>
      <c r="AL209" s="186"/>
      <c r="AM209" s="186"/>
      <c r="AN209" s="186"/>
      <c r="AO209" s="186"/>
      <c r="AP209" s="186"/>
      <c r="AQ209" s="181"/>
      <c r="AR209" s="181"/>
      <c r="AS209" s="181"/>
      <c r="AT209" s="181"/>
      <c r="AU209" s="181"/>
      <c r="AV209" s="181"/>
      <c r="AW209" s="181"/>
      <c r="AX209" s="181"/>
      <c r="AY209" s="181"/>
      <c r="AZ209" s="181"/>
      <c r="BA209" s="181"/>
      <c r="BB209" s="181"/>
      <c r="BC209" s="181"/>
      <c r="BD209" s="181"/>
      <c r="BE209" s="181"/>
      <c r="BF209" s="181"/>
      <c r="BG209" s="181"/>
      <c r="BH209" s="181"/>
      <c r="BI209" s="181"/>
      <c r="BJ209" s="181"/>
      <c r="BK209" s="181"/>
      <c r="BL209" s="181"/>
      <c r="BM209" s="181"/>
    </row>
    <row r="210" spans="1:65" s="182" customFormat="1" ht="22.5" customHeight="1">
      <c r="A210" s="181"/>
      <c r="B210" s="203"/>
      <c r="C210" s="1274" t="s">
        <v>37</v>
      </c>
      <c r="D210" s="1275"/>
      <c r="E210" s="213"/>
      <c r="F210" s="1274" t="s">
        <v>38</v>
      </c>
      <c r="G210" s="1275"/>
      <c r="H210" s="213"/>
      <c r="I210" s="1274" t="s">
        <v>39</v>
      </c>
      <c r="J210" s="1275"/>
      <c r="K210" s="213"/>
      <c r="L210" s="1274" t="s">
        <v>40</v>
      </c>
      <c r="M210" s="1275"/>
      <c r="N210" s="213"/>
      <c r="O210" s="1274" t="s">
        <v>41</v>
      </c>
      <c r="P210" s="1275"/>
      <c r="Q210" s="213"/>
      <c r="R210" s="1274" t="s">
        <v>42</v>
      </c>
      <c r="S210" s="1275"/>
      <c r="T210" s="213"/>
      <c r="U210" s="1274" t="s">
        <v>43</v>
      </c>
      <c r="V210" s="1275"/>
      <c r="W210" s="213"/>
      <c r="X210" s="191"/>
      <c r="Y210" s="191"/>
      <c r="AA210" s="186"/>
      <c r="AB210" s="186"/>
      <c r="AC210" s="186"/>
      <c r="AD210" s="186"/>
      <c r="AE210" s="186"/>
      <c r="AF210" s="186"/>
      <c r="AG210" s="186"/>
      <c r="AH210" s="186"/>
      <c r="AI210" s="186"/>
      <c r="AJ210" s="186"/>
      <c r="AK210" s="186"/>
      <c r="AL210" s="186"/>
      <c r="AM210" s="186"/>
      <c r="AN210" s="186"/>
      <c r="AO210" s="186"/>
      <c r="AP210" s="186"/>
      <c r="AQ210" s="181"/>
      <c r="AR210" s="181"/>
      <c r="AS210" s="181"/>
      <c r="AT210" s="181"/>
      <c r="AU210" s="181"/>
      <c r="AV210" s="181"/>
      <c r="AW210" s="181"/>
      <c r="AX210" s="181"/>
      <c r="AY210" s="181"/>
      <c r="AZ210" s="181"/>
      <c r="BA210" s="181"/>
      <c r="BB210" s="181"/>
      <c r="BC210" s="181"/>
      <c r="BD210" s="181"/>
      <c r="BE210" s="181"/>
      <c r="BF210" s="181"/>
      <c r="BG210" s="181"/>
      <c r="BH210" s="181"/>
      <c r="BI210" s="181"/>
      <c r="BJ210" s="181"/>
      <c r="BK210" s="181"/>
      <c r="BL210" s="181"/>
      <c r="BM210" s="181"/>
    </row>
    <row r="211" spans="1:65" s="182" customFormat="1" ht="22.5" customHeight="1">
      <c r="A211" s="181"/>
      <c r="B211" s="204" t="s">
        <v>234</v>
      </c>
      <c r="C211" s="1270">
        <f>COUNTIF(C94:C101,"&lt;0.4208")</f>
        <v>4</v>
      </c>
      <c r="D211" s="1271"/>
      <c r="E211" s="214"/>
      <c r="F211" s="1270">
        <f>COUNTIF(F94:F101,"&lt;0.4208")</f>
        <v>4</v>
      </c>
      <c r="G211" s="1271"/>
      <c r="H211" s="214"/>
      <c r="I211" s="1270">
        <f>COUNTIF(I94:I101,"&lt;0.4208")</f>
        <v>4</v>
      </c>
      <c r="J211" s="1271"/>
      <c r="K211" s="214"/>
      <c r="L211" s="1270">
        <f>COUNTIF(L94:L101,"&lt;0.4208")</f>
        <v>3</v>
      </c>
      <c r="M211" s="1271"/>
      <c r="N211" s="214"/>
      <c r="O211" s="1270">
        <f>COUNTIF(O94:O101,"&lt;0.4208")</f>
        <v>5</v>
      </c>
      <c r="P211" s="1271"/>
      <c r="Q211" s="214"/>
      <c r="R211" s="1270">
        <f>COUNTIF(R94:R101,"&lt;0.4208")</f>
        <v>4</v>
      </c>
      <c r="S211" s="1271"/>
      <c r="T211" s="214"/>
      <c r="U211" s="1270">
        <f>COUNTIF(U94:U101,"&lt;0.4208")</f>
        <v>5</v>
      </c>
      <c r="V211" s="1271"/>
      <c r="W211" s="214"/>
      <c r="X211" s="205">
        <f>AVERAGE(C211,F211,I211,L211,O211,R211,U211)</f>
        <v>4.1428571428571432</v>
      </c>
      <c r="Y211" s="191"/>
      <c r="AA211" s="186"/>
      <c r="AB211" s="186"/>
      <c r="AC211" s="186"/>
      <c r="AD211" s="186"/>
      <c r="AE211" s="186"/>
      <c r="AF211" s="186"/>
      <c r="AG211" s="186"/>
      <c r="AH211" s="186"/>
      <c r="AI211" s="186"/>
      <c r="AJ211" s="186"/>
      <c r="AK211" s="186"/>
      <c r="AL211" s="186"/>
      <c r="AM211" s="186"/>
      <c r="AN211" s="186"/>
      <c r="AO211" s="186"/>
      <c r="AP211" s="186"/>
      <c r="AQ211" s="181"/>
      <c r="AR211" s="181"/>
      <c r="AS211" s="181"/>
      <c r="AT211" s="181"/>
      <c r="AU211" s="181"/>
      <c r="AV211" s="181"/>
      <c r="AW211" s="181"/>
      <c r="AX211" s="181"/>
      <c r="AY211" s="181"/>
      <c r="AZ211" s="181"/>
      <c r="BA211" s="181"/>
      <c r="BB211" s="181"/>
      <c r="BC211" s="181"/>
      <c r="BD211" s="181"/>
      <c r="BE211" s="181"/>
      <c r="BF211" s="181"/>
      <c r="BG211" s="181"/>
      <c r="BH211" s="181"/>
      <c r="BI211" s="181"/>
      <c r="BJ211" s="181"/>
      <c r="BK211" s="181"/>
      <c r="BL211" s="181"/>
      <c r="BM211" s="181"/>
    </row>
    <row r="212" spans="1:65" s="182" customFormat="1" ht="22.5" customHeight="1">
      <c r="A212" s="181"/>
      <c r="B212" s="204" t="s">
        <v>235</v>
      </c>
      <c r="C212" s="1270">
        <f>COUNTIF(C94:C101,"&gt;0.4208")</f>
        <v>0</v>
      </c>
      <c r="D212" s="1271"/>
      <c r="E212" s="214"/>
      <c r="F212" s="1270">
        <f>COUNTIF(F94:F101,"&gt;0.4208")</f>
        <v>0</v>
      </c>
      <c r="G212" s="1271"/>
      <c r="H212" s="214"/>
      <c r="I212" s="1270">
        <f>COUNTIF(I94:I101,"&gt;0.4208")</f>
        <v>0</v>
      </c>
      <c r="J212" s="1271"/>
      <c r="K212" s="214"/>
      <c r="L212" s="1270">
        <f>COUNTIF(L94:L101,"&gt;0.4208")</f>
        <v>0</v>
      </c>
      <c r="M212" s="1271"/>
      <c r="N212" s="214"/>
      <c r="O212" s="1270">
        <f>COUNTIF(O94:O101,"&gt;0.4208")</f>
        <v>0</v>
      </c>
      <c r="P212" s="1271"/>
      <c r="Q212" s="214"/>
      <c r="R212" s="1270">
        <f>COUNTIF(R94:R101,"&gt;0.4208")</f>
        <v>0</v>
      </c>
      <c r="S212" s="1271"/>
      <c r="T212" s="214"/>
      <c r="U212" s="1270">
        <f>COUNTIF(U94:U101,"&gt;0.4208")</f>
        <v>0</v>
      </c>
      <c r="V212" s="1271"/>
      <c r="W212" s="214"/>
      <c r="X212" s="205">
        <f>AVERAGE(C212,F212,I212,L212,O212,R212,U212)</f>
        <v>0</v>
      </c>
      <c r="Y212" s="215"/>
      <c r="AA212" s="186"/>
      <c r="AB212" s="186"/>
      <c r="AC212" s="186"/>
      <c r="AD212" s="186"/>
      <c r="AE212" s="186"/>
      <c r="AF212" s="186"/>
      <c r="AG212" s="186"/>
      <c r="AH212" s="186"/>
      <c r="AI212" s="186"/>
      <c r="AJ212" s="186"/>
      <c r="AK212" s="186"/>
      <c r="AL212" s="186"/>
      <c r="AM212" s="186"/>
      <c r="AN212" s="186"/>
      <c r="AO212" s="186"/>
      <c r="AP212" s="186"/>
      <c r="AQ212" s="181"/>
      <c r="AR212" s="181"/>
      <c r="AS212" s="181"/>
      <c r="AT212" s="181"/>
      <c r="AU212" s="181"/>
      <c r="AV212" s="181"/>
      <c r="AW212" s="181"/>
      <c r="AX212" s="181"/>
      <c r="AY212" s="181"/>
      <c r="AZ212" s="181"/>
      <c r="BA212" s="181"/>
      <c r="BB212" s="181"/>
      <c r="BC212" s="181"/>
      <c r="BD212" s="181"/>
      <c r="BE212" s="181"/>
      <c r="BF212" s="181"/>
      <c r="BG212" s="181"/>
      <c r="BH212" s="181"/>
      <c r="BI212" s="181"/>
      <c r="BJ212" s="181"/>
      <c r="BK212" s="181"/>
      <c r="BL212" s="181"/>
      <c r="BM212" s="181"/>
    </row>
    <row r="213" spans="1:65" s="182" customFormat="1" ht="22.5" customHeight="1">
      <c r="A213" s="181"/>
      <c r="B213" s="216"/>
      <c r="C213" s="217"/>
      <c r="D213" s="218"/>
      <c r="E213" s="214"/>
      <c r="F213" s="217"/>
      <c r="G213" s="218"/>
      <c r="H213" s="214"/>
      <c r="I213" s="217"/>
      <c r="J213" s="218"/>
      <c r="K213" s="214"/>
      <c r="L213" s="217"/>
      <c r="M213" s="218"/>
      <c r="N213" s="214"/>
      <c r="O213" s="217"/>
      <c r="P213" s="218"/>
      <c r="Q213" s="214"/>
      <c r="R213" s="217"/>
      <c r="S213" s="218"/>
      <c r="T213" s="214"/>
      <c r="U213" s="217"/>
      <c r="V213" s="218"/>
      <c r="W213" s="214"/>
      <c r="X213" s="219"/>
      <c r="Y213" s="215"/>
      <c r="AA213" s="186"/>
      <c r="AB213" s="186"/>
      <c r="AC213" s="186"/>
      <c r="AD213" s="186"/>
      <c r="AE213" s="186"/>
      <c r="AF213" s="186"/>
      <c r="AG213" s="186"/>
      <c r="AH213" s="186"/>
      <c r="AI213" s="186"/>
      <c r="AJ213" s="186"/>
      <c r="AK213" s="186"/>
      <c r="AL213" s="186"/>
      <c r="AM213" s="186"/>
      <c r="AN213" s="186"/>
      <c r="AO213" s="186"/>
      <c r="AP213" s="186"/>
      <c r="AQ213" s="181"/>
      <c r="AR213" s="181"/>
      <c r="AS213" s="181"/>
      <c r="AT213" s="181"/>
      <c r="AU213" s="181"/>
      <c r="AV213" s="181"/>
      <c r="AW213" s="181"/>
      <c r="AX213" s="181"/>
      <c r="AY213" s="181"/>
      <c r="AZ213" s="181"/>
      <c r="BA213" s="181"/>
      <c r="BB213" s="181"/>
      <c r="BC213" s="181"/>
      <c r="BD213" s="181"/>
      <c r="BE213" s="181"/>
      <c r="BF213" s="181"/>
      <c r="BG213" s="181"/>
      <c r="BH213" s="181"/>
      <c r="BI213" s="181"/>
      <c r="BJ213" s="181"/>
      <c r="BK213" s="181"/>
      <c r="BL213" s="181"/>
      <c r="BM213" s="181"/>
    </row>
    <row r="214" spans="1:65" s="182" customFormat="1" ht="22.5" customHeight="1">
      <c r="A214" s="181"/>
      <c r="B214" s="202"/>
      <c r="C214" s="191"/>
      <c r="D214" s="191"/>
      <c r="E214" s="206"/>
      <c r="F214" s="191"/>
      <c r="G214" s="191"/>
      <c r="H214" s="206"/>
      <c r="I214" s="191"/>
      <c r="J214" s="191"/>
      <c r="K214" s="206"/>
      <c r="L214" s="191"/>
      <c r="M214" s="191"/>
      <c r="N214" s="206"/>
      <c r="O214" s="191"/>
      <c r="P214" s="191"/>
      <c r="Q214" s="206"/>
      <c r="R214" s="191"/>
      <c r="S214" s="191"/>
      <c r="T214" s="206"/>
      <c r="U214" s="191"/>
      <c r="V214" s="191"/>
      <c r="W214" s="206"/>
      <c r="X214" s="191"/>
      <c r="Y214" s="191"/>
      <c r="AA214" s="183"/>
      <c r="AB214" s="183"/>
      <c r="AC214" s="183"/>
      <c r="AD214" s="183"/>
      <c r="AE214" s="184"/>
      <c r="AF214" s="184"/>
      <c r="AG214" s="184"/>
      <c r="AH214" s="184"/>
      <c r="AI214" s="184"/>
      <c r="AJ214" s="184"/>
      <c r="AK214" s="184"/>
      <c r="AL214" s="181"/>
      <c r="AM214" s="181"/>
      <c r="AN214" s="181"/>
      <c r="AO214" s="181"/>
      <c r="AP214" s="181"/>
      <c r="AQ214" s="181"/>
      <c r="AR214" s="181"/>
      <c r="AS214" s="181"/>
      <c r="AT214" s="181"/>
      <c r="AU214" s="181"/>
      <c r="AV214" s="181"/>
      <c r="AW214" s="181"/>
      <c r="AX214" s="181"/>
      <c r="AY214" s="181"/>
      <c r="AZ214" s="181"/>
      <c r="BA214" s="181"/>
      <c r="BB214" s="181"/>
      <c r="BC214" s="181"/>
      <c r="BD214" s="181"/>
      <c r="BE214" s="181"/>
      <c r="BF214" s="181"/>
      <c r="BG214" s="181"/>
      <c r="BH214" s="181"/>
      <c r="BI214" s="181"/>
      <c r="BJ214" s="181"/>
      <c r="BK214" s="181"/>
      <c r="BL214" s="181"/>
      <c r="BM214" s="181"/>
    </row>
    <row r="215" spans="1:65" s="182" customFormat="1" ht="22.5" customHeight="1">
      <c r="A215" s="181"/>
      <c r="B215" s="203"/>
      <c r="C215" s="1272" t="s">
        <v>37</v>
      </c>
      <c r="D215" s="1273"/>
      <c r="E215" s="213"/>
      <c r="F215" s="1272" t="s">
        <v>38</v>
      </c>
      <c r="G215" s="1273"/>
      <c r="H215" s="213"/>
      <c r="I215" s="1272" t="s">
        <v>39</v>
      </c>
      <c r="J215" s="1273"/>
      <c r="K215" s="213"/>
      <c r="L215" s="1272" t="s">
        <v>40</v>
      </c>
      <c r="M215" s="1273"/>
      <c r="N215" s="213"/>
      <c r="O215" s="1272" t="s">
        <v>41</v>
      </c>
      <c r="P215" s="1273"/>
      <c r="Q215" s="213"/>
      <c r="R215" s="1272" t="s">
        <v>42</v>
      </c>
      <c r="S215" s="1273"/>
      <c r="T215" s="213"/>
      <c r="U215" s="1272" t="s">
        <v>43</v>
      </c>
      <c r="V215" s="1273"/>
      <c r="W215" s="213"/>
      <c r="X215" s="191"/>
      <c r="Y215" s="181"/>
      <c r="AA215" s="183"/>
      <c r="AB215" s="183"/>
      <c r="AC215" s="183"/>
      <c r="AD215" s="183"/>
      <c r="AE215" s="184"/>
      <c r="AF215" s="184"/>
      <c r="AG215" s="184"/>
      <c r="AH215" s="184"/>
      <c r="AI215" s="184"/>
      <c r="AJ215" s="184"/>
      <c r="AK215" s="184"/>
      <c r="AL215" s="181"/>
      <c r="AM215" s="181"/>
      <c r="AN215" s="181"/>
      <c r="AO215" s="181"/>
      <c r="AP215" s="181"/>
      <c r="AQ215" s="181"/>
      <c r="AR215" s="181"/>
      <c r="AS215" s="181"/>
      <c r="AT215" s="181"/>
      <c r="AU215" s="181"/>
      <c r="AV215" s="181"/>
      <c r="AW215" s="181"/>
      <c r="AX215" s="181"/>
      <c r="AY215" s="181"/>
      <c r="AZ215" s="181"/>
      <c r="BA215" s="181"/>
      <c r="BB215" s="181"/>
      <c r="BC215" s="181"/>
      <c r="BD215" s="181"/>
      <c r="BE215" s="181"/>
      <c r="BF215" s="181"/>
      <c r="BG215" s="181"/>
      <c r="BH215" s="181"/>
      <c r="BI215" s="181"/>
      <c r="BJ215" s="181"/>
      <c r="BK215" s="181"/>
      <c r="BL215" s="181"/>
      <c r="BM215" s="181"/>
    </row>
    <row r="216" spans="1:65" s="182" customFormat="1" ht="22.5" customHeight="1">
      <c r="A216" s="181"/>
      <c r="B216" s="204" t="s">
        <v>234</v>
      </c>
      <c r="C216" s="1270" t="e">
        <f>C196+C201+C211</f>
        <v>#REF!</v>
      </c>
      <c r="D216" s="1271"/>
      <c r="E216" s="214"/>
      <c r="F216" s="1270" t="e">
        <f>F196+F201+F211</f>
        <v>#REF!</v>
      </c>
      <c r="G216" s="1271"/>
      <c r="H216" s="214"/>
      <c r="I216" s="1270" t="e">
        <f>I196+I201+I211</f>
        <v>#REF!</v>
      </c>
      <c r="J216" s="1271"/>
      <c r="K216" s="214"/>
      <c r="L216" s="1270" t="e">
        <f>L196+L201+L211</f>
        <v>#REF!</v>
      </c>
      <c r="M216" s="1271"/>
      <c r="N216" s="214"/>
      <c r="O216" s="1270" t="e">
        <f>O196+O201+O211</f>
        <v>#REF!</v>
      </c>
      <c r="P216" s="1271"/>
      <c r="Q216" s="214"/>
      <c r="R216" s="1270" t="e">
        <f>R196+R201+R211</f>
        <v>#REF!</v>
      </c>
      <c r="S216" s="1271"/>
      <c r="T216" s="214"/>
      <c r="U216" s="1270" t="e">
        <f>U196+U201+U211</f>
        <v>#REF!</v>
      </c>
      <c r="V216" s="1271"/>
      <c r="W216" s="214"/>
      <c r="X216" s="205" t="e">
        <f>AVERAGE(C216,F216,I216,L216,O216,R216,U216)</f>
        <v>#REF!</v>
      </c>
      <c r="Y216" s="181"/>
      <c r="AA216" s="183"/>
      <c r="AB216" s="183"/>
      <c r="AC216" s="183"/>
      <c r="AD216" s="183"/>
      <c r="AE216" s="184"/>
      <c r="AF216" s="184"/>
      <c r="AG216" s="184"/>
      <c r="AH216" s="184"/>
      <c r="AI216" s="184"/>
      <c r="AJ216" s="184"/>
      <c r="AK216" s="184"/>
      <c r="AL216" s="181"/>
      <c r="AM216" s="181"/>
      <c r="AN216" s="181"/>
      <c r="AO216" s="181"/>
      <c r="AP216" s="181"/>
      <c r="AQ216" s="181"/>
      <c r="AR216" s="181"/>
      <c r="AS216" s="181"/>
      <c r="AT216" s="181"/>
      <c r="AU216" s="181"/>
      <c r="AV216" s="181"/>
      <c r="AW216" s="181"/>
      <c r="AX216" s="181"/>
      <c r="AY216" s="181"/>
      <c r="AZ216" s="181"/>
      <c r="BA216" s="181"/>
      <c r="BB216" s="181"/>
      <c r="BC216" s="181"/>
      <c r="BD216" s="181"/>
      <c r="BE216" s="181"/>
      <c r="BF216" s="181"/>
      <c r="BG216" s="181"/>
      <c r="BH216" s="181"/>
      <c r="BI216" s="181"/>
      <c r="BJ216" s="181"/>
      <c r="BK216" s="181"/>
      <c r="BL216" s="181"/>
      <c r="BM216" s="181"/>
    </row>
    <row r="217" spans="1:65" s="182" customFormat="1" ht="22.5" customHeight="1">
      <c r="A217" s="181"/>
      <c r="B217" s="204" t="s">
        <v>235</v>
      </c>
      <c r="C217" s="1270" t="e">
        <f>C197+C202+C211</f>
        <v>#REF!</v>
      </c>
      <c r="D217" s="1271"/>
      <c r="E217" s="214"/>
      <c r="F217" s="1270" t="e">
        <f>F197+F202+F211</f>
        <v>#REF!</v>
      </c>
      <c r="G217" s="1271"/>
      <c r="H217" s="214"/>
      <c r="I217" s="1270" t="e">
        <f>I197+I202+I211</f>
        <v>#REF!</v>
      </c>
      <c r="J217" s="1271"/>
      <c r="K217" s="214"/>
      <c r="L217" s="1270" t="e">
        <f>L197+L202+L211</f>
        <v>#REF!</v>
      </c>
      <c r="M217" s="1271"/>
      <c r="N217" s="214"/>
      <c r="O217" s="1270" t="e">
        <f>O197+O202+O211</f>
        <v>#REF!</v>
      </c>
      <c r="P217" s="1271"/>
      <c r="Q217" s="214"/>
      <c r="R217" s="1270" t="e">
        <f>R197+R202+R211</f>
        <v>#REF!</v>
      </c>
      <c r="S217" s="1271"/>
      <c r="T217" s="214"/>
      <c r="U217" s="1270" t="e">
        <f>U197+U202+U211</f>
        <v>#REF!</v>
      </c>
      <c r="V217" s="1271"/>
      <c r="W217" s="214"/>
      <c r="X217" s="205" t="e">
        <f>AVERAGE(C217,F217,I217,L217,O217,R217,U217)</f>
        <v>#REF!</v>
      </c>
      <c r="Y217" s="181"/>
      <c r="AA217" s="183"/>
      <c r="AB217" s="183"/>
      <c r="AC217" s="183"/>
      <c r="AD217" s="183"/>
      <c r="AE217" s="184"/>
      <c r="AF217" s="184"/>
      <c r="AG217" s="184"/>
      <c r="AH217" s="184"/>
      <c r="AI217" s="184"/>
      <c r="AJ217" s="184"/>
      <c r="AK217" s="184"/>
      <c r="AL217" s="181"/>
      <c r="AM217" s="181"/>
      <c r="AN217" s="181"/>
      <c r="AO217" s="181"/>
      <c r="AP217" s="181"/>
      <c r="AQ217" s="181"/>
      <c r="AR217" s="181"/>
      <c r="AS217" s="181"/>
      <c r="AT217" s="181"/>
      <c r="AU217" s="181"/>
      <c r="AV217" s="181"/>
      <c r="AW217" s="181"/>
      <c r="AX217" s="181"/>
      <c r="AY217" s="181"/>
      <c r="AZ217" s="181"/>
      <c r="BA217" s="181"/>
      <c r="BB217" s="181"/>
      <c r="BC217" s="181"/>
      <c r="BD217" s="181"/>
      <c r="BE217" s="181"/>
      <c r="BF217" s="181"/>
      <c r="BG217" s="181"/>
      <c r="BH217" s="181"/>
      <c r="BI217" s="181"/>
      <c r="BJ217" s="181"/>
      <c r="BK217" s="181"/>
      <c r="BL217" s="181"/>
      <c r="BM217" s="181"/>
    </row>
    <row r="218" spans="1:65" s="182" customFormat="1" ht="22.5" customHeight="1">
      <c r="A218" s="181"/>
      <c r="B218" s="191"/>
      <c r="C218" s="1267" t="e">
        <f>C216+C217</f>
        <v>#REF!</v>
      </c>
      <c r="D218" s="1268"/>
      <c r="E218" s="214"/>
      <c r="F218" s="1267" t="e">
        <f>F216+F217</f>
        <v>#REF!</v>
      </c>
      <c r="G218" s="1268"/>
      <c r="H218" s="214"/>
      <c r="I218" s="1267" t="e">
        <f>I216+I217</f>
        <v>#REF!</v>
      </c>
      <c r="J218" s="1268"/>
      <c r="K218" s="214"/>
      <c r="L218" s="1267" t="e">
        <f>L216+L217</f>
        <v>#REF!</v>
      </c>
      <c r="M218" s="1268"/>
      <c r="N218" s="214"/>
      <c r="O218" s="1267" t="e">
        <f>O216+O217</f>
        <v>#REF!</v>
      </c>
      <c r="P218" s="1268"/>
      <c r="Q218" s="214"/>
      <c r="R218" s="1267" t="e">
        <f>R216+R217</f>
        <v>#REF!</v>
      </c>
      <c r="S218" s="1268"/>
      <c r="T218" s="214"/>
      <c r="U218" s="1267" t="e">
        <f>U216+U217</f>
        <v>#REF!</v>
      </c>
      <c r="V218" s="1268"/>
      <c r="W218" s="214"/>
      <c r="X218" s="221" t="e">
        <f>AVERAGE(C218,F218,I218,L218,O218,R218,U218)</f>
        <v>#REF!</v>
      </c>
      <c r="Y218" s="181"/>
      <c r="AA218" s="183"/>
      <c r="AB218" s="183"/>
      <c r="AC218" s="183"/>
      <c r="AD218" s="183"/>
      <c r="AE218" s="184"/>
      <c r="AF218" s="184"/>
      <c r="AG218" s="184"/>
      <c r="AH218" s="184"/>
      <c r="AI218" s="184"/>
      <c r="AJ218" s="184"/>
      <c r="AK218" s="184"/>
      <c r="AL218" s="181"/>
      <c r="AM218" s="181"/>
      <c r="AN218" s="181"/>
      <c r="AO218" s="181"/>
      <c r="AP218" s="181"/>
      <c r="AQ218" s="181"/>
      <c r="AR218" s="181"/>
      <c r="AS218" s="181"/>
      <c r="AT218" s="181"/>
      <c r="AU218" s="181"/>
      <c r="AV218" s="181"/>
      <c r="AW218" s="181"/>
      <c r="AX218" s="181"/>
      <c r="AY218" s="181"/>
      <c r="AZ218" s="181"/>
      <c r="BA218" s="181"/>
      <c r="BB218" s="181"/>
      <c r="BC218" s="181"/>
      <c r="BD218" s="181"/>
      <c r="BE218" s="181"/>
      <c r="BF218" s="181"/>
      <c r="BG218" s="181"/>
      <c r="BH218" s="181"/>
      <c r="BI218" s="181"/>
      <c r="BJ218" s="181"/>
      <c r="BK218" s="181"/>
      <c r="BL218" s="181"/>
      <c r="BM218" s="181"/>
    </row>
    <row r="219" spans="1:65" customFormat="1" ht="22.5" customHeight="1">
      <c r="B219" s="191"/>
      <c r="C219" s="191"/>
      <c r="D219" s="191"/>
      <c r="E219" s="206"/>
      <c r="F219" s="191"/>
      <c r="G219" s="191"/>
      <c r="H219" s="206"/>
      <c r="I219" s="191"/>
      <c r="J219" s="191"/>
      <c r="K219" s="206"/>
      <c r="L219" s="191"/>
      <c r="M219" s="191"/>
      <c r="N219" s="206"/>
      <c r="O219" s="191"/>
      <c r="P219" s="191"/>
      <c r="Q219" s="206"/>
      <c r="R219" s="191"/>
      <c r="S219" s="191"/>
      <c r="T219" s="206"/>
      <c r="U219" s="1269"/>
      <c r="V219" s="1269"/>
      <c r="W219" s="206"/>
      <c r="X219" s="183"/>
      <c r="Y219" s="183"/>
      <c r="Z219" s="183"/>
      <c r="AA219" s="183"/>
      <c r="AB219" s="183"/>
      <c r="AC219" s="183"/>
      <c r="AD219" s="183"/>
      <c r="AE219" s="184"/>
      <c r="AF219" s="184"/>
      <c r="AG219" s="184"/>
      <c r="AH219" s="184"/>
      <c r="AI219" s="184"/>
      <c r="AJ219" s="184"/>
      <c r="AK219" s="184"/>
      <c r="AL219" s="184"/>
      <c r="AM219" s="184"/>
      <c r="AN219" s="184"/>
      <c r="AO219" s="184"/>
      <c r="AP219" s="184"/>
    </row>
    <row r="220" spans="1:65" s="182" customFormat="1" ht="22.5" customHeight="1" thickBot="1">
      <c r="A220" s="192"/>
      <c r="B220" s="194"/>
      <c r="C220" s="194"/>
      <c r="D220" s="194"/>
      <c r="E220" s="194"/>
      <c r="F220" s="194"/>
      <c r="G220" s="194"/>
      <c r="H220" s="194"/>
      <c r="I220" s="194"/>
      <c r="J220" s="194"/>
      <c r="K220" s="194"/>
      <c r="L220" s="194"/>
      <c r="M220" s="194"/>
      <c r="N220" s="194"/>
      <c r="O220" s="194"/>
      <c r="P220" s="194"/>
      <c r="Q220" s="194"/>
      <c r="R220" s="194"/>
      <c r="S220" s="194"/>
      <c r="T220" s="194"/>
      <c r="U220" s="194"/>
      <c r="V220" s="194"/>
      <c r="W220" s="194"/>
      <c r="X220" s="194"/>
      <c r="Y220" s="194"/>
      <c r="Z220" s="194"/>
      <c r="AA220" s="194"/>
      <c r="AB220" s="194"/>
      <c r="AC220" s="194"/>
      <c r="AD220" s="194"/>
      <c r="AE220" s="194"/>
      <c r="AF220" s="194"/>
      <c r="AG220" s="194"/>
      <c r="AH220" s="194"/>
      <c r="AI220" s="194"/>
      <c r="AJ220" s="194"/>
      <c r="AK220" s="194"/>
      <c r="AL220" s="194"/>
      <c r="AM220" s="194"/>
      <c r="AN220" s="194"/>
      <c r="AO220" s="194"/>
      <c r="AP220" s="194"/>
      <c r="AQ220" s="181"/>
      <c r="AR220" s="181"/>
      <c r="AS220" s="181"/>
      <c r="AT220" s="181"/>
      <c r="AU220" s="181"/>
      <c r="AV220" s="181"/>
      <c r="AW220" s="181"/>
      <c r="AX220" s="181"/>
      <c r="AY220" s="181"/>
      <c r="AZ220" s="181"/>
      <c r="BA220" s="181"/>
      <c r="BB220" s="181"/>
      <c r="BC220" s="181"/>
      <c r="BD220" s="181"/>
      <c r="BE220" s="181"/>
      <c r="BF220" s="181"/>
      <c r="BG220" s="181"/>
      <c r="BH220" s="181"/>
      <c r="BI220" s="181"/>
      <c r="BJ220" s="181"/>
      <c r="BK220" s="181"/>
      <c r="BL220" s="181"/>
      <c r="BM220" s="181"/>
    </row>
    <row r="221" spans="1:65" s="182" customFormat="1" ht="22.5" customHeight="1" thickTop="1">
      <c r="A221" s="192"/>
      <c r="B221" s="195"/>
      <c r="C221" s="196"/>
      <c r="D221" s="196"/>
      <c r="E221" s="196"/>
      <c r="F221" s="195"/>
      <c r="G221" s="197"/>
      <c r="H221" s="197"/>
      <c r="I221" s="197"/>
      <c r="J221" s="197"/>
      <c r="K221" s="197"/>
      <c r="L221" s="197"/>
      <c r="M221" s="196"/>
      <c r="N221" s="196"/>
      <c r="O221" s="196"/>
      <c r="P221" s="196"/>
      <c r="Q221" s="196"/>
      <c r="R221" s="196"/>
      <c r="S221" s="196"/>
      <c r="T221" s="196"/>
      <c r="U221" s="196"/>
      <c r="V221" s="196"/>
      <c r="W221" s="196"/>
      <c r="X221" s="196"/>
      <c r="Y221" s="196"/>
      <c r="Z221" s="196"/>
      <c r="AA221" s="196"/>
      <c r="AB221" s="196"/>
      <c r="AC221" s="196"/>
      <c r="AD221" s="196"/>
      <c r="AE221" s="196"/>
      <c r="AF221" s="196"/>
      <c r="AG221" s="196"/>
      <c r="AH221" s="196"/>
      <c r="AI221" s="196"/>
      <c r="AJ221" s="196"/>
      <c r="AK221" s="196"/>
      <c r="AL221" s="196"/>
      <c r="AM221" s="196"/>
      <c r="AN221" s="196"/>
      <c r="AO221" s="196"/>
      <c r="AP221" s="196"/>
      <c r="AQ221" s="181"/>
      <c r="AR221" s="181"/>
      <c r="AS221" s="181"/>
      <c r="AT221" s="181"/>
      <c r="AU221" s="181"/>
      <c r="AV221" s="181"/>
      <c r="AW221" s="181"/>
      <c r="AX221" s="181"/>
      <c r="AY221" s="181"/>
      <c r="AZ221" s="181"/>
      <c r="BA221" s="181"/>
      <c r="BB221" s="181"/>
      <c r="BC221" s="181"/>
      <c r="BD221" s="181"/>
      <c r="BE221" s="181"/>
      <c r="BF221" s="181"/>
      <c r="BG221" s="181"/>
      <c r="BH221" s="181"/>
      <c r="BI221" s="181"/>
      <c r="BJ221" s="181"/>
      <c r="BK221" s="181"/>
      <c r="BL221" s="181"/>
      <c r="BM221" s="181"/>
    </row>
  </sheetData>
  <mergeCells count="265"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3.8"/>
  <sheetData/>
  <phoneticPr fontId="40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3.8"/>
  <sheetData/>
  <phoneticPr fontId="40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09375" defaultRowHeight="25.2"/>
  <cols>
    <col min="1" max="1" width="26.5546875" style="103" customWidth="1"/>
    <col min="2" max="2" width="15.5546875" style="97" customWidth="1"/>
    <col min="3" max="46" width="0" style="103" hidden="1" customWidth="1"/>
    <col min="47" max="47" width="14" style="97" customWidth="1"/>
    <col min="48" max="50" width="17.33203125" style="103" customWidth="1"/>
    <col min="51" max="61" width="14.6640625" style="103" customWidth="1"/>
    <col min="62" max="62" width="16.88671875" style="103" customWidth="1"/>
    <col min="63" max="65" width="14.6640625" style="103" customWidth="1"/>
    <col min="66" max="66" width="16.109375" style="103" customWidth="1"/>
    <col min="67" max="67" width="15.44140625" style="103" customWidth="1"/>
    <col min="68" max="68" width="16.88671875" style="103" customWidth="1"/>
    <col min="69" max="16384" width="9.109375" style="103"/>
  </cols>
  <sheetData>
    <row r="1" spans="1:68" s="71" customFormat="1" ht="91.5" customHeight="1">
      <c r="A1" s="1289" t="s">
        <v>240</v>
      </c>
      <c r="B1" s="1290"/>
      <c r="C1" s="63" t="s">
        <v>87</v>
      </c>
      <c r="D1" s="63" t="s">
        <v>88</v>
      </c>
      <c r="E1" s="63" t="s">
        <v>89</v>
      </c>
      <c r="F1" s="63" t="s">
        <v>90</v>
      </c>
      <c r="G1" s="63" t="s">
        <v>91</v>
      </c>
      <c r="H1" s="63" t="s">
        <v>92</v>
      </c>
      <c r="I1" s="63" t="s">
        <v>93</v>
      </c>
      <c r="J1" s="64" t="s">
        <v>87</v>
      </c>
      <c r="K1" s="64" t="s">
        <v>88</v>
      </c>
      <c r="L1" s="64" t="s">
        <v>89</v>
      </c>
      <c r="M1" s="64" t="s">
        <v>90</v>
      </c>
      <c r="N1" s="64" t="s">
        <v>91</v>
      </c>
      <c r="O1" s="63" t="s">
        <v>87</v>
      </c>
      <c r="P1" s="63" t="s">
        <v>88</v>
      </c>
      <c r="Q1" s="63" t="s">
        <v>89</v>
      </c>
      <c r="R1" s="63" t="s">
        <v>90</v>
      </c>
      <c r="S1" s="63" t="s">
        <v>91</v>
      </c>
      <c r="T1" s="63" t="s">
        <v>92</v>
      </c>
      <c r="U1" s="63" t="s">
        <v>93</v>
      </c>
      <c r="V1" s="64" t="s">
        <v>87</v>
      </c>
      <c r="W1" s="64" t="s">
        <v>88</v>
      </c>
      <c r="X1" s="64" t="s">
        <v>89</v>
      </c>
      <c r="Y1" s="64" t="s">
        <v>90</v>
      </c>
      <c r="Z1" s="64" t="s">
        <v>91</v>
      </c>
      <c r="AA1" s="64" t="s">
        <v>92</v>
      </c>
      <c r="AB1" s="64" t="s">
        <v>93</v>
      </c>
      <c r="AC1" s="63" t="s">
        <v>87</v>
      </c>
      <c r="AD1" s="63" t="s">
        <v>88</v>
      </c>
      <c r="AE1" s="63" t="s">
        <v>89</v>
      </c>
      <c r="AF1" s="63" t="s">
        <v>90</v>
      </c>
      <c r="AG1" s="63" t="s">
        <v>91</v>
      </c>
      <c r="AH1" s="63" t="s">
        <v>92</v>
      </c>
      <c r="AI1" s="63" t="s">
        <v>93</v>
      </c>
      <c r="AJ1" s="65" t="s">
        <v>87</v>
      </c>
      <c r="AK1" s="65" t="s">
        <v>88</v>
      </c>
      <c r="AL1" s="65" t="s">
        <v>89</v>
      </c>
      <c r="AM1" s="65" t="s">
        <v>90</v>
      </c>
      <c r="AN1" s="65" t="s">
        <v>91</v>
      </c>
      <c r="AO1" s="65" t="s">
        <v>92</v>
      </c>
      <c r="AP1" s="65" t="s">
        <v>93</v>
      </c>
      <c r="AQ1" s="63" t="s">
        <v>87</v>
      </c>
      <c r="AR1" s="63" t="s">
        <v>88</v>
      </c>
      <c r="AS1" s="63" t="s">
        <v>89</v>
      </c>
      <c r="AT1" s="63" t="s">
        <v>90</v>
      </c>
      <c r="AU1" s="66" t="s">
        <v>242</v>
      </c>
      <c r="AV1" s="67" t="s">
        <v>254</v>
      </c>
      <c r="AW1" s="67" t="s">
        <v>270</v>
      </c>
      <c r="AX1" s="67" t="s">
        <v>271</v>
      </c>
      <c r="AY1" s="68" t="s">
        <v>241</v>
      </c>
      <c r="AZ1" s="68" t="s">
        <v>245</v>
      </c>
      <c r="BA1" s="68" t="s">
        <v>54</v>
      </c>
      <c r="BB1" s="69" t="s">
        <v>255</v>
      </c>
      <c r="BC1" s="67" t="s">
        <v>256</v>
      </c>
      <c r="BD1" s="67" t="s">
        <v>257</v>
      </c>
      <c r="BE1" s="69" t="s">
        <v>258</v>
      </c>
      <c r="BF1" s="69" t="s">
        <v>259</v>
      </c>
      <c r="BG1" s="68" t="s">
        <v>77</v>
      </c>
      <c r="BH1" s="67" t="s">
        <v>269</v>
      </c>
      <c r="BI1" s="67" t="s">
        <v>260</v>
      </c>
      <c r="BJ1" s="69" t="s">
        <v>261</v>
      </c>
      <c r="BK1" s="68" t="s">
        <v>53</v>
      </c>
      <c r="BL1" s="70" t="s">
        <v>262</v>
      </c>
      <c r="BM1" s="70" t="s">
        <v>263</v>
      </c>
      <c r="BN1" s="68" t="s">
        <v>264</v>
      </c>
      <c r="BO1" s="68" t="s">
        <v>265</v>
      </c>
      <c r="BP1" s="68" t="s">
        <v>267</v>
      </c>
    </row>
    <row r="2" spans="1:68" s="78" customFormat="1" ht="37.5" customHeight="1">
      <c r="A2" s="72"/>
      <c r="B2" s="73" t="s">
        <v>243</v>
      </c>
      <c r="C2" s="74">
        <v>0.37847222222222227</v>
      </c>
      <c r="D2" s="74">
        <v>0.37847222222222227</v>
      </c>
      <c r="E2" s="74">
        <v>0.37847222222222227</v>
      </c>
      <c r="F2" s="74">
        <v>0.37847222222222227</v>
      </c>
      <c r="G2" s="74">
        <v>0.37847222222222227</v>
      </c>
      <c r="H2" s="74">
        <v>0.37847222222222227</v>
      </c>
      <c r="I2" s="74">
        <v>0.37847222222222227</v>
      </c>
      <c r="J2" s="74">
        <v>0.37847222222222227</v>
      </c>
      <c r="K2" s="74">
        <v>0.37847222222222227</v>
      </c>
      <c r="L2" s="74">
        <v>0.37847222222222227</v>
      </c>
      <c r="M2" s="74">
        <v>0.37847222222222227</v>
      </c>
      <c r="N2" s="74">
        <v>0.37847222222222227</v>
      </c>
      <c r="O2" s="74">
        <v>0.37847222222222227</v>
      </c>
      <c r="P2" s="74">
        <v>0.37847222222222227</v>
      </c>
      <c r="Q2" s="74">
        <v>0.37847222222222227</v>
      </c>
      <c r="R2" s="74">
        <v>0.37847222222222227</v>
      </c>
      <c r="S2" s="74">
        <v>0.37847222222222227</v>
      </c>
      <c r="T2" s="74">
        <v>0.37847222222222227</v>
      </c>
      <c r="U2" s="74">
        <v>0.37847222222222227</v>
      </c>
      <c r="V2" s="74">
        <v>0.37847222222222227</v>
      </c>
      <c r="W2" s="74">
        <v>0.37847222222222227</v>
      </c>
      <c r="X2" s="74">
        <v>0.37847222222222227</v>
      </c>
      <c r="Y2" s="74">
        <v>0.37847222222222227</v>
      </c>
      <c r="Z2" s="74">
        <v>0.37847222222222227</v>
      </c>
      <c r="AA2" s="74">
        <v>0.37847222222222227</v>
      </c>
      <c r="AB2" s="74">
        <v>0.37847222222222227</v>
      </c>
      <c r="AC2" s="74">
        <v>0.37847222222222227</v>
      </c>
      <c r="AD2" s="74">
        <v>0.37847222222222227</v>
      </c>
      <c r="AE2" s="74">
        <v>0.37847222222222227</v>
      </c>
      <c r="AF2" s="74">
        <v>0.37847222222222227</v>
      </c>
      <c r="AG2" s="74">
        <v>0.37847222222222227</v>
      </c>
      <c r="AH2" s="74">
        <v>0.37847222222222227</v>
      </c>
      <c r="AI2" s="74">
        <v>0.37847222222222227</v>
      </c>
      <c r="AJ2" s="74">
        <v>0.37847222222222227</v>
      </c>
      <c r="AK2" s="74">
        <v>0.37847222222222227</v>
      </c>
      <c r="AL2" s="74">
        <v>0.37847222222222227</v>
      </c>
      <c r="AM2" s="74">
        <v>0.37847222222222227</v>
      </c>
      <c r="AN2" s="74">
        <v>0.37847222222222227</v>
      </c>
      <c r="AO2" s="74">
        <v>0.37847222222222227</v>
      </c>
      <c r="AP2" s="74">
        <v>0.37847222222222227</v>
      </c>
      <c r="AQ2" s="74">
        <v>0.37847222222222227</v>
      </c>
      <c r="AR2" s="74">
        <v>0.37847222222222227</v>
      </c>
      <c r="AS2" s="74">
        <v>0.37847222222222227</v>
      </c>
      <c r="AT2" s="74">
        <v>0.37847222222222227</v>
      </c>
      <c r="AU2" s="75">
        <f t="shared" ref="AU2:AU23" si="0">SUM(AV2:BP2)/60</f>
        <v>2.25</v>
      </c>
      <c r="AV2" s="76"/>
      <c r="AW2" s="76"/>
      <c r="AX2" s="76"/>
      <c r="AY2" s="76"/>
      <c r="AZ2" s="76"/>
      <c r="BA2" s="76">
        <v>15</v>
      </c>
      <c r="BB2" s="76"/>
      <c r="BC2" s="76"/>
      <c r="BD2" s="76"/>
      <c r="BE2" s="77"/>
      <c r="BF2" s="77"/>
      <c r="BG2" s="76"/>
      <c r="BH2" s="76"/>
      <c r="BI2" s="76"/>
      <c r="BJ2" s="76"/>
      <c r="BK2" s="76"/>
      <c r="BL2" s="76"/>
      <c r="BM2" s="76"/>
      <c r="BN2" s="76">
        <v>120</v>
      </c>
      <c r="BO2" s="76"/>
      <c r="BP2" s="76"/>
    </row>
    <row r="3" spans="1:68" s="78" customFormat="1" ht="37.5" customHeight="1">
      <c r="A3" s="79"/>
      <c r="B3" s="73" t="s">
        <v>239</v>
      </c>
      <c r="C3" s="80">
        <v>0.51041666666666663</v>
      </c>
      <c r="D3" s="80">
        <v>0.51041666666666663</v>
      </c>
      <c r="E3" s="80">
        <v>0.51041666666666663</v>
      </c>
      <c r="F3" s="80">
        <v>0.51041666666666663</v>
      </c>
      <c r="G3" s="80">
        <v>0.51041666666666663</v>
      </c>
      <c r="H3" s="80">
        <v>0.51041666666666663</v>
      </c>
      <c r="I3" s="80">
        <v>0.51041666666666663</v>
      </c>
      <c r="J3" s="80">
        <v>0.51041666666666663</v>
      </c>
      <c r="K3" s="80">
        <v>0.51041666666666663</v>
      </c>
      <c r="L3" s="80">
        <v>0.51041666666666663</v>
      </c>
      <c r="M3" s="80">
        <v>0.51041666666666663</v>
      </c>
      <c r="N3" s="80">
        <v>0.51041666666666663</v>
      </c>
      <c r="O3" s="80">
        <v>0.51041666666666663</v>
      </c>
      <c r="P3" s="80">
        <v>0.51041666666666663</v>
      </c>
      <c r="Q3" s="80">
        <v>0.51041666666666663</v>
      </c>
      <c r="R3" s="80">
        <v>0.51041666666666663</v>
      </c>
      <c r="S3" s="80">
        <v>0.51041666666666663</v>
      </c>
      <c r="T3" s="80">
        <v>0.51041666666666663</v>
      </c>
      <c r="U3" s="80">
        <v>0.51041666666666663</v>
      </c>
      <c r="V3" s="80">
        <v>0.51041666666666663</v>
      </c>
      <c r="W3" s="80">
        <v>0.51041666666666663</v>
      </c>
      <c r="X3" s="80">
        <v>0.51041666666666663</v>
      </c>
      <c r="Y3" s="80">
        <v>0.51041666666666663</v>
      </c>
      <c r="Z3" s="80">
        <v>0.51041666666666663</v>
      </c>
      <c r="AA3" s="80">
        <v>0.51041666666666663</v>
      </c>
      <c r="AB3" s="80">
        <v>0.51041666666666663</v>
      </c>
      <c r="AC3" s="80">
        <v>0.51041666666666663</v>
      </c>
      <c r="AD3" s="80">
        <v>0.51041666666666663</v>
      </c>
      <c r="AE3" s="80">
        <v>0.51041666666666663</v>
      </c>
      <c r="AF3" s="80">
        <v>0.51041666666666663</v>
      </c>
      <c r="AG3" s="80">
        <v>0.51041666666666663</v>
      </c>
      <c r="AH3" s="80">
        <v>0.51041666666666663</v>
      </c>
      <c r="AI3" s="80">
        <v>0.51041666666666663</v>
      </c>
      <c r="AJ3" s="80">
        <v>0.51041666666666663</v>
      </c>
      <c r="AK3" s="80">
        <v>0.51041666666666663</v>
      </c>
      <c r="AL3" s="80">
        <v>0.51041666666666663</v>
      </c>
      <c r="AM3" s="80">
        <v>0.51041666666666663</v>
      </c>
      <c r="AN3" s="80">
        <v>0.51041666666666663</v>
      </c>
      <c r="AO3" s="80">
        <v>0.51041666666666663</v>
      </c>
      <c r="AP3" s="80">
        <v>0.51041666666666663</v>
      </c>
      <c r="AQ3" s="80">
        <v>0.51041666666666663</v>
      </c>
      <c r="AR3" s="80">
        <v>0.51041666666666663</v>
      </c>
      <c r="AS3" s="80">
        <v>0.51041666666666663</v>
      </c>
      <c r="AT3" s="80">
        <v>0.51041666666666663</v>
      </c>
      <c r="AU3" s="75">
        <f t="shared" si="0"/>
        <v>4.25</v>
      </c>
      <c r="AV3" s="76">
        <v>240</v>
      </c>
      <c r="AW3" s="76"/>
      <c r="AX3" s="76"/>
      <c r="AY3" s="76"/>
      <c r="AZ3" s="76"/>
      <c r="BA3" s="76"/>
      <c r="BB3" s="76"/>
      <c r="BC3" s="76"/>
      <c r="BD3" s="76"/>
      <c r="BE3" s="77"/>
      <c r="BF3" s="77"/>
      <c r="BG3" s="76"/>
      <c r="BH3" s="76"/>
      <c r="BI3" s="76"/>
      <c r="BJ3" s="76"/>
      <c r="BK3" s="76"/>
      <c r="BL3" s="76">
        <v>15</v>
      </c>
      <c r="BM3" s="76"/>
      <c r="BN3" s="76"/>
      <c r="BO3" s="76"/>
      <c r="BP3" s="76"/>
    </row>
    <row r="4" spans="1:68" s="78" customFormat="1" ht="37.5" customHeight="1">
      <c r="A4" s="79"/>
      <c r="B4" s="79" t="s">
        <v>119</v>
      </c>
      <c r="C4" s="80">
        <v>0.79861111111111116</v>
      </c>
      <c r="D4" s="80">
        <v>0.79861111111111116</v>
      </c>
      <c r="E4" s="80">
        <v>0.79861111111111116</v>
      </c>
      <c r="F4" s="80">
        <v>0.79861111111111116</v>
      </c>
      <c r="G4" s="80">
        <v>0.79861111111111116</v>
      </c>
      <c r="H4" s="80">
        <v>0.79861111111111116</v>
      </c>
      <c r="I4" s="80">
        <v>0.79861111111111116</v>
      </c>
      <c r="J4" s="80">
        <v>0.79861111111111116</v>
      </c>
      <c r="K4" s="80">
        <v>0.79861111111111116</v>
      </c>
      <c r="L4" s="80">
        <v>0.79861111111111116</v>
      </c>
      <c r="M4" s="80">
        <v>0.79861111111111116</v>
      </c>
      <c r="N4" s="80">
        <v>0.79861111111111116</v>
      </c>
      <c r="O4" s="80">
        <v>0.79861111111111116</v>
      </c>
      <c r="P4" s="80">
        <v>0.79861111111111116</v>
      </c>
      <c r="Q4" s="80">
        <v>0.79861111111111116</v>
      </c>
      <c r="R4" s="80">
        <v>0.79861111111111116</v>
      </c>
      <c r="S4" s="80">
        <v>0.79861111111111116</v>
      </c>
      <c r="T4" s="80">
        <v>0.79861111111111116</v>
      </c>
      <c r="U4" s="80">
        <v>0.79861111111111116</v>
      </c>
      <c r="V4" s="80">
        <v>0.79861111111111116</v>
      </c>
      <c r="W4" s="80">
        <v>0.79861111111111116</v>
      </c>
      <c r="X4" s="80">
        <v>0.79861111111111116</v>
      </c>
      <c r="Y4" s="80">
        <v>0.79861111111111116</v>
      </c>
      <c r="Z4" s="80">
        <v>0.79861111111111116</v>
      </c>
      <c r="AA4" s="80">
        <v>0.79861111111111116</v>
      </c>
      <c r="AB4" s="80">
        <v>0.79861111111111116</v>
      </c>
      <c r="AC4" s="80">
        <v>0.79861111111111116</v>
      </c>
      <c r="AD4" s="80">
        <v>0.79861111111111116</v>
      </c>
      <c r="AE4" s="80">
        <v>0.79861111111111116</v>
      </c>
      <c r="AF4" s="80">
        <v>0.79861111111111116</v>
      </c>
      <c r="AG4" s="80">
        <v>0.79861111111111116</v>
      </c>
      <c r="AH4" s="80">
        <v>0.79861111111111116</v>
      </c>
      <c r="AI4" s="80">
        <v>0.79861111111111116</v>
      </c>
      <c r="AJ4" s="80">
        <v>0.79861111111111116</v>
      </c>
      <c r="AK4" s="80">
        <v>0.79861111111111116</v>
      </c>
      <c r="AL4" s="80">
        <v>0.79861111111111116</v>
      </c>
      <c r="AM4" s="80">
        <v>0.79861111111111116</v>
      </c>
      <c r="AN4" s="80">
        <v>0.79861111111111116</v>
      </c>
      <c r="AO4" s="80">
        <v>0.79861111111111116</v>
      </c>
      <c r="AP4" s="80">
        <v>0.79861111111111116</v>
      </c>
      <c r="AQ4" s="80">
        <v>0.79861111111111116</v>
      </c>
      <c r="AR4" s="80">
        <v>0.79861111111111116</v>
      </c>
      <c r="AS4" s="80">
        <v>0.79861111111111116</v>
      </c>
      <c r="AT4" s="80">
        <v>0.79861111111111116</v>
      </c>
      <c r="AU4" s="75">
        <f t="shared" si="0"/>
        <v>15.916666666666666</v>
      </c>
      <c r="AV4" s="76">
        <v>60</v>
      </c>
      <c r="AW4" s="76"/>
      <c r="AX4" s="76">
        <v>180</v>
      </c>
      <c r="AY4" s="76"/>
      <c r="AZ4" s="76">
        <v>50</v>
      </c>
      <c r="BA4" s="76">
        <v>60</v>
      </c>
      <c r="BB4" s="76">
        <v>60</v>
      </c>
      <c r="BC4" s="76">
        <v>30</v>
      </c>
      <c r="BD4" s="76">
        <v>30</v>
      </c>
      <c r="BE4" s="77"/>
      <c r="BF4" s="77">
        <v>125</v>
      </c>
      <c r="BG4" s="76">
        <v>30</v>
      </c>
      <c r="BH4" s="76">
        <v>60</v>
      </c>
      <c r="BI4" s="76">
        <v>30</v>
      </c>
      <c r="BJ4" s="76">
        <v>60</v>
      </c>
      <c r="BK4" s="76">
        <v>30</v>
      </c>
      <c r="BL4" s="76">
        <v>30</v>
      </c>
      <c r="BM4" s="76">
        <v>60</v>
      </c>
      <c r="BN4" s="76">
        <v>60</v>
      </c>
      <c r="BO4" s="76"/>
      <c r="BP4" s="76"/>
    </row>
    <row r="5" spans="1:68" s="86" customFormat="1" ht="37.5" customHeight="1">
      <c r="A5" s="81"/>
      <c r="B5" s="81" t="s">
        <v>209</v>
      </c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75">
        <f t="shared" si="0"/>
        <v>11.416666666666666</v>
      </c>
      <c r="AV5" s="83"/>
      <c r="AW5" s="84">
        <v>60</v>
      </c>
      <c r="AX5" s="81"/>
      <c r="AY5" s="84">
        <v>280</v>
      </c>
      <c r="AZ5" s="83">
        <v>45</v>
      </c>
      <c r="BA5" s="83">
        <v>30</v>
      </c>
      <c r="BB5" s="83">
        <v>20</v>
      </c>
      <c r="BC5" s="83"/>
      <c r="BD5" s="83"/>
      <c r="BE5" s="85">
        <v>45</v>
      </c>
      <c r="BF5" s="85"/>
      <c r="BG5" s="83">
        <v>20</v>
      </c>
      <c r="BH5" s="83">
        <v>20</v>
      </c>
      <c r="BI5" s="83">
        <v>15</v>
      </c>
      <c r="BJ5" s="83">
        <v>35</v>
      </c>
      <c r="BK5" s="83">
        <v>30</v>
      </c>
      <c r="BL5" s="83">
        <v>25</v>
      </c>
      <c r="BM5" s="83"/>
      <c r="BN5" s="83">
        <v>60</v>
      </c>
      <c r="BO5" s="83"/>
      <c r="BP5" s="83"/>
    </row>
    <row r="6" spans="1:68" s="78" customFormat="1" ht="37.5" customHeight="1">
      <c r="A6" s="79"/>
      <c r="B6" s="79" t="s">
        <v>107</v>
      </c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75">
        <f t="shared" si="0"/>
        <v>8.25</v>
      </c>
      <c r="AV6" s="76">
        <v>45</v>
      </c>
      <c r="AW6" s="87">
        <v>60</v>
      </c>
      <c r="AX6" s="87"/>
      <c r="AY6" s="87"/>
      <c r="AZ6" s="76">
        <v>50</v>
      </c>
      <c r="BA6" s="76"/>
      <c r="BB6" s="76"/>
      <c r="BC6" s="76">
        <v>30</v>
      </c>
      <c r="BD6" s="76">
        <v>40</v>
      </c>
      <c r="BE6" s="77">
        <v>50</v>
      </c>
      <c r="BF6" s="77"/>
      <c r="BG6" s="76">
        <v>15</v>
      </c>
      <c r="BH6" s="76">
        <v>15</v>
      </c>
      <c r="BI6" s="76">
        <v>15</v>
      </c>
      <c r="BJ6" s="76">
        <v>50</v>
      </c>
      <c r="BK6" s="76">
        <v>20</v>
      </c>
      <c r="BL6" s="76">
        <v>45</v>
      </c>
      <c r="BM6" s="76"/>
      <c r="BN6" s="76">
        <v>60</v>
      </c>
      <c r="BO6" s="76"/>
      <c r="BP6" s="76"/>
    </row>
    <row r="7" spans="1:68" s="92" customFormat="1" ht="37.5" customHeight="1">
      <c r="A7" s="88"/>
      <c r="B7" s="89" t="s">
        <v>266</v>
      </c>
      <c r="C7" s="90">
        <v>0.47569444444444398</v>
      </c>
      <c r="D7" s="90">
        <v>0.47569444444444398</v>
      </c>
      <c r="E7" s="90">
        <v>0.47569444444444398</v>
      </c>
      <c r="F7" s="90">
        <v>0.47569444444444398</v>
      </c>
      <c r="G7" s="90">
        <v>0.47569444444444398</v>
      </c>
      <c r="H7" s="90">
        <v>0.47569444444444398</v>
      </c>
      <c r="I7" s="90">
        <v>0.47569444444444398</v>
      </c>
      <c r="J7" s="90">
        <v>0.47569444444444398</v>
      </c>
      <c r="K7" s="90">
        <v>0.47569444444444398</v>
      </c>
      <c r="L7" s="90">
        <v>0.47569444444444398</v>
      </c>
      <c r="M7" s="90">
        <v>0.47569444444444398</v>
      </c>
      <c r="N7" s="90">
        <v>0.47569444444444398</v>
      </c>
      <c r="O7" s="90">
        <v>0.47569444444444398</v>
      </c>
      <c r="P7" s="90">
        <v>0.47569444444444398</v>
      </c>
      <c r="Q7" s="90">
        <v>0.47569444444444398</v>
      </c>
      <c r="R7" s="90">
        <v>0.47569444444444398</v>
      </c>
      <c r="S7" s="90">
        <v>0.47569444444444398</v>
      </c>
      <c r="T7" s="90">
        <v>0.47569444444444398</v>
      </c>
      <c r="U7" s="90">
        <v>0.47569444444444398</v>
      </c>
      <c r="V7" s="90">
        <v>0.47569444444444398</v>
      </c>
      <c r="W7" s="90">
        <v>0.47569444444444398</v>
      </c>
      <c r="X7" s="90">
        <v>0.47569444444444398</v>
      </c>
      <c r="Y7" s="90">
        <v>0.47569444444444398</v>
      </c>
      <c r="Z7" s="90">
        <v>0.47569444444444398</v>
      </c>
      <c r="AA7" s="90">
        <v>0.47569444444444398</v>
      </c>
      <c r="AB7" s="90">
        <v>0.47569444444444398</v>
      </c>
      <c r="AC7" s="90">
        <v>0.47569444444444398</v>
      </c>
      <c r="AD7" s="90">
        <v>0.47569444444444398</v>
      </c>
      <c r="AE7" s="90">
        <v>0.47569444444444398</v>
      </c>
      <c r="AF7" s="90">
        <v>0.47569444444444398</v>
      </c>
      <c r="AG7" s="90">
        <v>0.47569444444444398</v>
      </c>
      <c r="AH7" s="90">
        <v>0.47569444444444398</v>
      </c>
      <c r="AI7" s="90">
        <v>0.47569444444444398</v>
      </c>
      <c r="AJ7" s="90">
        <v>0.47569444444444398</v>
      </c>
      <c r="AK7" s="90">
        <v>0.47569444444444398</v>
      </c>
      <c r="AL7" s="90">
        <v>0.47569444444444398</v>
      </c>
      <c r="AM7" s="90">
        <v>0.47569444444444398</v>
      </c>
      <c r="AN7" s="90">
        <v>0.47569444444444398</v>
      </c>
      <c r="AO7" s="90">
        <v>0.47569444444444398</v>
      </c>
      <c r="AP7" s="90">
        <v>0.47569444444444398</v>
      </c>
      <c r="AQ7" s="90">
        <v>0.47569444444444398</v>
      </c>
      <c r="AR7" s="90">
        <v>0.47569444444444398</v>
      </c>
      <c r="AS7" s="90">
        <v>0.47569444444444398</v>
      </c>
      <c r="AT7" s="90">
        <v>0.47569444444444398</v>
      </c>
      <c r="AU7" s="75">
        <f t="shared" si="0"/>
        <v>17.416666666666668</v>
      </c>
      <c r="AV7" s="91">
        <v>60</v>
      </c>
      <c r="AW7" s="91">
        <v>120</v>
      </c>
      <c r="AX7" s="91"/>
      <c r="AY7" s="91"/>
      <c r="AZ7" s="91">
        <v>30</v>
      </c>
      <c r="BA7" s="91"/>
      <c r="BB7" s="91"/>
      <c r="BC7" s="91">
        <v>80</v>
      </c>
      <c r="BD7" s="91">
        <v>20</v>
      </c>
      <c r="BE7" s="77">
        <v>85</v>
      </c>
      <c r="BF7" s="77">
        <v>125</v>
      </c>
      <c r="BG7" s="91">
        <v>30</v>
      </c>
      <c r="BH7" s="91">
        <v>90</v>
      </c>
      <c r="BI7" s="91">
        <v>15</v>
      </c>
      <c r="BJ7" s="91">
        <v>50</v>
      </c>
      <c r="BK7" s="91">
        <v>30</v>
      </c>
      <c r="BL7" s="91">
        <v>40</v>
      </c>
      <c r="BM7" s="91">
        <v>60</v>
      </c>
      <c r="BN7" s="91"/>
      <c r="BO7" s="91">
        <v>150</v>
      </c>
      <c r="BP7" s="91">
        <v>60</v>
      </c>
    </row>
    <row r="8" spans="1:68" s="92" customFormat="1" ht="37.5" customHeight="1">
      <c r="A8" s="88"/>
      <c r="B8" s="89" t="s">
        <v>599</v>
      </c>
      <c r="C8" s="90"/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0"/>
      <c r="AI8" s="90"/>
      <c r="AJ8" s="90"/>
      <c r="AK8" s="90"/>
      <c r="AL8" s="90"/>
      <c r="AM8" s="90"/>
      <c r="AN8" s="90"/>
      <c r="AO8" s="90"/>
      <c r="AP8" s="90"/>
      <c r="AQ8" s="90"/>
      <c r="AR8" s="90"/>
      <c r="AS8" s="90"/>
      <c r="AT8" s="90"/>
      <c r="AU8" s="75"/>
      <c r="AV8" s="352"/>
      <c r="AW8" s="352"/>
      <c r="AX8" s="352"/>
      <c r="AY8" s="352"/>
      <c r="AZ8" s="352"/>
      <c r="BA8" s="352"/>
      <c r="BB8" s="352"/>
      <c r="BC8" s="352"/>
      <c r="BD8" s="352"/>
      <c r="BE8" s="352"/>
      <c r="BF8" s="352"/>
      <c r="BG8" s="352"/>
      <c r="BH8" s="352"/>
      <c r="BI8" s="352"/>
      <c r="BJ8" s="352"/>
      <c r="BK8" s="352"/>
      <c r="BL8" s="352"/>
      <c r="BM8" s="352"/>
      <c r="BN8" s="352"/>
      <c r="BO8" s="352"/>
      <c r="BP8" s="352"/>
    </row>
    <row r="9" spans="1:68" s="92" customFormat="1" ht="37.5" customHeight="1">
      <c r="A9" s="88"/>
      <c r="B9" s="89" t="s">
        <v>120</v>
      </c>
      <c r="C9" s="90"/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0"/>
      <c r="AP9" s="90"/>
      <c r="AQ9" s="90"/>
      <c r="AR9" s="90"/>
      <c r="AS9" s="90"/>
      <c r="AT9" s="90"/>
      <c r="AU9" s="75">
        <f t="shared" si="0"/>
        <v>8.1666666666666661</v>
      </c>
      <c r="AV9" s="91">
        <v>60</v>
      </c>
      <c r="AW9" s="91">
        <v>120</v>
      </c>
      <c r="AX9" s="91"/>
      <c r="AY9" s="91"/>
      <c r="AZ9" s="91">
        <v>30</v>
      </c>
      <c r="BA9" s="91"/>
      <c r="BB9" s="91"/>
      <c r="BC9" s="91">
        <v>10</v>
      </c>
      <c r="BD9" s="91"/>
      <c r="BE9" s="77">
        <v>95</v>
      </c>
      <c r="BF9" s="77"/>
      <c r="BG9" s="91">
        <v>15</v>
      </c>
      <c r="BH9" s="91">
        <v>30</v>
      </c>
      <c r="BI9" s="91">
        <v>30</v>
      </c>
      <c r="BJ9" s="91">
        <v>50</v>
      </c>
      <c r="BK9" s="91">
        <v>20</v>
      </c>
      <c r="BL9" s="91">
        <v>30</v>
      </c>
      <c r="BM9" s="91"/>
      <c r="BN9" s="91"/>
      <c r="BO9" s="91"/>
      <c r="BP9" s="91"/>
    </row>
    <row r="10" spans="1:68" s="92" customFormat="1" ht="37.5" customHeight="1">
      <c r="A10" s="88"/>
      <c r="B10" s="93" t="s">
        <v>104</v>
      </c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75">
        <f t="shared" si="0"/>
        <v>10</v>
      </c>
      <c r="AV10" s="91">
        <v>30</v>
      </c>
      <c r="AW10" s="91">
        <v>25</v>
      </c>
      <c r="AX10" s="91"/>
      <c r="AY10" s="91"/>
      <c r="AZ10" s="91">
        <v>30</v>
      </c>
      <c r="BA10" s="91">
        <v>60</v>
      </c>
      <c r="BB10" s="91"/>
      <c r="BC10" s="91">
        <v>10</v>
      </c>
      <c r="BD10" s="91">
        <v>15</v>
      </c>
      <c r="BE10" s="77"/>
      <c r="BF10" s="77">
        <v>120</v>
      </c>
      <c r="BG10" s="91">
        <v>30</v>
      </c>
      <c r="BH10" s="91"/>
      <c r="BI10" s="91">
        <v>15</v>
      </c>
      <c r="BJ10" s="91">
        <v>50</v>
      </c>
      <c r="BK10" s="91">
        <v>20</v>
      </c>
      <c r="BL10" s="91">
        <v>45</v>
      </c>
      <c r="BM10" s="91">
        <v>60</v>
      </c>
      <c r="BN10" s="91">
        <v>90</v>
      </c>
      <c r="BO10" s="91"/>
      <c r="BP10" s="91"/>
    </row>
    <row r="11" spans="1:68" s="92" customFormat="1" ht="37.5" customHeight="1">
      <c r="A11" s="88"/>
      <c r="B11" s="93" t="s">
        <v>103</v>
      </c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75">
        <f t="shared" si="0"/>
        <v>10</v>
      </c>
      <c r="AV11" s="91">
        <v>30</v>
      </c>
      <c r="AW11" s="91">
        <v>25</v>
      </c>
      <c r="AX11" s="91"/>
      <c r="AY11" s="91"/>
      <c r="AZ11" s="91">
        <v>30</v>
      </c>
      <c r="BA11" s="91">
        <v>60</v>
      </c>
      <c r="BB11" s="91"/>
      <c r="BC11" s="91">
        <v>10</v>
      </c>
      <c r="BD11" s="91">
        <v>15</v>
      </c>
      <c r="BE11" s="77"/>
      <c r="BF11" s="77">
        <v>120</v>
      </c>
      <c r="BG11" s="91">
        <v>30</v>
      </c>
      <c r="BH11" s="91"/>
      <c r="BI11" s="91">
        <v>15</v>
      </c>
      <c r="BJ11" s="91">
        <v>50</v>
      </c>
      <c r="BK11" s="91">
        <v>20</v>
      </c>
      <c r="BL11" s="91">
        <v>45</v>
      </c>
      <c r="BM11" s="91">
        <v>60</v>
      </c>
      <c r="BN11" s="91">
        <v>90</v>
      </c>
      <c r="BO11" s="91"/>
      <c r="BP11" s="91"/>
    </row>
    <row r="12" spans="1:68" s="92" customFormat="1" ht="37.5" customHeight="1">
      <c r="A12" s="88"/>
      <c r="B12" s="93" t="s">
        <v>105</v>
      </c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75">
        <f t="shared" si="0"/>
        <v>9.75</v>
      </c>
      <c r="AV12" s="91">
        <v>30</v>
      </c>
      <c r="AW12" s="91">
        <v>25</v>
      </c>
      <c r="AX12" s="91"/>
      <c r="AY12" s="91"/>
      <c r="AZ12" s="91">
        <v>30</v>
      </c>
      <c r="BA12" s="91">
        <v>60</v>
      </c>
      <c r="BB12" s="91"/>
      <c r="BC12" s="91">
        <v>10</v>
      </c>
      <c r="BD12" s="91">
        <v>15</v>
      </c>
      <c r="BE12" s="77">
        <v>135</v>
      </c>
      <c r="BF12" s="77"/>
      <c r="BG12" s="91">
        <v>30</v>
      </c>
      <c r="BH12" s="91"/>
      <c r="BI12" s="91">
        <v>15</v>
      </c>
      <c r="BJ12" s="91">
        <v>50</v>
      </c>
      <c r="BK12" s="91">
        <v>20</v>
      </c>
      <c r="BL12" s="91">
        <v>45</v>
      </c>
      <c r="BM12" s="91">
        <v>60</v>
      </c>
      <c r="BN12" s="91">
        <v>60</v>
      </c>
      <c r="BO12" s="91"/>
      <c r="BP12" s="91"/>
    </row>
    <row r="13" spans="1:68" s="92" customFormat="1" ht="37.5" customHeight="1">
      <c r="A13" s="88"/>
      <c r="B13" s="93" t="s">
        <v>102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75">
        <f t="shared" si="0"/>
        <v>9.75</v>
      </c>
      <c r="AV13" s="91">
        <v>30</v>
      </c>
      <c r="AW13" s="91">
        <v>25</v>
      </c>
      <c r="AX13" s="91"/>
      <c r="AY13" s="91"/>
      <c r="AZ13" s="91">
        <v>30</v>
      </c>
      <c r="BA13" s="91">
        <v>60</v>
      </c>
      <c r="BB13" s="91"/>
      <c r="BC13" s="91">
        <v>10</v>
      </c>
      <c r="BD13" s="91">
        <v>15</v>
      </c>
      <c r="BE13" s="77">
        <v>135</v>
      </c>
      <c r="BF13" s="77"/>
      <c r="BG13" s="91">
        <v>30</v>
      </c>
      <c r="BH13" s="91"/>
      <c r="BI13" s="91">
        <v>15</v>
      </c>
      <c r="BJ13" s="91">
        <v>50</v>
      </c>
      <c r="BK13" s="91">
        <v>20</v>
      </c>
      <c r="BL13" s="91">
        <v>45</v>
      </c>
      <c r="BM13" s="91">
        <v>60</v>
      </c>
      <c r="BN13" s="91">
        <v>60</v>
      </c>
      <c r="BO13" s="91"/>
      <c r="BP13" s="91"/>
    </row>
    <row r="14" spans="1:68" s="92" customFormat="1" ht="37.5" customHeight="1">
      <c r="A14" s="88"/>
      <c r="B14" s="73" t="s">
        <v>108</v>
      </c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75">
        <f t="shared" si="0"/>
        <v>10.583333333333334</v>
      </c>
      <c r="AV14" s="91">
        <v>30</v>
      </c>
      <c r="AW14" s="91">
        <v>120</v>
      </c>
      <c r="AX14" s="91"/>
      <c r="AY14" s="91"/>
      <c r="AZ14" s="91"/>
      <c r="BA14" s="91">
        <v>30</v>
      </c>
      <c r="BB14" s="91">
        <v>30</v>
      </c>
      <c r="BC14" s="91">
        <v>30</v>
      </c>
      <c r="BD14" s="91"/>
      <c r="BE14" s="77"/>
      <c r="BF14" s="77">
        <v>125</v>
      </c>
      <c r="BG14" s="91">
        <v>30</v>
      </c>
      <c r="BH14" s="91">
        <v>30</v>
      </c>
      <c r="BI14" s="91"/>
      <c r="BJ14" s="91">
        <v>50</v>
      </c>
      <c r="BK14" s="91">
        <v>20</v>
      </c>
      <c r="BL14" s="91">
        <v>40</v>
      </c>
      <c r="BM14" s="91">
        <v>40</v>
      </c>
      <c r="BN14" s="91">
        <v>60</v>
      </c>
      <c r="BO14" s="91"/>
      <c r="BP14" s="91"/>
    </row>
    <row r="15" spans="1:68" s="92" customFormat="1" ht="37.5" customHeight="1">
      <c r="A15" s="88"/>
      <c r="B15" s="73" t="s">
        <v>109</v>
      </c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0"/>
      <c r="AI15" s="90"/>
      <c r="AJ15" s="90"/>
      <c r="AK15" s="90"/>
      <c r="AL15" s="90"/>
      <c r="AM15" s="90"/>
      <c r="AN15" s="90"/>
      <c r="AO15" s="90"/>
      <c r="AP15" s="90"/>
      <c r="AQ15" s="90"/>
      <c r="AR15" s="90"/>
      <c r="AS15" s="90"/>
      <c r="AT15" s="90"/>
      <c r="AU15" s="75">
        <f t="shared" si="0"/>
        <v>0</v>
      </c>
      <c r="AV15" s="352"/>
      <c r="AW15" s="352"/>
      <c r="AX15" s="352"/>
      <c r="AY15" s="352"/>
      <c r="AZ15" s="352"/>
      <c r="BA15" s="352"/>
      <c r="BB15" s="352"/>
      <c r="BC15" s="352"/>
      <c r="BD15" s="352"/>
      <c r="BE15" s="353"/>
      <c r="BF15" s="353"/>
      <c r="BG15" s="352"/>
      <c r="BH15" s="352"/>
      <c r="BI15" s="352"/>
      <c r="BJ15" s="352"/>
      <c r="BK15" s="352"/>
      <c r="BL15" s="352"/>
      <c r="BM15" s="352"/>
      <c r="BN15" s="352"/>
      <c r="BO15" s="352"/>
      <c r="BP15" s="352"/>
    </row>
    <row r="16" spans="1:68" s="97" customFormat="1" ht="37.5" customHeight="1">
      <c r="A16" s="94"/>
      <c r="B16" s="73" t="s">
        <v>99</v>
      </c>
      <c r="C16" s="95"/>
      <c r="D16" s="95" t="s">
        <v>100</v>
      </c>
      <c r="E16" s="95"/>
      <c r="F16" s="95" t="s">
        <v>100</v>
      </c>
      <c r="G16" s="95" t="s">
        <v>100</v>
      </c>
      <c r="H16" s="95" t="s">
        <v>100</v>
      </c>
      <c r="I16" s="95" t="s">
        <v>100</v>
      </c>
      <c r="J16" s="95"/>
      <c r="K16" s="95" t="s">
        <v>100</v>
      </c>
      <c r="L16" s="95"/>
      <c r="M16" s="95" t="s">
        <v>100</v>
      </c>
      <c r="N16" s="95" t="s">
        <v>100</v>
      </c>
      <c r="O16" s="95"/>
      <c r="P16" s="95" t="s">
        <v>100</v>
      </c>
      <c r="Q16" s="95"/>
      <c r="R16" s="95" t="s">
        <v>100</v>
      </c>
      <c r="S16" s="95" t="s">
        <v>100</v>
      </c>
      <c r="T16" s="95" t="s">
        <v>100</v>
      </c>
      <c r="U16" s="95" t="s">
        <v>100</v>
      </c>
      <c r="V16" s="95"/>
      <c r="W16" s="95" t="s">
        <v>100</v>
      </c>
      <c r="X16" s="95"/>
      <c r="Y16" s="95" t="s">
        <v>100</v>
      </c>
      <c r="Z16" s="95" t="s">
        <v>100</v>
      </c>
      <c r="AA16" s="95" t="s">
        <v>100</v>
      </c>
      <c r="AB16" s="95" t="s">
        <v>100</v>
      </c>
      <c r="AC16" s="95"/>
      <c r="AD16" s="95" t="s">
        <v>100</v>
      </c>
      <c r="AE16" s="95"/>
      <c r="AF16" s="95" t="s">
        <v>100</v>
      </c>
      <c r="AG16" s="95" t="s">
        <v>100</v>
      </c>
      <c r="AH16" s="95" t="s">
        <v>100</v>
      </c>
      <c r="AI16" s="95" t="s">
        <v>100</v>
      </c>
      <c r="AJ16" s="95"/>
      <c r="AK16" s="95" t="s">
        <v>100</v>
      </c>
      <c r="AL16" s="95"/>
      <c r="AM16" s="95" t="s">
        <v>100</v>
      </c>
      <c r="AN16" s="95" t="s">
        <v>100</v>
      </c>
      <c r="AO16" s="95" t="s">
        <v>100</v>
      </c>
      <c r="AP16" s="95" t="s">
        <v>100</v>
      </c>
      <c r="AQ16" s="95"/>
      <c r="AR16" s="95" t="s">
        <v>100</v>
      </c>
      <c r="AS16" s="95"/>
      <c r="AT16" s="95" t="s">
        <v>100</v>
      </c>
      <c r="AU16" s="75">
        <f t="shared" si="0"/>
        <v>12.166666666666666</v>
      </c>
      <c r="AV16" s="96">
        <v>30</v>
      </c>
      <c r="AW16" s="96">
        <v>60</v>
      </c>
      <c r="AX16" s="96">
        <v>30</v>
      </c>
      <c r="AY16" s="96"/>
      <c r="AZ16" s="96"/>
      <c r="BA16" s="96"/>
      <c r="BB16" s="96"/>
      <c r="BC16" s="96">
        <v>30</v>
      </c>
      <c r="BD16" s="96"/>
      <c r="BE16" s="77">
        <v>65</v>
      </c>
      <c r="BF16" s="77"/>
      <c r="BG16" s="96">
        <v>15</v>
      </c>
      <c r="BH16" s="96"/>
      <c r="BI16" s="96">
        <v>30</v>
      </c>
      <c r="BJ16" s="96">
        <v>50</v>
      </c>
      <c r="BK16" s="96"/>
      <c r="BL16" s="96">
        <v>30</v>
      </c>
      <c r="BM16" s="96"/>
      <c r="BN16" s="96"/>
      <c r="BO16" s="96">
        <f>2*180</f>
        <v>360</v>
      </c>
      <c r="BP16" s="96">
        <v>30</v>
      </c>
    </row>
    <row r="17" spans="1:68" s="92" customFormat="1" ht="37.5" customHeight="1">
      <c r="A17" s="88"/>
      <c r="B17" s="99" t="s">
        <v>114</v>
      </c>
      <c r="D17" s="80"/>
      <c r="F17" s="80"/>
      <c r="G17" s="80"/>
      <c r="H17" s="80"/>
      <c r="I17" s="98"/>
      <c r="K17" s="80"/>
      <c r="M17" s="80"/>
      <c r="N17" s="80"/>
      <c r="P17" s="80"/>
      <c r="R17" s="80"/>
      <c r="S17" s="80"/>
      <c r="T17" s="80"/>
      <c r="U17" s="98"/>
      <c r="W17" s="80"/>
      <c r="Y17" s="80"/>
      <c r="Z17" s="80"/>
      <c r="AA17" s="80"/>
      <c r="AB17" s="98"/>
      <c r="AD17" s="80"/>
      <c r="AF17" s="80"/>
      <c r="AG17" s="80"/>
      <c r="AH17" s="80"/>
      <c r="AI17" s="98"/>
      <c r="AK17" s="80"/>
      <c r="AM17" s="80"/>
      <c r="AN17" s="80"/>
      <c r="AO17" s="80"/>
      <c r="AP17" s="98"/>
      <c r="AQ17" s="88"/>
      <c r="AR17" s="80"/>
      <c r="AS17" s="88"/>
      <c r="AT17" s="80"/>
      <c r="AU17" s="75">
        <f t="shared" si="0"/>
        <v>11.333333333333334</v>
      </c>
      <c r="AV17" s="76">
        <v>60</v>
      </c>
      <c r="AW17" s="76">
        <v>90</v>
      </c>
      <c r="AX17" s="76"/>
      <c r="AY17" s="76">
        <v>175</v>
      </c>
      <c r="AZ17" s="76"/>
      <c r="BA17" s="76">
        <v>25</v>
      </c>
      <c r="BB17" s="76"/>
      <c r="BC17" s="76"/>
      <c r="BD17" s="76"/>
      <c r="BE17" s="77">
        <v>45</v>
      </c>
      <c r="BF17" s="77">
        <v>65</v>
      </c>
      <c r="BG17" s="76">
        <v>15</v>
      </c>
      <c r="BH17" s="76"/>
      <c r="BI17" s="76">
        <v>30</v>
      </c>
      <c r="BJ17" s="76">
        <v>50</v>
      </c>
      <c r="BK17" s="76">
        <v>15</v>
      </c>
      <c r="BL17" s="76">
        <v>20</v>
      </c>
      <c r="BM17" s="76">
        <v>30</v>
      </c>
      <c r="BN17" s="76">
        <v>60</v>
      </c>
      <c r="BO17" s="76"/>
      <c r="BP17" s="76"/>
    </row>
    <row r="18" spans="1:68" s="78" customFormat="1" ht="37.5" customHeight="1">
      <c r="A18" s="79"/>
      <c r="B18" s="89" t="s">
        <v>106</v>
      </c>
      <c r="C18" s="90">
        <v>0.63541666666666696</v>
      </c>
      <c r="D18" s="90">
        <v>0.63541666666666696</v>
      </c>
      <c r="E18" s="90">
        <v>0.63541666666666696</v>
      </c>
      <c r="F18" s="90">
        <v>0.63541666666666696</v>
      </c>
      <c r="G18" s="90">
        <v>0.63541666666666696</v>
      </c>
      <c r="H18" s="90">
        <v>0.63541666666666696</v>
      </c>
      <c r="I18" s="90">
        <v>0.63541666666666696</v>
      </c>
      <c r="J18" s="90">
        <v>0.63541666666666696</v>
      </c>
      <c r="K18" s="90">
        <v>0.63541666666666696</v>
      </c>
      <c r="L18" s="90">
        <v>0.63541666666666696</v>
      </c>
      <c r="M18" s="90">
        <v>0.63541666666666696</v>
      </c>
      <c r="N18" s="90">
        <v>0.63541666666666696</v>
      </c>
      <c r="O18" s="90">
        <v>0.63541666666666696</v>
      </c>
      <c r="P18" s="90">
        <v>0.63541666666666696</v>
      </c>
      <c r="Q18" s="90">
        <v>0.63541666666666696</v>
      </c>
      <c r="R18" s="90">
        <v>0.63541666666666696</v>
      </c>
      <c r="S18" s="90">
        <v>0.63541666666666696</v>
      </c>
      <c r="T18" s="90">
        <v>0.63541666666666696</v>
      </c>
      <c r="U18" s="90">
        <v>0.63541666666666696</v>
      </c>
      <c r="V18" s="90">
        <v>0.63541666666666696</v>
      </c>
      <c r="W18" s="90">
        <v>0.63541666666666696</v>
      </c>
      <c r="X18" s="90">
        <v>0.63541666666666696</v>
      </c>
      <c r="Y18" s="90">
        <v>0.63541666666666696</v>
      </c>
      <c r="Z18" s="90">
        <v>0.63541666666666696</v>
      </c>
      <c r="AA18" s="90">
        <v>0.63541666666666696</v>
      </c>
      <c r="AB18" s="90">
        <v>0.63541666666666696</v>
      </c>
      <c r="AC18" s="90">
        <v>0.63541666666666696</v>
      </c>
      <c r="AD18" s="90">
        <v>0.63541666666666696</v>
      </c>
      <c r="AE18" s="90">
        <v>0.63541666666666696</v>
      </c>
      <c r="AF18" s="90">
        <v>0.63541666666666696</v>
      </c>
      <c r="AG18" s="90">
        <v>0.63541666666666696</v>
      </c>
      <c r="AH18" s="90">
        <v>0.63541666666666696</v>
      </c>
      <c r="AI18" s="90">
        <v>0.63541666666666696</v>
      </c>
      <c r="AJ18" s="90">
        <v>0.63541666666666696</v>
      </c>
      <c r="AK18" s="90">
        <v>0.63541666666666696</v>
      </c>
      <c r="AL18" s="90">
        <v>0.63541666666666696</v>
      </c>
      <c r="AM18" s="90">
        <v>0.63541666666666696</v>
      </c>
      <c r="AN18" s="90">
        <v>0.63541666666666696</v>
      </c>
      <c r="AO18" s="90">
        <v>0.63541666666666696</v>
      </c>
      <c r="AP18" s="90">
        <v>0.63541666666666696</v>
      </c>
      <c r="AQ18" s="90">
        <v>0.63541666666666696</v>
      </c>
      <c r="AR18" s="90">
        <v>0.63541666666666696</v>
      </c>
      <c r="AS18" s="90">
        <v>0.63541666666666696</v>
      </c>
      <c r="AT18" s="90">
        <v>0.63541666666666696</v>
      </c>
      <c r="AU18" s="75">
        <f t="shared" si="0"/>
        <v>10.916666666666666</v>
      </c>
      <c r="AV18" s="91">
        <v>60</v>
      </c>
      <c r="AW18" s="91">
        <v>120</v>
      </c>
      <c r="AX18" s="91"/>
      <c r="AY18" s="91"/>
      <c r="AZ18" s="91">
        <v>30</v>
      </c>
      <c r="BA18" s="91">
        <v>15</v>
      </c>
      <c r="BB18" s="91"/>
      <c r="BC18" s="91">
        <v>10</v>
      </c>
      <c r="BD18" s="91">
        <v>30</v>
      </c>
      <c r="BE18" s="77">
        <v>65</v>
      </c>
      <c r="BF18" s="77">
        <v>65</v>
      </c>
      <c r="BG18" s="91">
        <v>20</v>
      </c>
      <c r="BH18" s="91">
        <v>30</v>
      </c>
      <c r="BI18" s="91"/>
      <c r="BJ18" s="91">
        <v>50</v>
      </c>
      <c r="BK18" s="91">
        <v>20</v>
      </c>
      <c r="BL18" s="91">
        <v>100</v>
      </c>
      <c r="BM18" s="91">
        <v>40</v>
      </c>
      <c r="BN18" s="91"/>
      <c r="BO18" s="91"/>
      <c r="BP18" s="91"/>
    </row>
    <row r="19" spans="1:68" s="78" customFormat="1" ht="37.5" customHeight="1">
      <c r="A19" s="79"/>
      <c r="B19" s="79" t="s">
        <v>199</v>
      </c>
      <c r="C19" s="80">
        <v>0.35416666666666702</v>
      </c>
      <c r="D19" s="80">
        <v>0.35416666666666702</v>
      </c>
      <c r="E19" s="100"/>
      <c r="F19" s="80">
        <v>0.35416666666666702</v>
      </c>
      <c r="G19" s="100"/>
      <c r="H19" s="80">
        <v>0.35416666666666702</v>
      </c>
      <c r="I19" s="79"/>
      <c r="J19" s="80">
        <v>0.35416666666666702</v>
      </c>
      <c r="K19" s="80">
        <v>0.35416666666666702</v>
      </c>
      <c r="L19" s="100"/>
      <c r="M19" s="80">
        <v>0.35416666666666702</v>
      </c>
      <c r="N19" s="100"/>
      <c r="O19" s="80">
        <v>0.35416666666666702</v>
      </c>
      <c r="P19" s="80">
        <v>0.35416666666666702</v>
      </c>
      <c r="Q19" s="100"/>
      <c r="R19" s="80">
        <v>0.35416666666666702</v>
      </c>
      <c r="S19" s="100"/>
      <c r="T19" s="80">
        <v>0.35416666666666702</v>
      </c>
      <c r="U19" s="79"/>
      <c r="V19" s="80">
        <v>0.35416666666666702</v>
      </c>
      <c r="W19" s="80">
        <v>0.35416666666666702</v>
      </c>
      <c r="X19" s="100"/>
      <c r="Y19" s="80">
        <v>0.35416666666666702</v>
      </c>
      <c r="Z19" s="100"/>
      <c r="AA19" s="80">
        <v>0.35416666666666702</v>
      </c>
      <c r="AB19" s="79"/>
      <c r="AC19" s="80">
        <v>0.35416666666666702</v>
      </c>
      <c r="AD19" s="80">
        <v>0.35416666666666702</v>
      </c>
      <c r="AE19" s="100"/>
      <c r="AF19" s="80">
        <v>0.35416666666666702</v>
      </c>
      <c r="AG19" s="100"/>
      <c r="AH19" s="80">
        <v>0.35416666666666702</v>
      </c>
      <c r="AI19" s="79"/>
      <c r="AJ19" s="80">
        <v>0.35416666666666702</v>
      </c>
      <c r="AK19" s="80">
        <v>0.35416666666666702</v>
      </c>
      <c r="AL19" s="100"/>
      <c r="AM19" s="80">
        <v>0.35416666666666702</v>
      </c>
      <c r="AN19" s="100"/>
      <c r="AO19" s="80">
        <v>0.35416666666666702</v>
      </c>
      <c r="AP19" s="79"/>
      <c r="AQ19" s="80">
        <v>0.35416666666666702</v>
      </c>
      <c r="AR19" s="80">
        <v>0.35416666666666702</v>
      </c>
      <c r="AS19" s="100"/>
      <c r="AT19" s="80">
        <v>0.35416666666666702</v>
      </c>
      <c r="AU19" s="75">
        <f t="shared" si="0"/>
        <v>14.75</v>
      </c>
      <c r="AV19" s="76">
        <v>60</v>
      </c>
      <c r="AW19" s="76">
        <v>120</v>
      </c>
      <c r="AX19" s="76"/>
      <c r="AY19" s="76"/>
      <c r="AZ19" s="76">
        <v>30</v>
      </c>
      <c r="BA19" s="76"/>
      <c r="BB19" s="76"/>
      <c r="BC19" s="76">
        <v>30</v>
      </c>
      <c r="BD19" s="76">
        <v>75</v>
      </c>
      <c r="BE19" s="77"/>
      <c r="BF19" s="77">
        <v>65</v>
      </c>
      <c r="BG19" s="76">
        <v>30</v>
      </c>
      <c r="BH19" s="76">
        <v>30</v>
      </c>
      <c r="BI19" s="76">
        <v>30</v>
      </c>
      <c r="BJ19" s="76">
        <v>50</v>
      </c>
      <c r="BK19" s="76">
        <v>20</v>
      </c>
      <c r="BL19" s="76">
        <v>60</v>
      </c>
      <c r="BM19" s="76">
        <v>15</v>
      </c>
      <c r="BN19" s="76">
        <v>90</v>
      </c>
      <c r="BO19" s="76">
        <v>150</v>
      </c>
      <c r="BP19" s="76">
        <v>30</v>
      </c>
    </row>
    <row r="20" spans="1:68" ht="37.5" customHeight="1">
      <c r="A20" s="101"/>
      <c r="B20" s="79" t="s">
        <v>94</v>
      </c>
      <c r="C20" s="102">
        <v>0.375</v>
      </c>
      <c r="D20" s="102">
        <v>0.375</v>
      </c>
      <c r="E20" s="102">
        <v>0.375</v>
      </c>
      <c r="F20" s="102">
        <v>0.375</v>
      </c>
      <c r="G20" s="102">
        <v>0.375</v>
      </c>
      <c r="H20" s="102">
        <v>0.375</v>
      </c>
      <c r="I20" s="102">
        <v>0.375</v>
      </c>
      <c r="J20" s="102">
        <v>0.375</v>
      </c>
      <c r="K20" s="102">
        <v>0.375</v>
      </c>
      <c r="L20" s="102">
        <v>0.375</v>
      </c>
      <c r="M20" s="102">
        <v>0.375</v>
      </c>
      <c r="N20" s="102">
        <v>0.375</v>
      </c>
      <c r="O20" s="102">
        <v>0.375</v>
      </c>
      <c r="P20" s="102">
        <v>0.375</v>
      </c>
      <c r="Q20" s="102">
        <v>0.375</v>
      </c>
      <c r="R20" s="102">
        <v>0.375</v>
      </c>
      <c r="S20" s="102">
        <v>0.375</v>
      </c>
      <c r="T20" s="102">
        <v>0.375</v>
      </c>
      <c r="U20" s="102">
        <v>0.375</v>
      </c>
      <c r="V20" s="102">
        <v>0.375</v>
      </c>
      <c r="W20" s="102">
        <v>0.375</v>
      </c>
      <c r="X20" s="102">
        <v>0.375</v>
      </c>
      <c r="Y20" s="102">
        <v>0.375</v>
      </c>
      <c r="Z20" s="102">
        <v>0.375</v>
      </c>
      <c r="AA20" s="102">
        <v>0.375</v>
      </c>
      <c r="AB20" s="102">
        <v>0.375</v>
      </c>
      <c r="AC20" s="102">
        <v>0.375</v>
      </c>
      <c r="AD20" s="102">
        <v>0.375</v>
      </c>
      <c r="AE20" s="102">
        <v>0.375</v>
      </c>
      <c r="AF20" s="102">
        <v>0.375</v>
      </c>
      <c r="AG20" s="102">
        <v>0.375</v>
      </c>
      <c r="AH20" s="102">
        <v>0.375</v>
      </c>
      <c r="AI20" s="102">
        <v>0.375</v>
      </c>
      <c r="AJ20" s="102">
        <v>0.375</v>
      </c>
      <c r="AK20" s="102">
        <v>0.375</v>
      </c>
      <c r="AL20" s="102">
        <v>0.375</v>
      </c>
      <c r="AM20" s="102">
        <v>0.375</v>
      </c>
      <c r="AN20" s="102">
        <v>0.375</v>
      </c>
      <c r="AO20" s="102">
        <v>0.375</v>
      </c>
      <c r="AP20" s="102">
        <v>0.375</v>
      </c>
      <c r="AQ20" s="102">
        <v>0.375</v>
      </c>
      <c r="AR20" s="102">
        <v>0.375</v>
      </c>
      <c r="AS20" s="102">
        <v>0.375</v>
      </c>
      <c r="AT20" s="102">
        <v>0.375</v>
      </c>
      <c r="AU20" s="75">
        <f t="shared" si="0"/>
        <v>11.916666666666666</v>
      </c>
      <c r="AV20" s="96"/>
      <c r="AW20" s="96">
        <v>30</v>
      </c>
      <c r="AX20" s="96"/>
      <c r="AY20" s="96">
        <v>140</v>
      </c>
      <c r="AZ20" s="96">
        <v>15</v>
      </c>
      <c r="BA20" s="96">
        <v>60</v>
      </c>
      <c r="BB20" s="96"/>
      <c r="BC20" s="96">
        <v>10</v>
      </c>
      <c r="BD20" s="96">
        <v>20</v>
      </c>
      <c r="BE20" s="77">
        <v>245</v>
      </c>
      <c r="BF20" s="77"/>
      <c r="BG20" s="96">
        <v>15</v>
      </c>
      <c r="BH20" s="96">
        <v>20</v>
      </c>
      <c r="BI20" s="96">
        <v>30</v>
      </c>
      <c r="BJ20" s="96">
        <v>50</v>
      </c>
      <c r="BK20" s="96">
        <v>20</v>
      </c>
      <c r="BL20" s="96">
        <v>30</v>
      </c>
      <c r="BM20" s="96">
        <v>30</v>
      </c>
      <c r="BN20" s="96"/>
      <c r="BO20" s="96"/>
      <c r="BP20" s="96"/>
    </row>
    <row r="21" spans="1:68" ht="37.5" customHeight="1">
      <c r="A21" s="101"/>
      <c r="B21" s="79" t="s">
        <v>95</v>
      </c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75">
        <f t="shared" si="0"/>
        <v>11.916666666666666</v>
      </c>
      <c r="AV21" s="96"/>
      <c r="AW21" s="96">
        <v>30</v>
      </c>
      <c r="AX21" s="96"/>
      <c r="AY21" s="96">
        <v>140</v>
      </c>
      <c r="AZ21" s="96">
        <v>15</v>
      </c>
      <c r="BA21" s="96">
        <v>60</v>
      </c>
      <c r="BB21" s="96"/>
      <c r="BC21" s="96">
        <v>10</v>
      </c>
      <c r="BD21" s="96">
        <v>20</v>
      </c>
      <c r="BE21" s="77">
        <v>245</v>
      </c>
      <c r="BF21" s="77"/>
      <c r="BG21" s="96">
        <v>15</v>
      </c>
      <c r="BH21" s="96">
        <v>20</v>
      </c>
      <c r="BI21" s="96">
        <v>30</v>
      </c>
      <c r="BJ21" s="96">
        <v>50</v>
      </c>
      <c r="BK21" s="96">
        <v>20</v>
      </c>
      <c r="BL21" s="96">
        <v>30</v>
      </c>
      <c r="BM21" s="96">
        <v>30</v>
      </c>
      <c r="BN21" s="96"/>
      <c r="BO21" s="96"/>
      <c r="BP21" s="96"/>
    </row>
    <row r="22" spans="1:68" ht="37.5" customHeight="1">
      <c r="A22" s="101"/>
      <c r="B22" s="79" t="s">
        <v>97</v>
      </c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2"/>
      <c r="AS22" s="102"/>
      <c r="AT22" s="102"/>
      <c r="AU22" s="75">
        <f t="shared" si="0"/>
        <v>11.916666666666666</v>
      </c>
      <c r="AV22" s="96"/>
      <c r="AW22" s="96">
        <v>30</v>
      </c>
      <c r="AX22" s="96"/>
      <c r="AY22" s="96">
        <v>140</v>
      </c>
      <c r="AZ22" s="96">
        <v>15</v>
      </c>
      <c r="BA22" s="96">
        <v>60</v>
      </c>
      <c r="BB22" s="96"/>
      <c r="BC22" s="96">
        <v>10</v>
      </c>
      <c r="BD22" s="96">
        <v>20</v>
      </c>
      <c r="BE22" s="77">
        <v>245</v>
      </c>
      <c r="BF22" s="77"/>
      <c r="BG22" s="96">
        <v>15</v>
      </c>
      <c r="BH22" s="96">
        <v>20</v>
      </c>
      <c r="BI22" s="96">
        <v>30</v>
      </c>
      <c r="BJ22" s="96">
        <v>50</v>
      </c>
      <c r="BK22" s="96">
        <v>20</v>
      </c>
      <c r="BL22" s="96">
        <v>30</v>
      </c>
      <c r="BM22" s="96">
        <v>30</v>
      </c>
      <c r="BN22" s="96"/>
      <c r="BO22" s="96"/>
      <c r="BP22" s="96"/>
    </row>
    <row r="23" spans="1:68" ht="37.5" customHeight="1">
      <c r="A23" s="101"/>
      <c r="B23" s="79" t="s">
        <v>96</v>
      </c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75">
        <f t="shared" si="0"/>
        <v>9.5833333333333339</v>
      </c>
      <c r="AV23" s="96"/>
      <c r="AW23" s="96">
        <v>30</v>
      </c>
      <c r="AX23" s="96"/>
      <c r="AY23" s="96"/>
      <c r="AZ23" s="96">
        <v>15</v>
      </c>
      <c r="BA23" s="96">
        <v>60</v>
      </c>
      <c r="BB23" s="96"/>
      <c r="BC23" s="96">
        <v>10</v>
      </c>
      <c r="BD23" s="96">
        <v>20</v>
      </c>
      <c r="BE23" s="77">
        <v>245</v>
      </c>
      <c r="BF23" s="77"/>
      <c r="BG23" s="96">
        <v>15</v>
      </c>
      <c r="BH23" s="96">
        <v>20</v>
      </c>
      <c r="BI23" s="96">
        <v>30</v>
      </c>
      <c r="BJ23" s="96">
        <v>50</v>
      </c>
      <c r="BK23" s="96">
        <v>20</v>
      </c>
      <c r="BL23" s="96">
        <v>30</v>
      </c>
      <c r="BM23" s="96">
        <v>30</v>
      </c>
      <c r="BN23" s="96"/>
      <c r="BO23" s="96"/>
      <c r="BP23" s="96"/>
    </row>
    <row r="24" spans="1:68" ht="37.5" customHeight="1">
      <c r="A24" s="101"/>
      <c r="B24" s="79" t="s">
        <v>322</v>
      </c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75">
        <v>14.433333333333334</v>
      </c>
      <c r="AV24" s="96"/>
      <c r="AW24" s="96"/>
      <c r="AX24" s="96"/>
      <c r="AY24" s="96"/>
      <c r="AZ24" s="96"/>
      <c r="BA24" s="96"/>
      <c r="BB24" s="96"/>
      <c r="BC24" s="96"/>
      <c r="BD24" s="96"/>
      <c r="BE24" s="77"/>
      <c r="BF24" s="77"/>
      <c r="BG24" s="96"/>
      <c r="BH24" s="96"/>
      <c r="BI24" s="96"/>
      <c r="BJ24" s="96"/>
      <c r="BK24" s="96"/>
      <c r="BL24" s="96"/>
      <c r="BM24" s="96"/>
      <c r="BN24" s="96"/>
      <c r="BO24" s="96"/>
      <c r="BP24" s="96"/>
    </row>
    <row r="25" spans="1:68" s="78" customFormat="1" ht="37.5" customHeight="1">
      <c r="A25" s="79"/>
      <c r="B25" s="79" t="s">
        <v>116</v>
      </c>
      <c r="C25" s="80">
        <v>0.42708333333333331</v>
      </c>
      <c r="D25" s="80">
        <v>0.42708333333333331</v>
      </c>
      <c r="E25" s="80">
        <v>0.42708333333333331</v>
      </c>
      <c r="F25" s="80">
        <v>0.42708333333333331</v>
      </c>
      <c r="G25" s="80">
        <v>0.42708333333333331</v>
      </c>
      <c r="H25" s="80">
        <v>0.42708333333333331</v>
      </c>
      <c r="I25" s="80">
        <v>0.42708333333333331</v>
      </c>
      <c r="J25" s="80">
        <v>0.42708333333333331</v>
      </c>
      <c r="K25" s="80">
        <v>0.42708333333333331</v>
      </c>
      <c r="L25" s="80">
        <v>0.42708333333333331</v>
      </c>
      <c r="M25" s="80">
        <v>0.42708333333333331</v>
      </c>
      <c r="N25" s="80">
        <v>0.42708333333333331</v>
      </c>
      <c r="O25" s="80">
        <v>0.42708333333333331</v>
      </c>
      <c r="P25" s="80">
        <v>0.42708333333333331</v>
      </c>
      <c r="Q25" s="80">
        <v>0.42708333333333331</v>
      </c>
      <c r="R25" s="80">
        <v>0.42708333333333331</v>
      </c>
      <c r="S25" s="80">
        <v>0.42708333333333331</v>
      </c>
      <c r="T25" s="80">
        <v>0.42708333333333331</v>
      </c>
      <c r="U25" s="80">
        <v>0.42708333333333331</v>
      </c>
      <c r="V25" s="80">
        <v>0.42708333333333331</v>
      </c>
      <c r="W25" s="80">
        <v>0.42708333333333331</v>
      </c>
      <c r="X25" s="80">
        <v>0.42708333333333331</v>
      </c>
      <c r="Y25" s="80">
        <v>0.42708333333333331</v>
      </c>
      <c r="Z25" s="80">
        <v>0.42708333333333331</v>
      </c>
      <c r="AA25" s="80">
        <v>0.42708333333333331</v>
      </c>
      <c r="AB25" s="80">
        <v>0.42708333333333331</v>
      </c>
      <c r="AC25" s="80">
        <v>0.42708333333333331</v>
      </c>
      <c r="AD25" s="80">
        <v>0.42708333333333331</v>
      </c>
      <c r="AE25" s="80">
        <v>0.42708333333333331</v>
      </c>
      <c r="AF25" s="80">
        <v>0.42708333333333331</v>
      </c>
      <c r="AG25" s="80">
        <v>0.42708333333333331</v>
      </c>
      <c r="AH25" s="80">
        <v>0.42708333333333331</v>
      </c>
      <c r="AI25" s="80">
        <v>0.42708333333333331</v>
      </c>
      <c r="AJ25" s="80">
        <v>0.42708333333333331</v>
      </c>
      <c r="AK25" s="80">
        <v>0.42708333333333331</v>
      </c>
      <c r="AL25" s="80">
        <v>0.42708333333333331</v>
      </c>
      <c r="AM25" s="80">
        <v>0.42708333333333331</v>
      </c>
      <c r="AN25" s="80">
        <v>0.42708333333333331</v>
      </c>
      <c r="AO25" s="80">
        <v>0.42708333333333331</v>
      </c>
      <c r="AP25" s="80">
        <v>0.42708333333333331</v>
      </c>
      <c r="AQ25" s="80">
        <v>0.42708333333333331</v>
      </c>
      <c r="AR25" s="80">
        <v>0.42708333333333331</v>
      </c>
      <c r="AS25" s="80">
        <v>0.42708333333333331</v>
      </c>
      <c r="AT25" s="80">
        <v>0.42708333333333331</v>
      </c>
      <c r="AU25" s="75">
        <f t="shared" ref="AU25:AU34" si="1">SUM(AV25:BP25)/60</f>
        <v>21.666666666666668</v>
      </c>
      <c r="AV25" s="76">
        <v>60</v>
      </c>
      <c r="AW25" s="91">
        <v>30</v>
      </c>
      <c r="AX25" s="76">
        <v>165</v>
      </c>
      <c r="AY25" s="76"/>
      <c r="AZ25" s="76"/>
      <c r="BA25" s="76">
        <v>60</v>
      </c>
      <c r="BB25" s="76">
        <v>45</v>
      </c>
      <c r="BC25" s="76"/>
      <c r="BD25" s="76"/>
      <c r="BE25" s="77"/>
      <c r="BF25" s="77">
        <v>145</v>
      </c>
      <c r="BG25" s="76">
        <v>20</v>
      </c>
      <c r="BH25" s="76">
        <v>15</v>
      </c>
      <c r="BI25" s="76">
        <v>30</v>
      </c>
      <c r="BJ25" s="76">
        <v>45</v>
      </c>
      <c r="BK25" s="76">
        <v>30</v>
      </c>
      <c r="BL25" s="76">
        <v>30</v>
      </c>
      <c r="BM25" s="76">
        <v>100</v>
      </c>
      <c r="BN25" s="76">
        <v>45</v>
      </c>
      <c r="BO25" s="76">
        <v>450</v>
      </c>
      <c r="BP25" s="76">
        <v>30</v>
      </c>
    </row>
    <row r="26" spans="1:68" s="78" customFormat="1" ht="37.5" customHeight="1">
      <c r="A26" s="79"/>
      <c r="B26" s="79" t="s">
        <v>268</v>
      </c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75">
        <f t="shared" si="1"/>
        <v>21.666666666666668</v>
      </c>
      <c r="AV26" s="76">
        <v>60</v>
      </c>
      <c r="AW26" s="91">
        <v>30</v>
      </c>
      <c r="AX26" s="76">
        <v>165</v>
      </c>
      <c r="AY26" s="76"/>
      <c r="AZ26" s="76"/>
      <c r="BA26" s="76">
        <v>60</v>
      </c>
      <c r="BB26" s="76">
        <v>45</v>
      </c>
      <c r="BC26" s="76"/>
      <c r="BD26" s="76"/>
      <c r="BE26" s="77"/>
      <c r="BF26" s="77">
        <v>145</v>
      </c>
      <c r="BG26" s="76">
        <v>20</v>
      </c>
      <c r="BH26" s="76">
        <v>15</v>
      </c>
      <c r="BI26" s="76">
        <v>30</v>
      </c>
      <c r="BJ26" s="76">
        <v>45</v>
      </c>
      <c r="BK26" s="76">
        <v>30</v>
      </c>
      <c r="BL26" s="76">
        <v>30</v>
      </c>
      <c r="BM26" s="76">
        <v>100</v>
      </c>
      <c r="BN26" s="76">
        <v>45</v>
      </c>
      <c r="BO26" s="76">
        <v>450</v>
      </c>
      <c r="BP26" s="76">
        <v>30</v>
      </c>
    </row>
    <row r="27" spans="1:68" s="78" customFormat="1" ht="37.5" customHeight="1">
      <c r="A27" s="79"/>
      <c r="B27" s="79" t="s">
        <v>117</v>
      </c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75">
        <f t="shared" si="1"/>
        <v>0</v>
      </c>
      <c r="AV27" s="76"/>
      <c r="AW27" s="91"/>
      <c r="AX27" s="76"/>
      <c r="AY27" s="76"/>
      <c r="AZ27" s="76"/>
      <c r="BA27" s="76"/>
      <c r="BB27" s="76"/>
      <c r="BC27" s="76"/>
      <c r="BD27" s="76"/>
      <c r="BE27" s="77"/>
      <c r="BF27" s="77"/>
      <c r="BG27" s="76"/>
      <c r="BH27" s="76"/>
      <c r="BI27" s="76"/>
      <c r="BJ27" s="76"/>
      <c r="BK27" s="76"/>
      <c r="BL27" s="76"/>
      <c r="BM27" s="76"/>
      <c r="BN27" s="76"/>
      <c r="BO27" s="76"/>
      <c r="BP27" s="76"/>
    </row>
    <row r="28" spans="1:68" s="78" customFormat="1" ht="37.5" customHeight="1">
      <c r="A28" s="79"/>
      <c r="B28" s="79" t="s">
        <v>118</v>
      </c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75">
        <f t="shared" si="1"/>
        <v>0</v>
      </c>
      <c r="AV28" s="76"/>
      <c r="AW28" s="91"/>
      <c r="AX28" s="76"/>
      <c r="AY28" s="76"/>
      <c r="AZ28" s="76"/>
      <c r="BA28" s="76"/>
      <c r="BB28" s="76"/>
      <c r="BC28" s="76"/>
      <c r="BD28" s="76"/>
      <c r="BE28" s="77"/>
      <c r="BF28" s="77"/>
      <c r="BG28" s="76"/>
      <c r="BH28" s="76"/>
      <c r="BI28" s="76"/>
      <c r="BJ28" s="76"/>
      <c r="BK28" s="76"/>
      <c r="BL28" s="76"/>
      <c r="BM28" s="76"/>
      <c r="BN28" s="76"/>
      <c r="BO28" s="76"/>
      <c r="BP28" s="76"/>
    </row>
    <row r="29" spans="1:68" ht="37.5" customHeight="1">
      <c r="A29" s="101"/>
      <c r="B29" s="89" t="s">
        <v>110</v>
      </c>
      <c r="C29" s="102">
        <v>0.47222222222222199</v>
      </c>
      <c r="D29" s="102">
        <v>0.47222222222222199</v>
      </c>
      <c r="E29" s="102">
        <v>0.47222222222222199</v>
      </c>
      <c r="F29" s="102">
        <v>0.47222222222222199</v>
      </c>
      <c r="G29" s="102">
        <v>0.47222222222222199</v>
      </c>
      <c r="H29" s="102">
        <v>0.47222222222222199</v>
      </c>
      <c r="I29" s="102">
        <v>0.47222222222222199</v>
      </c>
      <c r="J29" s="102">
        <v>0.47222222222222199</v>
      </c>
      <c r="K29" s="102">
        <v>0.47222222222222199</v>
      </c>
      <c r="L29" s="102">
        <v>0.47222222222222199</v>
      </c>
      <c r="M29" s="102">
        <v>0.47222222222222199</v>
      </c>
      <c r="N29" s="102">
        <v>0.47222222222222199</v>
      </c>
      <c r="O29" s="102">
        <v>0.47222222222222199</v>
      </c>
      <c r="P29" s="102">
        <v>0.47222222222222199</v>
      </c>
      <c r="Q29" s="102">
        <v>0.47222222222222199</v>
      </c>
      <c r="R29" s="102">
        <v>0.47222222222222199</v>
      </c>
      <c r="S29" s="102">
        <v>0.47222222222222199</v>
      </c>
      <c r="T29" s="102">
        <v>0.47222222222222199</v>
      </c>
      <c r="U29" s="102">
        <v>0.47222222222222199</v>
      </c>
      <c r="V29" s="102">
        <v>0.47222222222222199</v>
      </c>
      <c r="W29" s="102">
        <v>0.47222222222222199</v>
      </c>
      <c r="X29" s="102">
        <v>0.47222222222222199</v>
      </c>
      <c r="Y29" s="102">
        <v>0.47222222222222199</v>
      </c>
      <c r="Z29" s="102">
        <v>0.47222222222222199</v>
      </c>
      <c r="AA29" s="102">
        <v>0.47222222222222199</v>
      </c>
      <c r="AB29" s="102">
        <v>0.47222222222222199</v>
      </c>
      <c r="AC29" s="102">
        <v>0.47222222222222199</v>
      </c>
      <c r="AD29" s="102">
        <v>0.47222222222222199</v>
      </c>
      <c r="AE29" s="102">
        <v>0.47222222222222199</v>
      </c>
      <c r="AF29" s="102">
        <v>0.47222222222222199</v>
      </c>
      <c r="AG29" s="102">
        <v>0.47222222222222199</v>
      </c>
      <c r="AH29" s="102">
        <v>0.47222222222222199</v>
      </c>
      <c r="AI29" s="102">
        <v>0.47222222222222199</v>
      </c>
      <c r="AJ29" s="102">
        <v>0.47222222222222199</v>
      </c>
      <c r="AK29" s="102">
        <v>0.47222222222222199</v>
      </c>
      <c r="AL29" s="102">
        <v>0.47222222222222199</v>
      </c>
      <c r="AM29" s="102">
        <v>0.47222222222222199</v>
      </c>
      <c r="AN29" s="102">
        <v>0.47222222222222199</v>
      </c>
      <c r="AO29" s="102">
        <v>0.47222222222222199</v>
      </c>
      <c r="AP29" s="102">
        <v>0.47222222222222199</v>
      </c>
      <c r="AQ29" s="102">
        <v>0.47222222222222199</v>
      </c>
      <c r="AR29" s="102">
        <v>0.47222222222222199</v>
      </c>
      <c r="AS29" s="102">
        <v>0.47222222222222199</v>
      </c>
      <c r="AT29" s="102">
        <v>0.47222222222222199</v>
      </c>
      <c r="AU29" s="75">
        <f t="shared" si="1"/>
        <v>9.75</v>
      </c>
      <c r="AV29" s="96">
        <v>60</v>
      </c>
      <c r="AW29" s="96">
        <v>120</v>
      </c>
      <c r="AX29" s="96"/>
      <c r="AY29" s="96"/>
      <c r="AZ29" s="96"/>
      <c r="BA29" s="96">
        <v>45</v>
      </c>
      <c r="BB29" s="96">
        <v>15</v>
      </c>
      <c r="BC29" s="96">
        <v>30</v>
      </c>
      <c r="BD29" s="96">
        <v>30</v>
      </c>
      <c r="BE29" s="77">
        <v>65</v>
      </c>
      <c r="BF29" s="77"/>
      <c r="BG29" s="96">
        <v>30</v>
      </c>
      <c r="BH29" s="96"/>
      <c r="BI29" s="96">
        <v>30</v>
      </c>
      <c r="BJ29" s="96">
        <v>50</v>
      </c>
      <c r="BK29" s="96">
        <v>20</v>
      </c>
      <c r="BL29" s="96">
        <v>60</v>
      </c>
      <c r="BM29" s="96">
        <v>30</v>
      </c>
      <c r="BN29" s="96"/>
      <c r="BO29" s="96"/>
      <c r="BP29" s="96"/>
    </row>
    <row r="30" spans="1:68" ht="37.5" customHeight="1">
      <c r="A30" s="101"/>
      <c r="B30" s="89" t="s">
        <v>112</v>
      </c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2"/>
      <c r="AS30" s="102"/>
      <c r="AT30" s="102"/>
      <c r="AU30" s="75">
        <f t="shared" si="1"/>
        <v>9.75</v>
      </c>
      <c r="AV30" s="96">
        <v>60</v>
      </c>
      <c r="AW30" s="96">
        <v>120</v>
      </c>
      <c r="AX30" s="96"/>
      <c r="AY30" s="96"/>
      <c r="AZ30" s="96"/>
      <c r="BA30" s="96">
        <v>45</v>
      </c>
      <c r="BB30" s="96">
        <v>15</v>
      </c>
      <c r="BC30" s="96">
        <v>30</v>
      </c>
      <c r="BD30" s="96">
        <v>30</v>
      </c>
      <c r="BE30" s="77">
        <v>65</v>
      </c>
      <c r="BF30" s="77"/>
      <c r="BG30" s="96">
        <v>30</v>
      </c>
      <c r="BH30" s="96"/>
      <c r="BI30" s="96">
        <v>30</v>
      </c>
      <c r="BJ30" s="96">
        <v>50</v>
      </c>
      <c r="BK30" s="96">
        <v>20</v>
      </c>
      <c r="BL30" s="96">
        <v>60</v>
      </c>
      <c r="BM30" s="96">
        <v>30</v>
      </c>
      <c r="BN30" s="96"/>
      <c r="BO30" s="96"/>
      <c r="BP30" s="96"/>
    </row>
    <row r="31" spans="1:68" s="78" customFormat="1" ht="37.5" customHeight="1">
      <c r="A31" s="79"/>
      <c r="B31" s="73" t="s">
        <v>123</v>
      </c>
      <c r="C31" s="104" t="s">
        <v>111</v>
      </c>
      <c r="D31" s="104" t="s">
        <v>111</v>
      </c>
      <c r="E31" s="104" t="s">
        <v>111</v>
      </c>
      <c r="F31" s="104" t="s">
        <v>111</v>
      </c>
      <c r="G31" s="104" t="s">
        <v>111</v>
      </c>
      <c r="H31" s="104" t="s">
        <v>111</v>
      </c>
      <c r="I31" s="104" t="s">
        <v>111</v>
      </c>
      <c r="J31" s="104" t="s">
        <v>111</v>
      </c>
      <c r="K31" s="104" t="s">
        <v>111</v>
      </c>
      <c r="L31" s="104" t="s">
        <v>111</v>
      </c>
      <c r="M31" s="104" t="s">
        <v>111</v>
      </c>
      <c r="N31" s="104" t="s">
        <v>111</v>
      </c>
      <c r="O31" s="104" t="s">
        <v>111</v>
      </c>
      <c r="P31" s="104" t="s">
        <v>111</v>
      </c>
      <c r="Q31" s="104" t="s">
        <v>111</v>
      </c>
      <c r="R31" s="104" t="s">
        <v>111</v>
      </c>
      <c r="S31" s="104" t="s">
        <v>111</v>
      </c>
      <c r="T31" s="104" t="s">
        <v>111</v>
      </c>
      <c r="U31" s="104" t="s">
        <v>111</v>
      </c>
      <c r="V31" s="104" t="s">
        <v>111</v>
      </c>
      <c r="W31" s="104" t="s">
        <v>111</v>
      </c>
      <c r="X31" s="104" t="s">
        <v>111</v>
      </c>
      <c r="Y31" s="104" t="s">
        <v>111</v>
      </c>
      <c r="Z31" s="104" t="s">
        <v>111</v>
      </c>
      <c r="AA31" s="104" t="s">
        <v>111</v>
      </c>
      <c r="AB31" s="104" t="s">
        <v>111</v>
      </c>
      <c r="AC31" s="104" t="s">
        <v>111</v>
      </c>
      <c r="AD31" s="104" t="s">
        <v>111</v>
      </c>
      <c r="AE31" s="104" t="s">
        <v>111</v>
      </c>
      <c r="AF31" s="104" t="s">
        <v>111</v>
      </c>
      <c r="AG31" s="104" t="s">
        <v>111</v>
      </c>
      <c r="AH31" s="104" t="s">
        <v>111</v>
      </c>
      <c r="AI31" s="104" t="s">
        <v>111</v>
      </c>
      <c r="AJ31" s="104" t="s">
        <v>111</v>
      </c>
      <c r="AK31" s="104" t="s">
        <v>111</v>
      </c>
      <c r="AL31" s="104" t="s">
        <v>111</v>
      </c>
      <c r="AM31" s="104" t="s">
        <v>111</v>
      </c>
      <c r="AN31" s="104" t="s">
        <v>111</v>
      </c>
      <c r="AO31" s="104" t="s">
        <v>111</v>
      </c>
      <c r="AP31" s="104" t="s">
        <v>111</v>
      </c>
      <c r="AQ31" s="104" t="s">
        <v>111</v>
      </c>
      <c r="AR31" s="104" t="s">
        <v>111</v>
      </c>
      <c r="AS31" s="104" t="s">
        <v>111</v>
      </c>
      <c r="AT31" s="104" t="s">
        <v>111</v>
      </c>
      <c r="AU31" s="75">
        <f t="shared" si="1"/>
        <v>3.3333333333333335</v>
      </c>
      <c r="AV31" s="91"/>
      <c r="AW31" s="91"/>
      <c r="AX31" s="91"/>
      <c r="AY31" s="91"/>
      <c r="AZ31" s="91"/>
      <c r="BA31" s="91"/>
      <c r="BB31" s="91"/>
      <c r="BC31" s="91"/>
      <c r="BD31" s="91"/>
      <c r="BE31" s="77"/>
      <c r="BF31" s="77"/>
      <c r="BG31" s="91"/>
      <c r="BH31" s="91"/>
      <c r="BI31" s="91"/>
      <c r="BJ31" s="91">
        <v>50</v>
      </c>
      <c r="BK31" s="91"/>
      <c r="BL31" s="91"/>
      <c r="BM31" s="91"/>
      <c r="BN31" s="91"/>
      <c r="BO31" s="91">
        <v>120</v>
      </c>
      <c r="BP31" s="91">
        <v>30</v>
      </c>
    </row>
    <row r="32" spans="1:68" s="78" customFormat="1" ht="37.5" customHeight="1">
      <c r="A32" s="79"/>
      <c r="B32" s="73" t="s">
        <v>249</v>
      </c>
      <c r="C32" s="90"/>
      <c r="D32" s="104"/>
      <c r="E32" s="90">
        <v>0.63541666666666696</v>
      </c>
      <c r="F32" s="104"/>
      <c r="G32" s="104"/>
      <c r="H32" s="90">
        <v>0.63541666666666696</v>
      </c>
      <c r="I32" s="104"/>
      <c r="J32" s="90"/>
      <c r="K32" s="104"/>
      <c r="L32" s="90">
        <v>0.63541666666666696</v>
      </c>
      <c r="M32" s="104"/>
      <c r="N32" s="104"/>
      <c r="O32" s="90">
        <v>0.63541666666666696</v>
      </c>
      <c r="P32" s="104"/>
      <c r="Q32" s="90">
        <v>0.63541666666666696</v>
      </c>
      <c r="R32" s="104"/>
      <c r="S32" s="104"/>
      <c r="T32" s="90">
        <v>0.63541666666666696</v>
      </c>
      <c r="U32" s="104"/>
      <c r="V32" s="90">
        <v>0.63541666666666696</v>
      </c>
      <c r="W32" s="104"/>
      <c r="X32" s="90">
        <v>0.63541666666666696</v>
      </c>
      <c r="Y32" s="104"/>
      <c r="Z32" s="104"/>
      <c r="AA32" s="90">
        <v>0.63541666666666696</v>
      </c>
      <c r="AB32" s="104"/>
      <c r="AC32" s="90">
        <v>0.63541666666666696</v>
      </c>
      <c r="AD32" s="104"/>
      <c r="AE32" s="90">
        <v>0.63541666666666696</v>
      </c>
      <c r="AF32" s="104"/>
      <c r="AG32" s="104"/>
      <c r="AH32" s="90">
        <v>0.63541666666666696</v>
      </c>
      <c r="AI32" s="104"/>
      <c r="AJ32" s="90">
        <v>0.63541666666666696</v>
      </c>
      <c r="AK32" s="104"/>
      <c r="AL32" s="90">
        <v>0.63541666666666696</v>
      </c>
      <c r="AM32" s="104"/>
      <c r="AN32" s="104"/>
      <c r="AO32" s="90">
        <v>0.63541666666666696</v>
      </c>
      <c r="AP32" s="104"/>
      <c r="AQ32" s="90">
        <v>0.63541666666666696</v>
      </c>
      <c r="AR32" s="104"/>
      <c r="AS32" s="90">
        <v>0.63541666666666696</v>
      </c>
      <c r="AT32" s="104"/>
      <c r="AU32" s="75">
        <f t="shared" si="1"/>
        <v>26</v>
      </c>
      <c r="AV32" s="91">
        <v>1350</v>
      </c>
      <c r="AW32" s="91"/>
      <c r="AX32" s="91"/>
      <c r="AY32" s="91"/>
      <c r="AZ32" s="91"/>
      <c r="BA32" s="91"/>
      <c r="BB32" s="91"/>
      <c r="BC32" s="91"/>
      <c r="BD32" s="91">
        <v>60</v>
      </c>
      <c r="BE32" s="77"/>
      <c r="BF32" s="77"/>
      <c r="BG32" s="91"/>
      <c r="BH32" s="91"/>
      <c r="BI32" s="91">
        <v>30</v>
      </c>
      <c r="BJ32" s="91"/>
      <c r="BK32" s="91"/>
      <c r="BL32" s="91"/>
      <c r="BM32" s="91"/>
      <c r="BN32" s="91">
        <v>90</v>
      </c>
      <c r="BO32" s="91"/>
      <c r="BP32" s="91">
        <v>30</v>
      </c>
    </row>
    <row r="33" spans="1:68" s="92" customFormat="1" ht="37.5" customHeight="1">
      <c r="A33" s="88"/>
      <c r="B33" s="79" t="s">
        <v>101</v>
      </c>
      <c r="C33" s="80">
        <v>0.39583333333333298</v>
      </c>
      <c r="D33" s="80">
        <v>0.39583333333333298</v>
      </c>
      <c r="E33" s="80">
        <v>0.39583333333333298</v>
      </c>
      <c r="F33" s="80">
        <v>0.39583333333333298</v>
      </c>
      <c r="G33" s="80">
        <v>0.39583333333333298</v>
      </c>
      <c r="H33" s="80">
        <v>0.39583333333333298</v>
      </c>
      <c r="I33" s="80">
        <v>0.39583333333333298</v>
      </c>
      <c r="J33" s="80">
        <v>0.39583333333333298</v>
      </c>
      <c r="K33" s="80">
        <v>0.39583333333333298</v>
      </c>
      <c r="L33" s="80">
        <v>0.39583333333333298</v>
      </c>
      <c r="M33" s="80">
        <v>0.39583333333333298</v>
      </c>
      <c r="N33" s="80">
        <v>0.39583333333333298</v>
      </c>
      <c r="O33" s="80">
        <v>0.39583333333333298</v>
      </c>
      <c r="P33" s="80">
        <v>0.39583333333333298</v>
      </c>
      <c r="Q33" s="80">
        <v>0.39583333333333298</v>
      </c>
      <c r="R33" s="80">
        <v>0.39583333333333298</v>
      </c>
      <c r="S33" s="80">
        <v>0.39583333333333298</v>
      </c>
      <c r="T33" s="80">
        <v>0.39583333333333298</v>
      </c>
      <c r="U33" s="80">
        <v>0.39583333333333298</v>
      </c>
      <c r="V33" s="80">
        <v>0.39583333333333298</v>
      </c>
      <c r="W33" s="80">
        <v>0.39583333333333298</v>
      </c>
      <c r="X33" s="80">
        <v>0.39583333333333298</v>
      </c>
      <c r="Y33" s="80">
        <v>0.39583333333333298</v>
      </c>
      <c r="Z33" s="80">
        <v>0.39583333333333298</v>
      </c>
      <c r="AA33" s="80">
        <v>0.39583333333333298</v>
      </c>
      <c r="AB33" s="80">
        <v>0.39583333333333298</v>
      </c>
      <c r="AC33" s="80">
        <v>0.39583333333333298</v>
      </c>
      <c r="AD33" s="80">
        <v>0.39583333333333298</v>
      </c>
      <c r="AE33" s="80">
        <v>0.39583333333333298</v>
      </c>
      <c r="AF33" s="80">
        <v>0.39583333333333298</v>
      </c>
      <c r="AG33" s="80">
        <v>0.39583333333333298</v>
      </c>
      <c r="AH33" s="80">
        <v>0.39583333333333298</v>
      </c>
      <c r="AI33" s="80">
        <v>0.39583333333333298</v>
      </c>
      <c r="AJ33" s="80">
        <v>0.39583333333333298</v>
      </c>
      <c r="AK33" s="80">
        <v>0.39583333333333298</v>
      </c>
      <c r="AL33" s="80">
        <v>0.39583333333333298</v>
      </c>
      <c r="AM33" s="80">
        <v>0.39583333333333298</v>
      </c>
      <c r="AN33" s="80">
        <v>0.39583333333333298</v>
      </c>
      <c r="AO33" s="80">
        <v>0.39583333333333298</v>
      </c>
      <c r="AP33" s="80">
        <v>0.39583333333333298</v>
      </c>
      <c r="AQ33" s="80">
        <v>0.39583333333333298</v>
      </c>
      <c r="AR33" s="80">
        <v>0.39583333333333298</v>
      </c>
      <c r="AS33" s="80">
        <v>0.39583333333333298</v>
      </c>
      <c r="AT33" s="80">
        <v>0.39583333333333298</v>
      </c>
      <c r="AU33" s="75">
        <f t="shared" si="1"/>
        <v>6.083333333333333</v>
      </c>
      <c r="AV33" s="76">
        <v>45</v>
      </c>
      <c r="AW33" s="76">
        <v>45</v>
      </c>
      <c r="AX33" s="76">
        <v>120</v>
      </c>
      <c r="AY33" s="76"/>
      <c r="AZ33" s="76"/>
      <c r="BA33" s="76"/>
      <c r="BB33" s="76"/>
      <c r="BC33" s="76"/>
      <c r="BD33" s="76"/>
      <c r="BE33" s="77">
        <v>35</v>
      </c>
      <c r="BF33" s="77"/>
      <c r="BG33" s="76">
        <v>10</v>
      </c>
      <c r="BH33" s="76"/>
      <c r="BI33" s="76">
        <v>30</v>
      </c>
      <c r="BJ33" s="76">
        <v>50</v>
      </c>
      <c r="BK33" s="76">
        <v>30</v>
      </c>
      <c r="BL33" s="76"/>
      <c r="BM33" s="76"/>
      <c r="BN33" s="76"/>
      <c r="BO33" s="76"/>
      <c r="BP33" s="76"/>
    </row>
    <row r="34" spans="1:68" s="92" customFormat="1" ht="37.5" customHeight="1">
      <c r="A34" s="88"/>
      <c r="B34" s="105" t="s">
        <v>121</v>
      </c>
      <c r="C34" s="80">
        <v>0.47222222222222199</v>
      </c>
      <c r="D34" s="80">
        <v>0.47222222222222199</v>
      </c>
      <c r="E34" s="80">
        <v>0.47222222222222199</v>
      </c>
      <c r="F34" s="80">
        <v>0.47222222222222199</v>
      </c>
      <c r="G34" s="80">
        <v>0.47222222222222199</v>
      </c>
      <c r="H34" s="80">
        <v>0.47222222222222199</v>
      </c>
      <c r="I34" s="80">
        <v>0.47222222222222199</v>
      </c>
      <c r="J34" s="80">
        <v>0.47222222222222199</v>
      </c>
      <c r="K34" s="80">
        <v>0.47222222222222199</v>
      </c>
      <c r="L34" s="80">
        <v>0.47222222222222199</v>
      </c>
      <c r="M34" s="80">
        <v>0.47222222222222199</v>
      </c>
      <c r="N34" s="80">
        <v>0.47222222222222199</v>
      </c>
      <c r="O34" s="80">
        <v>0.47222222222222199</v>
      </c>
      <c r="P34" s="80">
        <v>0.47222222222222199</v>
      </c>
      <c r="Q34" s="80">
        <v>0.47222222222222199</v>
      </c>
      <c r="R34" s="80">
        <v>0.47222222222222199</v>
      </c>
      <c r="S34" s="80">
        <v>0.47222222222222199</v>
      </c>
      <c r="T34" s="80">
        <v>0.47222222222222199</v>
      </c>
      <c r="U34" s="80">
        <v>0.47222222222222199</v>
      </c>
      <c r="V34" s="80">
        <v>0.47222222222222199</v>
      </c>
      <c r="W34" s="80">
        <v>0.47222222222222199</v>
      </c>
      <c r="X34" s="80">
        <v>0.47222222222222199</v>
      </c>
      <c r="Y34" s="80">
        <v>0.47222222222222199</v>
      </c>
      <c r="Z34" s="80">
        <v>0.47222222222222199</v>
      </c>
      <c r="AA34" s="80">
        <v>0.47222222222222199</v>
      </c>
      <c r="AB34" s="80">
        <v>0.47222222222222199</v>
      </c>
      <c r="AC34" s="80">
        <v>0.47222222222222199</v>
      </c>
      <c r="AD34" s="80">
        <v>0.47222222222222199</v>
      </c>
      <c r="AE34" s="80">
        <v>0.47222222222222199</v>
      </c>
      <c r="AF34" s="80">
        <v>0.47222222222222199</v>
      </c>
      <c r="AG34" s="80">
        <v>0.47222222222222199</v>
      </c>
      <c r="AH34" s="80">
        <v>0.47222222222222199</v>
      </c>
      <c r="AI34" s="80">
        <v>0.47222222222222199</v>
      </c>
      <c r="AJ34" s="80">
        <v>0.47222222222222199</v>
      </c>
      <c r="AK34" s="80">
        <v>0.47222222222222199</v>
      </c>
      <c r="AL34" s="80">
        <v>0.47222222222222199</v>
      </c>
      <c r="AM34" s="80">
        <v>0.47222222222222199</v>
      </c>
      <c r="AN34" s="80">
        <v>0.47222222222222199</v>
      </c>
      <c r="AO34" s="80">
        <v>0.47222222222222199</v>
      </c>
      <c r="AP34" s="80">
        <v>0.47222222222222199</v>
      </c>
      <c r="AQ34" s="80">
        <v>0.47222222222222199</v>
      </c>
      <c r="AR34" s="80">
        <v>0.47222222222222199</v>
      </c>
      <c r="AS34" s="80">
        <v>0.47222222222222199</v>
      </c>
      <c r="AT34" s="80">
        <v>0.47222222222222199</v>
      </c>
      <c r="AU34" s="75">
        <f t="shared" si="1"/>
        <v>7.166666666666667</v>
      </c>
      <c r="AV34" s="76">
        <v>45</v>
      </c>
      <c r="AW34" s="76">
        <v>45</v>
      </c>
      <c r="AX34" s="76"/>
      <c r="AY34" s="76"/>
      <c r="AZ34" s="76">
        <v>15</v>
      </c>
      <c r="BA34" s="76">
        <v>45</v>
      </c>
      <c r="BB34" s="76">
        <v>15</v>
      </c>
      <c r="BC34" s="76">
        <v>10</v>
      </c>
      <c r="BD34" s="76">
        <v>30</v>
      </c>
      <c r="BE34" s="77">
        <v>35</v>
      </c>
      <c r="BF34" s="77"/>
      <c r="BG34" s="76">
        <v>10</v>
      </c>
      <c r="BH34" s="76"/>
      <c r="BI34" s="76">
        <v>10</v>
      </c>
      <c r="BJ34" s="76">
        <v>50</v>
      </c>
      <c r="BK34" s="76">
        <v>30</v>
      </c>
      <c r="BL34" s="76">
        <v>30</v>
      </c>
      <c r="BM34" s="76">
        <v>60</v>
      </c>
      <c r="BN34" s="76"/>
      <c r="BO34" s="76"/>
      <c r="BP34" s="76"/>
    </row>
    <row r="35" spans="1:68" s="92" customFormat="1" ht="37.5" customHeight="1">
      <c r="A35" s="178" t="s">
        <v>362</v>
      </c>
      <c r="B35" s="105" t="s">
        <v>363</v>
      </c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75">
        <f>SUM(AV35:BP35)/60</f>
        <v>3.75</v>
      </c>
      <c r="AV35" s="76"/>
      <c r="AW35" s="76">
        <v>40</v>
      </c>
      <c r="AX35" s="76"/>
      <c r="AY35" s="76"/>
      <c r="AZ35" s="76">
        <v>15</v>
      </c>
      <c r="BA35" s="76"/>
      <c r="BB35" s="76"/>
      <c r="BC35" s="76">
        <v>10</v>
      </c>
      <c r="BD35" s="76">
        <v>35</v>
      </c>
      <c r="BE35" s="77"/>
      <c r="BF35" s="77">
        <v>30</v>
      </c>
      <c r="BG35" s="76">
        <v>10</v>
      </c>
      <c r="BH35" s="76"/>
      <c r="BI35" s="76"/>
      <c r="BJ35" s="76"/>
      <c r="BK35" s="76">
        <v>20</v>
      </c>
      <c r="BL35" s="76">
        <v>30</v>
      </c>
      <c r="BM35" s="76">
        <v>35</v>
      </c>
      <c r="BN35" s="76"/>
      <c r="BO35" s="76"/>
      <c r="BP35" s="76"/>
    </row>
    <row r="36" spans="1:68" s="92" customFormat="1" ht="37.5" customHeight="1">
      <c r="A36" s="88" t="s">
        <v>336</v>
      </c>
      <c r="B36" s="105" t="s">
        <v>364</v>
      </c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75">
        <f>SUM(AV36:BP36)/60</f>
        <v>15.2</v>
      </c>
      <c r="AV36" s="76">
        <f>7.6*60*2</f>
        <v>912</v>
      </c>
      <c r="AW36" s="76"/>
      <c r="AX36" s="76"/>
      <c r="AY36" s="76"/>
      <c r="AZ36" s="76"/>
      <c r="BA36" s="76"/>
      <c r="BB36" s="76"/>
      <c r="BC36" s="76"/>
      <c r="BD36" s="76"/>
      <c r="BE36" s="77"/>
      <c r="BF36" s="77"/>
      <c r="BG36" s="76"/>
      <c r="BH36" s="76"/>
      <c r="BI36" s="76"/>
      <c r="BJ36" s="76"/>
      <c r="BK36" s="76"/>
      <c r="BL36" s="76"/>
      <c r="BM36" s="76"/>
      <c r="BN36" s="88"/>
      <c r="BO36" s="88"/>
      <c r="BP36" s="88"/>
    </row>
    <row r="37" spans="1:68" s="92" customFormat="1" ht="37.5" customHeight="1">
      <c r="A37" s="179" t="s">
        <v>328</v>
      </c>
      <c r="B37" s="73" t="s">
        <v>367</v>
      </c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>
        <v>0.58333333333333337</v>
      </c>
      <c r="P37" s="80">
        <v>0.58333333333333337</v>
      </c>
      <c r="Q37" s="80">
        <v>0.58333333333333337</v>
      </c>
      <c r="R37" s="80">
        <v>0.58333333333333337</v>
      </c>
      <c r="S37" s="80">
        <v>0.58333333333333337</v>
      </c>
      <c r="T37" s="80">
        <v>0.58333333333333337</v>
      </c>
      <c r="U37" s="80">
        <v>0.58333333333333337</v>
      </c>
      <c r="V37" s="80">
        <v>0.58333333333333337</v>
      </c>
      <c r="W37" s="80">
        <v>0.58333333333333337</v>
      </c>
      <c r="X37" s="80">
        <v>0.58333333333333337</v>
      </c>
      <c r="Y37" s="80">
        <v>0.58333333333333337</v>
      </c>
      <c r="Z37" s="80">
        <v>0.58333333333333337</v>
      </c>
      <c r="AA37" s="80">
        <v>0.58333333333333337</v>
      </c>
      <c r="AB37" s="80">
        <v>0.58333333333333337</v>
      </c>
      <c r="AC37" s="80">
        <v>0.58333333333333337</v>
      </c>
      <c r="AD37" s="80">
        <v>0.58333333333333337</v>
      </c>
      <c r="AE37" s="80">
        <v>0.58333333333333337</v>
      </c>
      <c r="AF37" s="80">
        <v>0.58333333333333337</v>
      </c>
      <c r="AG37" s="80">
        <v>0.58333333333333337</v>
      </c>
      <c r="AH37" s="80">
        <v>0.58333333333333337</v>
      </c>
      <c r="AI37" s="80">
        <v>0.58333333333333337</v>
      </c>
      <c r="AJ37" s="80">
        <v>0.58333333333333337</v>
      </c>
      <c r="AK37" s="80">
        <v>0.58333333333333337</v>
      </c>
      <c r="AL37" s="80">
        <v>0.58333333333333337</v>
      </c>
      <c r="AM37" s="80">
        <v>0.58333333333333337</v>
      </c>
      <c r="AN37" s="80">
        <v>0.58333333333333337</v>
      </c>
      <c r="AO37" s="80">
        <v>0.58333333333333337</v>
      </c>
      <c r="AP37" s="80">
        <v>0.58333333333333337</v>
      </c>
      <c r="AQ37" s="80">
        <v>0.58333333333333337</v>
      </c>
      <c r="AR37" s="80">
        <v>0.58333333333333337</v>
      </c>
      <c r="AS37" s="80">
        <v>0.58333333333333337</v>
      </c>
      <c r="AT37" s="80">
        <v>0.58333333333333337</v>
      </c>
      <c r="AU37" s="75"/>
      <c r="AV37" s="76"/>
      <c r="AW37" s="76"/>
      <c r="AX37" s="76"/>
      <c r="AY37" s="76"/>
      <c r="AZ37" s="76"/>
      <c r="BA37" s="76"/>
      <c r="BB37" s="76"/>
      <c r="BC37" s="76"/>
      <c r="BD37" s="76"/>
      <c r="BE37" s="77"/>
      <c r="BF37" s="77"/>
      <c r="BG37" s="76"/>
      <c r="BH37" s="76"/>
      <c r="BI37" s="76"/>
      <c r="BJ37" s="87"/>
      <c r="BK37" s="87"/>
      <c r="BL37" s="87"/>
      <c r="BM37" s="87"/>
      <c r="BN37" s="88"/>
      <c r="BO37" s="88"/>
      <c r="BP37" s="88"/>
    </row>
    <row r="38" spans="1:68" s="92" customFormat="1" ht="37.5" customHeight="1">
      <c r="A38" s="179" t="s">
        <v>328</v>
      </c>
      <c r="B38" s="73" t="s">
        <v>366</v>
      </c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75"/>
      <c r="AV38" s="76"/>
      <c r="AW38" s="76"/>
      <c r="AX38" s="76"/>
      <c r="AY38" s="76"/>
      <c r="AZ38" s="76"/>
      <c r="BA38" s="76"/>
      <c r="BB38" s="76"/>
      <c r="BC38" s="76"/>
      <c r="BD38" s="76"/>
      <c r="BE38" s="77"/>
      <c r="BF38" s="77"/>
      <c r="BG38" s="76"/>
      <c r="BH38" s="76"/>
      <c r="BI38" s="76"/>
      <c r="BJ38" s="87"/>
      <c r="BK38" s="87"/>
      <c r="BL38" s="87"/>
      <c r="BM38" s="87"/>
      <c r="BN38" s="87"/>
      <c r="BO38" s="87"/>
      <c r="BP38" s="87"/>
    </row>
    <row r="39" spans="1:68" s="92" customFormat="1" ht="37.5" customHeight="1">
      <c r="A39" s="88"/>
      <c r="B39" s="73" t="s">
        <v>250</v>
      </c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106">
        <v>0.66666666666666663</v>
      </c>
      <c r="Q39" s="88"/>
      <c r="R39" s="88"/>
      <c r="S39" s="106">
        <v>0.66666666666666663</v>
      </c>
      <c r="T39" s="88"/>
      <c r="U39" s="106">
        <v>0.66666666666666663</v>
      </c>
      <c r="V39" s="88"/>
      <c r="W39" s="106">
        <v>0.66666666666666663</v>
      </c>
      <c r="X39" s="88"/>
      <c r="Y39" s="88"/>
      <c r="Z39" s="106">
        <v>0.66666666666666663</v>
      </c>
      <c r="AA39" s="88"/>
      <c r="AB39" s="106">
        <v>0.66666666666666663</v>
      </c>
      <c r="AC39" s="88"/>
      <c r="AD39" s="106">
        <v>0.66666666666666663</v>
      </c>
      <c r="AE39" s="88"/>
      <c r="AF39" s="88"/>
      <c r="AG39" s="106">
        <v>0.66666666666666663</v>
      </c>
      <c r="AH39" s="88"/>
      <c r="AI39" s="106">
        <v>0.66666666666666663</v>
      </c>
      <c r="AJ39" s="88"/>
      <c r="AK39" s="106">
        <v>0.66666666666666663</v>
      </c>
      <c r="AL39" s="88"/>
      <c r="AM39" s="88"/>
      <c r="AN39" s="106">
        <v>0.66666666666666663</v>
      </c>
      <c r="AO39" s="88"/>
      <c r="AP39" s="106">
        <v>0.66666666666666663</v>
      </c>
      <c r="AQ39" s="88"/>
      <c r="AR39" s="106">
        <v>0.66666666666666663</v>
      </c>
      <c r="AS39" s="88"/>
      <c r="AT39" s="88"/>
      <c r="AU39" s="75"/>
      <c r="AV39" s="76"/>
      <c r="AW39" s="76"/>
      <c r="AX39" s="76"/>
      <c r="AY39" s="76"/>
      <c r="AZ39" s="76"/>
      <c r="BA39" s="76"/>
      <c r="BB39" s="76"/>
      <c r="BC39" s="76"/>
      <c r="BD39" s="76"/>
      <c r="BE39" s="77"/>
      <c r="BF39" s="77"/>
      <c r="BG39" s="76"/>
      <c r="BH39" s="76"/>
      <c r="BI39" s="76"/>
      <c r="BJ39" s="87"/>
      <c r="BK39" s="87"/>
      <c r="BL39" s="88"/>
      <c r="BM39" s="87"/>
      <c r="BN39" s="87">
        <v>240</v>
      </c>
      <c r="BO39" s="76">
        <v>300</v>
      </c>
      <c r="BP39" s="76">
        <v>60</v>
      </c>
    </row>
    <row r="40" spans="1:68" s="92" customFormat="1" ht="37.5" customHeight="1">
      <c r="A40" s="88" t="s">
        <v>244</v>
      </c>
      <c r="B40" s="73" t="s">
        <v>365</v>
      </c>
      <c r="C40" s="90">
        <v>0.43055555555555558</v>
      </c>
      <c r="D40" s="90">
        <v>0.43055555555555558</v>
      </c>
      <c r="E40" s="90">
        <v>0.43055555555555558</v>
      </c>
      <c r="F40" s="90">
        <v>0.43055555555555558</v>
      </c>
      <c r="G40" s="90">
        <v>0.43055555555555558</v>
      </c>
      <c r="H40" s="90">
        <v>0.43055555555555558</v>
      </c>
      <c r="I40" s="90">
        <v>0.43055555555555558</v>
      </c>
      <c r="J40" s="90">
        <v>0.43055555555555558</v>
      </c>
      <c r="K40" s="90">
        <v>0.43055555555555558</v>
      </c>
      <c r="L40" s="90">
        <v>0.43055555555555558</v>
      </c>
      <c r="M40" s="90">
        <v>0.43055555555555558</v>
      </c>
      <c r="N40" s="90">
        <v>0.43055555555555558</v>
      </c>
      <c r="O40" s="106">
        <v>0.46875</v>
      </c>
      <c r="P40" s="106">
        <v>0.46875</v>
      </c>
      <c r="Q40" s="106">
        <v>0.46875</v>
      </c>
      <c r="R40" s="106">
        <v>0.46875</v>
      </c>
      <c r="S40" s="106">
        <v>0.46875</v>
      </c>
      <c r="T40" s="106">
        <v>0.46875</v>
      </c>
      <c r="U40" s="106">
        <v>0.46875</v>
      </c>
      <c r="V40" s="106">
        <v>0.46875</v>
      </c>
      <c r="W40" s="106">
        <v>0.46875</v>
      </c>
      <c r="X40" s="106">
        <v>0.46875</v>
      </c>
      <c r="Y40" s="106">
        <v>0.46875</v>
      </c>
      <c r="Z40" s="106">
        <v>0.46875</v>
      </c>
      <c r="AA40" s="106">
        <v>0.46875</v>
      </c>
      <c r="AB40" s="106">
        <v>0.46875</v>
      </c>
      <c r="AC40" s="106">
        <v>0.46875</v>
      </c>
      <c r="AD40" s="106">
        <v>0.46875</v>
      </c>
      <c r="AE40" s="106">
        <v>0.46875</v>
      </c>
      <c r="AF40" s="106">
        <v>0.46875</v>
      </c>
      <c r="AG40" s="106">
        <v>0.46875</v>
      </c>
      <c r="AH40" s="106">
        <v>0.46875</v>
      </c>
      <c r="AI40" s="106">
        <v>0.46875</v>
      </c>
      <c r="AJ40" s="106">
        <v>0.46875</v>
      </c>
      <c r="AK40" s="106">
        <v>0.46875</v>
      </c>
      <c r="AL40" s="106">
        <v>0.46875</v>
      </c>
      <c r="AM40" s="106">
        <v>0.46875</v>
      </c>
      <c r="AN40" s="106">
        <v>0.46875</v>
      </c>
      <c r="AO40" s="106">
        <v>0.46875</v>
      </c>
      <c r="AP40" s="106">
        <v>0.46875</v>
      </c>
      <c r="AQ40" s="106">
        <v>0.46875</v>
      </c>
      <c r="AR40" s="106">
        <v>0.46875</v>
      </c>
      <c r="AS40" s="106">
        <v>0.46875</v>
      </c>
      <c r="AT40" s="106">
        <v>0.46875</v>
      </c>
      <c r="AU40" s="75">
        <f>SUM(AV40:BP40)/60</f>
        <v>2</v>
      </c>
      <c r="AV40" s="76"/>
      <c r="AW40" s="76"/>
      <c r="AX40" s="76"/>
      <c r="AY40" s="76"/>
      <c r="AZ40" s="76"/>
      <c r="BA40" s="76"/>
      <c r="BB40" s="76"/>
      <c r="BC40" s="76"/>
      <c r="BD40" s="76"/>
      <c r="BE40" s="77"/>
      <c r="BF40" s="77"/>
      <c r="BG40" s="76"/>
      <c r="BH40" s="76"/>
      <c r="BI40" s="76"/>
      <c r="BJ40" s="87"/>
      <c r="BK40" s="87"/>
      <c r="BL40" s="87"/>
      <c r="BM40" s="87"/>
      <c r="BN40" s="87">
        <v>120</v>
      </c>
      <c r="BO40" s="76"/>
      <c r="BP40" s="76"/>
    </row>
    <row r="41" spans="1:68" s="92" customFormat="1" ht="37.5" customHeight="1">
      <c r="A41" s="88"/>
      <c r="B41" s="73" t="s">
        <v>323</v>
      </c>
      <c r="C41" s="90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0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75">
        <f>SUM(AV41:BP41)/60</f>
        <v>3.9166666666666665</v>
      </c>
      <c r="AV41" s="76">
        <v>20</v>
      </c>
      <c r="AW41" s="76">
        <v>45</v>
      </c>
      <c r="AX41" s="76"/>
      <c r="AY41" s="76"/>
      <c r="AZ41" s="76"/>
      <c r="BA41" s="76">
        <v>20</v>
      </c>
      <c r="BB41" s="76"/>
      <c r="BC41" s="76">
        <v>15</v>
      </c>
      <c r="BD41" s="76"/>
      <c r="BE41" s="77"/>
      <c r="BF41" s="77">
        <v>15</v>
      </c>
      <c r="BG41" s="76">
        <v>20</v>
      </c>
      <c r="BH41" s="76"/>
      <c r="BI41" s="76">
        <v>10</v>
      </c>
      <c r="BJ41" s="87"/>
      <c r="BK41" s="87"/>
      <c r="BL41" s="87"/>
      <c r="BM41" s="87"/>
      <c r="BN41" s="87"/>
      <c r="BO41" s="76">
        <v>90</v>
      </c>
      <c r="BP41" s="76"/>
    </row>
    <row r="42" spans="1:68" ht="24" customHeight="1">
      <c r="A42" s="101"/>
      <c r="B42" s="107" t="s">
        <v>248</v>
      </c>
      <c r="C42" s="108">
        <f t="shared" ref="C42:AT42" si="2">COUNTA(C2:C40)</f>
        <v>13</v>
      </c>
      <c r="D42" s="108">
        <f t="shared" si="2"/>
        <v>14</v>
      </c>
      <c r="E42" s="108">
        <f t="shared" si="2"/>
        <v>13</v>
      </c>
      <c r="F42" s="108">
        <f t="shared" si="2"/>
        <v>14</v>
      </c>
      <c r="G42" s="108">
        <f t="shared" si="2"/>
        <v>13</v>
      </c>
      <c r="H42" s="108">
        <f t="shared" si="2"/>
        <v>15</v>
      </c>
      <c r="I42" s="108">
        <f t="shared" si="2"/>
        <v>13</v>
      </c>
      <c r="J42" s="108">
        <f t="shared" si="2"/>
        <v>13</v>
      </c>
      <c r="K42" s="108">
        <f t="shared" si="2"/>
        <v>14</v>
      </c>
      <c r="L42" s="108">
        <f t="shared" si="2"/>
        <v>13</v>
      </c>
      <c r="M42" s="108">
        <f t="shared" si="2"/>
        <v>14</v>
      </c>
      <c r="N42" s="108">
        <f t="shared" si="2"/>
        <v>13</v>
      </c>
      <c r="O42" s="108">
        <f t="shared" si="2"/>
        <v>15</v>
      </c>
      <c r="P42" s="108">
        <f t="shared" si="2"/>
        <v>16</v>
      </c>
      <c r="Q42" s="108">
        <f t="shared" si="2"/>
        <v>14</v>
      </c>
      <c r="R42" s="108">
        <f t="shared" si="2"/>
        <v>15</v>
      </c>
      <c r="S42" s="108">
        <f t="shared" si="2"/>
        <v>15</v>
      </c>
      <c r="T42" s="108">
        <f t="shared" si="2"/>
        <v>16</v>
      </c>
      <c r="U42" s="108">
        <f t="shared" si="2"/>
        <v>15</v>
      </c>
      <c r="V42" s="108">
        <f t="shared" si="2"/>
        <v>15</v>
      </c>
      <c r="W42" s="108">
        <f t="shared" si="2"/>
        <v>16</v>
      </c>
      <c r="X42" s="108">
        <f t="shared" si="2"/>
        <v>14</v>
      </c>
      <c r="Y42" s="108">
        <f t="shared" si="2"/>
        <v>15</v>
      </c>
      <c r="Z42" s="108">
        <f t="shared" si="2"/>
        <v>15</v>
      </c>
      <c r="AA42" s="108">
        <f t="shared" si="2"/>
        <v>16</v>
      </c>
      <c r="AB42" s="108">
        <f t="shared" si="2"/>
        <v>15</v>
      </c>
      <c r="AC42" s="108">
        <f t="shared" si="2"/>
        <v>15</v>
      </c>
      <c r="AD42" s="108">
        <f t="shared" si="2"/>
        <v>16</v>
      </c>
      <c r="AE42" s="108">
        <f t="shared" si="2"/>
        <v>14</v>
      </c>
      <c r="AF42" s="108">
        <f t="shared" si="2"/>
        <v>15</v>
      </c>
      <c r="AG42" s="108">
        <f t="shared" si="2"/>
        <v>15</v>
      </c>
      <c r="AH42" s="108">
        <f t="shared" si="2"/>
        <v>16</v>
      </c>
      <c r="AI42" s="108">
        <f t="shared" si="2"/>
        <v>15</v>
      </c>
      <c r="AJ42" s="108">
        <f t="shared" si="2"/>
        <v>15</v>
      </c>
      <c r="AK42" s="108">
        <f t="shared" si="2"/>
        <v>16</v>
      </c>
      <c r="AL42" s="108">
        <f t="shared" si="2"/>
        <v>14</v>
      </c>
      <c r="AM42" s="108">
        <f t="shared" si="2"/>
        <v>15</v>
      </c>
      <c r="AN42" s="108">
        <f t="shared" si="2"/>
        <v>15</v>
      </c>
      <c r="AO42" s="108">
        <f t="shared" si="2"/>
        <v>16</v>
      </c>
      <c r="AP42" s="108">
        <f t="shared" si="2"/>
        <v>15</v>
      </c>
      <c r="AQ42" s="108">
        <f t="shared" si="2"/>
        <v>15</v>
      </c>
      <c r="AR42" s="108">
        <f t="shared" si="2"/>
        <v>16</v>
      </c>
      <c r="AS42" s="108">
        <f t="shared" si="2"/>
        <v>14</v>
      </c>
      <c r="AT42" s="108">
        <f t="shared" si="2"/>
        <v>15</v>
      </c>
      <c r="AU42" s="109">
        <f>SUM(AV42:BP42)</f>
        <v>21152</v>
      </c>
      <c r="AV42" s="110">
        <f t="shared" ref="AV42:BP42" si="3">SUM(AV2:AV41)</f>
        <v>3437</v>
      </c>
      <c r="AW42" s="110">
        <f t="shared" si="3"/>
        <v>1565</v>
      </c>
      <c r="AX42" s="110">
        <f t="shared" si="3"/>
        <v>660</v>
      </c>
      <c r="AY42" s="110">
        <f t="shared" si="3"/>
        <v>875</v>
      </c>
      <c r="AZ42" s="110">
        <f t="shared" si="3"/>
        <v>475</v>
      </c>
      <c r="BA42" s="110">
        <f t="shared" si="3"/>
        <v>930</v>
      </c>
      <c r="BB42" s="110">
        <f t="shared" si="3"/>
        <v>245</v>
      </c>
      <c r="BC42" s="110">
        <f t="shared" si="3"/>
        <v>425</v>
      </c>
      <c r="BD42" s="110">
        <f t="shared" si="3"/>
        <v>520</v>
      </c>
      <c r="BE42" s="110">
        <f t="shared" si="3"/>
        <v>1900</v>
      </c>
      <c r="BF42" s="110">
        <f t="shared" si="3"/>
        <v>1145</v>
      </c>
      <c r="BG42" s="110">
        <f t="shared" si="3"/>
        <v>550</v>
      </c>
      <c r="BH42" s="110">
        <f t="shared" si="3"/>
        <v>415</v>
      </c>
      <c r="BI42" s="110">
        <f t="shared" si="3"/>
        <v>575</v>
      </c>
      <c r="BJ42" s="110">
        <f t="shared" si="3"/>
        <v>1235</v>
      </c>
      <c r="BK42" s="110">
        <f t="shared" si="3"/>
        <v>545</v>
      </c>
      <c r="BL42" s="110">
        <f t="shared" si="3"/>
        <v>975</v>
      </c>
      <c r="BM42" s="110">
        <f t="shared" si="3"/>
        <v>960</v>
      </c>
      <c r="BN42" s="110">
        <f t="shared" si="3"/>
        <v>1350</v>
      </c>
      <c r="BO42" s="110">
        <f t="shared" si="3"/>
        <v>2070</v>
      </c>
      <c r="BP42" s="110">
        <f t="shared" si="3"/>
        <v>300</v>
      </c>
    </row>
    <row r="43" spans="1:68">
      <c r="A43" s="101"/>
      <c r="B43" s="107" t="s">
        <v>247</v>
      </c>
      <c r="AU43" s="109">
        <f>SUM(AU2:AU41)</f>
        <v>356.96666666666664</v>
      </c>
      <c r="AV43" s="111">
        <f>AV42/60</f>
        <v>57.283333333333331</v>
      </c>
      <c r="AW43" s="111">
        <f t="shared" ref="AW43:BP43" si="4">AW42/60</f>
        <v>26.083333333333332</v>
      </c>
      <c r="AX43" s="111">
        <f t="shared" si="4"/>
        <v>11</v>
      </c>
      <c r="AY43" s="111">
        <f t="shared" si="4"/>
        <v>14.583333333333334</v>
      </c>
      <c r="AZ43" s="111">
        <f t="shared" si="4"/>
        <v>7.916666666666667</v>
      </c>
      <c r="BA43" s="111">
        <f t="shared" si="4"/>
        <v>15.5</v>
      </c>
      <c r="BB43" s="111">
        <f t="shared" si="4"/>
        <v>4.083333333333333</v>
      </c>
      <c r="BC43" s="111">
        <f t="shared" si="4"/>
        <v>7.083333333333333</v>
      </c>
      <c r="BD43" s="111">
        <f t="shared" si="4"/>
        <v>8.6666666666666661</v>
      </c>
      <c r="BE43" s="111">
        <f t="shared" si="4"/>
        <v>31.666666666666668</v>
      </c>
      <c r="BF43" s="111">
        <f t="shared" si="4"/>
        <v>19.083333333333332</v>
      </c>
      <c r="BG43" s="111">
        <f t="shared" si="4"/>
        <v>9.1666666666666661</v>
      </c>
      <c r="BH43" s="111">
        <f t="shared" si="4"/>
        <v>6.916666666666667</v>
      </c>
      <c r="BI43" s="111">
        <f t="shared" si="4"/>
        <v>9.5833333333333339</v>
      </c>
      <c r="BJ43" s="111">
        <f t="shared" si="4"/>
        <v>20.583333333333332</v>
      </c>
      <c r="BK43" s="111">
        <f t="shared" si="4"/>
        <v>9.0833333333333339</v>
      </c>
      <c r="BL43" s="111">
        <f t="shared" si="4"/>
        <v>16.25</v>
      </c>
      <c r="BM43" s="111">
        <f t="shared" si="4"/>
        <v>16</v>
      </c>
      <c r="BN43" s="111">
        <f t="shared" si="4"/>
        <v>22.5</v>
      </c>
      <c r="BO43" s="111">
        <f t="shared" si="4"/>
        <v>34.5</v>
      </c>
      <c r="BP43" s="111">
        <f t="shared" si="4"/>
        <v>5</v>
      </c>
    </row>
    <row r="44" spans="1:68">
      <c r="A44" s="101"/>
      <c r="B44" s="107" t="s">
        <v>246</v>
      </c>
      <c r="AU44" s="109">
        <f>AU43/7.5</f>
        <v>47.595555555555549</v>
      </c>
      <c r="AV44" s="111">
        <f t="shared" ref="AV44:BP44" si="5">AV43/7.5</f>
        <v>7.6377777777777771</v>
      </c>
      <c r="AW44" s="111">
        <f t="shared" si="5"/>
        <v>3.4777777777777774</v>
      </c>
      <c r="AX44" s="111">
        <f t="shared" si="5"/>
        <v>1.4666666666666666</v>
      </c>
      <c r="AY44" s="111">
        <f t="shared" si="5"/>
        <v>1.9444444444444444</v>
      </c>
      <c r="AZ44" s="111">
        <f t="shared" si="5"/>
        <v>1.0555555555555556</v>
      </c>
      <c r="BA44" s="111">
        <f t="shared" si="5"/>
        <v>2.0666666666666669</v>
      </c>
      <c r="BB44" s="111">
        <f t="shared" si="5"/>
        <v>0.5444444444444444</v>
      </c>
      <c r="BC44" s="111">
        <f t="shared" si="5"/>
        <v>0.94444444444444442</v>
      </c>
      <c r="BD44" s="111">
        <f t="shared" si="5"/>
        <v>1.1555555555555554</v>
      </c>
      <c r="BE44" s="112">
        <f t="shared" si="5"/>
        <v>4.2222222222222223</v>
      </c>
      <c r="BF44" s="112">
        <f t="shared" si="5"/>
        <v>2.5444444444444443</v>
      </c>
      <c r="BG44" s="111">
        <f t="shared" si="5"/>
        <v>1.2222222222222221</v>
      </c>
      <c r="BH44" s="111">
        <f t="shared" si="5"/>
        <v>0.92222222222222228</v>
      </c>
      <c r="BI44" s="111">
        <f t="shared" si="5"/>
        <v>1.2777777777777779</v>
      </c>
      <c r="BJ44" s="111">
        <f t="shared" si="5"/>
        <v>2.7444444444444445</v>
      </c>
      <c r="BK44" s="111">
        <f t="shared" si="5"/>
        <v>1.2111111111111112</v>
      </c>
      <c r="BL44" s="111">
        <f t="shared" si="5"/>
        <v>2.1666666666666665</v>
      </c>
      <c r="BM44" s="111">
        <f t="shared" si="5"/>
        <v>2.1333333333333333</v>
      </c>
      <c r="BN44" s="112">
        <f t="shared" si="5"/>
        <v>3</v>
      </c>
      <c r="BO44" s="112">
        <f t="shared" si="5"/>
        <v>4.5999999999999996</v>
      </c>
      <c r="BP44" s="111">
        <f t="shared" si="5"/>
        <v>0.66666666666666663</v>
      </c>
    </row>
    <row r="45" spans="1:68"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  <c r="BM45" s="113"/>
      <c r="BN45" s="113"/>
      <c r="BO45" s="113"/>
      <c r="BP45" s="113"/>
    </row>
    <row r="46" spans="1:68">
      <c r="B46" s="72"/>
      <c r="AV46" s="113"/>
      <c r="AW46" s="113"/>
      <c r="AX46" s="113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  <c r="BM46" s="113"/>
      <c r="BN46" s="113"/>
      <c r="BO46" s="113"/>
      <c r="BP46" s="113"/>
    </row>
    <row r="47" spans="1:68">
      <c r="AV47" s="113"/>
      <c r="AW47" s="113"/>
      <c r="AX47" s="113"/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  <c r="BM47" s="113"/>
      <c r="BN47" s="113"/>
      <c r="BO47" s="113"/>
      <c r="BP47" s="113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09375" defaultRowHeight="22.8"/>
  <cols>
    <col min="1" max="1" width="21.6640625" style="154" customWidth="1"/>
    <col min="2" max="2" width="15.5546875" style="126" customWidth="1"/>
    <col min="3" max="46" width="0" style="154" hidden="1" customWidth="1"/>
    <col min="47" max="47" width="10" style="154" bestFit="1" customWidth="1"/>
    <col min="48" max="48" width="14" style="126" customWidth="1"/>
    <col min="49" max="49" width="11.33203125" style="154" customWidth="1"/>
    <col min="50" max="50" width="17.33203125" style="154" customWidth="1"/>
    <col min="51" max="58" width="14.6640625" style="154" customWidth="1"/>
    <col min="59" max="59" width="17.109375" style="154" customWidth="1"/>
    <col min="60" max="60" width="16.88671875" style="154" customWidth="1"/>
    <col min="61" max="61" width="15.5546875" style="126" customWidth="1"/>
    <col min="62" max="62" width="9.109375" style="154"/>
    <col min="63" max="63" width="11.88671875" style="154" bestFit="1" customWidth="1"/>
    <col min="64" max="65" width="14.6640625" style="154" customWidth="1"/>
    <col min="66" max="66" width="16.88671875" style="154" customWidth="1"/>
    <col min="67" max="67" width="18" style="154" customWidth="1"/>
    <col min="68" max="69" width="17.33203125" style="154" customWidth="1"/>
    <col min="70" max="70" width="17.5546875" style="154" customWidth="1"/>
    <col min="71" max="71" width="16.88671875" style="154" customWidth="1"/>
    <col min="72" max="73" width="14.6640625" style="154" customWidth="1"/>
    <col min="74" max="16384" width="9.109375" style="154"/>
  </cols>
  <sheetData>
    <row r="1" spans="1:73" s="360" customFormat="1" ht="84" customHeight="1">
      <c r="A1" s="1291">
        <v>45673</v>
      </c>
      <c r="B1" s="1292"/>
      <c r="C1" s="354" t="s">
        <v>87</v>
      </c>
      <c r="D1" s="354" t="s">
        <v>88</v>
      </c>
      <c r="E1" s="354" t="s">
        <v>89</v>
      </c>
      <c r="F1" s="354" t="s">
        <v>90</v>
      </c>
      <c r="G1" s="354" t="s">
        <v>91</v>
      </c>
      <c r="H1" s="354" t="s">
        <v>92</v>
      </c>
      <c r="I1" s="354" t="s">
        <v>93</v>
      </c>
      <c r="J1" s="356" t="s">
        <v>87</v>
      </c>
      <c r="K1" s="356" t="s">
        <v>88</v>
      </c>
      <c r="L1" s="356" t="s">
        <v>89</v>
      </c>
      <c r="M1" s="356" t="s">
        <v>90</v>
      </c>
      <c r="N1" s="356" t="s">
        <v>91</v>
      </c>
      <c r="O1" s="354" t="s">
        <v>87</v>
      </c>
      <c r="P1" s="354" t="s">
        <v>88</v>
      </c>
      <c r="Q1" s="354" t="s">
        <v>89</v>
      </c>
      <c r="R1" s="354" t="s">
        <v>90</v>
      </c>
      <c r="S1" s="354" t="s">
        <v>91</v>
      </c>
      <c r="T1" s="354" t="s">
        <v>92</v>
      </c>
      <c r="U1" s="354" t="s">
        <v>93</v>
      </c>
      <c r="V1" s="356" t="s">
        <v>87</v>
      </c>
      <c r="W1" s="356" t="s">
        <v>88</v>
      </c>
      <c r="X1" s="356" t="s">
        <v>89</v>
      </c>
      <c r="Y1" s="356" t="s">
        <v>90</v>
      </c>
      <c r="Z1" s="356" t="s">
        <v>91</v>
      </c>
      <c r="AA1" s="356" t="s">
        <v>92</v>
      </c>
      <c r="AB1" s="356" t="s">
        <v>93</v>
      </c>
      <c r="AC1" s="354" t="s">
        <v>87</v>
      </c>
      <c r="AD1" s="354" t="s">
        <v>88</v>
      </c>
      <c r="AE1" s="354" t="s">
        <v>89</v>
      </c>
      <c r="AF1" s="354" t="s">
        <v>90</v>
      </c>
      <c r="AG1" s="354" t="s">
        <v>91</v>
      </c>
      <c r="AH1" s="354" t="s">
        <v>92</v>
      </c>
      <c r="AI1" s="354" t="s">
        <v>93</v>
      </c>
      <c r="AJ1" s="357" t="s">
        <v>87</v>
      </c>
      <c r="AK1" s="357" t="s">
        <v>88</v>
      </c>
      <c r="AL1" s="357" t="s">
        <v>89</v>
      </c>
      <c r="AM1" s="357" t="s">
        <v>90</v>
      </c>
      <c r="AN1" s="357" t="s">
        <v>91</v>
      </c>
      <c r="AO1" s="357" t="s">
        <v>92</v>
      </c>
      <c r="AP1" s="357" t="s">
        <v>93</v>
      </c>
      <c r="AQ1" s="354" t="s">
        <v>87</v>
      </c>
      <c r="AR1" s="354" t="s">
        <v>88</v>
      </c>
      <c r="AS1" s="354" t="s">
        <v>89</v>
      </c>
      <c r="AT1" s="354" t="s">
        <v>90</v>
      </c>
      <c r="AU1" s="354" t="s">
        <v>331</v>
      </c>
      <c r="AV1" s="358" t="s">
        <v>242</v>
      </c>
      <c r="AW1" s="359"/>
      <c r="AX1" s="115" t="s">
        <v>254</v>
      </c>
      <c r="AY1" s="116" t="s">
        <v>241</v>
      </c>
      <c r="AZ1" s="116" t="s">
        <v>245</v>
      </c>
      <c r="BA1" s="116" t="s">
        <v>54</v>
      </c>
      <c r="BB1" s="116" t="s">
        <v>255</v>
      </c>
      <c r="BC1" s="116" t="s">
        <v>258</v>
      </c>
      <c r="BD1" s="116" t="s">
        <v>259</v>
      </c>
      <c r="BE1" s="116" t="s">
        <v>77</v>
      </c>
      <c r="BF1" s="116" t="s">
        <v>53</v>
      </c>
      <c r="BG1" s="116" t="s">
        <v>264</v>
      </c>
      <c r="BH1" s="116" t="s">
        <v>265</v>
      </c>
      <c r="BJ1" s="361" t="s">
        <v>236</v>
      </c>
      <c r="BL1" s="115" t="s">
        <v>269</v>
      </c>
      <c r="BM1" s="115" t="s">
        <v>260</v>
      </c>
      <c r="BN1" s="116" t="s">
        <v>261</v>
      </c>
      <c r="BO1" s="116" t="s">
        <v>326</v>
      </c>
      <c r="BP1" s="115" t="s">
        <v>327</v>
      </c>
      <c r="BQ1" s="355" t="s">
        <v>271</v>
      </c>
      <c r="BR1" s="115" t="s">
        <v>262</v>
      </c>
      <c r="BS1" s="115" t="s">
        <v>263</v>
      </c>
      <c r="BT1" s="115" t="s">
        <v>256</v>
      </c>
      <c r="BU1" s="115" t="s">
        <v>257</v>
      </c>
    </row>
    <row r="2" spans="1:73" s="133" customFormat="1" ht="25.2">
      <c r="A2" s="125"/>
      <c r="B2" s="117" t="s">
        <v>243</v>
      </c>
      <c r="C2" s="127">
        <v>0.37847222222222227</v>
      </c>
      <c r="D2" s="127">
        <v>0.37847222222222227</v>
      </c>
      <c r="E2" s="127">
        <v>0.37847222222222227</v>
      </c>
      <c r="F2" s="127">
        <v>0.37847222222222227</v>
      </c>
      <c r="G2" s="127">
        <v>0.37847222222222227</v>
      </c>
      <c r="H2" s="127">
        <v>0.37847222222222227</v>
      </c>
      <c r="I2" s="127">
        <v>0.37847222222222227</v>
      </c>
      <c r="J2" s="127">
        <v>0.37847222222222227</v>
      </c>
      <c r="K2" s="127">
        <v>0.37847222222222227</v>
      </c>
      <c r="L2" s="127">
        <v>0.37847222222222227</v>
      </c>
      <c r="M2" s="127">
        <v>0.37847222222222227</v>
      </c>
      <c r="N2" s="127">
        <v>0.37847222222222227</v>
      </c>
      <c r="O2" s="127">
        <v>0.37847222222222227</v>
      </c>
      <c r="P2" s="127">
        <v>0.37847222222222227</v>
      </c>
      <c r="Q2" s="127">
        <v>0.37847222222222227</v>
      </c>
      <c r="R2" s="127">
        <v>0.37847222222222227</v>
      </c>
      <c r="S2" s="127">
        <v>0.37847222222222227</v>
      </c>
      <c r="T2" s="127">
        <v>0.37847222222222227</v>
      </c>
      <c r="U2" s="127">
        <v>0.37847222222222227</v>
      </c>
      <c r="V2" s="127">
        <v>0.37847222222222227</v>
      </c>
      <c r="W2" s="127">
        <v>0.37847222222222227</v>
      </c>
      <c r="X2" s="127">
        <v>0.37847222222222227</v>
      </c>
      <c r="Y2" s="127">
        <v>0.37847222222222227</v>
      </c>
      <c r="Z2" s="127">
        <v>0.37847222222222227</v>
      </c>
      <c r="AA2" s="127">
        <v>0.37847222222222227</v>
      </c>
      <c r="AB2" s="127">
        <v>0.37847222222222227</v>
      </c>
      <c r="AC2" s="127">
        <v>0.37847222222222227</v>
      </c>
      <c r="AD2" s="127">
        <v>0.37847222222222227</v>
      </c>
      <c r="AE2" s="127">
        <v>0.37847222222222227</v>
      </c>
      <c r="AF2" s="127">
        <v>0.37847222222222227</v>
      </c>
      <c r="AG2" s="127">
        <v>0.37847222222222227</v>
      </c>
      <c r="AH2" s="127">
        <v>0.37847222222222227</v>
      </c>
      <c r="AI2" s="127">
        <v>0.37847222222222227</v>
      </c>
      <c r="AJ2" s="127">
        <v>0.37847222222222227</v>
      </c>
      <c r="AK2" s="127">
        <v>0.37847222222222227</v>
      </c>
      <c r="AL2" s="127">
        <v>0.37847222222222227</v>
      </c>
      <c r="AM2" s="127">
        <v>0.37847222222222227</v>
      </c>
      <c r="AN2" s="127">
        <v>0.37847222222222227</v>
      </c>
      <c r="AO2" s="127">
        <v>0.37847222222222227</v>
      </c>
      <c r="AP2" s="127">
        <v>0.37847222222222227</v>
      </c>
      <c r="AQ2" s="127">
        <v>0.37847222222222227</v>
      </c>
      <c r="AR2" s="127">
        <v>0.37847222222222227</v>
      </c>
      <c r="AS2" s="127">
        <v>0.37847222222222227</v>
      </c>
      <c r="AT2" s="127">
        <v>0.37847222222222227</v>
      </c>
      <c r="AU2" s="169">
        <f>AV2+BJ2</f>
        <v>3.5</v>
      </c>
      <c r="AV2" s="128">
        <f>SUM(AW2:BH2)/60</f>
        <v>3.3333333333333335</v>
      </c>
      <c r="AW2" s="129">
        <f>BA2+BG2</f>
        <v>100</v>
      </c>
      <c r="AX2" s="129"/>
      <c r="AY2" s="129"/>
      <c r="AZ2" s="129"/>
      <c r="BA2" s="129">
        <v>10</v>
      </c>
      <c r="BB2" s="129"/>
      <c r="BC2" s="130"/>
      <c r="BD2" s="130"/>
      <c r="BE2" s="129"/>
      <c r="BF2" s="129"/>
      <c r="BG2" s="129">
        <v>90</v>
      </c>
      <c r="BH2" s="129"/>
      <c r="BI2" s="117" t="s">
        <v>243</v>
      </c>
      <c r="BJ2" s="131">
        <f>BK2/60</f>
        <v>0.16666666666666666</v>
      </c>
      <c r="BK2" s="132">
        <f t="shared" ref="BK2:BK7" si="0">SUM(BL2:BU2)</f>
        <v>10</v>
      </c>
      <c r="BL2" s="129"/>
      <c r="BM2" s="129"/>
      <c r="BN2" s="129"/>
      <c r="BO2" s="129">
        <v>10</v>
      </c>
      <c r="BP2" s="129"/>
      <c r="BQ2" s="129"/>
      <c r="BR2" s="129"/>
      <c r="BS2" s="129"/>
      <c r="BT2" s="129"/>
      <c r="BU2" s="129"/>
    </row>
    <row r="3" spans="1:73" s="133" customFormat="1" ht="25.2">
      <c r="A3" s="118"/>
      <c r="B3" s="117" t="s">
        <v>239</v>
      </c>
      <c r="C3" s="134">
        <v>0.51041666666666663</v>
      </c>
      <c r="D3" s="134">
        <v>0.51041666666666663</v>
      </c>
      <c r="E3" s="134">
        <v>0.51041666666666663</v>
      </c>
      <c r="F3" s="134">
        <v>0.51041666666666663</v>
      </c>
      <c r="G3" s="134">
        <v>0.51041666666666663</v>
      </c>
      <c r="H3" s="134">
        <v>0.51041666666666663</v>
      </c>
      <c r="I3" s="134">
        <v>0.51041666666666663</v>
      </c>
      <c r="J3" s="134">
        <v>0.51041666666666663</v>
      </c>
      <c r="K3" s="134">
        <v>0.51041666666666663</v>
      </c>
      <c r="L3" s="134">
        <v>0.51041666666666663</v>
      </c>
      <c r="M3" s="134">
        <v>0.51041666666666663</v>
      </c>
      <c r="N3" s="134">
        <v>0.51041666666666663</v>
      </c>
      <c r="O3" s="134">
        <v>0.51041666666666663</v>
      </c>
      <c r="P3" s="134">
        <v>0.51041666666666663</v>
      </c>
      <c r="Q3" s="134">
        <v>0.51041666666666663</v>
      </c>
      <c r="R3" s="134">
        <v>0.51041666666666663</v>
      </c>
      <c r="S3" s="134">
        <v>0.51041666666666663</v>
      </c>
      <c r="T3" s="134">
        <v>0.51041666666666663</v>
      </c>
      <c r="U3" s="134">
        <v>0.51041666666666663</v>
      </c>
      <c r="V3" s="134">
        <v>0.51041666666666663</v>
      </c>
      <c r="W3" s="134">
        <v>0.51041666666666663</v>
      </c>
      <c r="X3" s="134">
        <v>0.51041666666666663</v>
      </c>
      <c r="Y3" s="134">
        <v>0.51041666666666663</v>
      </c>
      <c r="Z3" s="134">
        <v>0.51041666666666663</v>
      </c>
      <c r="AA3" s="134">
        <v>0.51041666666666663</v>
      </c>
      <c r="AB3" s="134">
        <v>0.51041666666666663</v>
      </c>
      <c r="AC3" s="134">
        <v>0.51041666666666663</v>
      </c>
      <c r="AD3" s="134">
        <v>0.51041666666666663</v>
      </c>
      <c r="AE3" s="134">
        <v>0.51041666666666663</v>
      </c>
      <c r="AF3" s="134">
        <v>0.51041666666666663</v>
      </c>
      <c r="AG3" s="134">
        <v>0.51041666666666663</v>
      </c>
      <c r="AH3" s="134">
        <v>0.51041666666666663</v>
      </c>
      <c r="AI3" s="134">
        <v>0.51041666666666663</v>
      </c>
      <c r="AJ3" s="134">
        <v>0.51041666666666663</v>
      </c>
      <c r="AK3" s="134">
        <v>0.51041666666666663</v>
      </c>
      <c r="AL3" s="134">
        <v>0.51041666666666663</v>
      </c>
      <c r="AM3" s="134">
        <v>0.51041666666666663</v>
      </c>
      <c r="AN3" s="134">
        <v>0.51041666666666663</v>
      </c>
      <c r="AO3" s="134">
        <v>0.51041666666666663</v>
      </c>
      <c r="AP3" s="134">
        <v>0.51041666666666663</v>
      </c>
      <c r="AQ3" s="134">
        <v>0.51041666666666663</v>
      </c>
      <c r="AR3" s="134">
        <v>0.51041666666666663</v>
      </c>
      <c r="AS3" s="134">
        <v>0.51041666666666663</v>
      </c>
      <c r="AT3" s="134">
        <v>0.51041666666666663</v>
      </c>
      <c r="AU3" s="169">
        <f t="shared" ref="AU3:AU38" si="1">AV3+BJ3</f>
        <v>4.333333333333333</v>
      </c>
      <c r="AV3" s="128">
        <f>SUM(AW3/60)</f>
        <v>4</v>
      </c>
      <c r="AW3" s="129">
        <f t="shared" ref="AW3:AW37" si="2">SUM(AX3:BH3)</f>
        <v>240</v>
      </c>
      <c r="AX3" s="129">
        <v>240</v>
      </c>
      <c r="AY3" s="129"/>
      <c r="AZ3" s="129"/>
      <c r="BA3" s="129"/>
      <c r="BB3" s="129"/>
      <c r="BC3" s="130"/>
      <c r="BD3" s="130"/>
      <c r="BE3" s="129"/>
      <c r="BF3" s="129"/>
      <c r="BG3" s="129"/>
      <c r="BH3" s="129"/>
      <c r="BI3" s="117" t="s">
        <v>239</v>
      </c>
      <c r="BJ3" s="131">
        <f>BK3/60</f>
        <v>0.33333333333333331</v>
      </c>
      <c r="BK3" s="132">
        <f t="shared" si="0"/>
        <v>20</v>
      </c>
      <c r="BL3" s="129"/>
      <c r="BM3" s="129"/>
      <c r="BN3" s="129"/>
      <c r="BO3" s="129"/>
      <c r="BP3" s="129"/>
      <c r="BQ3" s="129"/>
      <c r="BR3" s="129">
        <v>20</v>
      </c>
      <c r="BS3" s="129"/>
      <c r="BT3" s="129"/>
      <c r="BU3" s="129"/>
    </row>
    <row r="4" spans="1:73" s="133" customFormat="1" ht="25.2">
      <c r="A4" s="118"/>
      <c r="B4" s="163" t="s">
        <v>119</v>
      </c>
      <c r="C4" s="134">
        <v>0.79861111111111116</v>
      </c>
      <c r="D4" s="134">
        <v>0.79861111111111116</v>
      </c>
      <c r="E4" s="134">
        <v>0.79861111111111116</v>
      </c>
      <c r="F4" s="134">
        <v>0.79861111111111116</v>
      </c>
      <c r="G4" s="134">
        <v>0.79861111111111116</v>
      </c>
      <c r="H4" s="134">
        <v>0.79861111111111116</v>
      </c>
      <c r="I4" s="134">
        <v>0.79861111111111116</v>
      </c>
      <c r="J4" s="134">
        <v>0.79861111111111116</v>
      </c>
      <c r="K4" s="134">
        <v>0.79861111111111116</v>
      </c>
      <c r="L4" s="134">
        <v>0.79861111111111116</v>
      </c>
      <c r="M4" s="134">
        <v>0.79861111111111116</v>
      </c>
      <c r="N4" s="134">
        <v>0.79861111111111116</v>
      </c>
      <c r="O4" s="134">
        <v>0.79861111111111116</v>
      </c>
      <c r="P4" s="134">
        <v>0.79861111111111116</v>
      </c>
      <c r="Q4" s="134">
        <v>0.79861111111111116</v>
      </c>
      <c r="R4" s="134">
        <v>0.79861111111111116</v>
      </c>
      <c r="S4" s="134">
        <v>0.79861111111111116</v>
      </c>
      <c r="T4" s="134">
        <v>0.79861111111111116</v>
      </c>
      <c r="U4" s="134">
        <v>0.79861111111111116</v>
      </c>
      <c r="V4" s="134">
        <v>0.79861111111111116</v>
      </c>
      <c r="W4" s="134">
        <v>0.79861111111111116</v>
      </c>
      <c r="X4" s="134">
        <v>0.79861111111111116</v>
      </c>
      <c r="Y4" s="134">
        <v>0.79861111111111116</v>
      </c>
      <c r="Z4" s="134">
        <v>0.79861111111111116</v>
      </c>
      <c r="AA4" s="134">
        <v>0.79861111111111116</v>
      </c>
      <c r="AB4" s="134">
        <v>0.79861111111111116</v>
      </c>
      <c r="AC4" s="134">
        <v>0.79861111111111116</v>
      </c>
      <c r="AD4" s="134">
        <v>0.79861111111111116</v>
      </c>
      <c r="AE4" s="134">
        <v>0.79861111111111116</v>
      </c>
      <c r="AF4" s="134">
        <v>0.79861111111111116</v>
      </c>
      <c r="AG4" s="134">
        <v>0.79861111111111116</v>
      </c>
      <c r="AH4" s="134">
        <v>0.79861111111111116</v>
      </c>
      <c r="AI4" s="134">
        <v>0.79861111111111116</v>
      </c>
      <c r="AJ4" s="134">
        <v>0.79861111111111116</v>
      </c>
      <c r="AK4" s="134">
        <v>0.79861111111111116</v>
      </c>
      <c r="AL4" s="134">
        <v>0.79861111111111116</v>
      </c>
      <c r="AM4" s="134">
        <v>0.79861111111111116</v>
      </c>
      <c r="AN4" s="134">
        <v>0.79861111111111116</v>
      </c>
      <c r="AO4" s="134">
        <v>0.79861111111111116</v>
      </c>
      <c r="AP4" s="134">
        <v>0.79861111111111116</v>
      </c>
      <c r="AQ4" s="134">
        <v>0.79861111111111116</v>
      </c>
      <c r="AR4" s="134">
        <v>0.79861111111111116</v>
      </c>
      <c r="AS4" s="134">
        <v>0.79861111111111116</v>
      </c>
      <c r="AT4" s="134">
        <v>0.79861111111111116</v>
      </c>
      <c r="AU4" s="169">
        <f t="shared" si="1"/>
        <v>12.333333333333334</v>
      </c>
      <c r="AV4" s="128">
        <f>SUM(AW4/60)</f>
        <v>7.666666666666667</v>
      </c>
      <c r="AW4" s="129">
        <f t="shared" si="2"/>
        <v>460</v>
      </c>
      <c r="AX4" s="129">
        <v>120</v>
      </c>
      <c r="AY4" s="129"/>
      <c r="AZ4" s="129">
        <v>50</v>
      </c>
      <c r="BA4" s="129">
        <v>60</v>
      </c>
      <c r="BB4" s="129">
        <v>60</v>
      </c>
      <c r="BC4" s="130"/>
      <c r="BD4" s="130">
        <v>50</v>
      </c>
      <c r="BE4" s="129">
        <v>30</v>
      </c>
      <c r="BF4" s="129">
        <v>30</v>
      </c>
      <c r="BG4" s="129">
        <v>60</v>
      </c>
      <c r="BH4" s="129"/>
      <c r="BI4" s="165" t="s">
        <v>330</v>
      </c>
      <c r="BJ4" s="131">
        <f t="shared" ref="BJ4:BJ38" si="3">BK4/60</f>
        <v>4.666666666666667</v>
      </c>
      <c r="BK4" s="132">
        <f t="shared" si="0"/>
        <v>280</v>
      </c>
      <c r="BL4" s="129">
        <v>60</v>
      </c>
      <c r="BM4" s="129">
        <v>30</v>
      </c>
      <c r="BN4" s="129">
        <v>60</v>
      </c>
      <c r="BO4" s="129"/>
      <c r="BP4" s="129"/>
      <c r="BQ4" s="129">
        <v>30</v>
      </c>
      <c r="BR4" s="129">
        <v>30</v>
      </c>
      <c r="BS4" s="129">
        <v>10</v>
      </c>
      <c r="BT4" s="129">
        <v>30</v>
      </c>
      <c r="BU4" s="129">
        <v>30</v>
      </c>
    </row>
    <row r="5" spans="1:73" s="139" customFormat="1" ht="25.2">
      <c r="A5" s="119"/>
      <c r="B5" s="119" t="s">
        <v>209</v>
      </c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35"/>
      <c r="AG5" s="135"/>
      <c r="AH5" s="135"/>
      <c r="AI5" s="135"/>
      <c r="AJ5" s="135"/>
      <c r="AK5" s="135"/>
      <c r="AL5" s="135"/>
      <c r="AM5" s="135"/>
      <c r="AN5" s="135"/>
      <c r="AO5" s="135"/>
      <c r="AP5" s="135"/>
      <c r="AQ5" s="135"/>
      <c r="AR5" s="135"/>
      <c r="AS5" s="135"/>
      <c r="AT5" s="135"/>
      <c r="AU5" s="169">
        <f t="shared" si="1"/>
        <v>11.75</v>
      </c>
      <c r="AV5" s="128">
        <f t="shared" ref="AV5:AV38" si="4">SUM(AW5/60)</f>
        <v>8.8333333333333339</v>
      </c>
      <c r="AW5" s="129">
        <f t="shared" si="2"/>
        <v>530</v>
      </c>
      <c r="AX5" s="129"/>
      <c r="AY5" s="136">
        <v>280</v>
      </c>
      <c r="AZ5" s="137">
        <v>45</v>
      </c>
      <c r="BA5" s="137">
        <v>30</v>
      </c>
      <c r="BB5" s="137">
        <v>20</v>
      </c>
      <c r="BC5" s="138">
        <v>45</v>
      </c>
      <c r="BD5" s="138"/>
      <c r="BE5" s="137">
        <v>20</v>
      </c>
      <c r="BF5" s="137">
        <v>30</v>
      </c>
      <c r="BG5" s="137">
        <v>60</v>
      </c>
      <c r="BH5" s="137"/>
      <c r="BI5" s="119" t="s">
        <v>209</v>
      </c>
      <c r="BJ5" s="131">
        <f t="shared" si="3"/>
        <v>2.9166666666666665</v>
      </c>
      <c r="BK5" s="132">
        <f t="shared" si="0"/>
        <v>175</v>
      </c>
      <c r="BL5" s="137">
        <v>20</v>
      </c>
      <c r="BM5" s="137">
        <v>15</v>
      </c>
      <c r="BN5" s="137">
        <v>35</v>
      </c>
      <c r="BO5" s="137"/>
      <c r="BP5" s="136">
        <v>60</v>
      </c>
      <c r="BQ5" s="119"/>
      <c r="BR5" s="137">
        <v>30</v>
      </c>
      <c r="BS5" s="137">
        <v>15</v>
      </c>
      <c r="BT5" s="137"/>
      <c r="BU5" s="137"/>
    </row>
    <row r="6" spans="1:73" s="133" customFormat="1" ht="25.2">
      <c r="A6" s="118"/>
      <c r="B6" s="118" t="s">
        <v>107</v>
      </c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134"/>
      <c r="X6" s="134"/>
      <c r="Y6" s="134"/>
      <c r="Z6" s="134"/>
      <c r="AA6" s="134"/>
      <c r="AB6" s="134"/>
      <c r="AC6" s="134"/>
      <c r="AD6" s="134"/>
      <c r="AE6" s="134"/>
      <c r="AF6" s="134"/>
      <c r="AG6" s="134"/>
      <c r="AH6" s="134"/>
      <c r="AI6" s="134"/>
      <c r="AJ6" s="134"/>
      <c r="AK6" s="134"/>
      <c r="AL6" s="134"/>
      <c r="AM6" s="134"/>
      <c r="AN6" s="134"/>
      <c r="AO6" s="134"/>
      <c r="AP6" s="134"/>
      <c r="AQ6" s="134"/>
      <c r="AR6" s="134"/>
      <c r="AS6" s="134"/>
      <c r="AT6" s="134"/>
      <c r="AU6" s="169">
        <f t="shared" si="1"/>
        <v>7.1666666666666661</v>
      </c>
      <c r="AV6" s="128">
        <f t="shared" si="4"/>
        <v>3.5</v>
      </c>
      <c r="AW6" s="129">
        <f t="shared" si="2"/>
        <v>210</v>
      </c>
      <c r="AX6" s="129">
        <v>15</v>
      </c>
      <c r="AY6" s="140"/>
      <c r="AZ6" s="129">
        <v>50</v>
      </c>
      <c r="BA6" s="129"/>
      <c r="BB6" s="129"/>
      <c r="BC6" s="130">
        <v>50</v>
      </c>
      <c r="BD6" s="130"/>
      <c r="BE6" s="129">
        <v>15</v>
      </c>
      <c r="BF6" s="129">
        <v>20</v>
      </c>
      <c r="BG6" s="129">
        <v>60</v>
      </c>
      <c r="BH6" s="129"/>
      <c r="BI6" s="118" t="s">
        <v>107</v>
      </c>
      <c r="BJ6" s="131">
        <f t="shared" si="3"/>
        <v>3.6666666666666665</v>
      </c>
      <c r="BK6" s="132">
        <f t="shared" si="0"/>
        <v>220</v>
      </c>
      <c r="BL6" s="129">
        <v>15</v>
      </c>
      <c r="BM6" s="129">
        <v>15</v>
      </c>
      <c r="BN6" s="129">
        <v>30</v>
      </c>
      <c r="BO6" s="129"/>
      <c r="BP6" s="140">
        <v>60</v>
      </c>
      <c r="BQ6" s="140"/>
      <c r="BR6" s="129">
        <v>30</v>
      </c>
      <c r="BS6" s="129"/>
      <c r="BT6" s="129">
        <v>30</v>
      </c>
      <c r="BU6" s="129">
        <v>40</v>
      </c>
    </row>
    <row r="7" spans="1:73" s="144" customFormat="1" ht="25.2">
      <c r="A7" s="141"/>
      <c r="B7" s="120" t="s">
        <v>266</v>
      </c>
      <c r="C7" s="142">
        <v>0.47569444444444398</v>
      </c>
      <c r="D7" s="142">
        <v>0.47569444444444398</v>
      </c>
      <c r="E7" s="142">
        <v>0.47569444444444398</v>
      </c>
      <c r="F7" s="142">
        <v>0.47569444444444398</v>
      </c>
      <c r="G7" s="142">
        <v>0.47569444444444398</v>
      </c>
      <c r="H7" s="142">
        <v>0.47569444444444398</v>
      </c>
      <c r="I7" s="142">
        <v>0.47569444444444398</v>
      </c>
      <c r="J7" s="142">
        <v>0.47569444444444398</v>
      </c>
      <c r="K7" s="142">
        <v>0.47569444444444398</v>
      </c>
      <c r="L7" s="142">
        <v>0.47569444444444398</v>
      </c>
      <c r="M7" s="142">
        <v>0.47569444444444398</v>
      </c>
      <c r="N7" s="142">
        <v>0.47569444444444398</v>
      </c>
      <c r="O7" s="142">
        <v>0.47569444444444398</v>
      </c>
      <c r="P7" s="142">
        <v>0.47569444444444398</v>
      </c>
      <c r="Q7" s="142">
        <v>0.47569444444444398</v>
      </c>
      <c r="R7" s="142">
        <v>0.47569444444444398</v>
      </c>
      <c r="S7" s="142">
        <v>0.47569444444444398</v>
      </c>
      <c r="T7" s="142">
        <v>0.47569444444444398</v>
      </c>
      <c r="U7" s="142">
        <v>0.47569444444444398</v>
      </c>
      <c r="V7" s="142">
        <v>0.47569444444444398</v>
      </c>
      <c r="W7" s="142">
        <v>0.47569444444444398</v>
      </c>
      <c r="X7" s="142">
        <v>0.47569444444444398</v>
      </c>
      <c r="Y7" s="142">
        <v>0.47569444444444398</v>
      </c>
      <c r="Z7" s="142">
        <v>0.47569444444444398</v>
      </c>
      <c r="AA7" s="142">
        <v>0.47569444444444398</v>
      </c>
      <c r="AB7" s="142">
        <v>0.47569444444444398</v>
      </c>
      <c r="AC7" s="142">
        <v>0.47569444444444398</v>
      </c>
      <c r="AD7" s="142">
        <v>0.47569444444444398</v>
      </c>
      <c r="AE7" s="142">
        <v>0.47569444444444398</v>
      </c>
      <c r="AF7" s="142">
        <v>0.47569444444444398</v>
      </c>
      <c r="AG7" s="142">
        <v>0.47569444444444398</v>
      </c>
      <c r="AH7" s="142">
        <v>0.47569444444444398</v>
      </c>
      <c r="AI7" s="142">
        <v>0.47569444444444398</v>
      </c>
      <c r="AJ7" s="142">
        <v>0.47569444444444398</v>
      </c>
      <c r="AK7" s="142">
        <v>0.47569444444444398</v>
      </c>
      <c r="AL7" s="142">
        <v>0.47569444444444398</v>
      </c>
      <c r="AM7" s="142">
        <v>0.47569444444444398</v>
      </c>
      <c r="AN7" s="142">
        <v>0.47569444444444398</v>
      </c>
      <c r="AO7" s="142">
        <v>0.47569444444444398</v>
      </c>
      <c r="AP7" s="142">
        <v>0.47569444444444398</v>
      </c>
      <c r="AQ7" s="142">
        <v>0.47569444444444398</v>
      </c>
      <c r="AR7" s="142">
        <v>0.47569444444444398</v>
      </c>
      <c r="AS7" s="142">
        <v>0.47569444444444398</v>
      </c>
      <c r="AT7" s="142">
        <v>0.47569444444444398</v>
      </c>
      <c r="AU7" s="169">
        <f t="shared" si="1"/>
        <v>14.833333333333334</v>
      </c>
      <c r="AV7" s="128">
        <f t="shared" si="4"/>
        <v>6.916666666666667</v>
      </c>
      <c r="AW7" s="129">
        <f t="shared" si="2"/>
        <v>415</v>
      </c>
      <c r="AX7" s="129">
        <v>15</v>
      </c>
      <c r="AY7" s="143"/>
      <c r="AZ7" s="143">
        <v>30</v>
      </c>
      <c r="BA7" s="143"/>
      <c r="BB7" s="143"/>
      <c r="BC7" s="130"/>
      <c r="BD7" s="130">
        <v>130</v>
      </c>
      <c r="BE7" s="143">
        <v>30</v>
      </c>
      <c r="BF7" s="143">
        <v>30</v>
      </c>
      <c r="BG7" s="143"/>
      <c r="BH7" s="143">
        <v>180</v>
      </c>
      <c r="BI7" s="120" t="s">
        <v>266</v>
      </c>
      <c r="BJ7" s="131">
        <f>BK7/60</f>
        <v>7.916666666666667</v>
      </c>
      <c r="BK7" s="132">
        <f t="shared" si="0"/>
        <v>475</v>
      </c>
      <c r="BL7" s="143">
        <v>60</v>
      </c>
      <c r="BM7" s="143">
        <v>15</v>
      </c>
      <c r="BN7" s="143">
        <v>30</v>
      </c>
      <c r="BO7" s="143">
        <v>60</v>
      </c>
      <c r="BP7" s="143">
        <v>120</v>
      </c>
      <c r="BQ7" s="143"/>
      <c r="BR7" s="143">
        <v>30</v>
      </c>
      <c r="BS7" s="143">
        <v>60</v>
      </c>
      <c r="BT7" s="143">
        <v>80</v>
      </c>
      <c r="BU7" s="143">
        <v>20</v>
      </c>
    </row>
    <row r="8" spans="1:73" s="144" customFormat="1" ht="25.2">
      <c r="A8" s="141"/>
      <c r="B8" s="120" t="s">
        <v>599</v>
      </c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69">
        <v>14.833333333333334</v>
      </c>
      <c r="AV8" s="128">
        <v>6.916666666666667</v>
      </c>
      <c r="AW8" s="129">
        <v>415</v>
      </c>
      <c r="AX8" s="129">
        <v>15</v>
      </c>
      <c r="AY8" s="143"/>
      <c r="AZ8" s="143">
        <v>30</v>
      </c>
      <c r="BA8" s="143"/>
      <c r="BB8" s="143"/>
      <c r="BC8" s="130"/>
      <c r="BD8" s="130">
        <v>130</v>
      </c>
      <c r="BE8" s="143">
        <v>30</v>
      </c>
      <c r="BF8" s="143">
        <v>30</v>
      </c>
      <c r="BG8" s="143"/>
      <c r="BH8" s="143">
        <v>180</v>
      </c>
      <c r="BI8" s="120" t="s">
        <v>599</v>
      </c>
      <c r="BJ8" s="131"/>
      <c r="BK8" s="132"/>
      <c r="BL8" s="143"/>
      <c r="BM8" s="143"/>
      <c r="BN8" s="143"/>
      <c r="BO8" s="143"/>
      <c r="BP8" s="143"/>
      <c r="BQ8" s="143"/>
      <c r="BR8" s="143"/>
      <c r="BS8" s="143"/>
      <c r="BT8" s="143"/>
      <c r="BU8" s="143"/>
    </row>
    <row r="9" spans="1:73" s="144" customFormat="1" ht="25.2">
      <c r="A9" s="141"/>
      <c r="B9" s="120" t="s">
        <v>120</v>
      </c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AQ9" s="142"/>
      <c r="AR9" s="142"/>
      <c r="AS9" s="142"/>
      <c r="AT9" s="142"/>
      <c r="AU9" s="169">
        <f t="shared" si="1"/>
        <v>8.3333333333333339</v>
      </c>
      <c r="AV9" s="128">
        <f t="shared" si="4"/>
        <v>2.9166666666666665</v>
      </c>
      <c r="AW9" s="129">
        <f t="shared" si="2"/>
        <v>175</v>
      </c>
      <c r="AX9" s="129">
        <v>15</v>
      </c>
      <c r="AY9" s="143"/>
      <c r="AZ9" s="143">
        <v>30</v>
      </c>
      <c r="BA9" s="143"/>
      <c r="BB9" s="143"/>
      <c r="BC9" s="130">
        <v>95</v>
      </c>
      <c r="BD9" s="130"/>
      <c r="BE9" s="143">
        <v>15</v>
      </c>
      <c r="BF9" s="143">
        <v>20</v>
      </c>
      <c r="BG9" s="143"/>
      <c r="BH9" s="143"/>
      <c r="BI9" s="120" t="s">
        <v>120</v>
      </c>
      <c r="BJ9" s="131">
        <f t="shared" si="3"/>
        <v>5.416666666666667</v>
      </c>
      <c r="BK9" s="132">
        <f t="shared" ref="BK9:BK38" si="5">SUM(BL9:BU9)</f>
        <v>325</v>
      </c>
      <c r="BL9" s="143">
        <v>30</v>
      </c>
      <c r="BM9" s="143">
        <v>30</v>
      </c>
      <c r="BN9" s="143">
        <v>30</v>
      </c>
      <c r="BO9" s="143"/>
      <c r="BP9" s="143">
        <v>120</v>
      </c>
      <c r="BQ9" s="143"/>
      <c r="BR9" s="143">
        <v>30</v>
      </c>
      <c r="BS9" s="143">
        <v>75</v>
      </c>
      <c r="BT9" s="143">
        <v>10</v>
      </c>
      <c r="BU9" s="143"/>
    </row>
    <row r="10" spans="1:73" s="144" customFormat="1" ht="25.2">
      <c r="A10" s="141"/>
      <c r="B10" s="121" t="s">
        <v>104</v>
      </c>
      <c r="C10" s="14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AQ10" s="142"/>
      <c r="AR10" s="142"/>
      <c r="AS10" s="142"/>
      <c r="AT10" s="142"/>
      <c r="AU10" s="169">
        <f t="shared" si="1"/>
        <v>9.5</v>
      </c>
      <c r="AV10" s="128">
        <f t="shared" si="4"/>
        <v>6.166666666666667</v>
      </c>
      <c r="AW10" s="129">
        <f t="shared" si="2"/>
        <v>370</v>
      </c>
      <c r="AX10" s="129">
        <v>10</v>
      </c>
      <c r="AY10" s="129"/>
      <c r="AZ10" s="129">
        <v>30</v>
      </c>
      <c r="BA10" s="129">
        <v>60</v>
      </c>
      <c r="BB10" s="140"/>
      <c r="BC10" s="145"/>
      <c r="BD10" s="146">
        <v>100</v>
      </c>
      <c r="BE10" s="129">
        <v>30</v>
      </c>
      <c r="BF10" s="129">
        <v>20</v>
      </c>
      <c r="BG10" s="129">
        <v>30</v>
      </c>
      <c r="BH10" s="129">
        <v>90</v>
      </c>
      <c r="BI10" s="121" t="s">
        <v>104</v>
      </c>
      <c r="BJ10" s="131">
        <f t="shared" si="3"/>
        <v>3.3333333333333335</v>
      </c>
      <c r="BK10" s="132">
        <f t="shared" si="5"/>
        <v>200</v>
      </c>
      <c r="BL10" s="129"/>
      <c r="BM10" s="129">
        <v>15</v>
      </c>
      <c r="BN10" s="129">
        <v>30</v>
      </c>
      <c r="BO10" s="129"/>
      <c r="BP10" s="129">
        <v>25</v>
      </c>
      <c r="BQ10" s="129"/>
      <c r="BR10" s="129">
        <v>45</v>
      </c>
      <c r="BS10" s="129">
        <v>60</v>
      </c>
      <c r="BT10" s="129">
        <v>10</v>
      </c>
      <c r="BU10" s="129">
        <v>15</v>
      </c>
    </row>
    <row r="11" spans="1:73" s="144" customFormat="1" ht="25.2">
      <c r="A11" s="141"/>
      <c r="B11" s="121" t="s">
        <v>103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142"/>
      <c r="AR11" s="142"/>
      <c r="AS11" s="142"/>
      <c r="AT11" s="142"/>
      <c r="AU11" s="169">
        <f t="shared" si="1"/>
        <v>9.5</v>
      </c>
      <c r="AV11" s="128">
        <f t="shared" si="4"/>
        <v>6.166666666666667</v>
      </c>
      <c r="AW11" s="129">
        <f t="shared" si="2"/>
        <v>370</v>
      </c>
      <c r="AX11" s="129">
        <v>10</v>
      </c>
      <c r="AY11" s="129"/>
      <c r="AZ11" s="129">
        <v>30</v>
      </c>
      <c r="BA11" s="129">
        <v>60</v>
      </c>
      <c r="BB11" s="140"/>
      <c r="BC11" s="145"/>
      <c r="BD11" s="146">
        <v>100</v>
      </c>
      <c r="BE11" s="129">
        <v>30</v>
      </c>
      <c r="BF11" s="129">
        <v>20</v>
      </c>
      <c r="BG11" s="129">
        <v>30</v>
      </c>
      <c r="BH11" s="129">
        <v>90</v>
      </c>
      <c r="BI11" s="121" t="s">
        <v>103</v>
      </c>
      <c r="BJ11" s="131">
        <f t="shared" si="3"/>
        <v>3.3333333333333335</v>
      </c>
      <c r="BK11" s="132">
        <f>SUM(BL11:BU11)</f>
        <v>200</v>
      </c>
      <c r="BL11" s="129"/>
      <c r="BM11" s="129">
        <v>15</v>
      </c>
      <c r="BN11" s="129">
        <v>30</v>
      </c>
      <c r="BO11" s="129"/>
      <c r="BP11" s="129">
        <v>25</v>
      </c>
      <c r="BQ11" s="129"/>
      <c r="BR11" s="129">
        <v>45</v>
      </c>
      <c r="BS11" s="129">
        <v>60</v>
      </c>
      <c r="BT11" s="129">
        <v>10</v>
      </c>
      <c r="BU11" s="129">
        <v>15</v>
      </c>
    </row>
    <row r="12" spans="1:73" s="144" customFormat="1" ht="25.2">
      <c r="A12" s="141"/>
      <c r="B12" s="121" t="s">
        <v>105</v>
      </c>
      <c r="C12" s="142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  <c r="AO12" s="142"/>
      <c r="AP12" s="142"/>
      <c r="AQ12" s="142"/>
      <c r="AR12" s="142"/>
      <c r="AS12" s="142"/>
      <c r="AT12" s="142"/>
      <c r="AU12" s="169">
        <f t="shared" si="1"/>
        <v>7.8333333333333339</v>
      </c>
      <c r="AV12" s="128">
        <f t="shared" si="4"/>
        <v>4.5</v>
      </c>
      <c r="AW12" s="129">
        <f t="shared" si="2"/>
        <v>270</v>
      </c>
      <c r="AX12" s="129">
        <v>10</v>
      </c>
      <c r="AY12" s="129"/>
      <c r="AZ12" s="129">
        <v>30</v>
      </c>
      <c r="BA12" s="129">
        <v>60</v>
      </c>
      <c r="BB12" s="129"/>
      <c r="BC12" s="146">
        <v>90</v>
      </c>
      <c r="BD12" s="146"/>
      <c r="BE12" s="129">
        <v>30</v>
      </c>
      <c r="BF12" s="129">
        <v>20</v>
      </c>
      <c r="BG12" s="129">
        <v>30</v>
      </c>
      <c r="BH12" s="129"/>
      <c r="BI12" s="121" t="s">
        <v>105</v>
      </c>
      <c r="BJ12" s="131">
        <f t="shared" si="3"/>
        <v>3.3333333333333335</v>
      </c>
      <c r="BK12" s="132">
        <f t="shared" si="5"/>
        <v>200</v>
      </c>
      <c r="BL12" s="129"/>
      <c r="BM12" s="129">
        <v>15</v>
      </c>
      <c r="BN12" s="129">
        <v>30</v>
      </c>
      <c r="BO12" s="129"/>
      <c r="BP12" s="129">
        <v>25</v>
      </c>
      <c r="BQ12" s="129"/>
      <c r="BR12" s="129">
        <v>45</v>
      </c>
      <c r="BS12" s="129">
        <v>60</v>
      </c>
      <c r="BT12" s="129">
        <v>10</v>
      </c>
      <c r="BU12" s="129">
        <v>15</v>
      </c>
    </row>
    <row r="13" spans="1:73" s="144" customFormat="1" ht="25.2">
      <c r="A13" s="141"/>
      <c r="B13" s="121" t="s">
        <v>102</v>
      </c>
      <c r="C13" s="142"/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69">
        <f t="shared" si="1"/>
        <v>7.8333333333333339</v>
      </c>
      <c r="AV13" s="128">
        <f t="shared" si="4"/>
        <v>4.5</v>
      </c>
      <c r="AW13" s="129">
        <f t="shared" si="2"/>
        <v>270</v>
      </c>
      <c r="AX13" s="129">
        <v>10</v>
      </c>
      <c r="AY13" s="129"/>
      <c r="AZ13" s="129">
        <v>30</v>
      </c>
      <c r="BA13" s="129">
        <v>60</v>
      </c>
      <c r="BB13" s="129"/>
      <c r="BC13" s="146">
        <v>90</v>
      </c>
      <c r="BD13" s="146"/>
      <c r="BE13" s="129">
        <v>30</v>
      </c>
      <c r="BF13" s="129">
        <v>20</v>
      </c>
      <c r="BG13" s="129">
        <v>30</v>
      </c>
      <c r="BH13" s="129"/>
      <c r="BI13" s="121" t="s">
        <v>102</v>
      </c>
      <c r="BJ13" s="131">
        <f t="shared" si="3"/>
        <v>3.3333333333333335</v>
      </c>
      <c r="BK13" s="132">
        <f t="shared" si="5"/>
        <v>200</v>
      </c>
      <c r="BL13" s="129"/>
      <c r="BM13" s="129">
        <v>15</v>
      </c>
      <c r="BN13" s="129">
        <v>30</v>
      </c>
      <c r="BO13" s="129"/>
      <c r="BP13" s="129">
        <v>25</v>
      </c>
      <c r="BQ13" s="129"/>
      <c r="BR13" s="129">
        <v>45</v>
      </c>
      <c r="BS13" s="129">
        <v>60</v>
      </c>
      <c r="BT13" s="129">
        <v>10</v>
      </c>
      <c r="BU13" s="129">
        <v>15</v>
      </c>
    </row>
    <row r="14" spans="1:73" s="144" customFormat="1" ht="25.2">
      <c r="A14" s="141"/>
      <c r="B14" s="117" t="s">
        <v>108</v>
      </c>
      <c r="C14" s="142"/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2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69">
        <f t="shared" si="1"/>
        <v>9.75</v>
      </c>
      <c r="AV14" s="128">
        <f t="shared" si="4"/>
        <v>4.083333333333333</v>
      </c>
      <c r="AW14" s="129">
        <f t="shared" si="2"/>
        <v>245</v>
      </c>
      <c r="AX14" s="129">
        <v>15</v>
      </c>
      <c r="AY14" s="143"/>
      <c r="AZ14" s="143"/>
      <c r="BA14" s="143">
        <v>30</v>
      </c>
      <c r="BB14" s="143">
        <v>30</v>
      </c>
      <c r="BC14" s="130"/>
      <c r="BD14" s="130">
        <v>60</v>
      </c>
      <c r="BE14" s="143">
        <v>30</v>
      </c>
      <c r="BF14" s="143">
        <v>20</v>
      </c>
      <c r="BG14" s="143">
        <v>60</v>
      </c>
      <c r="BH14" s="143"/>
      <c r="BI14" s="117" t="s">
        <v>108</v>
      </c>
      <c r="BJ14" s="131">
        <f t="shared" si="3"/>
        <v>5.666666666666667</v>
      </c>
      <c r="BK14" s="132">
        <f t="shared" si="5"/>
        <v>340</v>
      </c>
      <c r="BL14" s="143">
        <v>30</v>
      </c>
      <c r="BM14" s="143"/>
      <c r="BN14" s="143">
        <v>40</v>
      </c>
      <c r="BO14" s="143"/>
      <c r="BP14" s="143">
        <v>120</v>
      </c>
      <c r="BQ14" s="143"/>
      <c r="BR14" s="143">
        <v>40</v>
      </c>
      <c r="BS14" s="143">
        <v>80</v>
      </c>
      <c r="BT14" s="143">
        <v>30</v>
      </c>
      <c r="BU14" s="143"/>
    </row>
    <row r="15" spans="1:73" s="144" customFormat="1" ht="25.2">
      <c r="A15" s="141"/>
      <c r="B15" s="117" t="s">
        <v>109</v>
      </c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2"/>
      <c r="AT15" s="142"/>
      <c r="AU15" s="169">
        <f t="shared" si="1"/>
        <v>9.75</v>
      </c>
      <c r="AV15" s="128">
        <f t="shared" si="4"/>
        <v>4.083333333333333</v>
      </c>
      <c r="AW15" s="129">
        <f t="shared" si="2"/>
        <v>245</v>
      </c>
      <c r="AX15" s="129">
        <v>15</v>
      </c>
      <c r="AY15" s="143"/>
      <c r="AZ15" s="143"/>
      <c r="BA15" s="143">
        <v>30</v>
      </c>
      <c r="BB15" s="143">
        <v>30</v>
      </c>
      <c r="BC15" s="130"/>
      <c r="BD15" s="130">
        <v>60</v>
      </c>
      <c r="BE15" s="143">
        <v>30</v>
      </c>
      <c r="BF15" s="143">
        <v>20</v>
      </c>
      <c r="BG15" s="143">
        <v>60</v>
      </c>
      <c r="BH15" s="143"/>
      <c r="BI15" s="117" t="s">
        <v>109</v>
      </c>
      <c r="BJ15" s="131">
        <f t="shared" si="3"/>
        <v>5.666666666666667</v>
      </c>
      <c r="BK15" s="132">
        <f t="shared" si="5"/>
        <v>340</v>
      </c>
      <c r="BL15" s="143">
        <v>30</v>
      </c>
      <c r="BM15" s="143"/>
      <c r="BN15" s="143">
        <v>40</v>
      </c>
      <c r="BO15" s="143"/>
      <c r="BP15" s="143">
        <v>120</v>
      </c>
      <c r="BQ15" s="143"/>
      <c r="BR15" s="143">
        <v>40</v>
      </c>
      <c r="BS15" s="143">
        <v>80</v>
      </c>
      <c r="BT15" s="143">
        <v>30</v>
      </c>
      <c r="BU15" s="143"/>
    </row>
    <row r="16" spans="1:73" s="126" customFormat="1" ht="25.2">
      <c r="A16" s="147"/>
      <c r="B16" s="117" t="s">
        <v>99</v>
      </c>
      <c r="C16" s="148"/>
      <c r="D16" s="148" t="s">
        <v>100</v>
      </c>
      <c r="E16" s="148"/>
      <c r="F16" s="148" t="s">
        <v>100</v>
      </c>
      <c r="G16" s="148" t="s">
        <v>100</v>
      </c>
      <c r="H16" s="148" t="s">
        <v>100</v>
      </c>
      <c r="I16" s="148" t="s">
        <v>100</v>
      </c>
      <c r="J16" s="148"/>
      <c r="K16" s="148" t="s">
        <v>100</v>
      </c>
      <c r="L16" s="148"/>
      <c r="M16" s="148" t="s">
        <v>100</v>
      </c>
      <c r="N16" s="148" t="s">
        <v>100</v>
      </c>
      <c r="O16" s="148"/>
      <c r="P16" s="148" t="s">
        <v>100</v>
      </c>
      <c r="Q16" s="148"/>
      <c r="R16" s="148" t="s">
        <v>100</v>
      </c>
      <c r="S16" s="148" t="s">
        <v>100</v>
      </c>
      <c r="T16" s="148" t="s">
        <v>100</v>
      </c>
      <c r="U16" s="148" t="s">
        <v>100</v>
      </c>
      <c r="V16" s="148"/>
      <c r="W16" s="148" t="s">
        <v>100</v>
      </c>
      <c r="X16" s="148"/>
      <c r="Y16" s="148" t="s">
        <v>100</v>
      </c>
      <c r="Z16" s="148" t="s">
        <v>100</v>
      </c>
      <c r="AA16" s="148" t="s">
        <v>100</v>
      </c>
      <c r="AB16" s="148" t="s">
        <v>100</v>
      </c>
      <c r="AC16" s="148"/>
      <c r="AD16" s="148" t="s">
        <v>100</v>
      </c>
      <c r="AE16" s="148"/>
      <c r="AF16" s="148" t="s">
        <v>100</v>
      </c>
      <c r="AG16" s="148" t="s">
        <v>100</v>
      </c>
      <c r="AH16" s="148" t="s">
        <v>100</v>
      </c>
      <c r="AI16" s="148" t="s">
        <v>100</v>
      </c>
      <c r="AJ16" s="148"/>
      <c r="AK16" s="148" t="s">
        <v>100</v>
      </c>
      <c r="AL16" s="148"/>
      <c r="AM16" s="148" t="s">
        <v>100</v>
      </c>
      <c r="AN16" s="148" t="s">
        <v>100</v>
      </c>
      <c r="AO16" s="148" t="s">
        <v>100</v>
      </c>
      <c r="AP16" s="148" t="s">
        <v>100</v>
      </c>
      <c r="AQ16" s="148"/>
      <c r="AR16" s="148" t="s">
        <v>100</v>
      </c>
      <c r="AS16" s="148"/>
      <c r="AT16" s="148" t="s">
        <v>100</v>
      </c>
      <c r="AU16" s="169">
        <f t="shared" si="1"/>
        <v>12.583333333333334</v>
      </c>
      <c r="AV16" s="128">
        <f t="shared" si="4"/>
        <v>8.3333333333333339</v>
      </c>
      <c r="AW16" s="129">
        <f t="shared" si="2"/>
        <v>500</v>
      </c>
      <c r="AX16" s="129">
        <v>60</v>
      </c>
      <c r="AY16" s="149"/>
      <c r="AZ16" s="149"/>
      <c r="BA16" s="149"/>
      <c r="BB16" s="149"/>
      <c r="BC16" s="130">
        <v>65</v>
      </c>
      <c r="BD16" s="130"/>
      <c r="BE16" s="149">
        <v>15</v>
      </c>
      <c r="BF16" s="149"/>
      <c r="BG16" s="149"/>
      <c r="BH16" s="149">
        <f>2*180</f>
        <v>360</v>
      </c>
      <c r="BI16" s="117" t="s">
        <v>99</v>
      </c>
      <c r="BJ16" s="131">
        <f t="shared" si="3"/>
        <v>4.25</v>
      </c>
      <c r="BK16" s="132">
        <f t="shared" si="5"/>
        <v>255</v>
      </c>
      <c r="BL16" s="149"/>
      <c r="BM16" s="149">
        <v>30</v>
      </c>
      <c r="BN16" s="149">
        <v>30</v>
      </c>
      <c r="BO16" s="149">
        <v>30</v>
      </c>
      <c r="BP16" s="149">
        <v>60</v>
      </c>
      <c r="BQ16" s="149">
        <v>45</v>
      </c>
      <c r="BR16" s="149">
        <v>30</v>
      </c>
      <c r="BS16" s="149"/>
      <c r="BT16" s="149">
        <v>30</v>
      </c>
      <c r="BU16" s="149"/>
    </row>
    <row r="17" spans="1:73" s="144" customFormat="1" ht="25.2">
      <c r="A17" s="141"/>
      <c r="B17" s="122" t="s">
        <v>114</v>
      </c>
      <c r="D17" s="134"/>
      <c r="F17" s="134"/>
      <c r="G17" s="134"/>
      <c r="H17" s="134"/>
      <c r="I17" s="150"/>
      <c r="K17" s="134"/>
      <c r="M17" s="134"/>
      <c r="N17" s="134"/>
      <c r="P17" s="134"/>
      <c r="R17" s="134"/>
      <c r="S17" s="134"/>
      <c r="T17" s="134"/>
      <c r="U17" s="150"/>
      <c r="W17" s="134"/>
      <c r="Y17" s="134"/>
      <c r="Z17" s="134"/>
      <c r="AA17" s="134"/>
      <c r="AB17" s="150"/>
      <c r="AD17" s="134"/>
      <c r="AF17" s="134"/>
      <c r="AG17" s="134"/>
      <c r="AH17" s="134"/>
      <c r="AI17" s="150"/>
      <c r="AK17" s="134"/>
      <c r="AM17" s="134"/>
      <c r="AN17" s="134"/>
      <c r="AO17" s="134"/>
      <c r="AP17" s="150"/>
      <c r="AQ17" s="141"/>
      <c r="AR17" s="134"/>
      <c r="AS17" s="141"/>
      <c r="AT17" s="134"/>
      <c r="AU17" s="169">
        <f t="shared" si="1"/>
        <v>10.25</v>
      </c>
      <c r="AV17" s="128">
        <f t="shared" si="4"/>
        <v>6.916666666666667</v>
      </c>
      <c r="AW17" s="129">
        <f t="shared" si="2"/>
        <v>415</v>
      </c>
      <c r="AX17" s="129">
        <v>20</v>
      </c>
      <c r="AY17" s="129">
        <v>170</v>
      </c>
      <c r="AZ17" s="129"/>
      <c r="BA17" s="129">
        <v>25</v>
      </c>
      <c r="BB17" s="129"/>
      <c r="BC17" s="130">
        <v>45</v>
      </c>
      <c r="BD17" s="130">
        <v>65</v>
      </c>
      <c r="BE17" s="129">
        <v>15</v>
      </c>
      <c r="BF17" s="129">
        <v>15</v>
      </c>
      <c r="BG17" s="129">
        <v>60</v>
      </c>
      <c r="BH17" s="129"/>
      <c r="BI17" s="122" t="s">
        <v>114</v>
      </c>
      <c r="BJ17" s="131">
        <f t="shared" si="3"/>
        <v>3.3333333333333335</v>
      </c>
      <c r="BK17" s="132">
        <f t="shared" si="5"/>
        <v>200</v>
      </c>
      <c r="BL17" s="129"/>
      <c r="BM17" s="129">
        <v>30</v>
      </c>
      <c r="BN17" s="129">
        <v>30</v>
      </c>
      <c r="BO17" s="129"/>
      <c r="BP17" s="129">
        <v>90</v>
      </c>
      <c r="BQ17" s="129"/>
      <c r="BR17" s="129">
        <v>20</v>
      </c>
      <c r="BS17" s="129">
        <v>30</v>
      </c>
      <c r="BT17" s="129"/>
      <c r="BU17" s="129"/>
    </row>
    <row r="18" spans="1:73" s="133" customFormat="1" ht="25.2">
      <c r="A18" s="118"/>
      <c r="B18" s="120" t="s">
        <v>106</v>
      </c>
      <c r="C18" s="142">
        <v>0.63541666666666696</v>
      </c>
      <c r="D18" s="142">
        <v>0.63541666666666696</v>
      </c>
      <c r="E18" s="142">
        <v>0.63541666666666696</v>
      </c>
      <c r="F18" s="142">
        <v>0.63541666666666696</v>
      </c>
      <c r="G18" s="142">
        <v>0.63541666666666696</v>
      </c>
      <c r="H18" s="142">
        <v>0.63541666666666696</v>
      </c>
      <c r="I18" s="142">
        <v>0.63541666666666696</v>
      </c>
      <c r="J18" s="142">
        <v>0.63541666666666696</v>
      </c>
      <c r="K18" s="142">
        <v>0.63541666666666696</v>
      </c>
      <c r="L18" s="142">
        <v>0.63541666666666696</v>
      </c>
      <c r="M18" s="142">
        <v>0.63541666666666696</v>
      </c>
      <c r="N18" s="142">
        <v>0.63541666666666696</v>
      </c>
      <c r="O18" s="142">
        <v>0.63541666666666696</v>
      </c>
      <c r="P18" s="142">
        <v>0.63541666666666696</v>
      </c>
      <c r="Q18" s="142">
        <v>0.63541666666666696</v>
      </c>
      <c r="R18" s="142">
        <v>0.63541666666666696</v>
      </c>
      <c r="S18" s="142">
        <v>0.63541666666666696</v>
      </c>
      <c r="T18" s="142">
        <v>0.63541666666666696</v>
      </c>
      <c r="U18" s="142">
        <v>0.63541666666666696</v>
      </c>
      <c r="V18" s="142">
        <v>0.63541666666666696</v>
      </c>
      <c r="W18" s="142">
        <v>0.63541666666666696</v>
      </c>
      <c r="X18" s="142">
        <v>0.63541666666666696</v>
      </c>
      <c r="Y18" s="142">
        <v>0.63541666666666696</v>
      </c>
      <c r="Z18" s="142">
        <v>0.63541666666666696</v>
      </c>
      <c r="AA18" s="142">
        <v>0.63541666666666696</v>
      </c>
      <c r="AB18" s="142">
        <v>0.63541666666666696</v>
      </c>
      <c r="AC18" s="142">
        <v>0.63541666666666696</v>
      </c>
      <c r="AD18" s="142">
        <v>0.63541666666666696</v>
      </c>
      <c r="AE18" s="142">
        <v>0.63541666666666696</v>
      </c>
      <c r="AF18" s="142">
        <v>0.63541666666666696</v>
      </c>
      <c r="AG18" s="142">
        <v>0.63541666666666696</v>
      </c>
      <c r="AH18" s="142">
        <v>0.63541666666666696</v>
      </c>
      <c r="AI18" s="142">
        <v>0.63541666666666696</v>
      </c>
      <c r="AJ18" s="142">
        <v>0.63541666666666696</v>
      </c>
      <c r="AK18" s="142">
        <v>0.63541666666666696</v>
      </c>
      <c r="AL18" s="142">
        <v>0.63541666666666696</v>
      </c>
      <c r="AM18" s="142">
        <v>0.63541666666666696</v>
      </c>
      <c r="AN18" s="142">
        <v>0.63541666666666696</v>
      </c>
      <c r="AO18" s="142">
        <v>0.63541666666666696</v>
      </c>
      <c r="AP18" s="142">
        <v>0.63541666666666696</v>
      </c>
      <c r="AQ18" s="142">
        <v>0.63541666666666696</v>
      </c>
      <c r="AR18" s="142">
        <v>0.63541666666666696</v>
      </c>
      <c r="AS18" s="142">
        <v>0.63541666666666696</v>
      </c>
      <c r="AT18" s="142">
        <v>0.63541666666666696</v>
      </c>
      <c r="AU18" s="169">
        <f t="shared" si="1"/>
        <v>12</v>
      </c>
      <c r="AV18" s="128">
        <f t="shared" si="4"/>
        <v>7.333333333333333</v>
      </c>
      <c r="AW18" s="129">
        <f t="shared" si="2"/>
        <v>440</v>
      </c>
      <c r="AX18" s="129">
        <v>120</v>
      </c>
      <c r="AY18" s="143"/>
      <c r="AZ18" s="143">
        <v>30</v>
      </c>
      <c r="BA18" s="143">
        <v>15</v>
      </c>
      <c r="BB18" s="143"/>
      <c r="BC18" s="130">
        <v>65</v>
      </c>
      <c r="BD18" s="130">
        <v>50</v>
      </c>
      <c r="BE18" s="143">
        <v>20</v>
      </c>
      <c r="BF18" s="143">
        <v>20</v>
      </c>
      <c r="BG18" s="143">
        <v>60</v>
      </c>
      <c r="BH18" s="143">
        <v>60</v>
      </c>
      <c r="BI18" s="120" t="s">
        <v>106</v>
      </c>
      <c r="BJ18" s="131">
        <f t="shared" si="3"/>
        <v>4.666666666666667</v>
      </c>
      <c r="BK18" s="132">
        <f t="shared" si="5"/>
        <v>280</v>
      </c>
      <c r="BL18" s="143">
        <v>30</v>
      </c>
      <c r="BM18" s="143"/>
      <c r="BN18" s="143">
        <v>30</v>
      </c>
      <c r="BO18" s="143">
        <v>15</v>
      </c>
      <c r="BP18" s="143">
        <v>90</v>
      </c>
      <c r="BQ18" s="143"/>
      <c r="BR18" s="143">
        <v>45</v>
      </c>
      <c r="BS18" s="143">
        <v>30</v>
      </c>
      <c r="BT18" s="143">
        <v>10</v>
      </c>
      <c r="BU18" s="143">
        <v>30</v>
      </c>
    </row>
    <row r="19" spans="1:73" s="133" customFormat="1" ht="25.2">
      <c r="A19" s="118"/>
      <c r="B19" s="164" t="s">
        <v>199</v>
      </c>
      <c r="C19" s="134">
        <v>0.35416666666666702</v>
      </c>
      <c r="D19" s="134">
        <v>0.35416666666666702</v>
      </c>
      <c r="E19" s="151"/>
      <c r="F19" s="134">
        <v>0.35416666666666702</v>
      </c>
      <c r="G19" s="151"/>
      <c r="H19" s="134">
        <v>0.35416666666666702</v>
      </c>
      <c r="I19" s="118"/>
      <c r="J19" s="134">
        <v>0.35416666666666702</v>
      </c>
      <c r="K19" s="134">
        <v>0.35416666666666702</v>
      </c>
      <c r="L19" s="151"/>
      <c r="M19" s="134">
        <v>0.35416666666666702</v>
      </c>
      <c r="N19" s="151"/>
      <c r="O19" s="134">
        <v>0.35416666666666702</v>
      </c>
      <c r="P19" s="134">
        <v>0.35416666666666702</v>
      </c>
      <c r="Q19" s="151"/>
      <c r="R19" s="134">
        <v>0.35416666666666702</v>
      </c>
      <c r="S19" s="151"/>
      <c r="T19" s="134">
        <v>0.35416666666666702</v>
      </c>
      <c r="U19" s="118"/>
      <c r="V19" s="134">
        <v>0.35416666666666702</v>
      </c>
      <c r="W19" s="134">
        <v>0.35416666666666702</v>
      </c>
      <c r="X19" s="151"/>
      <c r="Y19" s="134">
        <v>0.35416666666666702</v>
      </c>
      <c r="Z19" s="151"/>
      <c r="AA19" s="134">
        <v>0.35416666666666702</v>
      </c>
      <c r="AB19" s="118"/>
      <c r="AC19" s="134">
        <v>0.35416666666666702</v>
      </c>
      <c r="AD19" s="134">
        <v>0.35416666666666702</v>
      </c>
      <c r="AE19" s="151"/>
      <c r="AF19" s="134">
        <v>0.35416666666666702</v>
      </c>
      <c r="AG19" s="151"/>
      <c r="AH19" s="134">
        <v>0.35416666666666702</v>
      </c>
      <c r="AI19" s="118"/>
      <c r="AJ19" s="134">
        <v>0.35416666666666702</v>
      </c>
      <c r="AK19" s="134">
        <v>0.35416666666666702</v>
      </c>
      <c r="AL19" s="151"/>
      <c r="AM19" s="134">
        <v>0.35416666666666702</v>
      </c>
      <c r="AN19" s="151"/>
      <c r="AO19" s="134">
        <v>0.35416666666666702</v>
      </c>
      <c r="AP19" s="118"/>
      <c r="AQ19" s="134">
        <v>0.35416666666666702</v>
      </c>
      <c r="AR19" s="134">
        <v>0.35416666666666702</v>
      </c>
      <c r="AS19" s="151"/>
      <c r="AT19" s="134">
        <v>0.35416666666666702</v>
      </c>
      <c r="AU19" s="169">
        <f t="shared" si="1"/>
        <v>15.083333333333334</v>
      </c>
      <c r="AV19" s="128">
        <f t="shared" si="4"/>
        <v>7.666666666666667</v>
      </c>
      <c r="AW19" s="129">
        <f t="shared" si="2"/>
        <v>460</v>
      </c>
      <c r="AX19" s="129">
        <v>120</v>
      </c>
      <c r="AY19" s="129"/>
      <c r="AZ19" s="129">
        <v>30</v>
      </c>
      <c r="BA19" s="129"/>
      <c r="BB19" s="129"/>
      <c r="BC19" s="130"/>
      <c r="BD19" s="130">
        <v>50</v>
      </c>
      <c r="BE19" s="129">
        <v>30</v>
      </c>
      <c r="BF19" s="129">
        <v>20</v>
      </c>
      <c r="BG19" s="129">
        <v>90</v>
      </c>
      <c r="BH19" s="129">
        <v>120</v>
      </c>
      <c r="BI19" s="118" t="s">
        <v>199</v>
      </c>
      <c r="BJ19" s="131">
        <f t="shared" si="3"/>
        <v>7.416666666666667</v>
      </c>
      <c r="BK19" s="132">
        <f t="shared" si="5"/>
        <v>445</v>
      </c>
      <c r="BL19" s="129">
        <v>30</v>
      </c>
      <c r="BM19" s="129">
        <v>20</v>
      </c>
      <c r="BN19" s="129">
        <v>50</v>
      </c>
      <c r="BO19" s="129">
        <v>30</v>
      </c>
      <c r="BP19" s="129">
        <v>90</v>
      </c>
      <c r="BQ19" s="129"/>
      <c r="BR19" s="129">
        <v>60</v>
      </c>
      <c r="BS19" s="129">
        <v>60</v>
      </c>
      <c r="BT19" s="129">
        <v>30</v>
      </c>
      <c r="BU19" s="129">
        <v>75</v>
      </c>
    </row>
    <row r="20" spans="1:73" ht="25.2">
      <c r="A20" s="152"/>
      <c r="B20" s="118" t="s">
        <v>94</v>
      </c>
      <c r="C20" s="153">
        <v>0.375</v>
      </c>
      <c r="D20" s="153">
        <v>0.375</v>
      </c>
      <c r="E20" s="153">
        <v>0.375</v>
      </c>
      <c r="F20" s="153">
        <v>0.375</v>
      </c>
      <c r="G20" s="153">
        <v>0.375</v>
      </c>
      <c r="H20" s="153">
        <v>0.375</v>
      </c>
      <c r="I20" s="153">
        <v>0.375</v>
      </c>
      <c r="J20" s="153">
        <v>0.375</v>
      </c>
      <c r="K20" s="153">
        <v>0.375</v>
      </c>
      <c r="L20" s="153">
        <v>0.375</v>
      </c>
      <c r="M20" s="153">
        <v>0.375</v>
      </c>
      <c r="N20" s="153">
        <v>0.375</v>
      </c>
      <c r="O20" s="153">
        <v>0.375</v>
      </c>
      <c r="P20" s="153">
        <v>0.375</v>
      </c>
      <c r="Q20" s="153">
        <v>0.375</v>
      </c>
      <c r="R20" s="153">
        <v>0.375</v>
      </c>
      <c r="S20" s="153">
        <v>0.375</v>
      </c>
      <c r="T20" s="153">
        <v>0.375</v>
      </c>
      <c r="U20" s="153">
        <v>0.375</v>
      </c>
      <c r="V20" s="153">
        <v>0.375</v>
      </c>
      <c r="W20" s="153">
        <v>0.375</v>
      </c>
      <c r="X20" s="153">
        <v>0.375</v>
      </c>
      <c r="Y20" s="153">
        <v>0.375</v>
      </c>
      <c r="Z20" s="153">
        <v>0.375</v>
      </c>
      <c r="AA20" s="153">
        <v>0.375</v>
      </c>
      <c r="AB20" s="153">
        <v>0.375</v>
      </c>
      <c r="AC20" s="153">
        <v>0.375</v>
      </c>
      <c r="AD20" s="153">
        <v>0.375</v>
      </c>
      <c r="AE20" s="153">
        <v>0.375</v>
      </c>
      <c r="AF20" s="153">
        <v>0.375</v>
      </c>
      <c r="AG20" s="153">
        <v>0.375</v>
      </c>
      <c r="AH20" s="153">
        <v>0.375</v>
      </c>
      <c r="AI20" s="153">
        <v>0.375</v>
      </c>
      <c r="AJ20" s="153">
        <v>0.375</v>
      </c>
      <c r="AK20" s="153">
        <v>0.375</v>
      </c>
      <c r="AL20" s="153">
        <v>0.375</v>
      </c>
      <c r="AM20" s="153">
        <v>0.375</v>
      </c>
      <c r="AN20" s="153">
        <v>0.375</v>
      </c>
      <c r="AO20" s="153">
        <v>0.375</v>
      </c>
      <c r="AP20" s="153">
        <v>0.375</v>
      </c>
      <c r="AQ20" s="153">
        <v>0.375</v>
      </c>
      <c r="AR20" s="153">
        <v>0.375</v>
      </c>
      <c r="AS20" s="153">
        <v>0.375</v>
      </c>
      <c r="AT20" s="153">
        <v>0.375</v>
      </c>
      <c r="AU20" s="169">
        <f t="shared" si="1"/>
        <v>0</v>
      </c>
      <c r="AV20" s="128">
        <f t="shared" si="4"/>
        <v>0</v>
      </c>
      <c r="AW20" s="129">
        <f t="shared" si="2"/>
        <v>0</v>
      </c>
      <c r="AX20" s="129"/>
      <c r="AY20" s="149"/>
      <c r="AZ20" s="149"/>
      <c r="BA20" s="149"/>
      <c r="BB20" s="149"/>
      <c r="BC20" s="130"/>
      <c r="BD20" s="130"/>
      <c r="BE20" s="149"/>
      <c r="BF20" s="149"/>
      <c r="BG20" s="149"/>
      <c r="BH20" s="149"/>
      <c r="BI20" s="118" t="s">
        <v>94</v>
      </c>
      <c r="BJ20" s="131">
        <f t="shared" si="3"/>
        <v>0</v>
      </c>
      <c r="BK20" s="132">
        <f t="shared" si="5"/>
        <v>0</v>
      </c>
      <c r="BL20" s="149"/>
      <c r="BM20" s="149"/>
      <c r="BN20" s="149"/>
      <c r="BO20" s="149"/>
      <c r="BP20" s="149"/>
      <c r="BQ20" s="149"/>
      <c r="BR20" s="149"/>
      <c r="BS20" s="149"/>
      <c r="BT20" s="149"/>
      <c r="BU20" s="149"/>
    </row>
    <row r="21" spans="1:73" ht="25.2">
      <c r="A21" s="152"/>
      <c r="B21" s="118" t="s">
        <v>95</v>
      </c>
      <c r="C21" s="153"/>
      <c r="D21" s="153"/>
      <c r="E21" s="153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69">
        <f t="shared" si="1"/>
        <v>0</v>
      </c>
      <c r="AV21" s="128">
        <f t="shared" si="4"/>
        <v>0</v>
      </c>
      <c r="AW21" s="129">
        <f t="shared" si="2"/>
        <v>0</v>
      </c>
      <c r="AX21" s="129"/>
      <c r="AY21" s="149"/>
      <c r="AZ21" s="149"/>
      <c r="BA21" s="149"/>
      <c r="BB21" s="149"/>
      <c r="BC21" s="130"/>
      <c r="BD21" s="130"/>
      <c r="BE21" s="149"/>
      <c r="BF21" s="149"/>
      <c r="BG21" s="149"/>
      <c r="BH21" s="149"/>
      <c r="BI21" s="118" t="s">
        <v>95</v>
      </c>
      <c r="BJ21" s="131">
        <f t="shared" si="3"/>
        <v>0</v>
      </c>
      <c r="BK21" s="132">
        <f t="shared" si="5"/>
        <v>0</v>
      </c>
      <c r="BL21" s="149"/>
      <c r="BM21" s="149"/>
      <c r="BN21" s="149"/>
      <c r="BO21" s="149"/>
      <c r="BP21" s="149"/>
      <c r="BQ21" s="149"/>
      <c r="BR21" s="149"/>
      <c r="BS21" s="149"/>
      <c r="BT21" s="149"/>
      <c r="BU21" s="149"/>
    </row>
    <row r="22" spans="1:73" ht="25.2">
      <c r="A22" s="152"/>
      <c r="B22" s="118" t="s">
        <v>97</v>
      </c>
      <c r="C22" s="153"/>
      <c r="D22" s="153"/>
      <c r="E22" s="153"/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69">
        <f t="shared" si="1"/>
        <v>0</v>
      </c>
      <c r="AV22" s="128">
        <f t="shared" si="4"/>
        <v>0</v>
      </c>
      <c r="AW22" s="129">
        <f t="shared" si="2"/>
        <v>0</v>
      </c>
      <c r="AX22" s="129"/>
      <c r="AY22" s="149"/>
      <c r="AZ22" s="149"/>
      <c r="BA22" s="149"/>
      <c r="BB22" s="149"/>
      <c r="BC22" s="130"/>
      <c r="BD22" s="130"/>
      <c r="BE22" s="149"/>
      <c r="BF22" s="149"/>
      <c r="BG22" s="149"/>
      <c r="BH22" s="149"/>
      <c r="BI22" s="118" t="s">
        <v>97</v>
      </c>
      <c r="BJ22" s="131">
        <f t="shared" si="3"/>
        <v>0</v>
      </c>
      <c r="BK22" s="132">
        <f t="shared" si="5"/>
        <v>0</v>
      </c>
      <c r="BL22" s="149"/>
      <c r="BM22" s="149"/>
      <c r="BN22" s="149"/>
      <c r="BO22" s="149"/>
      <c r="BP22" s="149"/>
      <c r="BQ22" s="149"/>
      <c r="BR22" s="149"/>
      <c r="BS22" s="149"/>
      <c r="BT22" s="149"/>
      <c r="BU22" s="149"/>
    </row>
    <row r="23" spans="1:73" ht="25.2">
      <c r="A23" s="152"/>
      <c r="B23" s="118" t="s">
        <v>96</v>
      </c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69">
        <f t="shared" si="1"/>
        <v>0</v>
      </c>
      <c r="AV23" s="128">
        <f t="shared" si="4"/>
        <v>0</v>
      </c>
      <c r="AW23" s="129">
        <f t="shared" si="2"/>
        <v>0</v>
      </c>
      <c r="AX23" s="129"/>
      <c r="AY23" s="149"/>
      <c r="AZ23" s="149"/>
      <c r="BA23" s="149"/>
      <c r="BB23" s="149"/>
      <c r="BC23" s="130"/>
      <c r="BD23" s="130"/>
      <c r="BE23" s="149"/>
      <c r="BF23" s="149"/>
      <c r="BG23" s="149"/>
      <c r="BH23" s="149"/>
      <c r="BI23" s="118" t="s">
        <v>96</v>
      </c>
      <c r="BJ23" s="131">
        <f t="shared" si="3"/>
        <v>0</v>
      </c>
      <c r="BK23" s="132">
        <f t="shared" si="5"/>
        <v>0</v>
      </c>
      <c r="BL23" s="149"/>
      <c r="BM23" s="149"/>
      <c r="BN23" s="149"/>
      <c r="BO23" s="149"/>
      <c r="BP23" s="149"/>
      <c r="BQ23" s="149"/>
      <c r="BR23" s="149"/>
      <c r="BS23" s="149"/>
      <c r="BT23" s="149"/>
      <c r="BU23" s="149"/>
    </row>
    <row r="24" spans="1:73" ht="25.2">
      <c r="A24" s="152"/>
      <c r="B24" s="118" t="s">
        <v>322</v>
      </c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69">
        <f t="shared" si="1"/>
        <v>0</v>
      </c>
      <c r="AV24" s="128">
        <f t="shared" si="4"/>
        <v>0</v>
      </c>
      <c r="AW24" s="129">
        <f t="shared" si="2"/>
        <v>0</v>
      </c>
      <c r="AX24" s="129"/>
      <c r="AY24" s="149"/>
      <c r="AZ24" s="149"/>
      <c r="BA24" s="149"/>
      <c r="BB24" s="149"/>
      <c r="BC24" s="130"/>
      <c r="BD24" s="130"/>
      <c r="BE24" s="149"/>
      <c r="BF24" s="149"/>
      <c r="BG24" s="149"/>
      <c r="BH24" s="149"/>
      <c r="BI24" s="118" t="s">
        <v>322</v>
      </c>
      <c r="BJ24" s="131">
        <f t="shared" si="3"/>
        <v>0</v>
      </c>
      <c r="BK24" s="132">
        <f t="shared" si="5"/>
        <v>0</v>
      </c>
      <c r="BL24" s="149"/>
      <c r="BM24" s="149"/>
      <c r="BN24" s="149"/>
      <c r="BO24" s="149"/>
      <c r="BP24" s="149"/>
      <c r="BQ24" s="149"/>
      <c r="BR24" s="149"/>
      <c r="BS24" s="149"/>
      <c r="BT24" s="149"/>
      <c r="BU24" s="149"/>
    </row>
    <row r="25" spans="1:73" s="133" customFormat="1" ht="25.2">
      <c r="A25" s="118"/>
      <c r="B25" s="118" t="s">
        <v>116</v>
      </c>
      <c r="C25" s="134">
        <v>0.42708333333333331</v>
      </c>
      <c r="D25" s="134">
        <v>0.42708333333333331</v>
      </c>
      <c r="E25" s="134">
        <v>0.42708333333333331</v>
      </c>
      <c r="F25" s="134">
        <v>0.42708333333333331</v>
      </c>
      <c r="G25" s="134">
        <v>0.42708333333333331</v>
      </c>
      <c r="H25" s="134">
        <v>0.42708333333333331</v>
      </c>
      <c r="I25" s="134">
        <v>0.42708333333333331</v>
      </c>
      <c r="J25" s="134">
        <v>0.42708333333333331</v>
      </c>
      <c r="K25" s="134">
        <v>0.42708333333333331</v>
      </c>
      <c r="L25" s="134">
        <v>0.42708333333333331</v>
      </c>
      <c r="M25" s="134">
        <v>0.42708333333333331</v>
      </c>
      <c r="N25" s="134">
        <v>0.42708333333333331</v>
      </c>
      <c r="O25" s="134">
        <v>0.42708333333333331</v>
      </c>
      <c r="P25" s="134">
        <v>0.42708333333333331</v>
      </c>
      <c r="Q25" s="134">
        <v>0.42708333333333331</v>
      </c>
      <c r="R25" s="134">
        <v>0.42708333333333331</v>
      </c>
      <c r="S25" s="134">
        <v>0.42708333333333331</v>
      </c>
      <c r="T25" s="134">
        <v>0.42708333333333331</v>
      </c>
      <c r="U25" s="134">
        <v>0.42708333333333331</v>
      </c>
      <c r="V25" s="134">
        <v>0.42708333333333331</v>
      </c>
      <c r="W25" s="134">
        <v>0.42708333333333331</v>
      </c>
      <c r="X25" s="134">
        <v>0.42708333333333331</v>
      </c>
      <c r="Y25" s="134">
        <v>0.42708333333333331</v>
      </c>
      <c r="Z25" s="134">
        <v>0.42708333333333331</v>
      </c>
      <c r="AA25" s="134">
        <v>0.42708333333333331</v>
      </c>
      <c r="AB25" s="134">
        <v>0.42708333333333331</v>
      </c>
      <c r="AC25" s="134">
        <v>0.42708333333333331</v>
      </c>
      <c r="AD25" s="134">
        <v>0.42708333333333331</v>
      </c>
      <c r="AE25" s="134">
        <v>0.42708333333333331</v>
      </c>
      <c r="AF25" s="134">
        <v>0.42708333333333331</v>
      </c>
      <c r="AG25" s="134">
        <v>0.42708333333333331</v>
      </c>
      <c r="AH25" s="134">
        <v>0.42708333333333331</v>
      </c>
      <c r="AI25" s="134">
        <v>0.42708333333333331</v>
      </c>
      <c r="AJ25" s="134">
        <v>0.42708333333333331</v>
      </c>
      <c r="AK25" s="134">
        <v>0.42708333333333331</v>
      </c>
      <c r="AL25" s="134">
        <v>0.42708333333333331</v>
      </c>
      <c r="AM25" s="134">
        <v>0.42708333333333331</v>
      </c>
      <c r="AN25" s="134">
        <v>0.42708333333333331</v>
      </c>
      <c r="AO25" s="134">
        <v>0.42708333333333331</v>
      </c>
      <c r="AP25" s="134">
        <v>0.42708333333333331</v>
      </c>
      <c r="AQ25" s="134">
        <v>0.42708333333333331</v>
      </c>
      <c r="AR25" s="134">
        <v>0.42708333333333331</v>
      </c>
      <c r="AS25" s="134">
        <v>0.42708333333333331</v>
      </c>
      <c r="AT25" s="134">
        <v>0.42708333333333331</v>
      </c>
      <c r="AU25" s="169">
        <f t="shared" si="1"/>
        <v>16.333333333333336</v>
      </c>
      <c r="AV25" s="128">
        <f t="shared" si="4"/>
        <v>9.0833333333333339</v>
      </c>
      <c r="AW25" s="129">
        <f t="shared" si="2"/>
        <v>545</v>
      </c>
      <c r="AX25" s="129">
        <v>20</v>
      </c>
      <c r="AY25" s="129"/>
      <c r="AZ25" s="129"/>
      <c r="BA25" s="129">
        <v>60</v>
      </c>
      <c r="BB25" s="129">
        <v>45</v>
      </c>
      <c r="BC25" s="130"/>
      <c r="BD25" s="130">
        <v>100</v>
      </c>
      <c r="BE25" s="129">
        <v>20</v>
      </c>
      <c r="BF25" s="129">
        <v>30</v>
      </c>
      <c r="BG25" s="129">
        <v>45</v>
      </c>
      <c r="BH25" s="129">
        <v>225</v>
      </c>
      <c r="BI25" s="118" t="s">
        <v>116</v>
      </c>
      <c r="BJ25" s="131">
        <f t="shared" si="3"/>
        <v>7.25</v>
      </c>
      <c r="BK25" s="132">
        <f t="shared" si="5"/>
        <v>435</v>
      </c>
      <c r="BL25" s="129">
        <v>15</v>
      </c>
      <c r="BM25" s="129">
        <v>30</v>
      </c>
      <c r="BN25" s="129">
        <v>30</v>
      </c>
      <c r="BO25" s="129">
        <v>30</v>
      </c>
      <c r="BP25" s="143">
        <v>30</v>
      </c>
      <c r="BQ25" s="129">
        <v>60</v>
      </c>
      <c r="BR25" s="129">
        <v>30</v>
      </c>
      <c r="BS25" s="129">
        <v>210</v>
      </c>
      <c r="BT25" s="129"/>
      <c r="BU25" s="129"/>
    </row>
    <row r="26" spans="1:73" s="133" customFormat="1" ht="25.2">
      <c r="A26" s="118"/>
      <c r="B26" s="118" t="s">
        <v>268</v>
      </c>
      <c r="C26" s="134"/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4"/>
      <c r="Q26" s="134"/>
      <c r="R26" s="134"/>
      <c r="S26" s="134"/>
      <c r="T26" s="134"/>
      <c r="U26" s="134"/>
      <c r="V26" s="134"/>
      <c r="W26" s="134"/>
      <c r="X26" s="134"/>
      <c r="Y26" s="134"/>
      <c r="Z26" s="134"/>
      <c r="AA26" s="134"/>
      <c r="AB26" s="134"/>
      <c r="AC26" s="134"/>
      <c r="AD26" s="134"/>
      <c r="AE26" s="134"/>
      <c r="AF26" s="134"/>
      <c r="AG26" s="134"/>
      <c r="AH26" s="134"/>
      <c r="AI26" s="134"/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69">
        <f t="shared" si="1"/>
        <v>16.333333333333336</v>
      </c>
      <c r="AV26" s="128">
        <f t="shared" si="4"/>
        <v>9.0833333333333339</v>
      </c>
      <c r="AW26" s="129">
        <f t="shared" si="2"/>
        <v>545</v>
      </c>
      <c r="AX26" s="129">
        <v>20</v>
      </c>
      <c r="AY26" s="129"/>
      <c r="AZ26" s="129"/>
      <c r="BA26" s="129">
        <v>60</v>
      </c>
      <c r="BB26" s="129">
        <v>45</v>
      </c>
      <c r="BC26" s="130"/>
      <c r="BD26" s="130">
        <v>100</v>
      </c>
      <c r="BE26" s="129">
        <v>20</v>
      </c>
      <c r="BF26" s="129">
        <v>30</v>
      </c>
      <c r="BG26" s="129">
        <v>45</v>
      </c>
      <c r="BH26" s="129">
        <v>225</v>
      </c>
      <c r="BI26" s="118" t="s">
        <v>268</v>
      </c>
      <c r="BJ26" s="131">
        <f t="shared" si="3"/>
        <v>7.25</v>
      </c>
      <c r="BK26" s="132">
        <f t="shared" si="5"/>
        <v>435</v>
      </c>
      <c r="BL26" s="129">
        <v>15</v>
      </c>
      <c r="BM26" s="129">
        <v>30</v>
      </c>
      <c r="BN26" s="129">
        <v>30</v>
      </c>
      <c r="BO26" s="129">
        <v>30</v>
      </c>
      <c r="BP26" s="143">
        <v>30</v>
      </c>
      <c r="BQ26" s="129">
        <v>60</v>
      </c>
      <c r="BR26" s="129">
        <v>30</v>
      </c>
      <c r="BS26" s="129">
        <v>210</v>
      </c>
      <c r="BT26" s="129"/>
      <c r="BU26" s="129"/>
    </row>
    <row r="27" spans="1:73" s="133" customFormat="1" ht="25.2">
      <c r="A27" s="118"/>
      <c r="B27" s="118" t="s">
        <v>117</v>
      </c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  <c r="T27" s="134"/>
      <c r="U27" s="134"/>
      <c r="V27" s="134"/>
      <c r="W27" s="134"/>
      <c r="X27" s="134"/>
      <c r="Y27" s="134"/>
      <c r="Z27" s="134"/>
      <c r="AA27" s="134"/>
      <c r="AB27" s="134"/>
      <c r="AC27" s="134"/>
      <c r="AD27" s="134"/>
      <c r="AE27" s="134"/>
      <c r="AF27" s="134"/>
      <c r="AG27" s="134"/>
      <c r="AH27" s="134"/>
      <c r="AI27" s="134"/>
      <c r="AJ27" s="134"/>
      <c r="AK27" s="134"/>
      <c r="AL27" s="134"/>
      <c r="AM27" s="134"/>
      <c r="AN27" s="134"/>
      <c r="AO27" s="134"/>
      <c r="AP27" s="134"/>
      <c r="AQ27" s="134"/>
      <c r="AR27" s="134"/>
      <c r="AS27" s="134"/>
      <c r="AT27" s="134"/>
      <c r="AU27" s="169">
        <f t="shared" si="1"/>
        <v>16.333333333333336</v>
      </c>
      <c r="AV27" s="128">
        <f t="shared" si="4"/>
        <v>9.0833333333333339</v>
      </c>
      <c r="AW27" s="129">
        <f t="shared" si="2"/>
        <v>545</v>
      </c>
      <c r="AX27" s="129">
        <v>20</v>
      </c>
      <c r="AY27" s="129"/>
      <c r="AZ27" s="129"/>
      <c r="BA27" s="129">
        <v>60</v>
      </c>
      <c r="BB27" s="129">
        <v>45</v>
      </c>
      <c r="BC27" s="130"/>
      <c r="BD27" s="130">
        <v>100</v>
      </c>
      <c r="BE27" s="129">
        <v>20</v>
      </c>
      <c r="BF27" s="129">
        <v>30</v>
      </c>
      <c r="BG27" s="129">
        <v>45</v>
      </c>
      <c r="BH27" s="129">
        <v>225</v>
      </c>
      <c r="BI27" s="118" t="s">
        <v>117</v>
      </c>
      <c r="BJ27" s="131">
        <f t="shared" si="3"/>
        <v>7.25</v>
      </c>
      <c r="BK27" s="132">
        <f t="shared" si="5"/>
        <v>435</v>
      </c>
      <c r="BL27" s="129">
        <v>15</v>
      </c>
      <c r="BM27" s="129">
        <v>30</v>
      </c>
      <c r="BN27" s="129">
        <v>30</v>
      </c>
      <c r="BO27" s="129">
        <v>30</v>
      </c>
      <c r="BP27" s="143">
        <v>30</v>
      </c>
      <c r="BQ27" s="129">
        <v>60</v>
      </c>
      <c r="BR27" s="129">
        <v>30</v>
      </c>
      <c r="BS27" s="129">
        <v>210</v>
      </c>
      <c r="BT27" s="129"/>
      <c r="BU27" s="129"/>
    </row>
    <row r="28" spans="1:73" s="133" customFormat="1" ht="25.2">
      <c r="A28" s="118"/>
      <c r="B28" s="118" t="s">
        <v>118</v>
      </c>
      <c r="C28" s="134"/>
      <c r="D28" s="134"/>
      <c r="E28" s="134"/>
      <c r="F28" s="134"/>
      <c r="G28" s="134"/>
      <c r="H28" s="134"/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  <c r="AA28" s="134"/>
      <c r="AB28" s="134"/>
      <c r="AC28" s="134"/>
      <c r="AD28" s="134"/>
      <c r="AE28" s="134"/>
      <c r="AF28" s="134"/>
      <c r="AG28" s="134"/>
      <c r="AH28" s="134"/>
      <c r="AI28" s="134"/>
      <c r="AJ28" s="134"/>
      <c r="AK28" s="134"/>
      <c r="AL28" s="134"/>
      <c r="AM28" s="134"/>
      <c r="AN28" s="134"/>
      <c r="AO28" s="134"/>
      <c r="AP28" s="134"/>
      <c r="AQ28" s="134"/>
      <c r="AR28" s="134"/>
      <c r="AS28" s="134"/>
      <c r="AT28" s="134"/>
      <c r="AU28" s="169">
        <f t="shared" si="1"/>
        <v>17.333333333333336</v>
      </c>
      <c r="AV28" s="128">
        <f t="shared" si="4"/>
        <v>9.0833333333333339</v>
      </c>
      <c r="AW28" s="129">
        <f t="shared" si="2"/>
        <v>545</v>
      </c>
      <c r="AX28" s="129">
        <v>20</v>
      </c>
      <c r="AY28" s="129"/>
      <c r="AZ28" s="129"/>
      <c r="BA28" s="129">
        <v>60</v>
      </c>
      <c r="BB28" s="129">
        <v>45</v>
      </c>
      <c r="BC28" s="130"/>
      <c r="BD28" s="130">
        <v>100</v>
      </c>
      <c r="BE28" s="129">
        <v>20</v>
      </c>
      <c r="BF28" s="129">
        <v>30</v>
      </c>
      <c r="BG28" s="129">
        <v>45</v>
      </c>
      <c r="BH28" s="129">
        <v>225</v>
      </c>
      <c r="BI28" s="118" t="s">
        <v>118</v>
      </c>
      <c r="BJ28" s="131">
        <f t="shared" si="3"/>
        <v>8.25</v>
      </c>
      <c r="BK28" s="132">
        <f t="shared" si="5"/>
        <v>495</v>
      </c>
      <c r="BL28" s="129">
        <v>15</v>
      </c>
      <c r="BM28" s="129">
        <v>30</v>
      </c>
      <c r="BN28" s="129">
        <v>30</v>
      </c>
      <c r="BO28" s="129">
        <v>30</v>
      </c>
      <c r="BP28" s="143">
        <v>90</v>
      </c>
      <c r="BQ28" s="129">
        <v>60</v>
      </c>
      <c r="BR28" s="129">
        <v>30</v>
      </c>
      <c r="BS28" s="129">
        <v>210</v>
      </c>
      <c r="BT28" s="129"/>
      <c r="BU28" s="129"/>
    </row>
    <row r="29" spans="1:73" ht="25.2">
      <c r="A29" s="152"/>
      <c r="B29" s="120" t="s">
        <v>110</v>
      </c>
      <c r="C29" s="153">
        <v>0.47222222222222199</v>
      </c>
      <c r="D29" s="153">
        <v>0.47222222222222199</v>
      </c>
      <c r="E29" s="153">
        <v>0.47222222222222199</v>
      </c>
      <c r="F29" s="153">
        <v>0.47222222222222199</v>
      </c>
      <c r="G29" s="153">
        <v>0.47222222222222199</v>
      </c>
      <c r="H29" s="153">
        <v>0.47222222222222199</v>
      </c>
      <c r="I29" s="153">
        <v>0.47222222222222199</v>
      </c>
      <c r="J29" s="153">
        <v>0.47222222222222199</v>
      </c>
      <c r="K29" s="153">
        <v>0.47222222222222199</v>
      </c>
      <c r="L29" s="153">
        <v>0.47222222222222199</v>
      </c>
      <c r="M29" s="153">
        <v>0.47222222222222199</v>
      </c>
      <c r="N29" s="153">
        <v>0.47222222222222199</v>
      </c>
      <c r="O29" s="153">
        <v>0.47222222222222199</v>
      </c>
      <c r="P29" s="153">
        <v>0.47222222222222199</v>
      </c>
      <c r="Q29" s="153">
        <v>0.47222222222222199</v>
      </c>
      <c r="R29" s="153">
        <v>0.47222222222222199</v>
      </c>
      <c r="S29" s="153">
        <v>0.47222222222222199</v>
      </c>
      <c r="T29" s="153">
        <v>0.47222222222222199</v>
      </c>
      <c r="U29" s="153">
        <v>0.47222222222222199</v>
      </c>
      <c r="V29" s="153">
        <v>0.47222222222222199</v>
      </c>
      <c r="W29" s="153">
        <v>0.47222222222222199</v>
      </c>
      <c r="X29" s="153">
        <v>0.47222222222222199</v>
      </c>
      <c r="Y29" s="153">
        <v>0.47222222222222199</v>
      </c>
      <c r="Z29" s="153">
        <v>0.47222222222222199</v>
      </c>
      <c r="AA29" s="153">
        <v>0.47222222222222199</v>
      </c>
      <c r="AB29" s="153">
        <v>0.47222222222222199</v>
      </c>
      <c r="AC29" s="153">
        <v>0.47222222222222199</v>
      </c>
      <c r="AD29" s="153">
        <v>0.47222222222222199</v>
      </c>
      <c r="AE29" s="153">
        <v>0.47222222222222199</v>
      </c>
      <c r="AF29" s="153">
        <v>0.47222222222222199</v>
      </c>
      <c r="AG29" s="153">
        <v>0.47222222222222199</v>
      </c>
      <c r="AH29" s="153">
        <v>0.47222222222222199</v>
      </c>
      <c r="AI29" s="153">
        <v>0.47222222222222199</v>
      </c>
      <c r="AJ29" s="153">
        <v>0.47222222222222199</v>
      </c>
      <c r="AK29" s="153">
        <v>0.47222222222222199</v>
      </c>
      <c r="AL29" s="153">
        <v>0.47222222222222199</v>
      </c>
      <c r="AM29" s="153">
        <v>0.47222222222222199</v>
      </c>
      <c r="AN29" s="153">
        <v>0.47222222222222199</v>
      </c>
      <c r="AO29" s="153">
        <v>0.47222222222222199</v>
      </c>
      <c r="AP29" s="153">
        <v>0.47222222222222199</v>
      </c>
      <c r="AQ29" s="153">
        <v>0.47222222222222199</v>
      </c>
      <c r="AR29" s="153">
        <v>0.47222222222222199</v>
      </c>
      <c r="AS29" s="153">
        <v>0.47222222222222199</v>
      </c>
      <c r="AT29" s="153">
        <v>0.47222222222222199</v>
      </c>
      <c r="AU29" s="169">
        <f t="shared" si="1"/>
        <v>10.75</v>
      </c>
      <c r="AV29" s="128">
        <f>SUM(AW29/60)</f>
        <v>5.5</v>
      </c>
      <c r="AW29" s="129">
        <f t="shared" si="2"/>
        <v>330</v>
      </c>
      <c r="AX29" s="129">
        <v>15</v>
      </c>
      <c r="AY29" s="149"/>
      <c r="AZ29" s="149"/>
      <c r="BA29" s="149">
        <v>45</v>
      </c>
      <c r="BB29" s="149">
        <v>15</v>
      </c>
      <c r="BC29" s="130">
        <v>65</v>
      </c>
      <c r="BD29" s="130"/>
      <c r="BE29" s="149">
        <v>30</v>
      </c>
      <c r="BF29" s="149">
        <v>20</v>
      </c>
      <c r="BG29" s="149"/>
      <c r="BH29" s="149">
        <v>140</v>
      </c>
      <c r="BI29" s="120" t="s">
        <v>110</v>
      </c>
      <c r="BJ29" s="131">
        <f>BK29/60</f>
        <v>5.25</v>
      </c>
      <c r="BK29" s="132">
        <f t="shared" si="5"/>
        <v>315</v>
      </c>
      <c r="BL29" s="149"/>
      <c r="BM29" s="149">
        <v>30</v>
      </c>
      <c r="BN29" s="149">
        <v>30</v>
      </c>
      <c r="BO29" s="149"/>
      <c r="BP29" s="149">
        <v>90</v>
      </c>
      <c r="BQ29" s="149"/>
      <c r="BR29" s="149">
        <v>45</v>
      </c>
      <c r="BS29" s="149">
        <v>60</v>
      </c>
      <c r="BT29" s="149">
        <v>30</v>
      </c>
      <c r="BU29" s="149">
        <v>30</v>
      </c>
    </row>
    <row r="30" spans="1:73" ht="25.2">
      <c r="A30" s="152"/>
      <c r="B30" s="120" t="s">
        <v>112</v>
      </c>
      <c r="C30" s="153"/>
      <c r="D30" s="153"/>
      <c r="E30" s="153"/>
      <c r="F30" s="153"/>
      <c r="G30" s="153"/>
      <c r="H30" s="153"/>
      <c r="I30" s="153"/>
      <c r="J30" s="153"/>
      <c r="K30" s="153"/>
      <c r="L30" s="153"/>
      <c r="M30" s="153"/>
      <c r="N30" s="153"/>
      <c r="O30" s="153"/>
      <c r="P30" s="153"/>
      <c r="Q30" s="153"/>
      <c r="R30" s="153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/>
      <c r="AD30" s="153"/>
      <c r="AE30" s="153"/>
      <c r="AF30" s="153"/>
      <c r="AG30" s="153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69">
        <f t="shared" si="1"/>
        <v>10.75</v>
      </c>
      <c r="AV30" s="128">
        <f t="shared" si="4"/>
        <v>5.5</v>
      </c>
      <c r="AW30" s="129">
        <f t="shared" si="2"/>
        <v>330</v>
      </c>
      <c r="AX30" s="129">
        <v>15</v>
      </c>
      <c r="AY30" s="149"/>
      <c r="AZ30" s="149"/>
      <c r="BA30" s="149">
        <v>45</v>
      </c>
      <c r="BB30" s="149">
        <v>15</v>
      </c>
      <c r="BC30" s="130">
        <v>65</v>
      </c>
      <c r="BD30" s="130"/>
      <c r="BE30" s="149">
        <v>30</v>
      </c>
      <c r="BF30" s="149">
        <v>20</v>
      </c>
      <c r="BG30" s="149"/>
      <c r="BH30" s="149">
        <v>140</v>
      </c>
      <c r="BI30" s="120" t="s">
        <v>329</v>
      </c>
      <c r="BJ30" s="131">
        <f t="shared" ref="BJ30" si="6">BK30/60</f>
        <v>5.25</v>
      </c>
      <c r="BK30" s="132">
        <f t="shared" ref="BK30" si="7">SUM(BL30:BU30)</f>
        <v>315</v>
      </c>
      <c r="BL30" s="149"/>
      <c r="BM30" s="149">
        <v>30</v>
      </c>
      <c r="BN30" s="149">
        <v>30</v>
      </c>
      <c r="BO30" s="149"/>
      <c r="BP30" s="149">
        <v>90</v>
      </c>
      <c r="BQ30" s="149"/>
      <c r="BR30" s="149">
        <v>45</v>
      </c>
      <c r="BS30" s="149">
        <v>60</v>
      </c>
      <c r="BT30" s="149">
        <v>30</v>
      </c>
      <c r="BU30" s="149">
        <v>30</v>
      </c>
    </row>
    <row r="31" spans="1:73" s="133" customFormat="1" ht="25.2">
      <c r="A31" s="118"/>
      <c r="B31" s="117" t="s">
        <v>123</v>
      </c>
      <c r="C31" s="155" t="s">
        <v>111</v>
      </c>
      <c r="D31" s="155" t="s">
        <v>111</v>
      </c>
      <c r="E31" s="155" t="s">
        <v>111</v>
      </c>
      <c r="F31" s="155" t="s">
        <v>111</v>
      </c>
      <c r="G31" s="155" t="s">
        <v>111</v>
      </c>
      <c r="H31" s="155" t="s">
        <v>111</v>
      </c>
      <c r="I31" s="155" t="s">
        <v>111</v>
      </c>
      <c r="J31" s="155" t="s">
        <v>111</v>
      </c>
      <c r="K31" s="155" t="s">
        <v>111</v>
      </c>
      <c r="L31" s="155" t="s">
        <v>111</v>
      </c>
      <c r="M31" s="155" t="s">
        <v>111</v>
      </c>
      <c r="N31" s="155" t="s">
        <v>111</v>
      </c>
      <c r="O31" s="155" t="s">
        <v>111</v>
      </c>
      <c r="P31" s="155" t="s">
        <v>111</v>
      </c>
      <c r="Q31" s="155" t="s">
        <v>111</v>
      </c>
      <c r="R31" s="155" t="s">
        <v>111</v>
      </c>
      <c r="S31" s="155" t="s">
        <v>111</v>
      </c>
      <c r="T31" s="155" t="s">
        <v>111</v>
      </c>
      <c r="U31" s="155" t="s">
        <v>111</v>
      </c>
      <c r="V31" s="155" t="s">
        <v>111</v>
      </c>
      <c r="W31" s="155" t="s">
        <v>111</v>
      </c>
      <c r="X31" s="155" t="s">
        <v>111</v>
      </c>
      <c r="Y31" s="155" t="s">
        <v>111</v>
      </c>
      <c r="Z31" s="155" t="s">
        <v>111</v>
      </c>
      <c r="AA31" s="155" t="s">
        <v>111</v>
      </c>
      <c r="AB31" s="155" t="s">
        <v>111</v>
      </c>
      <c r="AC31" s="155" t="s">
        <v>111</v>
      </c>
      <c r="AD31" s="155" t="s">
        <v>111</v>
      </c>
      <c r="AE31" s="155" t="s">
        <v>111</v>
      </c>
      <c r="AF31" s="155" t="s">
        <v>111</v>
      </c>
      <c r="AG31" s="155" t="s">
        <v>111</v>
      </c>
      <c r="AH31" s="155" t="s">
        <v>111</v>
      </c>
      <c r="AI31" s="155" t="s">
        <v>111</v>
      </c>
      <c r="AJ31" s="155" t="s">
        <v>111</v>
      </c>
      <c r="AK31" s="155" t="s">
        <v>111</v>
      </c>
      <c r="AL31" s="155" t="s">
        <v>111</v>
      </c>
      <c r="AM31" s="155" t="s">
        <v>111</v>
      </c>
      <c r="AN31" s="155" t="s">
        <v>111</v>
      </c>
      <c r="AO31" s="155" t="s">
        <v>111</v>
      </c>
      <c r="AP31" s="155" t="s">
        <v>111</v>
      </c>
      <c r="AQ31" s="155" t="s">
        <v>111</v>
      </c>
      <c r="AR31" s="155" t="s">
        <v>111</v>
      </c>
      <c r="AS31" s="155" t="s">
        <v>111</v>
      </c>
      <c r="AT31" s="155" t="s">
        <v>111</v>
      </c>
      <c r="AU31" s="169">
        <f t="shared" si="1"/>
        <v>3.25</v>
      </c>
      <c r="AV31" s="128">
        <f t="shared" si="4"/>
        <v>2</v>
      </c>
      <c r="AW31" s="129">
        <f t="shared" si="2"/>
        <v>120</v>
      </c>
      <c r="AX31" s="129"/>
      <c r="AY31" s="143"/>
      <c r="AZ31" s="143"/>
      <c r="BA31" s="143"/>
      <c r="BB31" s="143"/>
      <c r="BC31" s="130"/>
      <c r="BD31" s="130"/>
      <c r="BE31" s="143"/>
      <c r="BF31" s="143"/>
      <c r="BG31" s="143"/>
      <c r="BH31" s="143">
        <v>120</v>
      </c>
      <c r="BI31" s="117" t="s">
        <v>123</v>
      </c>
      <c r="BJ31" s="131">
        <f t="shared" si="3"/>
        <v>1.25</v>
      </c>
      <c r="BK31" s="132">
        <f t="shared" si="5"/>
        <v>75</v>
      </c>
      <c r="BL31" s="143"/>
      <c r="BM31" s="143"/>
      <c r="BN31" s="143">
        <v>45</v>
      </c>
      <c r="BO31" s="143">
        <v>30</v>
      </c>
      <c r="BP31" s="143"/>
      <c r="BQ31" s="143"/>
      <c r="BR31" s="143"/>
      <c r="BS31" s="143"/>
      <c r="BT31" s="143"/>
      <c r="BU31" s="143"/>
    </row>
    <row r="32" spans="1:73" s="133" customFormat="1" ht="25.2">
      <c r="A32" s="118"/>
      <c r="B32" s="117" t="s">
        <v>249</v>
      </c>
      <c r="C32" s="142"/>
      <c r="D32" s="155"/>
      <c r="E32" s="142">
        <v>0.63541666666666696</v>
      </c>
      <c r="F32" s="155"/>
      <c r="G32" s="155"/>
      <c r="H32" s="142">
        <v>0.63541666666666696</v>
      </c>
      <c r="I32" s="155"/>
      <c r="J32" s="142"/>
      <c r="K32" s="155"/>
      <c r="L32" s="142">
        <v>0.63541666666666696</v>
      </c>
      <c r="M32" s="155"/>
      <c r="N32" s="155"/>
      <c r="O32" s="142">
        <v>0.63541666666666696</v>
      </c>
      <c r="P32" s="155"/>
      <c r="Q32" s="142">
        <v>0.63541666666666696</v>
      </c>
      <c r="R32" s="155"/>
      <c r="S32" s="155"/>
      <c r="T32" s="142">
        <v>0.63541666666666696</v>
      </c>
      <c r="U32" s="155"/>
      <c r="V32" s="142">
        <v>0.63541666666666696</v>
      </c>
      <c r="W32" s="155"/>
      <c r="X32" s="142">
        <v>0.63541666666666696</v>
      </c>
      <c r="Y32" s="155"/>
      <c r="Z32" s="155"/>
      <c r="AA32" s="142">
        <v>0.63541666666666696</v>
      </c>
      <c r="AB32" s="155"/>
      <c r="AC32" s="142">
        <v>0.63541666666666696</v>
      </c>
      <c r="AD32" s="155"/>
      <c r="AE32" s="142">
        <v>0.63541666666666696</v>
      </c>
      <c r="AF32" s="155"/>
      <c r="AG32" s="155"/>
      <c r="AH32" s="142">
        <v>0.63541666666666696</v>
      </c>
      <c r="AI32" s="155"/>
      <c r="AJ32" s="142">
        <v>0.63541666666666696</v>
      </c>
      <c r="AK32" s="155"/>
      <c r="AL32" s="142">
        <v>0.63541666666666696</v>
      </c>
      <c r="AM32" s="155"/>
      <c r="AN32" s="155"/>
      <c r="AO32" s="142">
        <v>0.63541666666666696</v>
      </c>
      <c r="AP32" s="155"/>
      <c r="AQ32" s="142">
        <v>0.63541666666666696</v>
      </c>
      <c r="AR32" s="155"/>
      <c r="AS32" s="142">
        <v>0.63541666666666696</v>
      </c>
      <c r="AT32" s="155"/>
      <c r="AU32" s="169">
        <f t="shared" si="1"/>
        <v>2</v>
      </c>
      <c r="AV32" s="128">
        <f t="shared" si="4"/>
        <v>0</v>
      </c>
      <c r="AW32" s="129">
        <f t="shared" si="2"/>
        <v>0</v>
      </c>
      <c r="AX32" s="129"/>
      <c r="AY32" s="143"/>
      <c r="AZ32" s="143"/>
      <c r="BA32" s="143"/>
      <c r="BB32" s="143"/>
      <c r="BC32" s="130"/>
      <c r="BD32" s="130"/>
      <c r="BE32" s="143"/>
      <c r="BF32" s="143"/>
      <c r="BG32" s="143"/>
      <c r="BH32" s="143"/>
      <c r="BI32" s="117" t="s">
        <v>249</v>
      </c>
      <c r="BJ32" s="131">
        <f t="shared" si="3"/>
        <v>2</v>
      </c>
      <c r="BK32" s="132">
        <f t="shared" si="5"/>
        <v>120</v>
      </c>
      <c r="BL32" s="143"/>
      <c r="BM32" s="143">
        <v>30</v>
      </c>
      <c r="BN32" s="143"/>
      <c r="BO32" s="143">
        <v>30</v>
      </c>
      <c r="BP32" s="143"/>
      <c r="BQ32" s="143"/>
      <c r="BR32" s="143"/>
      <c r="BS32" s="143"/>
      <c r="BT32" s="143"/>
      <c r="BU32" s="143">
        <v>60</v>
      </c>
    </row>
    <row r="33" spans="1:73" s="144" customFormat="1" ht="25.2">
      <c r="A33" s="141" t="s">
        <v>598</v>
      </c>
      <c r="B33" s="118" t="s">
        <v>597</v>
      </c>
      <c r="C33" s="134">
        <v>0.25694444444444398</v>
      </c>
      <c r="D33" s="134">
        <v>0.25694444444444398</v>
      </c>
      <c r="E33" s="134">
        <v>0.25694444444444398</v>
      </c>
      <c r="F33" s="134">
        <v>0.25694444444444398</v>
      </c>
      <c r="G33" s="134">
        <v>0.25694444444444398</v>
      </c>
      <c r="H33" s="134">
        <v>0.25694444444444398</v>
      </c>
      <c r="I33" s="134">
        <v>0.25694444444444398</v>
      </c>
      <c r="J33" s="134">
        <v>0.25694444444444398</v>
      </c>
      <c r="K33" s="134">
        <v>0.25694444444444398</v>
      </c>
      <c r="L33" s="134">
        <v>0.25694444444444398</v>
      </c>
      <c r="M33" s="134">
        <v>0.25694444444444398</v>
      </c>
      <c r="N33" s="134">
        <v>0.25694444444444398</v>
      </c>
      <c r="O33" s="134">
        <v>0.25694444444444398</v>
      </c>
      <c r="P33" s="134">
        <v>0.25694444444444398</v>
      </c>
      <c r="Q33" s="134">
        <v>0.25694444444444398</v>
      </c>
      <c r="R33" s="134">
        <v>0.25694444444444398</v>
      </c>
      <c r="S33" s="134">
        <v>0.25694444444444398</v>
      </c>
      <c r="T33" s="134">
        <v>0.25694444444444398</v>
      </c>
      <c r="U33" s="134">
        <v>0.25694444444444398</v>
      </c>
      <c r="V33" s="134">
        <v>0.25694444444444398</v>
      </c>
      <c r="W33" s="134">
        <v>0.25694444444444398</v>
      </c>
      <c r="X33" s="134">
        <v>0.25694444444444398</v>
      </c>
      <c r="Y33" s="134">
        <v>0.25694444444444398</v>
      </c>
      <c r="Z33" s="134">
        <v>0.25694444444444398</v>
      </c>
      <c r="AA33" s="134">
        <v>0.25694444444444398</v>
      </c>
      <c r="AB33" s="134">
        <v>0.25694444444444398</v>
      </c>
      <c r="AC33" s="134">
        <v>0.25694444444444398</v>
      </c>
      <c r="AD33" s="134">
        <v>0.25694444444444398</v>
      </c>
      <c r="AE33" s="134">
        <v>0.25694444444444398</v>
      </c>
      <c r="AF33" s="134">
        <v>0.25694444444444398</v>
      </c>
      <c r="AG33" s="134">
        <v>0.25694444444444398</v>
      </c>
      <c r="AH33" s="134">
        <v>0.25694444444444398</v>
      </c>
      <c r="AI33" s="134">
        <v>0.25694444444444398</v>
      </c>
      <c r="AJ33" s="134">
        <v>0.25694444444444398</v>
      </c>
      <c r="AK33" s="134">
        <v>0.25694444444444398</v>
      </c>
      <c r="AL33" s="134">
        <v>0.25694444444444398</v>
      </c>
      <c r="AM33" s="134">
        <v>0.25694444444444398</v>
      </c>
      <c r="AN33" s="134">
        <v>0.25694444444444398</v>
      </c>
      <c r="AO33" s="134">
        <v>0.25694444444444398</v>
      </c>
      <c r="AP33" s="134">
        <v>0.25694444444444398</v>
      </c>
      <c r="AQ33" s="134">
        <v>0.25694444444444398</v>
      </c>
      <c r="AR33" s="134">
        <v>0.25694444444444398</v>
      </c>
      <c r="AS33" s="134">
        <v>0.25694444444444398</v>
      </c>
      <c r="AT33" s="134">
        <v>0.25694444444444398</v>
      </c>
      <c r="AU33" s="169">
        <f t="shared" si="1"/>
        <v>6.25</v>
      </c>
      <c r="AV33" s="128">
        <f t="shared" si="4"/>
        <v>2.5833333333333335</v>
      </c>
      <c r="AW33" s="129">
        <f t="shared" si="2"/>
        <v>155</v>
      </c>
      <c r="AX33" s="129">
        <v>10</v>
      </c>
      <c r="AY33" s="129"/>
      <c r="AZ33" s="129">
        <v>45</v>
      </c>
      <c r="BA33" s="129"/>
      <c r="BB33" s="129"/>
      <c r="BC33" s="130"/>
      <c r="BD33" s="130">
        <v>60</v>
      </c>
      <c r="BE33" s="129">
        <v>10</v>
      </c>
      <c r="BF33" s="129"/>
      <c r="BG33" s="129">
        <v>30</v>
      </c>
      <c r="BH33" s="129"/>
      <c r="BI33" s="118" t="s">
        <v>122</v>
      </c>
      <c r="BJ33" s="131">
        <f t="shared" si="3"/>
        <v>3.6666666666666665</v>
      </c>
      <c r="BK33" s="132">
        <f t="shared" si="5"/>
        <v>220</v>
      </c>
      <c r="BL33" s="129">
        <v>30</v>
      </c>
      <c r="BM33" s="129">
        <v>10</v>
      </c>
      <c r="BN33" s="129">
        <v>50</v>
      </c>
      <c r="BO33" s="129"/>
      <c r="BP33" s="129">
        <v>75</v>
      </c>
      <c r="BQ33" s="129"/>
      <c r="BR33" s="129">
        <v>30</v>
      </c>
      <c r="BS33" s="129"/>
      <c r="BT33" s="129">
        <v>10</v>
      </c>
      <c r="BU33" s="129">
        <v>15</v>
      </c>
    </row>
    <row r="34" spans="1:73" s="144" customFormat="1" ht="25.2">
      <c r="A34" s="141"/>
      <c r="B34" s="118" t="s">
        <v>101</v>
      </c>
      <c r="C34" s="134">
        <v>0.39583333333333298</v>
      </c>
      <c r="D34" s="134">
        <v>0.39583333333333298</v>
      </c>
      <c r="E34" s="134">
        <v>0.39583333333333298</v>
      </c>
      <c r="F34" s="134">
        <v>0.39583333333333298</v>
      </c>
      <c r="G34" s="134">
        <v>0.39583333333333298</v>
      </c>
      <c r="H34" s="134">
        <v>0.39583333333333298</v>
      </c>
      <c r="I34" s="134">
        <v>0.39583333333333298</v>
      </c>
      <c r="J34" s="134">
        <v>0.39583333333333298</v>
      </c>
      <c r="K34" s="134">
        <v>0.39583333333333298</v>
      </c>
      <c r="L34" s="134">
        <v>0.39583333333333298</v>
      </c>
      <c r="M34" s="134">
        <v>0.39583333333333298</v>
      </c>
      <c r="N34" s="134">
        <v>0.39583333333333298</v>
      </c>
      <c r="O34" s="134">
        <v>0.39583333333333298</v>
      </c>
      <c r="P34" s="134">
        <v>0.39583333333333298</v>
      </c>
      <c r="Q34" s="134">
        <v>0.39583333333333298</v>
      </c>
      <c r="R34" s="134">
        <v>0.39583333333333298</v>
      </c>
      <c r="S34" s="134">
        <v>0.39583333333333298</v>
      </c>
      <c r="T34" s="134">
        <v>0.39583333333333298</v>
      </c>
      <c r="U34" s="134">
        <v>0.39583333333333298</v>
      </c>
      <c r="V34" s="134">
        <v>0.39583333333333298</v>
      </c>
      <c r="W34" s="134">
        <v>0.39583333333333298</v>
      </c>
      <c r="X34" s="134">
        <v>0.39583333333333298</v>
      </c>
      <c r="Y34" s="134">
        <v>0.39583333333333298</v>
      </c>
      <c r="Z34" s="134">
        <v>0.39583333333333298</v>
      </c>
      <c r="AA34" s="134">
        <v>0.39583333333333298</v>
      </c>
      <c r="AB34" s="134">
        <v>0.39583333333333298</v>
      </c>
      <c r="AC34" s="134">
        <v>0.39583333333333298</v>
      </c>
      <c r="AD34" s="134">
        <v>0.39583333333333298</v>
      </c>
      <c r="AE34" s="134">
        <v>0.39583333333333298</v>
      </c>
      <c r="AF34" s="134">
        <v>0.39583333333333298</v>
      </c>
      <c r="AG34" s="134">
        <v>0.39583333333333298</v>
      </c>
      <c r="AH34" s="134">
        <v>0.39583333333333298</v>
      </c>
      <c r="AI34" s="134">
        <v>0.39583333333333298</v>
      </c>
      <c r="AJ34" s="134">
        <v>0.39583333333333298</v>
      </c>
      <c r="AK34" s="134">
        <v>0.39583333333333298</v>
      </c>
      <c r="AL34" s="134">
        <v>0.39583333333333298</v>
      </c>
      <c r="AM34" s="134">
        <v>0.39583333333333298</v>
      </c>
      <c r="AN34" s="134">
        <v>0.39583333333333298</v>
      </c>
      <c r="AO34" s="134">
        <v>0.39583333333333298</v>
      </c>
      <c r="AP34" s="134">
        <v>0.39583333333333298</v>
      </c>
      <c r="AQ34" s="134">
        <v>0.39583333333333298</v>
      </c>
      <c r="AR34" s="134">
        <v>0.39583333333333298</v>
      </c>
      <c r="AS34" s="134">
        <v>0.39583333333333298</v>
      </c>
      <c r="AT34" s="134">
        <v>0.39583333333333298</v>
      </c>
      <c r="AU34" s="169">
        <f t="shared" si="1"/>
        <v>7.0833333333333339</v>
      </c>
      <c r="AV34" s="128">
        <f t="shared" si="4"/>
        <v>3.3333333333333335</v>
      </c>
      <c r="AW34" s="129">
        <f t="shared" si="2"/>
        <v>200</v>
      </c>
      <c r="AX34" s="129">
        <v>120</v>
      </c>
      <c r="AY34" s="129"/>
      <c r="AZ34" s="129"/>
      <c r="BA34" s="129"/>
      <c r="BB34" s="129"/>
      <c r="BC34" s="130">
        <v>40</v>
      </c>
      <c r="BD34" s="130"/>
      <c r="BE34" s="129">
        <v>10</v>
      </c>
      <c r="BF34" s="129">
        <v>30</v>
      </c>
      <c r="BG34" s="129"/>
      <c r="BH34" s="129"/>
      <c r="BI34" s="118" t="s">
        <v>101</v>
      </c>
      <c r="BJ34" s="131">
        <f t="shared" si="3"/>
        <v>3.75</v>
      </c>
      <c r="BK34" s="132">
        <f t="shared" si="5"/>
        <v>225</v>
      </c>
      <c r="BL34" s="129"/>
      <c r="BM34" s="129">
        <v>30</v>
      </c>
      <c r="BN34" s="129">
        <v>30</v>
      </c>
      <c r="BO34" s="129"/>
      <c r="BP34" s="129">
        <v>45</v>
      </c>
      <c r="BQ34" s="129">
        <v>120</v>
      </c>
      <c r="BR34" s="129"/>
      <c r="BS34" s="129"/>
      <c r="BT34" s="129"/>
      <c r="BU34" s="129"/>
    </row>
    <row r="35" spans="1:73" s="144" customFormat="1" ht="25.2">
      <c r="A35" s="141"/>
      <c r="B35" s="123" t="s">
        <v>121</v>
      </c>
      <c r="C35" s="134">
        <v>0.47222222222222199</v>
      </c>
      <c r="D35" s="134">
        <v>0.47222222222222199</v>
      </c>
      <c r="E35" s="134">
        <v>0.47222222222222199</v>
      </c>
      <c r="F35" s="134">
        <v>0.47222222222222199</v>
      </c>
      <c r="G35" s="134">
        <v>0.47222222222222199</v>
      </c>
      <c r="H35" s="134">
        <v>0.47222222222222199</v>
      </c>
      <c r="I35" s="134">
        <v>0.47222222222222199</v>
      </c>
      <c r="J35" s="134">
        <v>0.47222222222222199</v>
      </c>
      <c r="K35" s="134">
        <v>0.47222222222222199</v>
      </c>
      <c r="L35" s="134">
        <v>0.47222222222222199</v>
      </c>
      <c r="M35" s="134">
        <v>0.47222222222222199</v>
      </c>
      <c r="N35" s="134">
        <v>0.47222222222222199</v>
      </c>
      <c r="O35" s="134">
        <v>0.47222222222222199</v>
      </c>
      <c r="P35" s="134">
        <v>0.47222222222222199</v>
      </c>
      <c r="Q35" s="134">
        <v>0.47222222222222199</v>
      </c>
      <c r="R35" s="134">
        <v>0.47222222222222199</v>
      </c>
      <c r="S35" s="134">
        <v>0.47222222222222199</v>
      </c>
      <c r="T35" s="134">
        <v>0.47222222222222199</v>
      </c>
      <c r="U35" s="134">
        <v>0.47222222222222199</v>
      </c>
      <c r="V35" s="134">
        <v>0.47222222222222199</v>
      </c>
      <c r="W35" s="134">
        <v>0.47222222222222199</v>
      </c>
      <c r="X35" s="134">
        <v>0.47222222222222199</v>
      </c>
      <c r="Y35" s="134">
        <v>0.47222222222222199</v>
      </c>
      <c r="Z35" s="134">
        <v>0.47222222222222199</v>
      </c>
      <c r="AA35" s="134">
        <v>0.47222222222222199</v>
      </c>
      <c r="AB35" s="134">
        <v>0.47222222222222199</v>
      </c>
      <c r="AC35" s="134">
        <v>0.47222222222222199</v>
      </c>
      <c r="AD35" s="134">
        <v>0.47222222222222199</v>
      </c>
      <c r="AE35" s="134">
        <v>0.47222222222222199</v>
      </c>
      <c r="AF35" s="134">
        <v>0.47222222222222199</v>
      </c>
      <c r="AG35" s="134">
        <v>0.47222222222222199</v>
      </c>
      <c r="AH35" s="134">
        <v>0.47222222222222199</v>
      </c>
      <c r="AI35" s="134">
        <v>0.47222222222222199</v>
      </c>
      <c r="AJ35" s="134">
        <v>0.47222222222222199</v>
      </c>
      <c r="AK35" s="134">
        <v>0.47222222222222199</v>
      </c>
      <c r="AL35" s="134">
        <v>0.47222222222222199</v>
      </c>
      <c r="AM35" s="134">
        <v>0.47222222222222199</v>
      </c>
      <c r="AN35" s="134">
        <v>0.47222222222222199</v>
      </c>
      <c r="AO35" s="134">
        <v>0.47222222222222199</v>
      </c>
      <c r="AP35" s="134">
        <v>0.47222222222222199</v>
      </c>
      <c r="AQ35" s="134">
        <v>0.47222222222222199</v>
      </c>
      <c r="AR35" s="134">
        <v>0.47222222222222199</v>
      </c>
      <c r="AS35" s="134">
        <v>0.47222222222222199</v>
      </c>
      <c r="AT35" s="134">
        <v>0.47222222222222199</v>
      </c>
      <c r="AU35" s="169">
        <f t="shared" si="1"/>
        <v>7</v>
      </c>
      <c r="AV35" s="128">
        <f t="shared" si="4"/>
        <v>2.9166666666666665</v>
      </c>
      <c r="AW35" s="129">
        <f t="shared" si="2"/>
        <v>175</v>
      </c>
      <c r="AX35" s="129">
        <v>20</v>
      </c>
      <c r="AY35" s="129"/>
      <c r="AZ35" s="129">
        <v>15</v>
      </c>
      <c r="BA35" s="129">
        <v>45</v>
      </c>
      <c r="BB35" s="129">
        <v>15</v>
      </c>
      <c r="BC35" s="130">
        <v>40</v>
      </c>
      <c r="BD35" s="130"/>
      <c r="BE35" s="129">
        <v>10</v>
      </c>
      <c r="BF35" s="129">
        <v>30</v>
      </c>
      <c r="BG35" s="129"/>
      <c r="BH35" s="129"/>
      <c r="BI35" s="123" t="s">
        <v>121</v>
      </c>
      <c r="BJ35" s="131">
        <f t="shared" si="3"/>
        <v>4.083333333333333</v>
      </c>
      <c r="BK35" s="132">
        <f t="shared" si="5"/>
        <v>245</v>
      </c>
      <c r="BL35" s="129"/>
      <c r="BM35" s="129">
        <v>10</v>
      </c>
      <c r="BN35" s="129">
        <v>40</v>
      </c>
      <c r="BO35" s="129"/>
      <c r="BP35" s="129">
        <v>45</v>
      </c>
      <c r="BQ35" s="129"/>
      <c r="BR35" s="129">
        <v>30</v>
      </c>
      <c r="BS35" s="129">
        <v>80</v>
      </c>
      <c r="BT35" s="129">
        <v>10</v>
      </c>
      <c r="BU35" s="129">
        <v>30</v>
      </c>
    </row>
    <row r="36" spans="1:73" s="144" customFormat="1" ht="25.2">
      <c r="A36" s="141"/>
      <c r="B36" s="117" t="s">
        <v>323</v>
      </c>
      <c r="C36" s="134"/>
      <c r="D36" s="134"/>
      <c r="E36" s="134"/>
      <c r="F36" s="134"/>
      <c r="G36" s="134"/>
      <c r="H36" s="134"/>
      <c r="I36" s="134"/>
      <c r="J36" s="134"/>
      <c r="K36" s="134"/>
      <c r="L36" s="134"/>
      <c r="M36" s="134"/>
      <c r="N36" s="134"/>
      <c r="O36" s="134">
        <v>0.58333333333333337</v>
      </c>
      <c r="P36" s="134">
        <v>0.58333333333333337</v>
      </c>
      <c r="Q36" s="134">
        <v>0.58333333333333337</v>
      </c>
      <c r="R36" s="134">
        <v>0.58333333333333337</v>
      </c>
      <c r="S36" s="134">
        <v>0.58333333333333337</v>
      </c>
      <c r="T36" s="134">
        <v>0.58333333333333337</v>
      </c>
      <c r="U36" s="134">
        <v>0.58333333333333337</v>
      </c>
      <c r="V36" s="134">
        <v>0.58333333333333337</v>
      </c>
      <c r="W36" s="134">
        <v>0.58333333333333337</v>
      </c>
      <c r="X36" s="134">
        <v>0.58333333333333337</v>
      </c>
      <c r="Y36" s="134">
        <v>0.58333333333333337</v>
      </c>
      <c r="Z36" s="134">
        <v>0.58333333333333337</v>
      </c>
      <c r="AA36" s="134">
        <v>0.58333333333333337</v>
      </c>
      <c r="AB36" s="134">
        <v>0.58333333333333337</v>
      </c>
      <c r="AC36" s="134">
        <v>0.58333333333333337</v>
      </c>
      <c r="AD36" s="134">
        <v>0.58333333333333337</v>
      </c>
      <c r="AE36" s="134">
        <v>0.58333333333333337</v>
      </c>
      <c r="AF36" s="134">
        <v>0.58333333333333337</v>
      </c>
      <c r="AG36" s="134">
        <v>0.58333333333333337</v>
      </c>
      <c r="AH36" s="134">
        <v>0.58333333333333337</v>
      </c>
      <c r="AI36" s="134">
        <v>0.58333333333333337</v>
      </c>
      <c r="AJ36" s="134">
        <v>0.58333333333333337</v>
      </c>
      <c r="AK36" s="134">
        <v>0.58333333333333337</v>
      </c>
      <c r="AL36" s="134">
        <v>0.58333333333333337</v>
      </c>
      <c r="AM36" s="134">
        <v>0.58333333333333337</v>
      </c>
      <c r="AN36" s="134">
        <v>0.58333333333333337</v>
      </c>
      <c r="AO36" s="134">
        <v>0.58333333333333337</v>
      </c>
      <c r="AP36" s="134">
        <v>0.58333333333333337</v>
      </c>
      <c r="AQ36" s="134">
        <v>0.58333333333333337</v>
      </c>
      <c r="AR36" s="134">
        <v>0.58333333333333337</v>
      </c>
      <c r="AS36" s="134">
        <v>0.58333333333333337</v>
      </c>
      <c r="AT36" s="134">
        <v>0.58333333333333337</v>
      </c>
      <c r="AU36" s="169">
        <f t="shared" si="1"/>
        <v>4.583333333333333</v>
      </c>
      <c r="AV36" s="128">
        <f t="shared" si="4"/>
        <v>2.75</v>
      </c>
      <c r="AW36" s="129">
        <f t="shared" si="2"/>
        <v>165</v>
      </c>
      <c r="AX36" s="129">
        <v>10</v>
      </c>
      <c r="AY36" s="129"/>
      <c r="AZ36" s="129"/>
      <c r="BA36" s="129"/>
      <c r="BB36" s="129"/>
      <c r="BC36" s="130">
        <v>30</v>
      </c>
      <c r="BD36" s="130"/>
      <c r="BE36" s="129">
        <v>15</v>
      </c>
      <c r="BF36" s="140">
        <v>20</v>
      </c>
      <c r="BG36" s="140"/>
      <c r="BH36" s="129">
        <f>1.5*60</f>
        <v>90</v>
      </c>
      <c r="BI36" s="117" t="s">
        <v>323</v>
      </c>
      <c r="BJ36" s="131">
        <f t="shared" si="3"/>
        <v>1.8333333333333333</v>
      </c>
      <c r="BK36" s="132">
        <f t="shared" si="5"/>
        <v>110</v>
      </c>
      <c r="BL36" s="129">
        <v>15</v>
      </c>
      <c r="BM36" s="129">
        <v>15</v>
      </c>
      <c r="BN36" s="140">
        <v>15</v>
      </c>
      <c r="BO36" s="129">
        <v>15</v>
      </c>
      <c r="BP36" s="129">
        <v>20</v>
      </c>
      <c r="BQ36" s="129"/>
      <c r="BR36" s="140">
        <v>30</v>
      </c>
      <c r="BS36" s="140"/>
      <c r="BT36" s="129"/>
      <c r="BU36" s="129"/>
    </row>
    <row r="37" spans="1:73" s="144" customFormat="1" ht="25.2">
      <c r="A37" s="141"/>
      <c r="B37" s="117" t="s">
        <v>250</v>
      </c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56">
        <v>0.66666666666666663</v>
      </c>
      <c r="Q37" s="141"/>
      <c r="R37" s="141"/>
      <c r="S37" s="156">
        <v>0.66666666666666663</v>
      </c>
      <c r="T37" s="141"/>
      <c r="U37" s="156">
        <v>0.66666666666666663</v>
      </c>
      <c r="V37" s="141"/>
      <c r="W37" s="156">
        <v>0.66666666666666663</v>
      </c>
      <c r="X37" s="141"/>
      <c r="Y37" s="141"/>
      <c r="Z37" s="156">
        <v>0.66666666666666663</v>
      </c>
      <c r="AA37" s="141"/>
      <c r="AB37" s="156">
        <v>0.66666666666666663</v>
      </c>
      <c r="AC37" s="141"/>
      <c r="AD37" s="156">
        <v>0.66666666666666663</v>
      </c>
      <c r="AE37" s="141"/>
      <c r="AF37" s="141"/>
      <c r="AG37" s="156">
        <v>0.66666666666666663</v>
      </c>
      <c r="AH37" s="141"/>
      <c r="AI37" s="156">
        <v>0.66666666666666663</v>
      </c>
      <c r="AJ37" s="141"/>
      <c r="AK37" s="156">
        <v>0.66666666666666663</v>
      </c>
      <c r="AL37" s="141"/>
      <c r="AM37" s="141"/>
      <c r="AN37" s="156">
        <v>0.66666666666666663</v>
      </c>
      <c r="AO37" s="141"/>
      <c r="AP37" s="156">
        <v>0.66666666666666663</v>
      </c>
      <c r="AQ37" s="141"/>
      <c r="AR37" s="156">
        <v>0.66666666666666663</v>
      </c>
      <c r="AS37" s="141"/>
      <c r="AT37" s="141"/>
      <c r="AU37" s="169">
        <f t="shared" si="1"/>
        <v>4</v>
      </c>
      <c r="AV37" s="128">
        <f t="shared" si="4"/>
        <v>4</v>
      </c>
      <c r="AW37" s="129">
        <f t="shared" si="2"/>
        <v>240</v>
      </c>
      <c r="AX37" s="129"/>
      <c r="AY37" s="129"/>
      <c r="AZ37" s="129"/>
      <c r="BA37" s="129"/>
      <c r="BB37" s="129"/>
      <c r="BC37" s="130"/>
      <c r="BD37" s="130"/>
      <c r="BE37" s="129"/>
      <c r="BF37" s="140"/>
      <c r="BG37" s="140">
        <v>240</v>
      </c>
      <c r="BH37" s="129"/>
      <c r="BI37" s="117" t="s">
        <v>250</v>
      </c>
      <c r="BJ37" s="131">
        <f t="shared" si="3"/>
        <v>0</v>
      </c>
      <c r="BK37" s="132">
        <f t="shared" si="5"/>
        <v>0</v>
      </c>
      <c r="BL37" s="129"/>
      <c r="BM37" s="129"/>
      <c r="BN37" s="140"/>
      <c r="BO37" s="129"/>
      <c r="BP37" s="129"/>
      <c r="BQ37" s="129"/>
      <c r="BR37" s="141"/>
      <c r="BS37" s="140"/>
      <c r="BT37" s="129"/>
      <c r="BU37" s="129"/>
    </row>
    <row r="38" spans="1:73" s="144" customFormat="1" ht="25.2">
      <c r="A38" s="141"/>
      <c r="B38" s="117" t="s">
        <v>328</v>
      </c>
      <c r="C38" s="142"/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2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6"/>
      <c r="AG38" s="156"/>
      <c r="AH38" s="156"/>
      <c r="AI38" s="156"/>
      <c r="AJ38" s="156"/>
      <c r="AK38" s="156"/>
      <c r="AL38" s="156"/>
      <c r="AM38" s="156"/>
      <c r="AN38" s="156"/>
      <c r="AO38" s="156"/>
      <c r="AP38" s="156"/>
      <c r="AQ38" s="156"/>
      <c r="AR38" s="156"/>
      <c r="AS38" s="156"/>
      <c r="AT38" s="156"/>
      <c r="AU38" s="169">
        <f t="shared" si="1"/>
        <v>8.6</v>
      </c>
      <c r="AV38" s="128">
        <f t="shared" si="4"/>
        <v>8.1</v>
      </c>
      <c r="AW38" s="129">
        <f>7.6*60+BF38</f>
        <v>486</v>
      </c>
      <c r="AX38" s="129"/>
      <c r="AY38" s="129"/>
      <c r="AZ38" s="129"/>
      <c r="BA38" s="129"/>
      <c r="BB38" s="129"/>
      <c r="BC38" s="130"/>
      <c r="BD38" s="130"/>
      <c r="BE38" s="129"/>
      <c r="BF38" s="140">
        <v>30</v>
      </c>
      <c r="BG38" s="140"/>
      <c r="BH38" s="129"/>
      <c r="BI38" s="117" t="s">
        <v>324</v>
      </c>
      <c r="BJ38" s="131">
        <f t="shared" si="3"/>
        <v>0.5</v>
      </c>
      <c r="BK38" s="132">
        <f t="shared" si="5"/>
        <v>30</v>
      </c>
      <c r="BL38" s="129"/>
      <c r="BM38" s="129"/>
      <c r="BN38" s="140"/>
      <c r="BO38" s="129"/>
      <c r="BP38" s="129"/>
      <c r="BQ38" s="129"/>
      <c r="BR38" s="140">
        <v>30</v>
      </c>
      <c r="BS38" s="140"/>
      <c r="BT38" s="129"/>
      <c r="BU38" s="129"/>
    </row>
    <row r="39" spans="1:73" ht="25.2">
      <c r="A39" s="152"/>
      <c r="B39" s="124" t="s">
        <v>248</v>
      </c>
      <c r="C39" s="157">
        <f t="shared" ref="C39:AT39" si="8">COUNTA(C2:C37)</f>
        <v>13</v>
      </c>
      <c r="D39" s="157">
        <f t="shared" si="8"/>
        <v>14</v>
      </c>
      <c r="E39" s="157">
        <f t="shared" si="8"/>
        <v>13</v>
      </c>
      <c r="F39" s="157">
        <f t="shared" si="8"/>
        <v>14</v>
      </c>
      <c r="G39" s="157">
        <f t="shared" si="8"/>
        <v>13</v>
      </c>
      <c r="H39" s="157">
        <f t="shared" si="8"/>
        <v>15</v>
      </c>
      <c r="I39" s="157">
        <f t="shared" si="8"/>
        <v>13</v>
      </c>
      <c r="J39" s="157">
        <f t="shared" si="8"/>
        <v>13</v>
      </c>
      <c r="K39" s="157">
        <f t="shared" si="8"/>
        <v>14</v>
      </c>
      <c r="L39" s="157">
        <f t="shared" si="8"/>
        <v>13</v>
      </c>
      <c r="M39" s="157">
        <f t="shared" si="8"/>
        <v>14</v>
      </c>
      <c r="N39" s="157">
        <f t="shared" si="8"/>
        <v>13</v>
      </c>
      <c r="O39" s="157">
        <f t="shared" si="8"/>
        <v>15</v>
      </c>
      <c r="P39" s="157">
        <f t="shared" si="8"/>
        <v>16</v>
      </c>
      <c r="Q39" s="157">
        <f t="shared" si="8"/>
        <v>14</v>
      </c>
      <c r="R39" s="157">
        <f t="shared" si="8"/>
        <v>15</v>
      </c>
      <c r="S39" s="157">
        <f t="shared" si="8"/>
        <v>15</v>
      </c>
      <c r="T39" s="157">
        <f t="shared" si="8"/>
        <v>16</v>
      </c>
      <c r="U39" s="157">
        <f t="shared" si="8"/>
        <v>15</v>
      </c>
      <c r="V39" s="157">
        <f t="shared" si="8"/>
        <v>15</v>
      </c>
      <c r="W39" s="157">
        <f t="shared" si="8"/>
        <v>16</v>
      </c>
      <c r="X39" s="157">
        <f t="shared" si="8"/>
        <v>14</v>
      </c>
      <c r="Y39" s="157">
        <f t="shared" si="8"/>
        <v>15</v>
      </c>
      <c r="Z39" s="157">
        <f t="shared" si="8"/>
        <v>15</v>
      </c>
      <c r="AA39" s="157">
        <f t="shared" si="8"/>
        <v>16</v>
      </c>
      <c r="AB39" s="157">
        <f t="shared" si="8"/>
        <v>15</v>
      </c>
      <c r="AC39" s="157">
        <f t="shared" si="8"/>
        <v>15</v>
      </c>
      <c r="AD39" s="157">
        <f t="shared" si="8"/>
        <v>16</v>
      </c>
      <c r="AE39" s="157">
        <f t="shared" si="8"/>
        <v>14</v>
      </c>
      <c r="AF39" s="157">
        <f t="shared" si="8"/>
        <v>15</v>
      </c>
      <c r="AG39" s="157">
        <f t="shared" si="8"/>
        <v>15</v>
      </c>
      <c r="AH39" s="157">
        <f t="shared" si="8"/>
        <v>16</v>
      </c>
      <c r="AI39" s="157">
        <f t="shared" si="8"/>
        <v>15</v>
      </c>
      <c r="AJ39" s="157">
        <f t="shared" si="8"/>
        <v>15</v>
      </c>
      <c r="AK39" s="157">
        <f t="shared" si="8"/>
        <v>16</v>
      </c>
      <c r="AL39" s="157">
        <f t="shared" si="8"/>
        <v>14</v>
      </c>
      <c r="AM39" s="157">
        <f t="shared" si="8"/>
        <v>15</v>
      </c>
      <c r="AN39" s="157">
        <f t="shared" si="8"/>
        <v>15</v>
      </c>
      <c r="AO39" s="157">
        <f t="shared" si="8"/>
        <v>16</v>
      </c>
      <c r="AP39" s="157">
        <f t="shared" si="8"/>
        <v>15</v>
      </c>
      <c r="AQ39" s="157">
        <f t="shared" si="8"/>
        <v>15</v>
      </c>
      <c r="AR39" s="157">
        <f t="shared" si="8"/>
        <v>16</v>
      </c>
      <c r="AS39" s="157">
        <f t="shared" si="8"/>
        <v>14</v>
      </c>
      <c r="AT39" s="157">
        <f t="shared" si="8"/>
        <v>15</v>
      </c>
      <c r="AU39" s="170">
        <f>SUM(AU2:AU38)</f>
        <v>311.76666666666671</v>
      </c>
      <c r="AV39" s="158">
        <f>SUM(AW39:BH39)</f>
        <v>20566</v>
      </c>
      <c r="AW39" s="166">
        <f>SUM(AW2:AW38)</f>
        <v>10511</v>
      </c>
      <c r="AX39" s="159">
        <f>SUM(AX2:AX38)</f>
        <v>1080</v>
      </c>
      <c r="AY39" s="159">
        <f t="shared" ref="AY39:BE39" si="9">SUM(AY2:AY37)</f>
        <v>450</v>
      </c>
      <c r="AZ39" s="159">
        <f t="shared" si="9"/>
        <v>475</v>
      </c>
      <c r="BA39" s="159">
        <f t="shared" si="9"/>
        <v>815</v>
      </c>
      <c r="BB39" s="159">
        <f t="shared" si="9"/>
        <v>365</v>
      </c>
      <c r="BC39" s="159">
        <f t="shared" si="9"/>
        <v>785</v>
      </c>
      <c r="BD39" s="159">
        <f t="shared" si="9"/>
        <v>1255</v>
      </c>
      <c r="BE39" s="159">
        <f t="shared" si="9"/>
        <v>585</v>
      </c>
      <c r="BF39" s="159">
        <f>SUM(BF2:BF38)</f>
        <v>605</v>
      </c>
      <c r="BG39" s="159">
        <f>SUM(BG2:BG37)</f>
        <v>1170</v>
      </c>
      <c r="BH39" s="159">
        <f>SUM(BH2:BH37)</f>
        <v>2470</v>
      </c>
      <c r="BI39" s="124" t="s">
        <v>248</v>
      </c>
      <c r="BK39" s="160">
        <f>SUM(BL39:BU39)</f>
        <v>7620</v>
      </c>
      <c r="BL39" s="159">
        <f t="shared" ref="BL39:BQ39" si="10">SUM(BL2:BL37)</f>
        <v>410</v>
      </c>
      <c r="BM39" s="159">
        <f t="shared" si="10"/>
        <v>520</v>
      </c>
      <c r="BN39" s="159">
        <f t="shared" si="10"/>
        <v>885</v>
      </c>
      <c r="BO39" s="159">
        <f t="shared" si="10"/>
        <v>340</v>
      </c>
      <c r="BP39" s="159">
        <f t="shared" si="10"/>
        <v>1575</v>
      </c>
      <c r="BQ39" s="159">
        <f t="shared" si="10"/>
        <v>435</v>
      </c>
      <c r="BR39" s="159">
        <f>SUM(BR2:BR38)</f>
        <v>915</v>
      </c>
      <c r="BS39" s="159">
        <f>SUM(BS2:BS37)</f>
        <v>1720</v>
      </c>
      <c r="BT39" s="159">
        <f>SUM(BT2:BT37)</f>
        <v>400</v>
      </c>
      <c r="BU39" s="159">
        <f>SUM(BU2:BU37)</f>
        <v>420</v>
      </c>
    </row>
    <row r="40" spans="1:73" ht="25.2">
      <c r="A40" s="152"/>
      <c r="B40" s="124" t="s">
        <v>247</v>
      </c>
      <c r="AU40" s="171" t="s">
        <v>333</v>
      </c>
      <c r="AV40" s="158">
        <f>SUM(AV2:AV38)</f>
        <v>176.85</v>
      </c>
      <c r="AW40" s="161">
        <f>AW39/60</f>
        <v>175.18333333333334</v>
      </c>
      <c r="AX40" s="161">
        <f t="shared" ref="AX40:BH40" si="11">AX39/60</f>
        <v>18</v>
      </c>
      <c r="AY40" s="161">
        <f t="shared" si="11"/>
        <v>7.5</v>
      </c>
      <c r="AZ40" s="161">
        <f t="shared" si="11"/>
        <v>7.916666666666667</v>
      </c>
      <c r="BA40" s="161">
        <f t="shared" si="11"/>
        <v>13.583333333333334</v>
      </c>
      <c r="BB40" s="161">
        <f t="shared" si="11"/>
        <v>6.083333333333333</v>
      </c>
      <c r="BC40" s="161">
        <f t="shared" si="11"/>
        <v>13.083333333333334</v>
      </c>
      <c r="BD40" s="161">
        <f t="shared" si="11"/>
        <v>20.916666666666668</v>
      </c>
      <c r="BE40" s="161">
        <f t="shared" si="11"/>
        <v>9.75</v>
      </c>
      <c r="BF40" s="161">
        <f t="shared" si="11"/>
        <v>10.083333333333334</v>
      </c>
      <c r="BG40" s="161">
        <f t="shared" si="11"/>
        <v>19.5</v>
      </c>
      <c r="BH40" s="161">
        <f t="shared" si="11"/>
        <v>41.166666666666664</v>
      </c>
      <c r="BI40" s="124" t="s">
        <v>247</v>
      </c>
      <c r="BK40" s="160">
        <f>SUM(BL40:BU40)</f>
        <v>127</v>
      </c>
      <c r="BL40" s="161">
        <f t="shared" ref="BL40:BU40" si="12">BL39/60</f>
        <v>6.833333333333333</v>
      </c>
      <c r="BM40" s="161">
        <f t="shared" si="12"/>
        <v>8.6666666666666661</v>
      </c>
      <c r="BN40" s="161">
        <f t="shared" si="12"/>
        <v>14.75</v>
      </c>
      <c r="BO40" s="161">
        <f t="shared" si="12"/>
        <v>5.666666666666667</v>
      </c>
      <c r="BP40" s="161">
        <f t="shared" si="12"/>
        <v>26.25</v>
      </c>
      <c r="BQ40" s="161">
        <f t="shared" si="12"/>
        <v>7.25</v>
      </c>
      <c r="BR40" s="161">
        <f t="shared" si="12"/>
        <v>15.25</v>
      </c>
      <c r="BS40" s="161">
        <f t="shared" si="12"/>
        <v>28.666666666666668</v>
      </c>
      <c r="BT40" s="161">
        <f t="shared" si="12"/>
        <v>6.666666666666667</v>
      </c>
      <c r="BU40" s="161">
        <f t="shared" si="12"/>
        <v>7</v>
      </c>
    </row>
    <row r="41" spans="1:73" ht="25.2">
      <c r="A41" s="152"/>
      <c r="B41" s="167" t="s">
        <v>246</v>
      </c>
      <c r="AU41" s="171" t="s">
        <v>332</v>
      </c>
      <c r="AV41" s="172">
        <f>AV40/7.6</f>
        <v>23.269736842105264</v>
      </c>
      <c r="AW41" s="173">
        <f t="shared" ref="AW41:BH41" si="13">AW40/7.5</f>
        <v>23.357777777777777</v>
      </c>
      <c r="AX41" s="173">
        <f t="shared" si="13"/>
        <v>2.4</v>
      </c>
      <c r="AY41" s="173">
        <f t="shared" si="13"/>
        <v>1</v>
      </c>
      <c r="AZ41" s="173">
        <f t="shared" si="13"/>
        <v>1.0555555555555556</v>
      </c>
      <c r="BA41" s="173">
        <f t="shared" si="13"/>
        <v>1.8111111111111111</v>
      </c>
      <c r="BB41" s="173">
        <f t="shared" si="13"/>
        <v>0.81111111111111112</v>
      </c>
      <c r="BC41" s="174">
        <f t="shared" si="13"/>
        <v>1.7444444444444445</v>
      </c>
      <c r="BD41" s="174">
        <f t="shared" si="13"/>
        <v>2.7888888888888892</v>
      </c>
      <c r="BE41" s="173">
        <f t="shared" si="13"/>
        <v>1.3</v>
      </c>
      <c r="BF41" s="173">
        <f t="shared" si="13"/>
        <v>1.3444444444444446</v>
      </c>
      <c r="BG41" s="174">
        <f t="shared" si="13"/>
        <v>2.6</v>
      </c>
      <c r="BH41" s="174">
        <f t="shared" si="13"/>
        <v>5.4888888888888889</v>
      </c>
      <c r="BI41" s="175" t="s">
        <v>246</v>
      </c>
      <c r="BK41" s="160">
        <f>SUM(BL41:BU41)</f>
        <v>16.933333333333334</v>
      </c>
      <c r="BL41" s="173">
        <f t="shared" ref="BL41:BU41" si="14">BL40/7.5</f>
        <v>0.91111111111111109</v>
      </c>
      <c r="BM41" s="173">
        <f t="shared" si="14"/>
        <v>1.1555555555555554</v>
      </c>
      <c r="BN41" s="173">
        <f t="shared" si="14"/>
        <v>1.9666666666666666</v>
      </c>
      <c r="BO41" s="173">
        <f t="shared" si="14"/>
        <v>0.75555555555555565</v>
      </c>
      <c r="BP41" s="173">
        <f t="shared" si="14"/>
        <v>3.5</v>
      </c>
      <c r="BQ41" s="173">
        <f t="shared" si="14"/>
        <v>0.96666666666666667</v>
      </c>
      <c r="BR41" s="173">
        <f t="shared" si="14"/>
        <v>2.0333333333333332</v>
      </c>
      <c r="BS41" s="173">
        <f t="shared" si="14"/>
        <v>3.8222222222222224</v>
      </c>
      <c r="BT41" s="173">
        <f t="shared" si="14"/>
        <v>0.88888888888888895</v>
      </c>
      <c r="BU41" s="173">
        <f t="shared" si="14"/>
        <v>0.93333333333333335</v>
      </c>
    </row>
    <row r="42" spans="1:73" ht="25.2">
      <c r="A42" s="152" t="s">
        <v>325</v>
      </c>
      <c r="B42" s="167" t="s">
        <v>246</v>
      </c>
      <c r="AU42" s="176">
        <f>AU39/7.6</f>
        <v>41.021929824561411</v>
      </c>
      <c r="AV42" s="177">
        <f>AV41+BK41</f>
        <v>40.203070175438597</v>
      </c>
      <c r="AW42" s="161"/>
      <c r="AX42" s="161"/>
      <c r="AY42" s="161"/>
      <c r="AZ42" s="161"/>
      <c r="BA42" s="161"/>
      <c r="BB42" s="161"/>
      <c r="BC42" s="161"/>
      <c r="BD42" s="161"/>
      <c r="BE42" s="161"/>
      <c r="BF42" s="161"/>
      <c r="BG42" s="161"/>
      <c r="BH42" s="161"/>
      <c r="BI42" s="147"/>
      <c r="BJ42" s="152"/>
      <c r="BK42" s="152"/>
      <c r="BL42" s="161"/>
      <c r="BM42" s="161"/>
      <c r="BN42" s="161"/>
      <c r="BO42" s="161"/>
      <c r="BP42" s="161"/>
      <c r="BQ42" s="161"/>
      <c r="BR42" s="161"/>
      <c r="BS42" s="161"/>
      <c r="BT42" s="161"/>
      <c r="BU42" s="161"/>
    </row>
    <row r="43" spans="1:73">
      <c r="B43" s="125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25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</row>
    <row r="44" spans="1:73"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L44" s="162"/>
      <c r="BM44" s="162">
        <f>(3*7.5+7.6)*60</f>
        <v>1806</v>
      </c>
      <c r="BN44" s="162">
        <f>BM44/37</f>
        <v>48.810810810810814</v>
      </c>
      <c r="BO44" s="162"/>
      <c r="BP44" s="162"/>
      <c r="BQ44" s="162"/>
      <c r="BR44" s="162"/>
      <c r="BS44" s="162"/>
      <c r="BT44" s="162"/>
      <c r="BU44" s="162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09375" defaultRowHeight="15.6"/>
  <cols>
    <col min="1" max="1" width="14.33203125" style="16" customWidth="1"/>
    <col min="2" max="2" width="19.109375" style="16" customWidth="1"/>
    <col min="3" max="8" width="21.6640625" style="13" customWidth="1"/>
    <col min="9" max="16384" width="9.10937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274</v>
      </c>
      <c r="C7" s="20" t="s">
        <v>274</v>
      </c>
      <c r="D7" s="20" t="s">
        <v>274</v>
      </c>
      <c r="E7" s="20" t="s">
        <v>274</v>
      </c>
      <c r="F7" s="20" t="s">
        <v>274</v>
      </c>
      <c r="G7" s="20" t="s">
        <v>274</v>
      </c>
      <c r="H7" s="20" t="s">
        <v>274</v>
      </c>
    </row>
    <row r="8" spans="1:8">
      <c r="A8" s="19" t="s">
        <v>99</v>
      </c>
      <c r="B8" s="20" t="s">
        <v>274</v>
      </c>
      <c r="C8" s="22" t="s">
        <v>275</v>
      </c>
      <c r="D8" s="20" t="s">
        <v>274</v>
      </c>
      <c r="E8" s="22"/>
      <c r="F8" s="20" t="s">
        <v>274</v>
      </c>
      <c r="G8" s="20" t="s">
        <v>274</v>
      </c>
      <c r="H8" s="20" t="s">
        <v>274</v>
      </c>
    </row>
    <row r="9" spans="1:8">
      <c r="A9" s="19" t="s">
        <v>101</v>
      </c>
      <c r="B9" s="14"/>
      <c r="C9" s="14"/>
      <c r="D9" s="11" t="s">
        <v>272</v>
      </c>
      <c r="E9" s="14"/>
      <c r="F9" s="11" t="s">
        <v>272</v>
      </c>
      <c r="G9" s="11" t="s">
        <v>272</v>
      </c>
      <c r="H9" s="14"/>
    </row>
    <row r="10" spans="1:8">
      <c r="A10" s="19" t="s">
        <v>102</v>
      </c>
      <c r="B10" s="20" t="s">
        <v>274</v>
      </c>
      <c r="C10" s="20" t="s">
        <v>274</v>
      </c>
      <c r="D10" s="20" t="s">
        <v>274</v>
      </c>
      <c r="E10" s="20" t="s">
        <v>274</v>
      </c>
      <c r="F10" s="20" t="s">
        <v>274</v>
      </c>
      <c r="G10" s="20" t="s">
        <v>274</v>
      </c>
      <c r="H10" s="20" t="s">
        <v>274</v>
      </c>
    </row>
    <row r="11" spans="1:8">
      <c r="A11" s="19" t="s">
        <v>103</v>
      </c>
      <c r="B11" s="20" t="s">
        <v>274</v>
      </c>
      <c r="C11" s="20" t="s">
        <v>274</v>
      </c>
      <c r="D11" s="20" t="s">
        <v>274</v>
      </c>
      <c r="E11" s="20" t="s">
        <v>274</v>
      </c>
      <c r="F11" s="20" t="s">
        <v>274</v>
      </c>
      <c r="G11" s="20" t="s">
        <v>274</v>
      </c>
      <c r="H11" s="20" t="s">
        <v>274</v>
      </c>
    </row>
    <row r="12" spans="1:8">
      <c r="A12" s="19" t="s">
        <v>104</v>
      </c>
      <c r="B12" s="11" t="s">
        <v>272</v>
      </c>
      <c r="C12" s="11" t="s">
        <v>272</v>
      </c>
      <c r="D12" s="11" t="s">
        <v>272</v>
      </c>
      <c r="E12" s="11" t="s">
        <v>272</v>
      </c>
      <c r="F12" s="11" t="s">
        <v>272</v>
      </c>
      <c r="G12" s="11" t="s">
        <v>272</v>
      </c>
      <c r="H12" s="11" t="s">
        <v>272</v>
      </c>
    </row>
    <row r="13" spans="1:8">
      <c r="A13" s="19" t="s">
        <v>105</v>
      </c>
      <c r="B13" s="11" t="s">
        <v>272</v>
      </c>
      <c r="C13" s="11" t="s">
        <v>272</v>
      </c>
      <c r="D13" s="11" t="s">
        <v>272</v>
      </c>
      <c r="E13" s="11" t="s">
        <v>272</v>
      </c>
      <c r="F13" s="11" t="s">
        <v>272</v>
      </c>
      <c r="G13" s="11" t="s">
        <v>272</v>
      </c>
      <c r="H13" s="11" t="s">
        <v>272</v>
      </c>
    </row>
    <row r="14" spans="1:8">
      <c r="A14" s="19" t="s">
        <v>251</v>
      </c>
      <c r="B14" s="20" t="s">
        <v>274</v>
      </c>
      <c r="C14" s="20" t="s">
        <v>274</v>
      </c>
      <c r="D14" s="20" t="s">
        <v>274</v>
      </c>
      <c r="E14" s="20" t="s">
        <v>274</v>
      </c>
      <c r="F14" s="20" t="s">
        <v>274</v>
      </c>
      <c r="G14" s="20" t="s">
        <v>274</v>
      </c>
      <c r="H14" s="20" t="s">
        <v>274</v>
      </c>
    </row>
    <row r="15" spans="1:8">
      <c r="A15" s="19" t="s">
        <v>106</v>
      </c>
      <c r="B15" s="11" t="s">
        <v>272</v>
      </c>
      <c r="C15" s="11" t="s">
        <v>272</v>
      </c>
      <c r="D15" s="11" t="s">
        <v>272</v>
      </c>
      <c r="E15" s="11" t="s">
        <v>272</v>
      </c>
      <c r="F15" s="11" t="s">
        <v>272</v>
      </c>
      <c r="G15" s="11" t="s">
        <v>272</v>
      </c>
      <c r="H15" s="11" t="s">
        <v>272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272</v>
      </c>
      <c r="C17" s="11" t="s">
        <v>272</v>
      </c>
      <c r="D17" s="11" t="s">
        <v>272</v>
      </c>
      <c r="E17" s="11" t="s">
        <v>272</v>
      </c>
      <c r="F17" s="11" t="s">
        <v>272</v>
      </c>
      <c r="G17" s="11" t="s">
        <v>272</v>
      </c>
      <c r="H17" s="11" t="s">
        <v>272</v>
      </c>
    </row>
    <row r="18" spans="1:8">
      <c r="A18" s="19" t="s">
        <v>110</v>
      </c>
      <c r="B18" s="20" t="s">
        <v>274</v>
      </c>
      <c r="C18" s="20" t="s">
        <v>274</v>
      </c>
      <c r="D18" s="20" t="s">
        <v>274</v>
      </c>
      <c r="E18" s="20" t="s">
        <v>274</v>
      </c>
      <c r="F18" s="20" t="s">
        <v>274</v>
      </c>
      <c r="G18" s="20" t="s">
        <v>274</v>
      </c>
      <c r="H18" s="20" t="s">
        <v>274</v>
      </c>
    </row>
    <row r="19" spans="1:8">
      <c r="A19" s="19" t="s">
        <v>112</v>
      </c>
      <c r="B19" s="22"/>
      <c r="C19" s="20" t="s">
        <v>274</v>
      </c>
      <c r="D19" s="22"/>
      <c r="E19" s="20" t="s">
        <v>274</v>
      </c>
      <c r="F19" s="22"/>
      <c r="G19" s="22"/>
      <c r="H19" s="20" t="s">
        <v>274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272</v>
      </c>
      <c r="C21" s="11" t="s">
        <v>272</v>
      </c>
      <c r="D21" s="11" t="s">
        <v>272</v>
      </c>
      <c r="E21" s="11" t="s">
        <v>272</v>
      </c>
      <c r="F21" s="11" t="s">
        <v>272</v>
      </c>
      <c r="G21" s="11" t="s">
        <v>272</v>
      </c>
      <c r="H21" s="11" t="s">
        <v>272</v>
      </c>
    </row>
    <row r="22" spans="1:8">
      <c r="A22" s="19" t="s">
        <v>116</v>
      </c>
      <c r="B22" s="20" t="s">
        <v>274</v>
      </c>
      <c r="C22" s="20" t="s">
        <v>274</v>
      </c>
      <c r="D22" s="20" t="s">
        <v>274</v>
      </c>
      <c r="E22" s="20" t="s">
        <v>274</v>
      </c>
      <c r="F22" s="20" t="s">
        <v>274</v>
      </c>
      <c r="G22" s="20" t="s">
        <v>274</v>
      </c>
      <c r="H22" s="20" t="s">
        <v>274</v>
      </c>
    </row>
    <row r="23" spans="1:8">
      <c r="A23" s="19" t="s">
        <v>115</v>
      </c>
      <c r="B23" s="20" t="s">
        <v>274</v>
      </c>
      <c r="C23" s="20" t="s">
        <v>274</v>
      </c>
      <c r="D23" s="20" t="s">
        <v>274</v>
      </c>
      <c r="E23" s="20" t="s">
        <v>274</v>
      </c>
      <c r="F23" s="20" t="s">
        <v>274</v>
      </c>
      <c r="G23" s="20" t="s">
        <v>274</v>
      </c>
      <c r="H23" s="20" t="s">
        <v>274</v>
      </c>
    </row>
    <row r="24" spans="1:8">
      <c r="A24" s="19" t="s">
        <v>119</v>
      </c>
      <c r="B24" s="11" t="s">
        <v>272</v>
      </c>
      <c r="C24" s="11" t="s">
        <v>272</v>
      </c>
      <c r="D24" s="11" t="s">
        <v>272</v>
      </c>
      <c r="E24" s="11" t="s">
        <v>272</v>
      </c>
      <c r="F24" s="11" t="s">
        <v>272</v>
      </c>
      <c r="G24" s="11" t="s">
        <v>272</v>
      </c>
      <c r="H24" s="11" t="s">
        <v>272</v>
      </c>
    </row>
    <row r="25" spans="1:8">
      <c r="A25" s="19" t="s">
        <v>120</v>
      </c>
      <c r="B25" s="11" t="s">
        <v>272</v>
      </c>
      <c r="C25" s="14"/>
      <c r="D25" s="11" t="s">
        <v>272</v>
      </c>
      <c r="E25" s="14"/>
      <c r="F25" s="11" t="s">
        <v>272</v>
      </c>
      <c r="G25" s="14"/>
      <c r="H25" s="11" t="s">
        <v>272</v>
      </c>
    </row>
    <row r="26" spans="1:8">
      <c r="A26" s="19" t="s">
        <v>121</v>
      </c>
      <c r="B26" s="11" t="s">
        <v>272</v>
      </c>
      <c r="C26" s="11" t="s">
        <v>272</v>
      </c>
      <c r="D26" s="11" t="s">
        <v>272</v>
      </c>
      <c r="E26" s="11" t="s">
        <v>272</v>
      </c>
      <c r="F26" s="11" t="s">
        <v>272</v>
      </c>
      <c r="G26" s="11" t="s">
        <v>272</v>
      </c>
      <c r="H26" s="11" t="s">
        <v>272</v>
      </c>
    </row>
    <row r="27" spans="1:8">
      <c r="A27" s="19" t="s">
        <v>122</v>
      </c>
      <c r="B27" s="22"/>
      <c r="C27" s="11" t="s">
        <v>272</v>
      </c>
      <c r="D27" s="22"/>
      <c r="E27" s="22"/>
      <c r="F27" s="22"/>
      <c r="G27" s="11" t="s">
        <v>272</v>
      </c>
      <c r="H27" s="22"/>
    </row>
    <row r="28" spans="1:8">
      <c r="A28" s="19" t="s">
        <v>123</v>
      </c>
      <c r="B28" s="14" t="s">
        <v>273</v>
      </c>
      <c r="C28" s="22"/>
      <c r="D28" s="14" t="s">
        <v>273</v>
      </c>
      <c r="E28" s="14" t="s">
        <v>273</v>
      </c>
      <c r="F28" s="14" t="s">
        <v>273</v>
      </c>
      <c r="G28" s="22"/>
      <c r="H28" s="14" t="s">
        <v>273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249</v>
      </c>
      <c r="B30" s="11" t="s">
        <v>272</v>
      </c>
      <c r="C30" s="11" t="s">
        <v>272</v>
      </c>
      <c r="D30" s="11" t="s">
        <v>272</v>
      </c>
      <c r="E30" s="11" t="s">
        <v>272</v>
      </c>
      <c r="F30" s="11" t="s">
        <v>272</v>
      </c>
      <c r="G30" s="11" t="s">
        <v>272</v>
      </c>
      <c r="H30" s="11" t="s">
        <v>272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899999999999999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899999999999999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272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273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7</vt:i4>
      </vt:variant>
    </vt:vector>
  </HeadingPairs>
  <TitlesOfParts>
    <vt:vector size="28" baseType="lpstr">
      <vt:lpstr>PP</vt:lpstr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Tao Zhou</cp:lastModifiedBy>
  <cp:lastPrinted>2026-01-08T03:32:44Z</cp:lastPrinted>
  <dcterms:created xsi:type="dcterms:W3CDTF">2022-11-29T04:04:11Z</dcterms:created>
  <dcterms:modified xsi:type="dcterms:W3CDTF">2026-10-25T01:30:53Z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