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SeventhSemester\ResearchAssistant\"/>
    </mc:Choice>
  </mc:AlternateContent>
  <xr:revisionPtr revIDLastSave="0" documentId="13_ncr:1_{BB94B31C-D00B-49BD-AE61-4B1CCDE96F0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Variables selecccionadas " sheetId="2" r:id="rId1"/>
    <sheet name="Stock de aprendizaje individual" sheetId="3" r:id="rId2"/>
    <sheet name="Stock de aprendizaje Organiz." sheetId="4" r:id="rId3"/>
    <sheet name="Enseñanza Individual" sheetId="5" r:id="rId4"/>
    <sheet name="Enseñanza Colectiva" sheetId="6" r:id="rId5"/>
    <sheet name="Orientación exploratoria" sheetId="8" r:id="rId6"/>
    <sheet name="Orientacion explotadora" sheetId="7" r:id="rId7"/>
  </sheets>
  <definedNames>
    <definedName name="_xlnm._FilterDatabase" localSheetId="4" hidden="1">'Enseñanza Colectiva'!$M$90:$S$90</definedName>
    <definedName name="_xlnm._FilterDatabase" localSheetId="3" hidden="1">'Enseñanza Individual'!$M$62:$S$62</definedName>
    <definedName name="_xlnm._FilterDatabase" localSheetId="5" hidden="1">'Orientación exploratoria'!$M$145:$S$145</definedName>
    <definedName name="_xlnm._FilterDatabase" localSheetId="6" hidden="1">'Orientacion explotadora'!$M$118:$S$118</definedName>
    <definedName name="_xlnm._FilterDatabase" localSheetId="1" hidden="1">'Stock de aprendizaje individual'!$M$35:$S$35</definedName>
    <definedName name="_xlnm._FilterDatabase" localSheetId="2" hidden="1">'Stock de aprendizaje Organiz.'!$M$62:$S$62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0" i="7" l="1"/>
  <c r="Q120" i="7"/>
  <c r="R120" i="7"/>
  <c r="P121" i="7"/>
  <c r="Q121" i="7"/>
  <c r="R121" i="7"/>
  <c r="P122" i="7"/>
  <c r="Q122" i="7"/>
  <c r="R122" i="7"/>
  <c r="P123" i="7"/>
  <c r="Q123" i="7"/>
  <c r="R123" i="7"/>
  <c r="P124" i="7"/>
  <c r="Q124" i="7"/>
  <c r="R124" i="7"/>
  <c r="P125" i="7"/>
  <c r="Q125" i="7"/>
  <c r="R125" i="7"/>
  <c r="P126" i="7"/>
  <c r="Q126" i="7"/>
  <c r="R126" i="7"/>
  <c r="P127" i="7"/>
  <c r="Q127" i="7"/>
  <c r="R127" i="7"/>
  <c r="P128" i="7"/>
  <c r="Q128" i="7"/>
  <c r="R128" i="7"/>
  <c r="P129" i="7"/>
  <c r="Q129" i="7"/>
  <c r="R129" i="7"/>
  <c r="P130" i="7"/>
  <c r="Q130" i="7"/>
  <c r="R130" i="7"/>
  <c r="P131" i="7"/>
  <c r="Q131" i="7"/>
  <c r="R131" i="7"/>
  <c r="P132" i="7"/>
  <c r="Q132" i="7"/>
  <c r="R132" i="7"/>
  <c r="P133" i="7"/>
  <c r="Q133" i="7"/>
  <c r="R133" i="7"/>
  <c r="P134" i="7"/>
  <c r="Q134" i="7"/>
  <c r="R134" i="7"/>
  <c r="P135" i="7"/>
  <c r="Q135" i="7"/>
  <c r="R135" i="7"/>
  <c r="P136" i="7"/>
  <c r="Q136" i="7"/>
  <c r="R136" i="7"/>
  <c r="P137" i="7"/>
  <c r="Q137" i="7"/>
  <c r="R137" i="7"/>
  <c r="P138" i="7"/>
  <c r="Q138" i="7"/>
  <c r="R138" i="7"/>
  <c r="P139" i="7"/>
  <c r="Q139" i="7"/>
  <c r="R139" i="7"/>
  <c r="P140" i="7"/>
  <c r="Q140" i="7"/>
  <c r="R140" i="7"/>
  <c r="P141" i="7"/>
  <c r="Q141" i="7"/>
  <c r="R141" i="7"/>
  <c r="R119" i="7"/>
  <c r="Q119" i="7"/>
  <c r="P119" i="7"/>
  <c r="P92" i="7"/>
  <c r="Q92" i="7"/>
  <c r="R92" i="7"/>
  <c r="P93" i="7"/>
  <c r="Q93" i="7"/>
  <c r="R93" i="7"/>
  <c r="P94" i="7"/>
  <c r="Q94" i="7"/>
  <c r="R94" i="7"/>
  <c r="P95" i="7"/>
  <c r="Q95" i="7"/>
  <c r="R95" i="7"/>
  <c r="P96" i="7"/>
  <c r="Q96" i="7"/>
  <c r="R96" i="7"/>
  <c r="P97" i="7"/>
  <c r="Q97" i="7"/>
  <c r="R97" i="7"/>
  <c r="P98" i="7"/>
  <c r="Q98" i="7"/>
  <c r="R98" i="7"/>
  <c r="P99" i="7"/>
  <c r="Q99" i="7"/>
  <c r="R99" i="7"/>
  <c r="P100" i="7"/>
  <c r="Q100" i="7"/>
  <c r="R100" i="7"/>
  <c r="P101" i="7"/>
  <c r="Q101" i="7"/>
  <c r="R101" i="7"/>
  <c r="P102" i="7"/>
  <c r="Q102" i="7"/>
  <c r="R102" i="7"/>
  <c r="P103" i="7"/>
  <c r="Q103" i="7"/>
  <c r="R103" i="7"/>
  <c r="P104" i="7"/>
  <c r="Q104" i="7"/>
  <c r="R104" i="7"/>
  <c r="P105" i="7"/>
  <c r="Q105" i="7"/>
  <c r="R105" i="7"/>
  <c r="P106" i="7"/>
  <c r="Q106" i="7"/>
  <c r="R106" i="7"/>
  <c r="P107" i="7"/>
  <c r="Q107" i="7"/>
  <c r="R107" i="7"/>
  <c r="P108" i="7"/>
  <c r="Q108" i="7"/>
  <c r="R108" i="7"/>
  <c r="P109" i="7"/>
  <c r="Q109" i="7"/>
  <c r="R109" i="7"/>
  <c r="P110" i="7"/>
  <c r="Q110" i="7"/>
  <c r="R110" i="7"/>
  <c r="P111" i="7"/>
  <c r="Q111" i="7"/>
  <c r="R111" i="7"/>
  <c r="P112" i="7"/>
  <c r="Q112" i="7"/>
  <c r="R112" i="7"/>
  <c r="P113" i="7"/>
  <c r="Q113" i="7"/>
  <c r="R113" i="7"/>
  <c r="R91" i="7"/>
  <c r="Q91" i="7"/>
  <c r="P91" i="7"/>
  <c r="P64" i="7"/>
  <c r="Q64" i="7"/>
  <c r="R64" i="7"/>
  <c r="P65" i="7"/>
  <c r="Q65" i="7"/>
  <c r="R65" i="7"/>
  <c r="P66" i="7"/>
  <c r="Q66" i="7"/>
  <c r="R66" i="7"/>
  <c r="P67" i="7"/>
  <c r="Q67" i="7"/>
  <c r="R67" i="7"/>
  <c r="P68" i="7"/>
  <c r="Q68" i="7"/>
  <c r="R68" i="7"/>
  <c r="P69" i="7"/>
  <c r="Q69" i="7"/>
  <c r="R69" i="7"/>
  <c r="P70" i="7"/>
  <c r="Q70" i="7"/>
  <c r="R70" i="7"/>
  <c r="P71" i="7"/>
  <c r="Q71" i="7"/>
  <c r="R71" i="7"/>
  <c r="P72" i="7"/>
  <c r="Q72" i="7"/>
  <c r="R72" i="7"/>
  <c r="P73" i="7"/>
  <c r="Q73" i="7"/>
  <c r="R73" i="7"/>
  <c r="P74" i="7"/>
  <c r="Q74" i="7"/>
  <c r="R74" i="7"/>
  <c r="P75" i="7"/>
  <c r="Q75" i="7"/>
  <c r="R75" i="7"/>
  <c r="P76" i="7"/>
  <c r="Q76" i="7"/>
  <c r="R76" i="7"/>
  <c r="P77" i="7"/>
  <c r="Q77" i="7"/>
  <c r="R77" i="7"/>
  <c r="P78" i="7"/>
  <c r="Q78" i="7"/>
  <c r="R78" i="7"/>
  <c r="P79" i="7"/>
  <c r="Q79" i="7"/>
  <c r="R79" i="7"/>
  <c r="P80" i="7"/>
  <c r="Q80" i="7"/>
  <c r="R80" i="7"/>
  <c r="P81" i="7"/>
  <c r="Q81" i="7"/>
  <c r="R81" i="7"/>
  <c r="P82" i="7"/>
  <c r="Q82" i="7"/>
  <c r="R82" i="7"/>
  <c r="P83" i="7"/>
  <c r="Q83" i="7"/>
  <c r="R83" i="7"/>
  <c r="P84" i="7"/>
  <c r="Q84" i="7"/>
  <c r="R84" i="7"/>
  <c r="P85" i="7"/>
  <c r="Q85" i="7"/>
  <c r="R85" i="7"/>
  <c r="R63" i="7"/>
  <c r="Q63" i="7"/>
  <c r="P63" i="7"/>
  <c r="P36" i="7"/>
  <c r="Q36" i="7"/>
  <c r="R36" i="7"/>
  <c r="P37" i="7"/>
  <c r="Q37" i="7"/>
  <c r="R37" i="7"/>
  <c r="P38" i="7"/>
  <c r="Q38" i="7"/>
  <c r="R38" i="7"/>
  <c r="P39" i="7"/>
  <c r="Q39" i="7"/>
  <c r="R39" i="7"/>
  <c r="P40" i="7"/>
  <c r="Q40" i="7"/>
  <c r="R40" i="7"/>
  <c r="P41" i="7"/>
  <c r="Q41" i="7"/>
  <c r="R41" i="7"/>
  <c r="P42" i="7"/>
  <c r="Q42" i="7"/>
  <c r="R42" i="7"/>
  <c r="P43" i="7"/>
  <c r="Q43" i="7"/>
  <c r="R43" i="7"/>
  <c r="P44" i="7"/>
  <c r="Q44" i="7"/>
  <c r="R44" i="7"/>
  <c r="P45" i="7"/>
  <c r="Q45" i="7"/>
  <c r="R45" i="7"/>
  <c r="P46" i="7"/>
  <c r="Q46" i="7"/>
  <c r="R46" i="7"/>
  <c r="P47" i="7"/>
  <c r="Q47" i="7"/>
  <c r="R47" i="7"/>
  <c r="P48" i="7"/>
  <c r="Q48" i="7"/>
  <c r="R48" i="7"/>
  <c r="P49" i="7"/>
  <c r="Q49" i="7"/>
  <c r="R49" i="7"/>
  <c r="P50" i="7"/>
  <c r="Q50" i="7"/>
  <c r="R50" i="7"/>
  <c r="P51" i="7"/>
  <c r="Q51" i="7"/>
  <c r="R51" i="7"/>
  <c r="P52" i="7"/>
  <c r="Q52" i="7"/>
  <c r="R52" i="7"/>
  <c r="P53" i="7"/>
  <c r="Q53" i="7"/>
  <c r="R53" i="7"/>
  <c r="P54" i="7"/>
  <c r="Q54" i="7"/>
  <c r="R54" i="7"/>
  <c r="P55" i="7"/>
  <c r="Q55" i="7"/>
  <c r="R55" i="7"/>
  <c r="P56" i="7"/>
  <c r="Q56" i="7"/>
  <c r="R56" i="7"/>
  <c r="P57" i="7"/>
  <c r="Q57" i="7"/>
  <c r="R57" i="7"/>
  <c r="R35" i="7"/>
  <c r="Q35" i="7"/>
  <c r="P35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P27" i="7"/>
  <c r="Q27" i="7"/>
  <c r="R27" i="7"/>
  <c r="P28" i="7"/>
  <c r="Q28" i="7"/>
  <c r="R28" i="7"/>
  <c r="P29" i="7"/>
  <c r="Q29" i="7"/>
  <c r="R29" i="7"/>
  <c r="R7" i="7"/>
  <c r="Q7" i="7"/>
  <c r="P7" i="7"/>
  <c r="P147" i="8"/>
  <c r="Q147" i="8"/>
  <c r="R147" i="8"/>
  <c r="P148" i="8"/>
  <c r="Q148" i="8"/>
  <c r="R148" i="8"/>
  <c r="P149" i="8"/>
  <c r="Q149" i="8"/>
  <c r="R149" i="8"/>
  <c r="P150" i="8"/>
  <c r="Q150" i="8"/>
  <c r="R150" i="8"/>
  <c r="P151" i="8"/>
  <c r="Q151" i="8"/>
  <c r="R151" i="8"/>
  <c r="P152" i="8"/>
  <c r="Q152" i="8"/>
  <c r="R152" i="8"/>
  <c r="P153" i="8"/>
  <c r="Q153" i="8"/>
  <c r="R153" i="8"/>
  <c r="P154" i="8"/>
  <c r="Q154" i="8"/>
  <c r="R154" i="8"/>
  <c r="P155" i="8"/>
  <c r="Q155" i="8"/>
  <c r="R155" i="8"/>
  <c r="P156" i="8"/>
  <c r="Q156" i="8"/>
  <c r="R156" i="8"/>
  <c r="P157" i="8"/>
  <c r="Q157" i="8"/>
  <c r="R157" i="8"/>
  <c r="P158" i="8"/>
  <c r="Q158" i="8"/>
  <c r="R158" i="8"/>
  <c r="P159" i="8"/>
  <c r="Q159" i="8"/>
  <c r="R159" i="8"/>
  <c r="P160" i="8"/>
  <c r="Q160" i="8"/>
  <c r="R160" i="8"/>
  <c r="P161" i="8"/>
  <c r="Q161" i="8"/>
  <c r="R161" i="8"/>
  <c r="P162" i="8"/>
  <c r="Q162" i="8"/>
  <c r="R162" i="8"/>
  <c r="P163" i="8"/>
  <c r="Q163" i="8"/>
  <c r="R163" i="8"/>
  <c r="P164" i="8"/>
  <c r="Q164" i="8"/>
  <c r="R164" i="8"/>
  <c r="P165" i="8"/>
  <c r="Q165" i="8"/>
  <c r="R165" i="8"/>
  <c r="P166" i="8"/>
  <c r="Q166" i="8"/>
  <c r="R166" i="8"/>
  <c r="P167" i="8"/>
  <c r="Q167" i="8"/>
  <c r="R167" i="8"/>
  <c r="P168" i="8"/>
  <c r="Q168" i="8"/>
  <c r="R168" i="8"/>
  <c r="R146" i="8"/>
  <c r="Q146" i="8"/>
  <c r="P146" i="8"/>
  <c r="P119" i="8"/>
  <c r="Q119" i="8"/>
  <c r="R119" i="8"/>
  <c r="P120" i="8"/>
  <c r="Q120" i="8"/>
  <c r="R120" i="8"/>
  <c r="P121" i="8"/>
  <c r="Q121" i="8"/>
  <c r="R121" i="8"/>
  <c r="P122" i="8"/>
  <c r="Q122" i="8"/>
  <c r="R122" i="8"/>
  <c r="P123" i="8"/>
  <c r="Q123" i="8"/>
  <c r="R123" i="8"/>
  <c r="P124" i="8"/>
  <c r="Q124" i="8"/>
  <c r="R124" i="8"/>
  <c r="P125" i="8"/>
  <c r="Q125" i="8"/>
  <c r="R125" i="8"/>
  <c r="P126" i="8"/>
  <c r="Q126" i="8"/>
  <c r="R126" i="8"/>
  <c r="P127" i="8"/>
  <c r="Q127" i="8"/>
  <c r="R127" i="8"/>
  <c r="P128" i="8"/>
  <c r="Q128" i="8"/>
  <c r="R128" i="8"/>
  <c r="P129" i="8"/>
  <c r="Q129" i="8"/>
  <c r="R129" i="8"/>
  <c r="P130" i="8"/>
  <c r="Q130" i="8"/>
  <c r="R130" i="8"/>
  <c r="P131" i="8"/>
  <c r="Q131" i="8"/>
  <c r="R131" i="8"/>
  <c r="P132" i="8"/>
  <c r="Q132" i="8"/>
  <c r="R132" i="8"/>
  <c r="P133" i="8"/>
  <c r="Q133" i="8"/>
  <c r="R133" i="8"/>
  <c r="P134" i="8"/>
  <c r="Q134" i="8"/>
  <c r="R134" i="8"/>
  <c r="P135" i="8"/>
  <c r="Q135" i="8"/>
  <c r="R135" i="8"/>
  <c r="P136" i="8"/>
  <c r="Q136" i="8"/>
  <c r="R136" i="8"/>
  <c r="P137" i="8"/>
  <c r="Q137" i="8"/>
  <c r="R137" i="8"/>
  <c r="P138" i="8"/>
  <c r="Q138" i="8"/>
  <c r="R138" i="8"/>
  <c r="P139" i="8"/>
  <c r="Q139" i="8"/>
  <c r="R139" i="8"/>
  <c r="P140" i="8"/>
  <c r="Q140" i="8"/>
  <c r="R140" i="8"/>
  <c r="R118" i="8"/>
  <c r="Q118" i="8"/>
  <c r="P118" i="8"/>
  <c r="P91" i="8"/>
  <c r="Q91" i="8"/>
  <c r="R91" i="8"/>
  <c r="P92" i="8"/>
  <c r="Q92" i="8"/>
  <c r="R92" i="8"/>
  <c r="P93" i="8"/>
  <c r="Q93" i="8"/>
  <c r="R93" i="8"/>
  <c r="P94" i="8"/>
  <c r="Q94" i="8"/>
  <c r="R94" i="8"/>
  <c r="P95" i="8"/>
  <c r="Q95" i="8"/>
  <c r="R95" i="8"/>
  <c r="P96" i="8"/>
  <c r="Q96" i="8"/>
  <c r="R96" i="8"/>
  <c r="P97" i="8"/>
  <c r="Q97" i="8"/>
  <c r="R97" i="8"/>
  <c r="P98" i="8"/>
  <c r="Q98" i="8"/>
  <c r="R98" i="8"/>
  <c r="P99" i="8"/>
  <c r="Q99" i="8"/>
  <c r="R99" i="8"/>
  <c r="P100" i="8"/>
  <c r="Q100" i="8"/>
  <c r="R100" i="8"/>
  <c r="P101" i="8"/>
  <c r="Q101" i="8"/>
  <c r="R101" i="8"/>
  <c r="P102" i="8"/>
  <c r="Q102" i="8"/>
  <c r="R102" i="8"/>
  <c r="P103" i="8"/>
  <c r="Q103" i="8"/>
  <c r="R103" i="8"/>
  <c r="P104" i="8"/>
  <c r="Q104" i="8"/>
  <c r="R104" i="8"/>
  <c r="P105" i="8"/>
  <c r="Q105" i="8"/>
  <c r="R105" i="8"/>
  <c r="P106" i="8"/>
  <c r="Q106" i="8"/>
  <c r="R106" i="8"/>
  <c r="P107" i="8"/>
  <c r="Q107" i="8"/>
  <c r="R107" i="8"/>
  <c r="P108" i="8"/>
  <c r="Q108" i="8"/>
  <c r="R108" i="8"/>
  <c r="P109" i="8"/>
  <c r="Q109" i="8"/>
  <c r="R109" i="8"/>
  <c r="P110" i="8"/>
  <c r="Q110" i="8"/>
  <c r="R110" i="8"/>
  <c r="P111" i="8"/>
  <c r="Q111" i="8"/>
  <c r="R111" i="8"/>
  <c r="P112" i="8"/>
  <c r="Q112" i="8"/>
  <c r="R112" i="8"/>
  <c r="R90" i="8"/>
  <c r="Q90" i="8"/>
  <c r="P90" i="8"/>
  <c r="P63" i="8"/>
  <c r="Q63" i="8"/>
  <c r="R63" i="8"/>
  <c r="P64" i="8"/>
  <c r="Q64" i="8"/>
  <c r="R64" i="8"/>
  <c r="P65" i="8"/>
  <c r="Q65" i="8"/>
  <c r="R65" i="8"/>
  <c r="P66" i="8"/>
  <c r="Q66" i="8"/>
  <c r="R66" i="8"/>
  <c r="P67" i="8"/>
  <c r="Q67" i="8"/>
  <c r="R67" i="8"/>
  <c r="P68" i="8"/>
  <c r="Q68" i="8"/>
  <c r="R68" i="8"/>
  <c r="P69" i="8"/>
  <c r="Q69" i="8"/>
  <c r="R69" i="8"/>
  <c r="P70" i="8"/>
  <c r="Q70" i="8"/>
  <c r="R70" i="8"/>
  <c r="P71" i="8"/>
  <c r="Q71" i="8"/>
  <c r="R71" i="8"/>
  <c r="P72" i="8"/>
  <c r="Q72" i="8"/>
  <c r="R72" i="8"/>
  <c r="P73" i="8"/>
  <c r="Q73" i="8"/>
  <c r="R73" i="8"/>
  <c r="P74" i="8"/>
  <c r="Q74" i="8"/>
  <c r="R74" i="8"/>
  <c r="P75" i="8"/>
  <c r="Q75" i="8"/>
  <c r="R75" i="8"/>
  <c r="P76" i="8"/>
  <c r="Q76" i="8"/>
  <c r="R76" i="8"/>
  <c r="P77" i="8"/>
  <c r="Q77" i="8"/>
  <c r="R77" i="8"/>
  <c r="P78" i="8"/>
  <c r="Q78" i="8"/>
  <c r="R78" i="8"/>
  <c r="P79" i="8"/>
  <c r="Q79" i="8"/>
  <c r="R79" i="8"/>
  <c r="P80" i="8"/>
  <c r="Q80" i="8"/>
  <c r="R80" i="8"/>
  <c r="P81" i="8"/>
  <c r="Q81" i="8"/>
  <c r="R81" i="8"/>
  <c r="P82" i="8"/>
  <c r="Q82" i="8"/>
  <c r="R82" i="8"/>
  <c r="P83" i="8"/>
  <c r="Q83" i="8"/>
  <c r="R83" i="8"/>
  <c r="P84" i="8"/>
  <c r="Q84" i="8"/>
  <c r="R84" i="8"/>
  <c r="R62" i="8"/>
  <c r="Q62" i="8"/>
  <c r="P62" i="8"/>
  <c r="P35" i="8"/>
  <c r="Q35" i="8"/>
  <c r="R35" i="8"/>
  <c r="P36" i="8"/>
  <c r="Q36" i="8"/>
  <c r="R36" i="8"/>
  <c r="P37" i="8"/>
  <c r="Q37" i="8"/>
  <c r="R37" i="8"/>
  <c r="P38" i="8"/>
  <c r="Q38" i="8"/>
  <c r="R38" i="8"/>
  <c r="P39" i="8"/>
  <c r="Q39" i="8"/>
  <c r="R39" i="8"/>
  <c r="P40" i="8"/>
  <c r="Q40" i="8"/>
  <c r="R40" i="8"/>
  <c r="P41" i="8"/>
  <c r="Q41" i="8"/>
  <c r="R41" i="8"/>
  <c r="P42" i="8"/>
  <c r="Q42" i="8"/>
  <c r="R42" i="8"/>
  <c r="P43" i="8"/>
  <c r="Q43" i="8"/>
  <c r="R43" i="8"/>
  <c r="P44" i="8"/>
  <c r="Q44" i="8"/>
  <c r="R44" i="8"/>
  <c r="P45" i="8"/>
  <c r="Q45" i="8"/>
  <c r="R45" i="8"/>
  <c r="P46" i="8"/>
  <c r="Q46" i="8"/>
  <c r="R46" i="8"/>
  <c r="P47" i="8"/>
  <c r="Q47" i="8"/>
  <c r="R47" i="8"/>
  <c r="P48" i="8"/>
  <c r="Q48" i="8"/>
  <c r="R48" i="8"/>
  <c r="P49" i="8"/>
  <c r="Q49" i="8"/>
  <c r="R49" i="8"/>
  <c r="P50" i="8"/>
  <c r="Q50" i="8"/>
  <c r="R50" i="8"/>
  <c r="P51" i="8"/>
  <c r="Q51" i="8"/>
  <c r="R51" i="8"/>
  <c r="P52" i="8"/>
  <c r="Q52" i="8"/>
  <c r="R52" i="8"/>
  <c r="P53" i="8"/>
  <c r="Q53" i="8"/>
  <c r="R53" i="8"/>
  <c r="P54" i="8"/>
  <c r="Q54" i="8"/>
  <c r="R54" i="8"/>
  <c r="P55" i="8"/>
  <c r="Q55" i="8"/>
  <c r="R55" i="8"/>
  <c r="P56" i="8"/>
  <c r="Q56" i="8"/>
  <c r="R56" i="8"/>
  <c r="R34" i="8"/>
  <c r="Q34" i="8"/>
  <c r="P34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P20" i="8"/>
  <c r="Q20" i="8"/>
  <c r="R20" i="8"/>
  <c r="P21" i="8"/>
  <c r="Q21" i="8"/>
  <c r="R21" i="8"/>
  <c r="P22" i="8"/>
  <c r="Q22" i="8"/>
  <c r="R22" i="8"/>
  <c r="P23" i="8"/>
  <c r="Q23" i="8"/>
  <c r="R23" i="8"/>
  <c r="P24" i="8"/>
  <c r="Q24" i="8"/>
  <c r="R24" i="8"/>
  <c r="P25" i="8"/>
  <c r="Q25" i="8"/>
  <c r="R25" i="8"/>
  <c r="P26" i="8"/>
  <c r="Q26" i="8"/>
  <c r="R26" i="8"/>
  <c r="P27" i="8"/>
  <c r="Q27" i="8"/>
  <c r="R27" i="8"/>
  <c r="P28" i="8"/>
  <c r="Q28" i="8"/>
  <c r="R28" i="8"/>
  <c r="R6" i="8"/>
  <c r="Q6" i="8"/>
  <c r="P6" i="8"/>
  <c r="P92" i="6"/>
  <c r="Q92" i="6"/>
  <c r="R92" i="6"/>
  <c r="P93" i="6"/>
  <c r="Q93" i="6"/>
  <c r="R93" i="6"/>
  <c r="P94" i="6"/>
  <c r="Q94" i="6"/>
  <c r="R94" i="6"/>
  <c r="P95" i="6"/>
  <c r="Q95" i="6"/>
  <c r="R95" i="6"/>
  <c r="P96" i="6"/>
  <c r="Q96" i="6"/>
  <c r="R96" i="6"/>
  <c r="P97" i="6"/>
  <c r="Q97" i="6"/>
  <c r="R97" i="6"/>
  <c r="P98" i="6"/>
  <c r="Q98" i="6"/>
  <c r="R98" i="6"/>
  <c r="P99" i="6"/>
  <c r="Q99" i="6"/>
  <c r="R99" i="6"/>
  <c r="P100" i="6"/>
  <c r="Q100" i="6"/>
  <c r="R100" i="6"/>
  <c r="P101" i="6"/>
  <c r="Q101" i="6"/>
  <c r="R101" i="6"/>
  <c r="P102" i="6"/>
  <c r="Q102" i="6"/>
  <c r="R102" i="6"/>
  <c r="P103" i="6"/>
  <c r="Q103" i="6"/>
  <c r="R103" i="6"/>
  <c r="P104" i="6"/>
  <c r="Q104" i="6"/>
  <c r="R104" i="6"/>
  <c r="P105" i="6"/>
  <c r="Q105" i="6"/>
  <c r="R105" i="6"/>
  <c r="P106" i="6"/>
  <c r="Q106" i="6"/>
  <c r="R106" i="6"/>
  <c r="P107" i="6"/>
  <c r="Q107" i="6"/>
  <c r="R107" i="6"/>
  <c r="P108" i="6"/>
  <c r="Q108" i="6"/>
  <c r="R108" i="6"/>
  <c r="P109" i="6"/>
  <c r="Q109" i="6"/>
  <c r="R109" i="6"/>
  <c r="P110" i="6"/>
  <c r="Q110" i="6"/>
  <c r="R110" i="6"/>
  <c r="P111" i="6"/>
  <c r="Q111" i="6"/>
  <c r="R111" i="6"/>
  <c r="P112" i="6"/>
  <c r="Q112" i="6"/>
  <c r="R112" i="6"/>
  <c r="P113" i="6"/>
  <c r="Q113" i="6"/>
  <c r="R113" i="6"/>
  <c r="R91" i="6"/>
  <c r="Q91" i="6"/>
  <c r="P91" i="6"/>
  <c r="P64" i="6"/>
  <c r="Q64" i="6"/>
  <c r="R64" i="6"/>
  <c r="P65" i="6"/>
  <c r="Q65" i="6"/>
  <c r="R65" i="6"/>
  <c r="P66" i="6"/>
  <c r="Q66" i="6"/>
  <c r="R66" i="6"/>
  <c r="P67" i="6"/>
  <c r="Q67" i="6"/>
  <c r="R67" i="6"/>
  <c r="P68" i="6"/>
  <c r="Q68" i="6"/>
  <c r="R68" i="6"/>
  <c r="P69" i="6"/>
  <c r="Q69" i="6"/>
  <c r="R69" i="6"/>
  <c r="P70" i="6"/>
  <c r="Q70" i="6"/>
  <c r="R70" i="6"/>
  <c r="P71" i="6"/>
  <c r="Q71" i="6"/>
  <c r="R71" i="6"/>
  <c r="P72" i="6"/>
  <c r="Q72" i="6"/>
  <c r="R72" i="6"/>
  <c r="P73" i="6"/>
  <c r="Q73" i="6"/>
  <c r="R73" i="6"/>
  <c r="P74" i="6"/>
  <c r="Q74" i="6"/>
  <c r="R74" i="6"/>
  <c r="P75" i="6"/>
  <c r="Q75" i="6"/>
  <c r="R75" i="6"/>
  <c r="P76" i="6"/>
  <c r="Q76" i="6"/>
  <c r="R76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P83" i="6"/>
  <c r="Q83" i="6"/>
  <c r="R83" i="6"/>
  <c r="P84" i="6"/>
  <c r="Q84" i="6"/>
  <c r="R84" i="6"/>
  <c r="P85" i="6"/>
  <c r="Q85" i="6"/>
  <c r="R85" i="6"/>
  <c r="R63" i="6"/>
  <c r="Q63" i="6"/>
  <c r="P63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2" i="6"/>
  <c r="Q42" i="6"/>
  <c r="R42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3" i="6"/>
  <c r="Q53" i="6"/>
  <c r="R53" i="6"/>
  <c r="P54" i="6"/>
  <c r="Q54" i="6"/>
  <c r="R54" i="6"/>
  <c r="P55" i="6"/>
  <c r="Q55" i="6"/>
  <c r="R55" i="6"/>
  <c r="P56" i="6"/>
  <c r="Q56" i="6"/>
  <c r="R56" i="6"/>
  <c r="P57" i="6"/>
  <c r="Q57" i="6"/>
  <c r="R57" i="6"/>
  <c r="R35" i="6"/>
  <c r="Q35" i="6"/>
  <c r="P35" i="6"/>
  <c r="P8" i="6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19" i="6"/>
  <c r="Q19" i="6"/>
  <c r="R19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P28" i="6"/>
  <c r="Q28" i="6"/>
  <c r="R28" i="6"/>
  <c r="P29" i="6"/>
  <c r="Q29" i="6"/>
  <c r="R29" i="6"/>
  <c r="R7" i="6"/>
  <c r="Q7" i="6"/>
  <c r="P7" i="6"/>
  <c r="P64" i="5"/>
  <c r="Q64" i="5"/>
  <c r="R64" i="5"/>
  <c r="P65" i="5"/>
  <c r="Q65" i="5"/>
  <c r="R65" i="5"/>
  <c r="P66" i="5"/>
  <c r="Q66" i="5"/>
  <c r="R66" i="5"/>
  <c r="P67" i="5"/>
  <c r="Q67" i="5"/>
  <c r="R67" i="5"/>
  <c r="P68" i="5"/>
  <c r="Q68" i="5"/>
  <c r="R68" i="5"/>
  <c r="P69" i="5"/>
  <c r="Q69" i="5"/>
  <c r="R69" i="5"/>
  <c r="P70" i="5"/>
  <c r="Q70" i="5"/>
  <c r="R70" i="5"/>
  <c r="P71" i="5"/>
  <c r="Q71" i="5"/>
  <c r="R71" i="5"/>
  <c r="P72" i="5"/>
  <c r="Q72" i="5"/>
  <c r="R72" i="5"/>
  <c r="P73" i="5"/>
  <c r="Q73" i="5"/>
  <c r="R73" i="5"/>
  <c r="P74" i="5"/>
  <c r="Q74" i="5"/>
  <c r="R74" i="5"/>
  <c r="P75" i="5"/>
  <c r="Q75" i="5"/>
  <c r="R75" i="5"/>
  <c r="P76" i="5"/>
  <c r="Q76" i="5"/>
  <c r="R76" i="5"/>
  <c r="P77" i="5"/>
  <c r="Q77" i="5"/>
  <c r="R77" i="5"/>
  <c r="P78" i="5"/>
  <c r="Q78" i="5"/>
  <c r="R78" i="5"/>
  <c r="P79" i="5"/>
  <c r="Q79" i="5"/>
  <c r="R79" i="5"/>
  <c r="P80" i="5"/>
  <c r="Q80" i="5"/>
  <c r="R80" i="5"/>
  <c r="P81" i="5"/>
  <c r="Q81" i="5"/>
  <c r="R81" i="5"/>
  <c r="P82" i="5"/>
  <c r="Q82" i="5"/>
  <c r="R82" i="5"/>
  <c r="P83" i="5"/>
  <c r="Q83" i="5"/>
  <c r="R83" i="5"/>
  <c r="P84" i="5"/>
  <c r="Q84" i="5"/>
  <c r="R84" i="5"/>
  <c r="P85" i="5"/>
  <c r="Q85" i="5"/>
  <c r="R85" i="5"/>
  <c r="R63" i="5"/>
  <c r="Q63" i="5"/>
  <c r="P63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P41" i="5"/>
  <c r="Q41" i="5"/>
  <c r="R41" i="5"/>
  <c r="P42" i="5"/>
  <c r="Q42" i="5"/>
  <c r="R42" i="5"/>
  <c r="P43" i="5"/>
  <c r="Q43" i="5"/>
  <c r="R43" i="5"/>
  <c r="P44" i="5"/>
  <c r="Q44" i="5"/>
  <c r="R44" i="5"/>
  <c r="P45" i="5"/>
  <c r="Q45" i="5"/>
  <c r="R45" i="5"/>
  <c r="P46" i="5"/>
  <c r="Q46" i="5"/>
  <c r="R46" i="5"/>
  <c r="P47" i="5"/>
  <c r="Q47" i="5"/>
  <c r="R47" i="5"/>
  <c r="P48" i="5"/>
  <c r="Q48" i="5"/>
  <c r="R48" i="5"/>
  <c r="P49" i="5"/>
  <c r="Q49" i="5"/>
  <c r="R49" i="5"/>
  <c r="P50" i="5"/>
  <c r="Q50" i="5"/>
  <c r="R50" i="5"/>
  <c r="P51" i="5"/>
  <c r="Q51" i="5"/>
  <c r="R51" i="5"/>
  <c r="P52" i="5"/>
  <c r="Q52" i="5"/>
  <c r="R52" i="5"/>
  <c r="P53" i="5"/>
  <c r="Q53" i="5"/>
  <c r="R53" i="5"/>
  <c r="P54" i="5"/>
  <c r="Q54" i="5"/>
  <c r="R54" i="5"/>
  <c r="P55" i="5"/>
  <c r="Q55" i="5"/>
  <c r="R55" i="5"/>
  <c r="P56" i="5"/>
  <c r="Q56" i="5"/>
  <c r="R56" i="5"/>
  <c r="P57" i="5"/>
  <c r="Q57" i="5"/>
  <c r="R57" i="5"/>
  <c r="R35" i="5"/>
  <c r="Q35" i="5"/>
  <c r="P35" i="5"/>
  <c r="P8" i="5"/>
  <c r="Q8" i="5"/>
  <c r="R8" i="5"/>
  <c r="P9" i="5"/>
  <c r="Q9" i="5"/>
  <c r="R9" i="5"/>
  <c r="P10" i="5"/>
  <c r="Q10" i="5"/>
  <c r="R10" i="5"/>
  <c r="P11" i="5"/>
  <c r="Q11" i="5"/>
  <c r="R11" i="5"/>
  <c r="P12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19" i="5"/>
  <c r="Q19" i="5"/>
  <c r="R19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7" i="5"/>
  <c r="Q27" i="5"/>
  <c r="R27" i="5"/>
  <c r="P28" i="5"/>
  <c r="Q28" i="5"/>
  <c r="R28" i="5"/>
  <c r="P29" i="5"/>
  <c r="Q29" i="5"/>
  <c r="R29" i="5"/>
  <c r="R7" i="5"/>
  <c r="Q7" i="5"/>
  <c r="P7" i="5"/>
  <c r="P92" i="4"/>
  <c r="Q92" i="4"/>
  <c r="R92" i="4"/>
  <c r="P93" i="4"/>
  <c r="Q93" i="4"/>
  <c r="R93" i="4"/>
  <c r="P94" i="4"/>
  <c r="Q94" i="4"/>
  <c r="R94" i="4"/>
  <c r="P95" i="4"/>
  <c r="Q95" i="4"/>
  <c r="R95" i="4"/>
  <c r="P96" i="4"/>
  <c r="Q96" i="4"/>
  <c r="R96" i="4"/>
  <c r="P97" i="4"/>
  <c r="Q97" i="4"/>
  <c r="R97" i="4"/>
  <c r="P98" i="4"/>
  <c r="Q98" i="4"/>
  <c r="R98" i="4"/>
  <c r="P99" i="4"/>
  <c r="Q99" i="4"/>
  <c r="R99" i="4"/>
  <c r="P100" i="4"/>
  <c r="Q100" i="4"/>
  <c r="R100" i="4"/>
  <c r="P101" i="4"/>
  <c r="Q101" i="4"/>
  <c r="R101" i="4"/>
  <c r="P102" i="4"/>
  <c r="Q102" i="4"/>
  <c r="R102" i="4"/>
  <c r="P103" i="4"/>
  <c r="Q103" i="4"/>
  <c r="R103" i="4"/>
  <c r="P104" i="4"/>
  <c r="Q104" i="4"/>
  <c r="R104" i="4"/>
  <c r="P105" i="4"/>
  <c r="Q105" i="4"/>
  <c r="R105" i="4"/>
  <c r="P106" i="4"/>
  <c r="Q106" i="4"/>
  <c r="R106" i="4"/>
  <c r="P107" i="4"/>
  <c r="Q107" i="4"/>
  <c r="R107" i="4"/>
  <c r="P108" i="4"/>
  <c r="Q108" i="4"/>
  <c r="R108" i="4"/>
  <c r="P109" i="4"/>
  <c r="Q109" i="4"/>
  <c r="R109" i="4"/>
  <c r="P110" i="4"/>
  <c r="Q110" i="4"/>
  <c r="R110" i="4"/>
  <c r="P111" i="4"/>
  <c r="Q111" i="4"/>
  <c r="R111" i="4"/>
  <c r="P112" i="4"/>
  <c r="Q112" i="4"/>
  <c r="R112" i="4"/>
  <c r="P113" i="4"/>
  <c r="Q113" i="4"/>
  <c r="R113" i="4"/>
  <c r="R91" i="4"/>
  <c r="Q91" i="4"/>
  <c r="P91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P81" i="4"/>
  <c r="Q81" i="4"/>
  <c r="R81" i="4"/>
  <c r="P82" i="4"/>
  <c r="Q82" i="4"/>
  <c r="R82" i="4"/>
  <c r="P83" i="4"/>
  <c r="Q83" i="4"/>
  <c r="R83" i="4"/>
  <c r="P84" i="4"/>
  <c r="Q84" i="4"/>
  <c r="R84" i="4"/>
  <c r="P85" i="4"/>
  <c r="Q85" i="4"/>
  <c r="R85" i="4"/>
  <c r="R63" i="4"/>
  <c r="Q63" i="4"/>
  <c r="P63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R35" i="4"/>
  <c r="Q35" i="4"/>
  <c r="P35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R7" i="4"/>
  <c r="Q7" i="4"/>
  <c r="P7" i="4"/>
  <c r="L3068" i="8"/>
  <c r="L3066" i="8"/>
  <c r="L3064" i="8"/>
  <c r="L3062" i="8"/>
  <c r="L3054" i="8"/>
  <c r="L3052" i="8"/>
  <c r="L3050" i="8"/>
  <c r="L3048" i="8"/>
  <c r="L3040" i="8"/>
  <c r="L3038" i="8"/>
  <c r="L3036" i="8"/>
  <c r="L3034" i="8"/>
  <c r="L3026" i="8"/>
  <c r="L3024" i="8"/>
  <c r="L3022" i="8"/>
  <c r="L3020" i="8"/>
  <c r="L3012" i="8"/>
  <c r="L3010" i="8"/>
  <c r="L3008" i="8"/>
  <c r="L3006" i="8"/>
  <c r="L2998" i="8"/>
  <c r="L2996" i="8"/>
  <c r="L2994" i="8"/>
  <c r="L2992" i="8"/>
  <c r="L2984" i="8"/>
  <c r="L2982" i="8"/>
  <c r="L2980" i="8"/>
  <c r="L2978" i="8"/>
  <c r="L2970" i="8"/>
  <c r="L2968" i="8"/>
  <c r="L2966" i="8"/>
  <c r="L2964" i="8"/>
  <c r="L2956" i="8"/>
  <c r="L2954" i="8"/>
  <c r="L2952" i="8"/>
  <c r="L2950" i="8"/>
  <c r="L2942" i="8"/>
  <c r="L2940" i="8"/>
  <c r="L2938" i="8"/>
  <c r="L2936" i="8"/>
  <c r="L2928" i="8"/>
  <c r="L2926" i="8"/>
  <c r="L2924" i="8"/>
  <c r="L2922" i="8"/>
  <c r="L2914" i="8"/>
  <c r="L2912" i="8"/>
  <c r="L2910" i="8"/>
  <c r="L2908" i="8"/>
  <c r="L2900" i="8"/>
  <c r="L2898" i="8"/>
  <c r="L2896" i="8"/>
  <c r="L2894" i="8"/>
  <c r="L2886" i="8"/>
  <c r="L2884" i="8"/>
  <c r="L2882" i="8"/>
  <c r="L2880" i="8"/>
  <c r="L2872" i="8"/>
  <c r="L2870" i="8"/>
  <c r="L2868" i="8"/>
  <c r="L2866" i="8"/>
  <c r="L2858" i="8"/>
  <c r="L2856" i="8"/>
  <c r="L2854" i="8"/>
  <c r="L2852" i="8"/>
  <c r="L2844" i="8"/>
  <c r="L2842" i="8"/>
  <c r="L2840" i="8"/>
  <c r="L2838" i="8"/>
  <c r="L2830" i="8"/>
  <c r="L2828" i="8"/>
  <c r="L2826" i="8"/>
  <c r="L2824" i="8"/>
  <c r="L2816" i="8"/>
  <c r="L2814" i="8"/>
  <c r="L2812" i="8"/>
  <c r="L2810" i="8"/>
  <c r="L2802" i="8"/>
  <c r="L2800" i="8"/>
  <c r="L2798" i="8"/>
  <c r="L2796" i="8"/>
  <c r="L2788" i="8"/>
  <c r="L2786" i="8"/>
  <c r="L2784" i="8"/>
  <c r="L2782" i="8"/>
  <c r="L2774" i="8"/>
  <c r="L2772" i="8"/>
  <c r="L2770" i="8"/>
  <c r="L2768" i="8"/>
  <c r="L2760" i="8"/>
  <c r="L2758" i="8"/>
  <c r="L2756" i="8"/>
  <c r="L2754" i="8"/>
  <c r="L2746" i="8"/>
  <c r="L2744" i="8"/>
  <c r="L2742" i="8"/>
  <c r="L2740" i="8"/>
  <c r="L2732" i="8"/>
  <c r="L2730" i="8"/>
  <c r="L2728" i="8"/>
  <c r="L2726" i="8"/>
  <c r="L2718" i="8"/>
  <c r="L2716" i="8"/>
  <c r="L2714" i="8"/>
  <c r="L2712" i="8"/>
  <c r="L2704" i="8"/>
  <c r="L2702" i="8"/>
  <c r="L2700" i="8"/>
  <c r="L2698" i="8"/>
  <c r="L2690" i="8"/>
  <c r="L2688" i="8"/>
  <c r="L2686" i="8"/>
  <c r="L2684" i="8"/>
  <c r="L2676" i="8"/>
  <c r="L2674" i="8"/>
  <c r="L2672" i="8"/>
  <c r="L2670" i="8"/>
  <c r="L2662" i="8"/>
  <c r="L2660" i="8"/>
  <c r="L2658" i="8"/>
  <c r="L2656" i="8"/>
  <c r="L2648" i="8"/>
  <c r="L2646" i="8"/>
  <c r="L2644" i="8"/>
  <c r="L2642" i="8"/>
  <c r="L2634" i="8"/>
  <c r="L2632" i="8"/>
  <c r="L2630" i="8"/>
  <c r="L2628" i="8"/>
  <c r="L2620" i="8"/>
  <c r="L2618" i="8"/>
  <c r="L2616" i="8"/>
  <c r="L2614" i="8"/>
  <c r="L2606" i="8"/>
  <c r="L2604" i="8"/>
  <c r="L2602" i="8"/>
  <c r="L2600" i="8"/>
  <c r="L2592" i="8"/>
  <c r="L2590" i="8"/>
  <c r="L2588" i="8"/>
  <c r="L2586" i="8"/>
  <c r="L2578" i="8"/>
  <c r="L2576" i="8"/>
  <c r="L2574" i="8"/>
  <c r="L2572" i="8"/>
  <c r="L2564" i="8"/>
  <c r="L2562" i="8"/>
  <c r="L2560" i="8"/>
  <c r="L2558" i="8"/>
  <c r="L2550" i="8"/>
  <c r="L2548" i="8"/>
  <c r="L2546" i="8"/>
  <c r="L2544" i="8"/>
  <c r="L2536" i="8"/>
  <c r="L2534" i="8"/>
  <c r="L2532" i="8"/>
  <c r="L2530" i="8"/>
  <c r="L2522" i="8"/>
  <c r="L2520" i="8"/>
  <c r="L2518" i="8"/>
  <c r="L2516" i="8"/>
  <c r="L2508" i="8"/>
  <c r="L2506" i="8"/>
  <c r="L2504" i="8"/>
  <c r="L2502" i="8"/>
  <c r="L2494" i="8"/>
  <c r="L2492" i="8"/>
  <c r="L2490" i="8"/>
  <c r="L2488" i="8"/>
  <c r="L2480" i="8"/>
  <c r="L2478" i="8"/>
  <c r="L2476" i="8"/>
  <c r="L2474" i="8"/>
  <c r="L2466" i="8"/>
  <c r="L2464" i="8"/>
  <c r="L2462" i="8"/>
  <c r="L2460" i="8"/>
  <c r="L2452" i="8"/>
  <c r="L2450" i="8"/>
  <c r="L2448" i="8"/>
  <c r="L2446" i="8"/>
  <c r="L2438" i="8"/>
  <c r="L2436" i="8"/>
  <c r="L2434" i="8"/>
  <c r="L2432" i="8"/>
  <c r="L2424" i="8"/>
  <c r="L2422" i="8"/>
  <c r="L2420" i="8"/>
  <c r="L2418" i="8"/>
  <c r="L2410" i="8"/>
  <c r="L2408" i="8"/>
  <c r="L2406" i="8"/>
  <c r="L2404" i="8"/>
  <c r="L2396" i="8"/>
  <c r="L2394" i="8"/>
  <c r="L2392" i="8"/>
  <c r="L2390" i="8"/>
  <c r="L2382" i="8"/>
  <c r="L2380" i="8"/>
  <c r="L2378" i="8"/>
  <c r="L2376" i="8"/>
  <c r="L2368" i="8"/>
  <c r="L2366" i="8"/>
  <c r="L2364" i="8"/>
  <c r="L2362" i="8"/>
  <c r="L2354" i="8"/>
  <c r="L2352" i="8"/>
  <c r="L2350" i="8"/>
  <c r="L2348" i="8"/>
  <c r="L2340" i="8"/>
  <c r="L2338" i="8"/>
  <c r="L2336" i="8"/>
  <c r="L2334" i="8"/>
  <c r="L2326" i="8"/>
  <c r="L2324" i="8"/>
  <c r="L2322" i="8"/>
  <c r="L2320" i="8"/>
  <c r="L2312" i="8"/>
  <c r="L2310" i="8"/>
  <c r="L2308" i="8"/>
  <c r="L2306" i="8"/>
  <c r="L2298" i="8"/>
  <c r="L2296" i="8"/>
  <c r="L2294" i="8"/>
  <c r="L2292" i="8"/>
  <c r="L2284" i="8"/>
  <c r="L2282" i="8"/>
  <c r="L2280" i="8"/>
  <c r="L2278" i="8"/>
  <c r="L2270" i="8"/>
  <c r="L2268" i="8"/>
  <c r="L2266" i="8"/>
  <c r="L2264" i="8"/>
  <c r="L2256" i="8"/>
  <c r="L2254" i="8"/>
  <c r="L2252" i="8"/>
  <c r="L2250" i="8"/>
  <c r="L2242" i="8"/>
  <c r="L2240" i="8"/>
  <c r="L2238" i="8"/>
  <c r="L2236" i="8"/>
  <c r="L2228" i="8"/>
  <c r="L2226" i="8"/>
  <c r="L2224" i="8"/>
  <c r="L2222" i="8"/>
  <c r="L2214" i="8"/>
  <c r="L2212" i="8"/>
  <c r="L2210" i="8"/>
  <c r="L2208" i="8"/>
  <c r="L2200" i="8"/>
  <c r="L2198" i="8"/>
  <c r="L2196" i="8"/>
  <c r="L2194" i="8"/>
  <c r="L2186" i="8"/>
  <c r="L2184" i="8"/>
  <c r="L2182" i="8"/>
  <c r="L2180" i="8"/>
  <c r="L2172" i="8"/>
  <c r="L2170" i="8"/>
  <c r="L2168" i="8"/>
  <c r="L2166" i="8"/>
  <c r="L2158" i="8"/>
  <c r="L2156" i="8"/>
  <c r="L2154" i="8"/>
  <c r="L2152" i="8"/>
  <c r="L2144" i="8"/>
  <c r="L2142" i="8"/>
  <c r="L2140" i="8"/>
  <c r="L2138" i="8"/>
  <c r="L2130" i="8"/>
  <c r="L2128" i="8"/>
  <c r="L2126" i="8"/>
  <c r="L2124" i="8"/>
  <c r="L2116" i="8"/>
  <c r="L2114" i="8"/>
  <c r="L2112" i="8"/>
  <c r="L2110" i="8"/>
  <c r="L3068" i="6"/>
  <c r="L3066" i="6"/>
  <c r="L3064" i="6"/>
  <c r="L3062" i="6"/>
  <c r="L3054" i="6"/>
  <c r="L3052" i="6"/>
  <c r="L3050" i="6"/>
  <c r="L3048" i="6"/>
  <c r="L3040" i="6"/>
  <c r="L3038" i="6"/>
  <c r="L3036" i="6"/>
  <c r="L3034" i="6"/>
  <c r="L3026" i="6"/>
  <c r="L3024" i="6"/>
  <c r="L3022" i="6"/>
  <c r="L3020" i="6"/>
  <c r="L3012" i="6"/>
  <c r="L3010" i="6"/>
  <c r="L3008" i="6"/>
  <c r="L3006" i="6"/>
  <c r="L2998" i="6"/>
  <c r="L2996" i="6"/>
  <c r="L2994" i="6"/>
  <c r="L2992" i="6"/>
  <c r="L2984" i="6"/>
  <c r="L2982" i="6"/>
  <c r="L2980" i="6"/>
  <c r="L2978" i="6"/>
  <c r="L2970" i="6"/>
  <c r="L2968" i="6"/>
  <c r="L2966" i="6"/>
  <c r="L2964" i="6"/>
  <c r="L2956" i="6"/>
  <c r="L2954" i="6"/>
  <c r="L2952" i="6"/>
  <c r="L2950" i="6"/>
  <c r="L2942" i="6"/>
  <c r="L2940" i="6"/>
  <c r="L2938" i="6"/>
  <c r="L2936" i="6"/>
  <c r="L2928" i="6"/>
  <c r="L2926" i="6"/>
  <c r="L2924" i="6"/>
  <c r="L2922" i="6"/>
  <c r="L2914" i="6"/>
  <c r="L2912" i="6"/>
  <c r="L2910" i="6"/>
  <c r="L2908" i="6"/>
  <c r="L2900" i="6"/>
  <c r="L2898" i="6"/>
  <c r="L2896" i="6"/>
  <c r="L2894" i="6"/>
  <c r="L2886" i="6"/>
  <c r="L2884" i="6"/>
  <c r="L2882" i="6"/>
  <c r="L2880" i="6"/>
  <c r="L2872" i="6"/>
  <c r="L2870" i="6"/>
  <c r="L2868" i="6"/>
  <c r="L2866" i="6"/>
  <c r="L2858" i="6"/>
  <c r="L2856" i="6"/>
  <c r="L2854" i="6"/>
  <c r="L2852" i="6"/>
  <c r="L2844" i="6"/>
  <c r="L2842" i="6"/>
  <c r="L2840" i="6"/>
  <c r="L2838" i="6"/>
  <c r="L2830" i="6"/>
  <c r="L2828" i="6"/>
  <c r="L2826" i="6"/>
  <c r="L2824" i="6"/>
  <c r="L2816" i="6"/>
  <c r="L2814" i="6"/>
  <c r="L2812" i="6"/>
  <c r="L2810" i="6"/>
  <c r="L2802" i="6"/>
  <c r="L2800" i="6"/>
  <c r="L2798" i="6"/>
  <c r="L2796" i="6"/>
  <c r="L2788" i="6"/>
  <c r="L2786" i="6"/>
  <c r="L2784" i="6"/>
  <c r="L2782" i="6"/>
  <c r="L2774" i="6"/>
  <c r="L2772" i="6"/>
  <c r="L2770" i="6"/>
  <c r="L2768" i="6"/>
  <c r="L2760" i="6"/>
  <c r="L2758" i="6"/>
  <c r="L2756" i="6"/>
  <c r="L2754" i="6"/>
  <c r="L2746" i="6"/>
  <c r="L2744" i="6"/>
  <c r="L2742" i="6"/>
  <c r="L2740" i="6"/>
  <c r="L2732" i="6"/>
  <c r="L2730" i="6"/>
  <c r="L2728" i="6"/>
  <c r="L2726" i="6"/>
  <c r="L2718" i="6"/>
  <c r="L2716" i="6"/>
  <c r="L2714" i="6"/>
  <c r="L2712" i="6"/>
  <c r="L2704" i="6"/>
  <c r="L2702" i="6"/>
  <c r="L2700" i="6"/>
  <c r="L2698" i="6"/>
  <c r="L2690" i="6"/>
  <c r="L2688" i="6"/>
  <c r="L2686" i="6"/>
  <c r="L2684" i="6"/>
  <c r="L2676" i="6"/>
  <c r="L2674" i="6"/>
  <c r="L2672" i="6"/>
  <c r="L2670" i="6"/>
  <c r="L2662" i="6"/>
  <c r="L2660" i="6"/>
  <c r="L2658" i="6"/>
  <c r="L2656" i="6"/>
  <c r="L2648" i="6"/>
  <c r="L2646" i="6"/>
  <c r="L2644" i="6"/>
  <c r="L2642" i="6"/>
  <c r="L2634" i="6"/>
  <c r="L2632" i="6"/>
  <c r="L2630" i="6"/>
  <c r="L2628" i="6"/>
  <c r="L2620" i="6"/>
  <c r="L2618" i="6"/>
  <c r="L2616" i="6"/>
  <c r="L2614" i="6"/>
  <c r="L2606" i="6"/>
  <c r="L2604" i="6"/>
  <c r="L2602" i="6"/>
  <c r="L2600" i="6"/>
  <c r="L2592" i="6"/>
  <c r="L2590" i="6"/>
  <c r="L2588" i="6"/>
  <c r="L2586" i="6"/>
  <c r="L2578" i="6"/>
  <c r="L2576" i="6"/>
  <c r="L2574" i="6"/>
  <c r="L2572" i="6"/>
  <c r="L2564" i="6"/>
  <c r="L2562" i="6"/>
  <c r="L2560" i="6"/>
  <c r="L2558" i="6"/>
  <c r="L2550" i="6"/>
  <c r="L2548" i="6"/>
  <c r="L2546" i="6"/>
  <c r="L2544" i="6"/>
  <c r="L2536" i="6"/>
  <c r="L2534" i="6"/>
  <c r="L2532" i="6"/>
  <c r="L2530" i="6"/>
  <c r="L2522" i="6"/>
  <c r="L2520" i="6"/>
  <c r="L2518" i="6"/>
  <c r="L2516" i="6"/>
  <c r="L2508" i="6"/>
  <c r="L2506" i="6"/>
  <c r="L2504" i="6"/>
  <c r="L2502" i="6"/>
  <c r="L2494" i="6"/>
  <c r="L2492" i="6"/>
  <c r="L2490" i="6"/>
  <c r="L2488" i="6"/>
  <c r="L2480" i="6"/>
  <c r="L2478" i="6"/>
  <c r="L2476" i="6"/>
  <c r="L2474" i="6"/>
  <c r="L2466" i="6"/>
  <c r="L2464" i="6"/>
  <c r="L2462" i="6"/>
  <c r="L2460" i="6"/>
  <c r="L2452" i="6"/>
  <c r="L2450" i="6"/>
  <c r="L2448" i="6"/>
  <c r="L2446" i="6"/>
  <c r="L2438" i="6"/>
  <c r="L2436" i="6"/>
  <c r="L2434" i="6"/>
  <c r="L2432" i="6"/>
  <c r="L2424" i="6"/>
  <c r="L2422" i="6"/>
  <c r="L2420" i="6"/>
  <c r="L2418" i="6"/>
  <c r="L2410" i="6"/>
  <c r="L2408" i="6"/>
  <c r="L2406" i="6"/>
  <c r="L2404" i="6"/>
  <c r="L2396" i="6"/>
  <c r="L2394" i="6"/>
  <c r="L2392" i="6"/>
  <c r="L2390" i="6"/>
  <c r="L2382" i="6"/>
  <c r="L2380" i="6"/>
  <c r="L2378" i="6"/>
  <c r="L2376" i="6"/>
  <c r="L2368" i="6"/>
  <c r="L2366" i="6"/>
  <c r="L2364" i="6"/>
  <c r="L2362" i="6"/>
  <c r="L2354" i="6"/>
  <c r="L2352" i="6"/>
  <c r="L2350" i="6"/>
  <c r="L2348" i="6"/>
  <c r="L2340" i="6"/>
  <c r="L2338" i="6"/>
  <c r="L2336" i="6"/>
  <c r="L2334" i="6"/>
  <c r="L2326" i="6"/>
  <c r="L2324" i="6"/>
  <c r="L2322" i="6"/>
  <c r="L2320" i="6"/>
  <c r="L2312" i="6"/>
  <c r="L2310" i="6"/>
  <c r="L2308" i="6"/>
  <c r="L2306" i="6"/>
  <c r="L2298" i="6"/>
  <c r="L2296" i="6"/>
  <c r="L2294" i="6"/>
  <c r="L2292" i="6"/>
  <c r="L2284" i="6"/>
  <c r="L2282" i="6"/>
  <c r="L2280" i="6"/>
  <c r="L2278" i="6"/>
  <c r="L2270" i="6"/>
  <c r="L2268" i="6"/>
  <c r="L2266" i="6"/>
  <c r="L2264" i="6"/>
  <c r="L2256" i="6"/>
  <c r="L2254" i="6"/>
  <c r="L2252" i="6"/>
  <c r="L2250" i="6"/>
  <c r="L2242" i="6"/>
  <c r="L2240" i="6"/>
  <c r="L2238" i="6"/>
  <c r="L2236" i="6"/>
  <c r="L2228" i="6"/>
  <c r="L2226" i="6"/>
  <c r="L2224" i="6"/>
  <c r="L2222" i="6"/>
  <c r="L2214" i="6"/>
  <c r="L2212" i="6"/>
  <c r="L2210" i="6"/>
  <c r="L2208" i="6"/>
  <c r="L2200" i="6"/>
  <c r="L2198" i="6"/>
  <c r="L2196" i="6"/>
  <c r="L2194" i="6"/>
  <c r="L2186" i="6"/>
  <c r="L2184" i="6"/>
  <c r="L2182" i="6"/>
  <c r="L2180" i="6"/>
  <c r="L2172" i="6"/>
  <c r="L2170" i="6"/>
  <c r="L2168" i="6"/>
  <c r="L2166" i="6"/>
  <c r="L2158" i="6"/>
  <c r="L2156" i="6"/>
  <c r="L2154" i="6"/>
  <c r="L2152" i="6"/>
  <c r="L2144" i="6"/>
  <c r="L2142" i="6"/>
  <c r="L2140" i="6"/>
  <c r="L2138" i="6"/>
  <c r="L2130" i="6"/>
  <c r="L2128" i="6"/>
  <c r="L2126" i="6"/>
  <c r="L2124" i="6"/>
  <c r="L2116" i="6"/>
  <c r="L2114" i="6"/>
  <c r="L2112" i="6"/>
  <c r="L2110" i="6"/>
  <c r="L3068" i="5"/>
  <c r="L3066" i="5"/>
  <c r="L3064" i="5"/>
  <c r="L3062" i="5"/>
  <c r="L3054" i="5"/>
  <c r="L3052" i="5"/>
  <c r="L3050" i="5"/>
  <c r="L3048" i="5"/>
  <c r="L3040" i="5"/>
  <c r="L3038" i="5"/>
  <c r="L3036" i="5"/>
  <c r="L3034" i="5"/>
  <c r="L3026" i="5"/>
  <c r="L3024" i="5"/>
  <c r="L3022" i="5"/>
  <c r="L3020" i="5"/>
  <c r="L3012" i="5"/>
  <c r="L3010" i="5"/>
  <c r="L3008" i="5"/>
  <c r="L3006" i="5"/>
  <c r="L2998" i="5"/>
  <c r="L2996" i="5"/>
  <c r="L2994" i="5"/>
  <c r="L2992" i="5"/>
  <c r="L2984" i="5"/>
  <c r="L2982" i="5"/>
  <c r="L2980" i="5"/>
  <c r="L2978" i="5"/>
  <c r="L2970" i="5"/>
  <c r="L2968" i="5"/>
  <c r="L2966" i="5"/>
  <c r="L2964" i="5"/>
  <c r="L2956" i="5"/>
  <c r="L2954" i="5"/>
  <c r="L2952" i="5"/>
  <c r="L2950" i="5"/>
  <c r="L2942" i="5"/>
  <c r="L2940" i="5"/>
  <c r="L2938" i="5"/>
  <c r="L2936" i="5"/>
  <c r="L2928" i="5"/>
  <c r="L2926" i="5"/>
  <c r="L2924" i="5"/>
  <c r="L2922" i="5"/>
  <c r="L2914" i="5"/>
  <c r="L2912" i="5"/>
  <c r="L2910" i="5"/>
  <c r="L2908" i="5"/>
  <c r="L2900" i="5"/>
  <c r="L2898" i="5"/>
  <c r="L2896" i="5"/>
  <c r="L2894" i="5"/>
  <c r="L2886" i="5"/>
  <c r="L2884" i="5"/>
  <c r="L2882" i="5"/>
  <c r="L2880" i="5"/>
  <c r="L2872" i="5"/>
  <c r="L2870" i="5"/>
  <c r="L2868" i="5"/>
  <c r="L2866" i="5"/>
  <c r="L2858" i="5"/>
  <c r="L2856" i="5"/>
  <c r="L2854" i="5"/>
  <c r="L2852" i="5"/>
  <c r="L2844" i="5"/>
  <c r="L2842" i="5"/>
  <c r="L2840" i="5"/>
  <c r="L2838" i="5"/>
  <c r="L2830" i="5"/>
  <c r="L2828" i="5"/>
  <c r="L2826" i="5"/>
  <c r="L2824" i="5"/>
  <c r="L2816" i="5"/>
  <c r="L2814" i="5"/>
  <c r="L2812" i="5"/>
  <c r="L2810" i="5"/>
  <c r="L2802" i="5"/>
  <c r="L2800" i="5"/>
  <c r="L2798" i="5"/>
  <c r="L2796" i="5"/>
  <c r="L2788" i="5"/>
  <c r="L2786" i="5"/>
  <c r="L2784" i="5"/>
  <c r="L2782" i="5"/>
  <c r="L2774" i="5"/>
  <c r="L2772" i="5"/>
  <c r="L2770" i="5"/>
  <c r="L2768" i="5"/>
  <c r="L2760" i="5"/>
  <c r="L2758" i="5"/>
  <c r="L2756" i="5"/>
  <c r="L2754" i="5"/>
  <c r="L2746" i="5"/>
  <c r="L2744" i="5"/>
  <c r="L2742" i="5"/>
  <c r="L2740" i="5"/>
  <c r="L2732" i="5"/>
  <c r="L2730" i="5"/>
  <c r="L2728" i="5"/>
  <c r="L2726" i="5"/>
  <c r="L2718" i="5"/>
  <c r="L2716" i="5"/>
  <c r="L2714" i="5"/>
  <c r="L2712" i="5"/>
  <c r="L2704" i="5"/>
  <c r="L2702" i="5"/>
  <c r="L2700" i="5"/>
  <c r="L2698" i="5"/>
  <c r="L2690" i="5"/>
  <c r="L2688" i="5"/>
  <c r="L2686" i="5"/>
  <c r="L2684" i="5"/>
  <c r="L2676" i="5"/>
  <c r="L2674" i="5"/>
  <c r="L2672" i="5"/>
  <c r="L2670" i="5"/>
  <c r="L2662" i="5"/>
  <c r="L2660" i="5"/>
  <c r="L2658" i="5"/>
  <c r="L2656" i="5"/>
  <c r="L2648" i="5"/>
  <c r="L2646" i="5"/>
  <c r="L2644" i="5"/>
  <c r="L2642" i="5"/>
  <c r="L2634" i="5"/>
  <c r="L2632" i="5"/>
  <c r="L2630" i="5"/>
  <c r="L2628" i="5"/>
  <c r="L2620" i="5"/>
  <c r="L2618" i="5"/>
  <c r="L2616" i="5"/>
  <c r="L2614" i="5"/>
  <c r="L2606" i="5"/>
  <c r="L2604" i="5"/>
  <c r="L2602" i="5"/>
  <c r="L2600" i="5"/>
  <c r="L2592" i="5"/>
  <c r="L2590" i="5"/>
  <c r="L2588" i="5"/>
  <c r="L2586" i="5"/>
  <c r="L2578" i="5"/>
  <c r="L2576" i="5"/>
  <c r="L2574" i="5"/>
  <c r="L2572" i="5"/>
  <c r="L2564" i="5"/>
  <c r="L2562" i="5"/>
  <c r="L2560" i="5"/>
  <c r="L2558" i="5"/>
  <c r="L2550" i="5"/>
  <c r="L2548" i="5"/>
  <c r="L2546" i="5"/>
  <c r="L2544" i="5"/>
  <c r="L2536" i="5"/>
  <c r="L2534" i="5"/>
  <c r="L2532" i="5"/>
  <c r="L2530" i="5"/>
  <c r="L2522" i="5"/>
  <c r="L2520" i="5"/>
  <c r="L2518" i="5"/>
  <c r="L2516" i="5"/>
  <c r="L2508" i="5"/>
  <c r="L2506" i="5"/>
  <c r="L2504" i="5"/>
  <c r="L2502" i="5"/>
  <c r="L2494" i="5"/>
  <c r="L2492" i="5"/>
  <c r="L2490" i="5"/>
  <c r="L2488" i="5"/>
  <c r="L2480" i="5"/>
  <c r="L2478" i="5"/>
  <c r="L2476" i="5"/>
  <c r="L2474" i="5"/>
  <c r="L2466" i="5"/>
  <c r="L2464" i="5"/>
  <c r="L2462" i="5"/>
  <c r="L2460" i="5"/>
  <c r="L2452" i="5"/>
  <c r="L2450" i="5"/>
  <c r="L2448" i="5"/>
  <c r="L2446" i="5"/>
  <c r="L2438" i="5"/>
  <c r="L2436" i="5"/>
  <c r="L2434" i="5"/>
  <c r="L2432" i="5"/>
  <c r="L2424" i="5"/>
  <c r="L2422" i="5"/>
  <c r="L2420" i="5"/>
  <c r="L2418" i="5"/>
  <c r="L2410" i="5"/>
  <c r="L2408" i="5"/>
  <c r="L2406" i="5"/>
  <c r="L2404" i="5"/>
  <c r="L2396" i="5"/>
  <c r="L2394" i="5"/>
  <c r="L2392" i="5"/>
  <c r="L2390" i="5"/>
  <c r="L2382" i="5"/>
  <c r="L2380" i="5"/>
  <c r="L2378" i="5"/>
  <c r="L2376" i="5"/>
  <c r="L2368" i="5"/>
  <c r="L2366" i="5"/>
  <c r="L2364" i="5"/>
  <c r="L2362" i="5"/>
  <c r="L2354" i="5"/>
  <c r="L2352" i="5"/>
  <c r="L2350" i="5"/>
  <c r="L2348" i="5"/>
  <c r="L2340" i="5"/>
  <c r="L2338" i="5"/>
  <c r="L2336" i="5"/>
  <c r="L2334" i="5"/>
  <c r="L2326" i="5"/>
  <c r="L2324" i="5"/>
  <c r="L2322" i="5"/>
  <c r="L2320" i="5"/>
  <c r="L2312" i="5"/>
  <c r="L2310" i="5"/>
  <c r="L2308" i="5"/>
  <c r="L2306" i="5"/>
  <c r="L2298" i="5"/>
  <c r="L2296" i="5"/>
  <c r="L2294" i="5"/>
  <c r="L2292" i="5"/>
  <c r="L2284" i="5"/>
  <c r="L2282" i="5"/>
  <c r="L2280" i="5"/>
  <c r="L2278" i="5"/>
  <c r="L2270" i="5"/>
  <c r="L2268" i="5"/>
  <c r="L2266" i="5"/>
  <c r="L2264" i="5"/>
  <c r="L2256" i="5"/>
  <c r="L2254" i="5"/>
  <c r="L2252" i="5"/>
  <c r="L2250" i="5"/>
  <c r="L2242" i="5"/>
  <c r="L2240" i="5"/>
  <c r="L2238" i="5"/>
  <c r="L2236" i="5"/>
  <c r="L2228" i="5"/>
  <c r="L2226" i="5"/>
  <c r="L2224" i="5"/>
  <c r="L2222" i="5"/>
  <c r="L2214" i="5"/>
  <c r="L2212" i="5"/>
  <c r="L2210" i="5"/>
  <c r="L2208" i="5"/>
  <c r="L2200" i="5"/>
  <c r="L2198" i="5"/>
  <c r="L2196" i="5"/>
  <c r="L2194" i="5"/>
  <c r="L2186" i="5"/>
  <c r="L2184" i="5"/>
  <c r="L2182" i="5"/>
  <c r="L2180" i="5"/>
  <c r="L2172" i="5"/>
  <c r="L2170" i="5"/>
  <c r="L2168" i="5"/>
  <c r="L2166" i="5"/>
  <c r="L2158" i="5"/>
  <c r="L2156" i="5"/>
  <c r="L2154" i="5"/>
  <c r="L2152" i="5"/>
  <c r="L2144" i="5"/>
  <c r="L2142" i="5"/>
  <c r="L2140" i="5"/>
  <c r="L2138" i="5"/>
  <c r="L2130" i="5"/>
  <c r="L2128" i="5"/>
  <c r="L2126" i="5"/>
  <c r="L2124" i="5"/>
  <c r="L2116" i="5"/>
  <c r="L2114" i="5"/>
  <c r="L2112" i="5"/>
  <c r="L2110" i="5"/>
  <c r="L3068" i="4"/>
  <c r="L3066" i="4"/>
  <c r="L3064" i="4"/>
  <c r="L3062" i="4"/>
  <c r="L3054" i="4"/>
  <c r="L3052" i="4"/>
  <c r="L3050" i="4"/>
  <c r="L3048" i="4"/>
  <c r="L3040" i="4"/>
  <c r="L3038" i="4"/>
  <c r="L3036" i="4"/>
  <c r="L3034" i="4"/>
  <c r="L3026" i="4"/>
  <c r="L3024" i="4"/>
  <c r="L3022" i="4"/>
  <c r="L3020" i="4"/>
  <c r="L3012" i="4"/>
  <c r="L3010" i="4"/>
  <c r="L3008" i="4"/>
  <c r="L3006" i="4"/>
  <c r="L2998" i="4"/>
  <c r="L2996" i="4"/>
  <c r="L2994" i="4"/>
  <c r="L2992" i="4"/>
  <c r="L2984" i="4"/>
  <c r="L2982" i="4"/>
  <c r="L2980" i="4"/>
  <c r="L2978" i="4"/>
  <c r="L2970" i="4"/>
  <c r="L2968" i="4"/>
  <c r="L2966" i="4"/>
  <c r="L2964" i="4"/>
  <c r="L2956" i="4"/>
  <c r="L2954" i="4"/>
  <c r="L2952" i="4"/>
  <c r="L2950" i="4"/>
  <c r="L2942" i="4"/>
  <c r="L2940" i="4"/>
  <c r="L2938" i="4"/>
  <c r="L2936" i="4"/>
  <c r="L2928" i="4"/>
  <c r="L2926" i="4"/>
  <c r="L2924" i="4"/>
  <c r="L2922" i="4"/>
  <c r="L2914" i="4"/>
  <c r="L2912" i="4"/>
  <c r="L2910" i="4"/>
  <c r="L2908" i="4"/>
  <c r="L2900" i="4"/>
  <c r="L2898" i="4"/>
  <c r="L2896" i="4"/>
  <c r="L2894" i="4"/>
  <c r="L2886" i="4"/>
  <c r="L2884" i="4"/>
  <c r="L2882" i="4"/>
  <c r="L2880" i="4"/>
  <c r="L2872" i="4"/>
  <c r="L2870" i="4"/>
  <c r="L2868" i="4"/>
  <c r="L2866" i="4"/>
  <c r="L2858" i="4"/>
  <c r="L2856" i="4"/>
  <c r="L2854" i="4"/>
  <c r="L2852" i="4"/>
  <c r="L2844" i="4"/>
  <c r="L2842" i="4"/>
  <c r="L2840" i="4"/>
  <c r="L2838" i="4"/>
  <c r="L2830" i="4"/>
  <c r="L2828" i="4"/>
  <c r="L2826" i="4"/>
  <c r="L2824" i="4"/>
  <c r="L2816" i="4"/>
  <c r="L2814" i="4"/>
  <c r="L2812" i="4"/>
  <c r="L2810" i="4"/>
  <c r="L2802" i="4"/>
  <c r="L2800" i="4"/>
  <c r="L2798" i="4"/>
  <c r="L2796" i="4"/>
  <c r="L2788" i="4"/>
  <c r="L2786" i="4"/>
  <c r="L2784" i="4"/>
  <c r="L2782" i="4"/>
  <c r="L2774" i="4"/>
  <c r="L2772" i="4"/>
  <c r="L2770" i="4"/>
  <c r="L2768" i="4"/>
  <c r="L2760" i="4"/>
  <c r="L2758" i="4"/>
  <c r="L2756" i="4"/>
  <c r="L2754" i="4"/>
  <c r="L2746" i="4"/>
  <c r="L2744" i="4"/>
  <c r="L2742" i="4"/>
  <c r="L2740" i="4"/>
  <c r="L2732" i="4"/>
  <c r="L2730" i="4"/>
  <c r="L2728" i="4"/>
  <c r="L2726" i="4"/>
  <c r="L2718" i="4"/>
  <c r="L2716" i="4"/>
  <c r="L2714" i="4"/>
  <c r="L2712" i="4"/>
  <c r="L2704" i="4"/>
  <c r="L2702" i="4"/>
  <c r="L2700" i="4"/>
  <c r="L2698" i="4"/>
  <c r="L2690" i="4"/>
  <c r="L2688" i="4"/>
  <c r="L2686" i="4"/>
  <c r="L2684" i="4"/>
  <c r="L2676" i="4"/>
  <c r="L2674" i="4"/>
  <c r="L2672" i="4"/>
  <c r="L2670" i="4"/>
  <c r="L2662" i="4"/>
  <c r="L2660" i="4"/>
  <c r="L2658" i="4"/>
  <c r="L2656" i="4"/>
  <c r="L2648" i="4"/>
  <c r="L2646" i="4"/>
  <c r="L2644" i="4"/>
  <c r="L2642" i="4"/>
  <c r="L2634" i="4"/>
  <c r="L2632" i="4"/>
  <c r="L2630" i="4"/>
  <c r="L2628" i="4"/>
  <c r="L2620" i="4"/>
  <c r="L2618" i="4"/>
  <c r="L2616" i="4"/>
  <c r="L2614" i="4"/>
  <c r="L2606" i="4"/>
  <c r="L2604" i="4"/>
  <c r="L2602" i="4"/>
  <c r="L2600" i="4"/>
  <c r="L2592" i="4"/>
  <c r="L2590" i="4"/>
  <c r="L2588" i="4"/>
  <c r="L2586" i="4"/>
  <c r="L2578" i="4"/>
  <c r="L2576" i="4"/>
  <c r="L2574" i="4"/>
  <c r="L2572" i="4"/>
  <c r="L2564" i="4"/>
  <c r="L2562" i="4"/>
  <c r="L2560" i="4"/>
  <c r="L2558" i="4"/>
  <c r="L2550" i="4"/>
  <c r="L2548" i="4"/>
  <c r="L2546" i="4"/>
  <c r="L2544" i="4"/>
  <c r="L2536" i="4"/>
  <c r="L2534" i="4"/>
  <c r="L2532" i="4"/>
  <c r="L2530" i="4"/>
  <c r="L2522" i="4"/>
  <c r="L2520" i="4"/>
  <c r="L2518" i="4"/>
  <c r="L2516" i="4"/>
  <c r="L2508" i="4"/>
  <c r="L2506" i="4"/>
  <c r="L2504" i="4"/>
  <c r="L2502" i="4"/>
  <c r="L2494" i="4"/>
  <c r="L2492" i="4"/>
  <c r="L2490" i="4"/>
  <c r="L2488" i="4"/>
  <c r="L2480" i="4"/>
  <c r="L2478" i="4"/>
  <c r="L2476" i="4"/>
  <c r="L2474" i="4"/>
  <c r="L2466" i="4"/>
  <c r="L2464" i="4"/>
  <c r="L2462" i="4"/>
  <c r="L2460" i="4"/>
  <c r="L2452" i="4"/>
  <c r="L2450" i="4"/>
  <c r="L2448" i="4"/>
  <c r="L2446" i="4"/>
  <c r="L2438" i="4"/>
  <c r="L2436" i="4"/>
  <c r="L2434" i="4"/>
  <c r="L2432" i="4"/>
  <c r="L2424" i="4"/>
  <c r="L2422" i="4"/>
  <c r="L2420" i="4"/>
  <c r="L2418" i="4"/>
  <c r="L2410" i="4"/>
  <c r="L2408" i="4"/>
  <c r="L2406" i="4"/>
  <c r="L2404" i="4"/>
  <c r="L2396" i="4"/>
  <c r="L2394" i="4"/>
  <c r="L2392" i="4"/>
  <c r="L2390" i="4"/>
  <c r="L2382" i="4"/>
  <c r="L2380" i="4"/>
  <c r="L2378" i="4"/>
  <c r="L2376" i="4"/>
  <c r="L2368" i="4"/>
  <c r="L2366" i="4"/>
  <c r="L2364" i="4"/>
  <c r="L2362" i="4"/>
  <c r="L2354" i="4"/>
  <c r="L2352" i="4"/>
  <c r="L2350" i="4"/>
  <c r="L2348" i="4"/>
  <c r="L2340" i="4"/>
  <c r="L2338" i="4"/>
  <c r="L2336" i="4"/>
  <c r="L2334" i="4"/>
  <c r="L2326" i="4"/>
  <c r="L2324" i="4"/>
  <c r="L2322" i="4"/>
  <c r="L2320" i="4"/>
  <c r="L2312" i="4"/>
  <c r="L2310" i="4"/>
  <c r="L2308" i="4"/>
  <c r="L2306" i="4"/>
  <c r="L2298" i="4"/>
  <c r="L2296" i="4"/>
  <c r="L2294" i="4"/>
  <c r="L2292" i="4"/>
  <c r="L2284" i="4"/>
  <c r="L2282" i="4"/>
  <c r="L2280" i="4"/>
  <c r="L2278" i="4"/>
  <c r="L2270" i="4"/>
  <c r="L2268" i="4"/>
  <c r="L2266" i="4"/>
  <c r="L2264" i="4"/>
  <c r="L2256" i="4"/>
  <c r="L2254" i="4"/>
  <c r="L2252" i="4"/>
  <c r="L2250" i="4"/>
  <c r="L2242" i="4"/>
  <c r="L2240" i="4"/>
  <c r="L2238" i="4"/>
  <c r="L2236" i="4"/>
  <c r="L2228" i="4"/>
  <c r="L2226" i="4"/>
  <c r="L2224" i="4"/>
  <c r="L2222" i="4"/>
  <c r="L2214" i="4"/>
  <c r="L2212" i="4"/>
  <c r="L2210" i="4"/>
  <c r="L2208" i="4"/>
  <c r="L2200" i="4"/>
  <c r="L2198" i="4"/>
  <c r="L2196" i="4"/>
  <c r="L2194" i="4"/>
  <c r="L2186" i="4"/>
  <c r="L2184" i="4"/>
  <c r="L2182" i="4"/>
  <c r="L2180" i="4"/>
  <c r="L2172" i="4"/>
  <c r="L2170" i="4"/>
  <c r="L2168" i="4"/>
  <c r="L2166" i="4"/>
  <c r="L2158" i="4"/>
  <c r="L2156" i="4"/>
  <c r="L2154" i="4"/>
  <c r="L2152" i="4"/>
  <c r="L2144" i="4"/>
  <c r="L2142" i="4"/>
  <c r="L2140" i="4"/>
  <c r="L2138" i="4"/>
  <c r="L2130" i="4"/>
  <c r="L2128" i="4"/>
  <c r="L2126" i="4"/>
  <c r="L2124" i="4"/>
  <c r="L2116" i="4"/>
  <c r="L2114" i="4"/>
  <c r="L2112" i="4"/>
  <c r="L2110" i="4"/>
  <c r="L3068" i="3"/>
  <c r="L3066" i="3"/>
  <c r="L3064" i="3"/>
  <c r="L3062" i="3"/>
  <c r="L3054" i="3"/>
  <c r="L3052" i="3"/>
  <c r="L3050" i="3"/>
  <c r="L3048" i="3"/>
  <c r="L3040" i="3"/>
  <c r="L3038" i="3"/>
  <c r="L3036" i="3"/>
  <c r="L3034" i="3"/>
  <c r="L3026" i="3"/>
  <c r="L3024" i="3"/>
  <c r="L3022" i="3"/>
  <c r="L3020" i="3"/>
  <c r="L3012" i="3"/>
  <c r="L3010" i="3"/>
  <c r="L3008" i="3"/>
  <c r="L3006" i="3"/>
  <c r="L2998" i="3"/>
  <c r="L2996" i="3"/>
  <c r="L2994" i="3"/>
  <c r="L2992" i="3"/>
  <c r="L2984" i="3"/>
  <c r="L2982" i="3"/>
  <c r="L2980" i="3"/>
  <c r="L2978" i="3"/>
  <c r="L2970" i="3"/>
  <c r="L2968" i="3"/>
  <c r="L2966" i="3"/>
  <c r="L2964" i="3"/>
  <c r="L2956" i="3"/>
  <c r="L2954" i="3"/>
  <c r="L2952" i="3"/>
  <c r="L2950" i="3"/>
  <c r="L2942" i="3"/>
  <c r="L2940" i="3"/>
  <c r="L2938" i="3"/>
  <c r="L2936" i="3"/>
  <c r="L2928" i="3"/>
  <c r="L2926" i="3"/>
  <c r="L2924" i="3"/>
  <c r="L2922" i="3"/>
  <c r="L2914" i="3"/>
  <c r="L2912" i="3"/>
  <c r="L2910" i="3"/>
  <c r="L2908" i="3"/>
  <c r="L2900" i="3"/>
  <c r="L2898" i="3"/>
  <c r="L2896" i="3"/>
  <c r="L2894" i="3"/>
  <c r="L2886" i="3"/>
  <c r="L2884" i="3"/>
  <c r="L2882" i="3"/>
  <c r="L2880" i="3"/>
  <c r="L2872" i="3"/>
  <c r="L2870" i="3"/>
  <c r="L2868" i="3"/>
  <c r="L2866" i="3"/>
  <c r="L2858" i="3"/>
  <c r="L2856" i="3"/>
  <c r="L2854" i="3"/>
  <c r="L2852" i="3"/>
  <c r="L2844" i="3"/>
  <c r="L2842" i="3"/>
  <c r="L2840" i="3"/>
  <c r="L2838" i="3"/>
  <c r="L2830" i="3"/>
  <c r="L2828" i="3"/>
  <c r="L2826" i="3"/>
  <c r="L2824" i="3"/>
  <c r="L2816" i="3"/>
  <c r="L2814" i="3"/>
  <c r="L2812" i="3"/>
  <c r="L2810" i="3"/>
  <c r="L2802" i="3"/>
  <c r="L2800" i="3"/>
  <c r="L2798" i="3"/>
  <c r="L2796" i="3"/>
  <c r="L2788" i="3"/>
  <c r="L2786" i="3"/>
  <c r="L2784" i="3"/>
  <c r="L2782" i="3"/>
  <c r="L2774" i="3"/>
  <c r="L2772" i="3"/>
  <c r="L2770" i="3"/>
  <c r="L2768" i="3"/>
  <c r="L2760" i="3"/>
  <c r="L2758" i="3"/>
  <c r="L2756" i="3"/>
  <c r="L2754" i="3"/>
  <c r="L2746" i="3"/>
  <c r="L2744" i="3"/>
  <c r="L2742" i="3"/>
  <c r="L2740" i="3"/>
  <c r="L2732" i="3"/>
  <c r="L2730" i="3"/>
  <c r="L2728" i="3"/>
  <c r="L2726" i="3"/>
  <c r="L2718" i="3"/>
  <c r="L2716" i="3"/>
  <c r="L2714" i="3"/>
  <c r="L2712" i="3"/>
  <c r="L2704" i="3"/>
  <c r="L2702" i="3"/>
  <c r="L2700" i="3"/>
  <c r="L2698" i="3"/>
  <c r="L2690" i="3"/>
  <c r="L2688" i="3"/>
  <c r="L2686" i="3"/>
  <c r="L2684" i="3"/>
  <c r="L2676" i="3"/>
  <c r="L2674" i="3"/>
  <c r="L2672" i="3"/>
  <c r="L2670" i="3"/>
  <c r="L2662" i="3"/>
  <c r="L2660" i="3"/>
  <c r="L2658" i="3"/>
  <c r="L2656" i="3"/>
  <c r="L2648" i="3"/>
  <c r="L2646" i="3"/>
  <c r="L2644" i="3"/>
  <c r="L2642" i="3"/>
  <c r="L2634" i="3"/>
  <c r="L2632" i="3"/>
  <c r="L2630" i="3"/>
  <c r="L2628" i="3"/>
  <c r="L2620" i="3"/>
  <c r="L2618" i="3"/>
  <c r="L2616" i="3"/>
  <c r="L2614" i="3"/>
  <c r="L2606" i="3"/>
  <c r="L2604" i="3"/>
  <c r="L2602" i="3"/>
  <c r="L2600" i="3"/>
  <c r="L2592" i="3"/>
  <c r="L2590" i="3"/>
  <c r="L2588" i="3"/>
  <c r="L2586" i="3"/>
  <c r="L2578" i="3"/>
  <c r="L2576" i="3"/>
  <c r="L2574" i="3"/>
  <c r="L2572" i="3"/>
  <c r="L2564" i="3"/>
  <c r="L2562" i="3"/>
  <c r="L2560" i="3"/>
  <c r="L2558" i="3"/>
  <c r="L2550" i="3"/>
  <c r="L2548" i="3"/>
  <c r="L2546" i="3"/>
  <c r="L2544" i="3"/>
  <c r="L2536" i="3"/>
  <c r="L2534" i="3"/>
  <c r="L2532" i="3"/>
  <c r="L2530" i="3"/>
  <c r="L2522" i="3"/>
  <c r="L2520" i="3"/>
  <c r="L2518" i="3"/>
  <c r="L2516" i="3"/>
  <c r="L2508" i="3"/>
  <c r="L2506" i="3"/>
  <c r="L2504" i="3"/>
  <c r="L2502" i="3"/>
  <c r="L2494" i="3"/>
  <c r="L2492" i="3"/>
  <c r="L2490" i="3"/>
  <c r="L2488" i="3"/>
  <c r="L2480" i="3"/>
  <c r="L2478" i="3"/>
  <c r="L2476" i="3"/>
  <c r="L2474" i="3"/>
  <c r="L2466" i="3"/>
  <c r="L2464" i="3"/>
  <c r="L2462" i="3"/>
  <c r="L2460" i="3"/>
  <c r="L2452" i="3"/>
  <c r="L2450" i="3"/>
  <c r="L2448" i="3"/>
  <c r="L2446" i="3"/>
  <c r="L2438" i="3"/>
  <c r="L2436" i="3"/>
  <c r="L2434" i="3"/>
  <c r="L2432" i="3"/>
  <c r="L2424" i="3"/>
  <c r="L2422" i="3"/>
  <c r="L2420" i="3"/>
  <c r="L2418" i="3"/>
  <c r="L2410" i="3"/>
  <c r="L2408" i="3"/>
  <c r="L2406" i="3"/>
  <c r="L2404" i="3"/>
  <c r="L2396" i="3"/>
  <c r="L2394" i="3"/>
  <c r="L2392" i="3"/>
  <c r="L2390" i="3"/>
  <c r="L2382" i="3"/>
  <c r="L2380" i="3"/>
  <c r="L2378" i="3"/>
  <c r="L2376" i="3"/>
  <c r="L2368" i="3"/>
  <c r="L2366" i="3"/>
  <c r="L2364" i="3"/>
  <c r="L2362" i="3"/>
  <c r="L2354" i="3"/>
  <c r="L2352" i="3"/>
  <c r="L2350" i="3"/>
  <c r="L2348" i="3"/>
  <c r="L2340" i="3"/>
  <c r="L2338" i="3"/>
  <c r="L2336" i="3"/>
  <c r="L2334" i="3"/>
  <c r="L2326" i="3"/>
  <c r="L2324" i="3"/>
  <c r="L2322" i="3"/>
  <c r="L2320" i="3"/>
  <c r="L2312" i="3"/>
  <c r="L2310" i="3"/>
  <c r="L2308" i="3"/>
  <c r="L2306" i="3"/>
  <c r="L2298" i="3"/>
  <c r="L2296" i="3"/>
  <c r="L2294" i="3"/>
  <c r="L2292" i="3"/>
  <c r="L2284" i="3"/>
  <c r="L2282" i="3"/>
  <c r="L2280" i="3"/>
  <c r="L2278" i="3"/>
  <c r="L2270" i="3"/>
  <c r="L2268" i="3"/>
  <c r="L2266" i="3"/>
  <c r="L2264" i="3"/>
  <c r="L2256" i="3"/>
  <c r="L2254" i="3"/>
  <c r="L2252" i="3"/>
  <c r="L2250" i="3"/>
  <c r="L2242" i="3"/>
  <c r="L2240" i="3"/>
  <c r="L2238" i="3"/>
  <c r="L2236" i="3"/>
  <c r="L2228" i="3"/>
  <c r="L2226" i="3"/>
  <c r="L2224" i="3"/>
  <c r="L2222" i="3"/>
  <c r="L2214" i="3"/>
  <c r="L2212" i="3"/>
  <c r="L2210" i="3"/>
  <c r="L2208" i="3"/>
  <c r="L2200" i="3"/>
  <c r="L2198" i="3"/>
  <c r="L2196" i="3"/>
  <c r="L2194" i="3"/>
  <c r="L2186" i="3"/>
  <c r="L2184" i="3"/>
  <c r="L2182" i="3"/>
  <c r="L2180" i="3"/>
  <c r="L2172" i="3"/>
  <c r="L2170" i="3"/>
  <c r="L2168" i="3"/>
  <c r="L2166" i="3"/>
  <c r="L2158" i="3"/>
  <c r="L2156" i="3"/>
  <c r="L2154" i="3"/>
  <c r="L2152" i="3"/>
  <c r="L2144" i="3"/>
  <c r="L2142" i="3"/>
  <c r="L2140" i="3"/>
  <c r="L2138" i="3"/>
  <c r="L2130" i="3"/>
  <c r="L2128" i="3"/>
  <c r="L2126" i="3"/>
  <c r="L2124" i="3"/>
  <c r="L2116" i="3"/>
  <c r="L2114" i="3"/>
  <c r="L2112" i="3"/>
  <c r="L2110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R121" i="3"/>
  <c r="Q121" i="3"/>
  <c r="P121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R93" i="3"/>
  <c r="Q93" i="3"/>
  <c r="P93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R65" i="3"/>
  <c r="Q65" i="3"/>
  <c r="P65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R36" i="3"/>
  <c r="Q36" i="3"/>
  <c r="P36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R8" i="3"/>
  <c r="Q8" i="3"/>
  <c r="P8" i="3"/>
  <c r="S141" i="7" l="1"/>
  <c r="S137" i="7"/>
  <c r="S133" i="7"/>
  <c r="S129" i="7"/>
  <c r="S125" i="7"/>
  <c r="S120" i="7"/>
  <c r="S138" i="7"/>
  <c r="S134" i="7"/>
  <c r="S130" i="7"/>
  <c r="S126" i="7"/>
  <c r="S122" i="7"/>
  <c r="S139" i="7"/>
  <c r="S135" i="7"/>
  <c r="S131" i="7"/>
  <c r="S127" i="7"/>
  <c r="S123" i="7"/>
  <c r="S140" i="7"/>
  <c r="S136" i="7"/>
  <c r="S132" i="7"/>
  <c r="S128" i="7"/>
  <c r="S124" i="7"/>
  <c r="S121" i="7"/>
  <c r="S119" i="7"/>
  <c r="S111" i="7"/>
  <c r="S107" i="7"/>
  <c r="S100" i="7"/>
  <c r="S96" i="7"/>
  <c r="S92" i="7"/>
  <c r="S102" i="7"/>
  <c r="S98" i="7"/>
  <c r="S112" i="7"/>
  <c r="S108" i="7"/>
  <c r="S104" i="7"/>
  <c r="S101" i="7"/>
  <c r="S97" i="7"/>
  <c r="S93" i="7"/>
  <c r="S113" i="7"/>
  <c r="S109" i="7"/>
  <c r="S105" i="7"/>
  <c r="S94" i="7"/>
  <c r="S110" i="7"/>
  <c r="S106" i="7"/>
  <c r="S103" i="7"/>
  <c r="S99" i="7"/>
  <c r="S95" i="7"/>
  <c r="S91" i="7"/>
  <c r="S83" i="7"/>
  <c r="S79" i="7"/>
  <c r="S75" i="7"/>
  <c r="S71" i="7"/>
  <c r="S69" i="7"/>
  <c r="S65" i="7"/>
  <c r="S82" i="7"/>
  <c r="S78" i="7"/>
  <c r="S74" i="7"/>
  <c r="S70" i="7"/>
  <c r="S84" i="7"/>
  <c r="S80" i="7"/>
  <c r="S76" i="7"/>
  <c r="S72" i="7"/>
  <c r="S66" i="7"/>
  <c r="S85" i="7"/>
  <c r="S81" i="7"/>
  <c r="S77" i="7"/>
  <c r="S73" i="7"/>
  <c r="S67" i="7"/>
  <c r="S68" i="7"/>
  <c r="S64" i="7"/>
  <c r="S63" i="7"/>
  <c r="S57" i="7"/>
  <c r="S53" i="7"/>
  <c r="S49" i="7"/>
  <c r="S56" i="7"/>
  <c r="S52" i="7"/>
  <c r="S44" i="7"/>
  <c r="S36" i="7"/>
  <c r="S45" i="7"/>
  <c r="S41" i="7"/>
  <c r="S37" i="7"/>
  <c r="S54" i="7"/>
  <c r="S50" i="7"/>
  <c r="S46" i="7"/>
  <c r="S42" i="7"/>
  <c r="S38" i="7"/>
  <c r="S55" i="7"/>
  <c r="S51" i="7"/>
  <c r="S47" i="7"/>
  <c r="S43" i="7"/>
  <c r="S39" i="7"/>
  <c r="S48" i="7"/>
  <c r="S40" i="7"/>
  <c r="S35" i="7"/>
  <c r="S9" i="7"/>
  <c r="S27" i="7"/>
  <c r="S23" i="7"/>
  <c r="S19" i="7"/>
  <c r="S15" i="7"/>
  <c r="S11" i="7"/>
  <c r="S28" i="7"/>
  <c r="S24" i="7"/>
  <c r="S20" i="7"/>
  <c r="S16" i="7"/>
  <c r="S12" i="7"/>
  <c r="S8" i="7"/>
  <c r="S29" i="7"/>
  <c r="S25" i="7"/>
  <c r="S21" i="7"/>
  <c r="S17" i="7"/>
  <c r="S13" i="7"/>
  <c r="S26" i="7"/>
  <c r="S22" i="7"/>
  <c r="S18" i="7"/>
  <c r="S14" i="7"/>
  <c r="S10" i="7"/>
  <c r="S7" i="7"/>
  <c r="S168" i="8"/>
  <c r="S164" i="8"/>
  <c r="S160" i="8"/>
  <c r="S156" i="8"/>
  <c r="S152" i="8"/>
  <c r="S148" i="8"/>
  <c r="S149" i="8"/>
  <c r="S150" i="8"/>
  <c r="S151" i="8"/>
  <c r="S165" i="8"/>
  <c r="S161" i="8"/>
  <c r="S157" i="8"/>
  <c r="S153" i="8"/>
  <c r="S166" i="8"/>
  <c r="S162" i="8"/>
  <c r="S158" i="8"/>
  <c r="S154" i="8"/>
  <c r="S146" i="8"/>
  <c r="S167" i="8"/>
  <c r="S163" i="8"/>
  <c r="S159" i="8"/>
  <c r="S155" i="8"/>
  <c r="S147" i="8"/>
  <c r="S138" i="8"/>
  <c r="S134" i="8"/>
  <c r="S128" i="8"/>
  <c r="S124" i="8"/>
  <c r="S120" i="8"/>
  <c r="S139" i="8"/>
  <c r="S135" i="8"/>
  <c r="S131" i="8"/>
  <c r="S129" i="8"/>
  <c r="S125" i="8"/>
  <c r="S121" i="8"/>
  <c r="S140" i="8"/>
  <c r="S136" i="8"/>
  <c r="S132" i="8"/>
  <c r="S130" i="8"/>
  <c r="S126" i="8"/>
  <c r="S122" i="8"/>
  <c r="S137" i="8"/>
  <c r="S133" i="8"/>
  <c r="S127" i="8"/>
  <c r="S123" i="8"/>
  <c r="S119" i="8"/>
  <c r="S118" i="8"/>
  <c r="S110" i="8"/>
  <c r="S102" i="8"/>
  <c r="S99" i="8"/>
  <c r="S95" i="8"/>
  <c r="S91" i="8"/>
  <c r="S109" i="8"/>
  <c r="S111" i="8"/>
  <c r="S107" i="8"/>
  <c r="S103" i="8"/>
  <c r="S100" i="8"/>
  <c r="S96" i="8"/>
  <c r="S92" i="8"/>
  <c r="S112" i="8"/>
  <c r="S108" i="8"/>
  <c r="S104" i="8"/>
  <c r="S97" i="8"/>
  <c r="S93" i="8"/>
  <c r="S106" i="8"/>
  <c r="S105" i="8"/>
  <c r="S101" i="8"/>
  <c r="S98" i="8"/>
  <c r="S94" i="8"/>
  <c r="S90" i="8"/>
  <c r="S82" i="8"/>
  <c r="S78" i="8"/>
  <c r="S74" i="8"/>
  <c r="S70" i="8"/>
  <c r="S66" i="8"/>
  <c r="S83" i="8"/>
  <c r="S79" i="8"/>
  <c r="S75" i="8"/>
  <c r="S71" i="8"/>
  <c r="S67" i="8"/>
  <c r="S63" i="8"/>
  <c r="S84" i="8"/>
  <c r="S80" i="8"/>
  <c r="S76" i="8"/>
  <c r="S72" i="8"/>
  <c r="S68" i="8"/>
  <c r="S64" i="8"/>
  <c r="S81" i="8"/>
  <c r="S77" i="8"/>
  <c r="S73" i="8"/>
  <c r="S69" i="8"/>
  <c r="S65" i="8"/>
  <c r="S62" i="8"/>
  <c r="S56" i="8"/>
  <c r="S52" i="8"/>
  <c r="S48" i="8"/>
  <c r="S44" i="8"/>
  <c r="S40" i="8"/>
  <c r="S36" i="8"/>
  <c r="S47" i="8"/>
  <c r="S43" i="8"/>
  <c r="S35" i="8"/>
  <c r="S53" i="8"/>
  <c r="S49" i="8"/>
  <c r="S45" i="8"/>
  <c r="S41" i="8"/>
  <c r="S37" i="8"/>
  <c r="S54" i="8"/>
  <c r="S50" i="8"/>
  <c r="S46" i="8"/>
  <c r="S42" i="8"/>
  <c r="S38" i="8"/>
  <c r="S34" i="8"/>
  <c r="S55" i="8"/>
  <c r="S51" i="8"/>
  <c r="S39" i="8"/>
  <c r="S28" i="8"/>
  <c r="S24" i="8"/>
  <c r="S20" i="8"/>
  <c r="S16" i="8"/>
  <c r="S9" i="8"/>
  <c r="S25" i="8"/>
  <c r="S21" i="8"/>
  <c r="S17" i="8"/>
  <c r="S13" i="8"/>
  <c r="S10" i="8"/>
  <c r="S26" i="8"/>
  <c r="S22" i="8"/>
  <c r="S18" i="8"/>
  <c r="S14" i="8"/>
  <c r="S11" i="8"/>
  <c r="S7" i="8"/>
  <c r="S6" i="8"/>
  <c r="S27" i="8"/>
  <c r="S23" i="8"/>
  <c r="S19" i="8"/>
  <c r="S15" i="8"/>
  <c r="S12" i="8"/>
  <c r="S8" i="8"/>
  <c r="S93" i="6"/>
  <c r="S110" i="6"/>
  <c r="S102" i="6"/>
  <c r="S94" i="6"/>
  <c r="S95" i="6"/>
  <c r="S112" i="6"/>
  <c r="S113" i="6"/>
  <c r="S103" i="6"/>
  <c r="S99" i="6"/>
  <c r="S111" i="6"/>
  <c r="S107" i="6"/>
  <c r="S100" i="6"/>
  <c r="S96" i="6"/>
  <c r="S92" i="6"/>
  <c r="S108" i="6"/>
  <c r="S105" i="6"/>
  <c r="S104" i="6"/>
  <c r="S101" i="6"/>
  <c r="S97" i="6"/>
  <c r="S91" i="6"/>
  <c r="S109" i="6"/>
  <c r="S106" i="6"/>
  <c r="S98" i="6"/>
  <c r="S83" i="6"/>
  <c r="S79" i="6"/>
  <c r="S75" i="6"/>
  <c r="S69" i="6"/>
  <c r="S65" i="6"/>
  <c r="S84" i="6"/>
  <c r="S80" i="6"/>
  <c r="S76" i="6"/>
  <c r="S70" i="6"/>
  <c r="S66" i="6"/>
  <c r="S85" i="6"/>
  <c r="S81" i="6"/>
  <c r="S77" i="6"/>
  <c r="S73" i="6"/>
  <c r="S71" i="6"/>
  <c r="S67" i="6"/>
  <c r="S82" i="6"/>
  <c r="S78" i="6"/>
  <c r="S74" i="6"/>
  <c r="S72" i="6"/>
  <c r="S68" i="6"/>
  <c r="S64" i="6"/>
  <c r="S63" i="6"/>
  <c r="S55" i="6"/>
  <c r="S51" i="6"/>
  <c r="S47" i="6"/>
  <c r="S43" i="6"/>
  <c r="S39" i="6"/>
  <c r="S56" i="6"/>
  <c r="S52" i="6"/>
  <c r="S48" i="6"/>
  <c r="S44" i="6"/>
  <c r="S40" i="6"/>
  <c r="S36" i="6"/>
  <c r="S57" i="6"/>
  <c r="S53" i="6"/>
  <c r="S49" i="6"/>
  <c r="S45" i="6"/>
  <c r="S41" i="6"/>
  <c r="S37" i="6"/>
  <c r="S54" i="6"/>
  <c r="S50" i="6"/>
  <c r="S46" i="6"/>
  <c r="S42" i="6"/>
  <c r="S38" i="6"/>
  <c r="S35" i="6"/>
  <c r="S26" i="6"/>
  <c r="S22" i="6"/>
  <c r="S18" i="6"/>
  <c r="S14" i="6"/>
  <c r="S10" i="6"/>
  <c r="S27" i="6"/>
  <c r="S23" i="6"/>
  <c r="S19" i="6"/>
  <c r="S15" i="6"/>
  <c r="S11" i="6"/>
  <c r="S28" i="6"/>
  <c r="S24" i="6"/>
  <c r="S20" i="6"/>
  <c r="S16" i="6"/>
  <c r="S12" i="6"/>
  <c r="S8" i="6"/>
  <c r="S29" i="6"/>
  <c r="S25" i="6"/>
  <c r="S21" i="6"/>
  <c r="S17" i="6"/>
  <c r="S13" i="6"/>
  <c r="S9" i="6"/>
  <c r="S7" i="6"/>
  <c r="S85" i="5"/>
  <c r="S81" i="5"/>
  <c r="S77" i="5"/>
  <c r="S73" i="5"/>
  <c r="S69" i="5"/>
  <c r="S65" i="5"/>
  <c r="S83" i="5"/>
  <c r="S79" i="5"/>
  <c r="S75" i="5"/>
  <c r="S71" i="5"/>
  <c r="S67" i="5"/>
  <c r="S82" i="5"/>
  <c r="S78" i="5"/>
  <c r="S74" i="5"/>
  <c r="S70" i="5"/>
  <c r="S66" i="5"/>
  <c r="S84" i="5"/>
  <c r="S80" i="5"/>
  <c r="S76" i="5"/>
  <c r="S72" i="5"/>
  <c r="S68" i="5"/>
  <c r="S64" i="5"/>
  <c r="S63" i="5"/>
  <c r="S53" i="5"/>
  <c r="S49" i="5"/>
  <c r="S45" i="5"/>
  <c r="S41" i="5"/>
  <c r="S37" i="5"/>
  <c r="S55" i="5"/>
  <c r="S51" i="5"/>
  <c r="S47" i="5"/>
  <c r="S43" i="5"/>
  <c r="S39" i="5"/>
  <c r="S57" i="5"/>
  <c r="S54" i="5"/>
  <c r="S50" i="5"/>
  <c r="S46" i="5"/>
  <c r="S42" i="5"/>
  <c r="S38" i="5"/>
  <c r="S56" i="5"/>
  <c r="S52" i="5"/>
  <c r="S48" i="5"/>
  <c r="S44" i="5"/>
  <c r="S40" i="5"/>
  <c r="S36" i="5"/>
  <c r="S35" i="5"/>
  <c r="S29" i="5"/>
  <c r="S25" i="5"/>
  <c r="S21" i="5"/>
  <c r="S17" i="5"/>
  <c r="S13" i="5"/>
  <c r="S9" i="5"/>
  <c r="S28" i="5"/>
  <c r="S24" i="5"/>
  <c r="S20" i="5"/>
  <c r="S16" i="5"/>
  <c r="S12" i="5"/>
  <c r="S8" i="5"/>
  <c r="S26" i="5"/>
  <c r="S22" i="5"/>
  <c r="S18" i="5"/>
  <c r="S14" i="5"/>
  <c r="S10" i="5"/>
  <c r="S27" i="5"/>
  <c r="S23" i="5"/>
  <c r="S19" i="5"/>
  <c r="S15" i="5"/>
  <c r="S11" i="5"/>
  <c r="S7" i="5"/>
  <c r="S113" i="4"/>
  <c r="S109" i="4"/>
  <c r="S105" i="4"/>
  <c r="S101" i="4"/>
  <c r="S97" i="4"/>
  <c r="S93" i="4"/>
  <c r="S110" i="4"/>
  <c r="S106" i="4"/>
  <c r="S102" i="4"/>
  <c r="S98" i="4"/>
  <c r="S94" i="4"/>
  <c r="S111" i="4"/>
  <c r="S107" i="4"/>
  <c r="S103" i="4"/>
  <c r="S99" i="4"/>
  <c r="S95" i="4"/>
  <c r="S112" i="4"/>
  <c r="S108" i="4"/>
  <c r="S104" i="4"/>
  <c r="S100" i="4"/>
  <c r="S96" i="4"/>
  <c r="S92" i="4"/>
  <c r="S91" i="4"/>
  <c r="S85" i="4"/>
  <c r="S81" i="4"/>
  <c r="S77" i="4"/>
  <c r="S73" i="4"/>
  <c r="S69" i="4"/>
  <c r="S65" i="4"/>
  <c r="S82" i="4"/>
  <c r="S78" i="4"/>
  <c r="S74" i="4"/>
  <c r="S70" i="4"/>
  <c r="S66" i="4"/>
  <c r="S83" i="4"/>
  <c r="S79" i="4"/>
  <c r="S75" i="4"/>
  <c r="S71" i="4"/>
  <c r="S67" i="4"/>
  <c r="S84" i="4"/>
  <c r="S80" i="4"/>
  <c r="S76" i="4"/>
  <c r="S72" i="4"/>
  <c r="S68" i="4"/>
  <c r="S64" i="4"/>
  <c r="S63" i="4"/>
  <c r="S55" i="4"/>
  <c r="S51" i="4"/>
  <c r="S47" i="4"/>
  <c r="S43" i="4"/>
  <c r="S39" i="4"/>
  <c r="S56" i="4"/>
  <c r="S52" i="4"/>
  <c r="S48" i="4"/>
  <c r="S44" i="4"/>
  <c r="S40" i="4"/>
  <c r="S36" i="4"/>
  <c r="S57" i="4"/>
  <c r="S53" i="4"/>
  <c r="S49" i="4"/>
  <c r="S45" i="4"/>
  <c r="S41" i="4"/>
  <c r="S37" i="4"/>
  <c r="S35" i="4"/>
  <c r="S54" i="4"/>
  <c r="S50" i="4"/>
  <c r="S46" i="4"/>
  <c r="S42" i="4"/>
  <c r="S38" i="4"/>
  <c r="S28" i="4"/>
  <c r="S24" i="4"/>
  <c r="S20" i="4"/>
  <c r="S8" i="4"/>
  <c r="S16" i="4"/>
  <c r="S12" i="4"/>
  <c r="S29" i="4"/>
  <c r="S25" i="4"/>
  <c r="S21" i="4"/>
  <c r="S17" i="4"/>
  <c r="S13" i="4"/>
  <c r="S9" i="4"/>
  <c r="S26" i="4"/>
  <c r="S22" i="4"/>
  <c r="S18" i="4"/>
  <c r="S14" i="4"/>
  <c r="S10" i="4"/>
  <c r="S27" i="4"/>
  <c r="S23" i="4"/>
  <c r="S19" i="4"/>
  <c r="S15" i="4"/>
  <c r="S11" i="4"/>
  <c r="S7" i="4"/>
  <c r="S125" i="3"/>
  <c r="S143" i="3"/>
  <c r="S139" i="3"/>
  <c r="S135" i="3"/>
  <c r="S131" i="3"/>
  <c r="S127" i="3"/>
  <c r="S136" i="3"/>
  <c r="S132" i="3"/>
  <c r="S128" i="3"/>
  <c r="S141" i="3"/>
  <c r="S137" i="3"/>
  <c r="S133" i="3"/>
  <c r="S129" i="3"/>
  <c r="S123" i="3"/>
  <c r="S140" i="3"/>
  <c r="S142" i="3"/>
  <c r="S138" i="3"/>
  <c r="S134" i="3"/>
  <c r="S130" i="3"/>
  <c r="S126" i="3"/>
  <c r="S124" i="3"/>
  <c r="S122" i="3"/>
  <c r="S121" i="3"/>
  <c r="S98" i="3"/>
  <c r="S94" i="3"/>
  <c r="S100" i="3"/>
  <c r="S96" i="3"/>
  <c r="S99" i="3"/>
  <c r="S95" i="3"/>
  <c r="S101" i="3"/>
  <c r="S97" i="3"/>
  <c r="S115" i="3"/>
  <c r="S111" i="3"/>
  <c r="S107" i="3"/>
  <c r="S103" i="3"/>
  <c r="S102" i="3"/>
  <c r="S104" i="3"/>
  <c r="S105" i="3"/>
  <c r="S114" i="3"/>
  <c r="S106" i="3"/>
  <c r="S112" i="3"/>
  <c r="S108" i="3"/>
  <c r="S113" i="3"/>
  <c r="S109" i="3"/>
  <c r="S93" i="3"/>
  <c r="S110" i="3"/>
  <c r="S85" i="3"/>
  <c r="S79" i="3"/>
  <c r="S75" i="3"/>
  <c r="S71" i="3"/>
  <c r="S67" i="3"/>
  <c r="S86" i="3"/>
  <c r="S80" i="3"/>
  <c r="S76" i="3"/>
  <c r="S72" i="3"/>
  <c r="S68" i="3"/>
  <c r="S87" i="3"/>
  <c r="S83" i="3"/>
  <c r="S81" i="3"/>
  <c r="S77" i="3"/>
  <c r="S73" i="3"/>
  <c r="S69" i="3"/>
  <c r="S84" i="3"/>
  <c r="S82" i="3"/>
  <c r="S78" i="3"/>
  <c r="S74" i="3"/>
  <c r="S70" i="3"/>
  <c r="S66" i="3"/>
  <c r="S65" i="3"/>
  <c r="S58" i="3"/>
  <c r="S54" i="3"/>
  <c r="S50" i="3"/>
  <c r="S46" i="3"/>
  <c r="S42" i="3"/>
  <c r="S38" i="3"/>
  <c r="S55" i="3"/>
  <c r="S51" i="3"/>
  <c r="S43" i="3"/>
  <c r="S39" i="3"/>
  <c r="S47" i="3"/>
  <c r="S56" i="3"/>
  <c r="S52" i="3"/>
  <c r="S48" i="3"/>
  <c r="S44" i="3"/>
  <c r="S40" i="3"/>
  <c r="S57" i="3"/>
  <c r="S53" i="3"/>
  <c r="S49" i="3"/>
  <c r="S45" i="3"/>
  <c r="S41" i="3"/>
  <c r="S37" i="3"/>
  <c r="S36" i="3"/>
  <c r="S30" i="3"/>
  <c r="S26" i="3"/>
  <c r="S22" i="3"/>
  <c r="S18" i="3"/>
  <c r="S14" i="3"/>
  <c r="S9" i="3"/>
  <c r="S10" i="3"/>
  <c r="S27" i="3"/>
  <c r="S23" i="3"/>
  <c r="S19" i="3"/>
  <c r="S15" i="3"/>
  <c r="S11" i="3"/>
  <c r="S28" i="3"/>
  <c r="S24" i="3"/>
  <c r="S20" i="3"/>
  <c r="S16" i="3"/>
  <c r="S12" i="3"/>
  <c r="S8" i="3"/>
  <c r="S29" i="3"/>
  <c r="S25" i="3"/>
  <c r="S21" i="3"/>
  <c r="S17" i="3"/>
  <c r="S13" i="3"/>
</calcChain>
</file>

<file path=xl/sharedStrings.xml><?xml version="1.0" encoding="utf-8"?>
<sst xmlns="http://schemas.openxmlformats.org/spreadsheetml/2006/main" count="3189" uniqueCount="165">
  <si>
    <t>Total</t>
  </si>
  <si>
    <t>Tabla cruzada Centro de Salud*Stock de aprendizaje individual 1</t>
  </si>
  <si>
    <t>Recuento</t>
  </si>
  <si>
    <t>Stock de aprendizaje individual 1</t>
  </si>
  <si>
    <t>Totalmente en desacuerdo</t>
  </si>
  <si>
    <t>Muy en desacuerdo</t>
  </si>
  <si>
    <t>En desacuerdo</t>
  </si>
  <si>
    <t>Neutro</t>
  </si>
  <si>
    <t>De acuerdo</t>
  </si>
  <si>
    <t>Muy deacuerdo</t>
  </si>
  <si>
    <t>Totalmente de acuerdo</t>
  </si>
  <si>
    <t>Centro de Salud</t>
  </si>
  <si>
    <t>Hospital FPS</t>
  </si>
  <si>
    <t>CSQMD</t>
  </si>
  <si>
    <t>CSQCN</t>
  </si>
  <si>
    <t>CSQAN</t>
  </si>
  <si>
    <t>CSCA</t>
  </si>
  <si>
    <t>CSGU</t>
  </si>
  <si>
    <t>CSCO</t>
  </si>
  <si>
    <t>CSBA</t>
  </si>
  <si>
    <t>CSMI</t>
  </si>
  <si>
    <t>CSB</t>
  </si>
  <si>
    <t>CSSI</t>
  </si>
  <si>
    <t>CSMO</t>
  </si>
  <si>
    <t>CSME</t>
  </si>
  <si>
    <t>Hospital CAÑ</t>
  </si>
  <si>
    <t>CSTE</t>
  </si>
  <si>
    <t>CSPR</t>
  </si>
  <si>
    <t>CSTO</t>
  </si>
  <si>
    <t>Hospital LAP</t>
  </si>
  <si>
    <t>Hospital PM</t>
  </si>
  <si>
    <t>Hospital GUA</t>
  </si>
  <si>
    <t>CSBS</t>
  </si>
  <si>
    <t>Tabla cruzada Centro de Salud*Stock de aprendizaje individual 2</t>
  </si>
  <si>
    <t>Stock de aprendizaje individual 2</t>
  </si>
  <si>
    <t>Tabla cruzada Centro de Salud*Stock de aprendizaje individual 3</t>
  </si>
  <si>
    <t>Stock de aprendizaje individual 3</t>
  </si>
  <si>
    <t>Tabla cruzada Centro de Salud*Stock de aprendizaje individual 4</t>
  </si>
  <si>
    <t>Stock de aprendizaje individual 4</t>
  </si>
  <si>
    <t>Tabla cruzada Centro de Salud*Stock de aprendizaje individual 5</t>
  </si>
  <si>
    <t>Stock de aprendizaje individual 5</t>
  </si>
  <si>
    <t>Tabla cruzada Centro de Salud*Stock de aprendizaje organizacional 1</t>
  </si>
  <si>
    <t>Stock de aprendizaje organizacional 1</t>
  </si>
  <si>
    <t>Tabla cruzada Centro de Salud*Stock de aprendizaje organizacional 2</t>
  </si>
  <si>
    <t>Stock de aprendizaje organizacional 2</t>
  </si>
  <si>
    <t>Tabla cruzada Centro de Salud*Stock de aprendizaje organizacional 3</t>
  </si>
  <si>
    <t>Stock de aprendizaje organizacional 3</t>
  </si>
  <si>
    <t>Tabla cruzada Centro de Salud*Stock de aprendizaje organizacional 4</t>
  </si>
  <si>
    <t>Stock de aprendizaje organizacional 4</t>
  </si>
  <si>
    <t>Tabla cruzada Centro de Salud*Enseñanza Colectiva 1</t>
  </si>
  <si>
    <t>Enseñanza Colectiva 1</t>
  </si>
  <si>
    <t>Tabla cruzada Centro de Salud*Enseñanza Colectiva 2</t>
  </si>
  <si>
    <t>Enseñanza Colectiva 2</t>
  </si>
  <si>
    <t>Tabla cruzada Centro de Salud*Enseñanza Colectiva 3</t>
  </si>
  <si>
    <t>Enseñanza Colectiva 3</t>
  </si>
  <si>
    <t>Tabla cruzada Centro de Salud*Enseñanza Colectiva 4</t>
  </si>
  <si>
    <t>Enseñanza Colectiva 4</t>
  </si>
  <si>
    <t>Tabla cruzada Centro de Salud*Enseñanza Individual 1</t>
  </si>
  <si>
    <t>Enseñanza Individual 1</t>
  </si>
  <si>
    <t>Tabla cruzada Centro de Salud*Enseñanza Individual 2</t>
  </si>
  <si>
    <t>Enseñanza Individual 2</t>
  </si>
  <si>
    <t>Tabla cruzada Centro de Salud*Enseñanza Individual 3</t>
  </si>
  <si>
    <t>Enseñanza Individual 3</t>
  </si>
  <si>
    <t>Tabla cruzada Centro de Salud*Orientación exploratoria 1</t>
  </si>
  <si>
    <t>Orientación exploratoria 1</t>
  </si>
  <si>
    <t>Tabla cruzada Centro de Salud*Orientación exploratoria 2</t>
  </si>
  <si>
    <t>Orientación exploratoria 2</t>
  </si>
  <si>
    <t>Tabla cruzada Centro de Salud*Orientación exploratoria 3</t>
  </si>
  <si>
    <t>Orientación exploratoria 3</t>
  </si>
  <si>
    <t>Tabla cruzada Centro de Salud*Orientación exploratoria 4</t>
  </si>
  <si>
    <t>Orientación exploratoria 4</t>
  </si>
  <si>
    <t>Tabla cruzada Centro de Salud*Orientación exploratoria 5</t>
  </si>
  <si>
    <t>Orientación exploratoria 5</t>
  </si>
  <si>
    <t>Tabla cruzada Centro de Salud*Orientación exploratoria 6</t>
  </si>
  <si>
    <t>Orientación exploratoria 6</t>
  </si>
  <si>
    <t>Tabla cruzada Centro de Salud*Orientación explotadora 1</t>
  </si>
  <si>
    <t>Orientación explotadora 1</t>
  </si>
  <si>
    <t>Tabla cruzada Centro de Salud*Orientación explotadora 2</t>
  </si>
  <si>
    <t>Orientación explotadora 2</t>
  </si>
  <si>
    <t>Tabla cruzada Centro de Salud*Orientación explotadora 3</t>
  </si>
  <si>
    <t>Orientación explotadora 3</t>
  </si>
  <si>
    <t>Tabla cruzada Centro de Salud*Orientación explotadora 4</t>
  </si>
  <si>
    <t>Orientación explotadora 4</t>
  </si>
  <si>
    <t>Tabla cruzada Centro de Salud*Orientación explotadora 5</t>
  </si>
  <si>
    <t>Orientación explotadora 5</t>
  </si>
  <si>
    <t>Red</t>
  </si>
  <si>
    <t>RED_1_EL</t>
  </si>
  <si>
    <t>RED_2_COM</t>
  </si>
  <si>
    <t>RED_3_NC</t>
  </si>
  <si>
    <t>RED_4_PA</t>
  </si>
  <si>
    <t>Sede</t>
  </si>
  <si>
    <t>Columna1</t>
  </si>
  <si>
    <t>Columna2</t>
  </si>
  <si>
    <t xml:space="preserve">Variables seleccionadas </t>
  </si>
  <si>
    <t xml:space="preserve">Transferencia de conocimiento </t>
  </si>
  <si>
    <t xml:space="preserve">Ambidextría </t>
  </si>
  <si>
    <t xml:space="preserve">Stock de aprendizaje Individual </t>
  </si>
  <si>
    <t>Bajo</t>
  </si>
  <si>
    <t>Medio</t>
  </si>
  <si>
    <t xml:space="preserve">Alto </t>
  </si>
  <si>
    <t>Enseñanza Individual (3 items)</t>
  </si>
  <si>
    <t xml:space="preserve">Stock de aprendizaje individual (5 ítems) </t>
  </si>
  <si>
    <t xml:space="preserve">Stock de aprendizaje organizacional (4 ítems)  </t>
  </si>
  <si>
    <t xml:space="preserve">Enseñanza Colectiva (4 ítems) </t>
  </si>
  <si>
    <t>Orientación Exploratoria (6 ítems)</t>
  </si>
  <si>
    <t>Orientación Explotadora (5 ítems)</t>
  </si>
  <si>
    <t>Hospital Francisco de Paula Santander</t>
  </si>
  <si>
    <t>Quilisalud Morales Duque</t>
  </si>
  <si>
    <t>Quilisalud Antonio Nariño</t>
  </si>
  <si>
    <t xml:space="preserve">Quilisalud Centro </t>
  </si>
  <si>
    <t>Caloto</t>
  </si>
  <si>
    <t>Guachene</t>
  </si>
  <si>
    <t>Corinto</t>
  </si>
  <si>
    <t>Buenos Aires</t>
  </si>
  <si>
    <t xml:space="preserve">Miranda </t>
  </si>
  <si>
    <t>Buitrera</t>
  </si>
  <si>
    <t>Siloe</t>
  </si>
  <si>
    <t>Montebello</t>
  </si>
  <si>
    <t>Melendez</t>
  </si>
  <si>
    <t>Hospital Cañaveralejo</t>
  </si>
  <si>
    <t>Terrón Colorado</t>
  </si>
  <si>
    <t>Prado</t>
  </si>
  <si>
    <t>Torres</t>
  </si>
  <si>
    <t>Calipso</t>
  </si>
  <si>
    <t>Hospital Luis Ablanque de la Plata</t>
  </si>
  <si>
    <t>Hospital Puerto Merizalde</t>
  </si>
  <si>
    <t>Hospital Guapi</t>
  </si>
  <si>
    <t>Centro de salud Bahía Solano</t>
  </si>
  <si>
    <t xml:space="preserve">Sigla </t>
  </si>
  <si>
    <t>RED</t>
  </si>
  <si>
    <t xml:space="preserve">ESE LADERA </t>
  </si>
  <si>
    <t>COMFANDI</t>
  </si>
  <si>
    <t>PACIFICO</t>
  </si>
  <si>
    <t>NORTE DEL CAUCA</t>
  </si>
  <si>
    <t>NOMBRE RED</t>
  </si>
  <si>
    <t>Orientación exploratoria 1- Nuevas ideas fuera</t>
  </si>
  <si>
    <t>Orientación exploratoria 2- Nuevas Tecnologías</t>
  </si>
  <si>
    <t>Orientación exploratoria 3- Servicios y/o productos innovadores</t>
  </si>
  <si>
    <t xml:space="preserve">Orientación exploratoria 4- Nuevas formas de satisfacer necesidades </t>
  </si>
  <si>
    <t xml:space="preserve">Orientación exploratoria 5- Participar en nuevos segmentos del mercado </t>
  </si>
  <si>
    <t>Orientación exploratoria 6- Nuevos clientes</t>
  </si>
  <si>
    <t>Orientación explotadora 1- Mejorar Calidad y Costo</t>
  </si>
  <si>
    <t xml:space="preserve">Orientación explotadora 2- Mejorar fiabilidad de productos y servicios </t>
  </si>
  <si>
    <t>Orientación explotadora 3 - Aumentar los niveles de automatización para la PS</t>
  </si>
  <si>
    <t>Orientación explotadora 4 - Monitorea constantemente la satisfacción de los usuarios</t>
  </si>
  <si>
    <t>Orientación explotadora 5 - Satisfacción  de usuarios actuales</t>
  </si>
  <si>
    <t>Stock de aprendizaje individual 1- son capaces de romper con las mentalidades tradicionales para ver las cosas nuevas o diferentes</t>
  </si>
  <si>
    <t>Stock de aprendizaje individual 2 -Los funcionarios se sienten orgullosos de su trabajo</t>
  </si>
  <si>
    <t>Stock de aprendizaje individual 3-  Los colaboradores tienen un sentido claro de la dirección en su trabajo</t>
  </si>
  <si>
    <t>Stock de aprendizaje individual 4- Los colaboradores son conscientes de los problemas críticos que afectan su trabajo</t>
  </si>
  <si>
    <t>Stock de aprendizaje individual 5 - Los colaboradores del centro de salud generan muchas ideas nuevas</t>
  </si>
  <si>
    <t>Stock de aprendizaje organizacional 1- Tenemos una estrategia que nos posiciona bien para el futuro</t>
  </si>
  <si>
    <t>Stock de aprendizaje organizacional 2 -  La estructura del centro de salud apoya la dirección estratégica</t>
  </si>
  <si>
    <t>Stock de aprendizaje organizacional 3 -  La cultura del centro de salud puede caracterizarse como innovadora</t>
  </si>
  <si>
    <t>Stock de aprendizaje organizacional 4 - La estructura organizativa nos permite trabajar con eficacia</t>
  </si>
  <si>
    <t>Enseñanza Individual 1  Enseñanza de habilidades técnicas (médicas o asistenciales) a nuestros colaboradores</t>
  </si>
  <si>
    <t>Enseñanza Individual 2 - Enseñanza individual sobre nuevas tecnologías en salud a nuestros colaboradores</t>
  </si>
  <si>
    <t>Enseñanza Individual 3 - Enseñanza individual sobre nuevas políticas y objetivos comunes para la prestación del servicio por parte de los colaboradores</t>
  </si>
  <si>
    <t>Enseñanza Colectiva 1 - La red de prestación de servicios involucra al centro de salud en sus reuniones multifuncionales</t>
  </si>
  <si>
    <t>Enseñanza Colectiva 2 - La red de prestación de servicios involucra al centro de salud para llevar a cabo proyectos conjuntos</t>
  </si>
  <si>
    <t>Enseñanza Colectiva 3 - La red de prestación de servicios enseña centro de salud como resolver problemas en equipo</t>
  </si>
  <si>
    <t xml:space="preserve">Enseñanza Colectiva 4- La red de prestación de servicios enseña al centro de salud cómo planificar y realizar conjuntamente proyectos </t>
  </si>
  <si>
    <t xml:space="preserve">Criterios para matriz de ceros y unos </t>
  </si>
  <si>
    <t xml:space="preserve">1. El mayor valor de las columnas bajo, medio o alto se le asignará el valor de 1, a los otros el valor de cero </t>
  </si>
  <si>
    <t xml:space="preserve">2. Cuando exista poca discriminación entre los valores extremos (bajo y alto), la calificación se dejará de uno de asignará a la categoria medio, alos otro el valor de 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</si>
</sst>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8">
    <font>
      <sz val="11"/>
      <color theme="1"/>
      <name val="Calibri"/>
      <family val="2"/>
      <scheme val="minor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64A60"/>
      <name val="Arial"/>
      <family val="2"/>
    </font>
  </fonts>
  <fills count="9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  <xf numFmtId="0" fontId="5" fillId="2" borderId="26"/>
  </cellStyleXfs>
  <cellXfs count="116">
    <xf numFmtId="0" fontId="0" fillId="0" borderId="0" xfId="0"/>
    <xf numFmtId="0" fontId="2" fillId="2" borderId="13" xfId="30" applyFont="1" applyFill="1" applyBorder="1" applyAlignment="1">
      <alignment horizontal="center" wrapText="1"/>
    </xf>
    <xf numFmtId="0" fontId="2" fillId="2" borderId="14" xfId="31" applyFont="1" applyFill="1" applyBorder="1" applyAlignment="1">
      <alignment horizontal="center" wrapText="1"/>
    </xf>
    <xf numFmtId="0" fontId="2" fillId="2" borderId="28" xfId="55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3" fillId="2" borderId="17" xfId="38" applyNumberFormat="1" applyFont="1" applyFill="1" applyBorder="1" applyAlignment="1">
      <alignment horizontal="center" vertical="top"/>
    </xf>
    <xf numFmtId="164" fontId="3" fillId="2" borderId="20" xfId="42" applyNumberFormat="1" applyFont="1" applyFill="1" applyBorder="1" applyAlignment="1">
      <alignment horizontal="center" vertical="top"/>
    </xf>
    <xf numFmtId="0" fontId="4" fillId="4" borderId="2" xfId="48" applyFont="1" applyFill="1" applyBorder="1" applyAlignment="1">
      <alignment horizontal="center" vertical="center" wrapText="1"/>
    </xf>
    <xf numFmtId="0" fontId="2" fillId="2" borderId="26" xfId="50" applyFont="1" applyFill="1" applyBorder="1" applyAlignment="1">
      <alignment horizontal="center" wrapText="1"/>
    </xf>
    <xf numFmtId="0" fontId="2" fillId="3" borderId="30" xfId="57" applyFont="1" applyFill="1" applyBorder="1" applyAlignment="1">
      <alignment horizontal="center" vertical="top" wrapText="1"/>
    </xf>
    <xf numFmtId="164" fontId="3" fillId="2" borderId="29" xfId="58" applyNumberFormat="1" applyFont="1" applyFill="1" applyBorder="1" applyAlignment="1">
      <alignment horizontal="center" vertical="top"/>
    </xf>
    <xf numFmtId="164" fontId="3" fillId="2" borderId="16" xfId="59" applyNumberFormat="1" applyFont="1" applyFill="1" applyBorder="1" applyAlignment="1">
      <alignment horizontal="center" vertical="top"/>
    </xf>
    <xf numFmtId="164" fontId="3" fillId="2" borderId="18" xfId="60" applyNumberFormat="1" applyFont="1" applyFill="1" applyBorder="1" applyAlignment="1">
      <alignment horizontal="center" vertical="top"/>
    </xf>
    <xf numFmtId="164" fontId="3" fillId="2" borderId="5" xfId="61" applyNumberFormat="1" applyFont="1" applyFill="1" applyBorder="1" applyAlignment="1">
      <alignment horizontal="center" vertical="top"/>
    </xf>
    <xf numFmtId="164" fontId="3" fillId="2" borderId="19" xfId="62" applyNumberFormat="1" applyFont="1" applyFill="1" applyBorder="1" applyAlignment="1">
      <alignment horizontal="center" vertical="top"/>
    </xf>
    <xf numFmtId="164" fontId="3" fillId="2" borderId="21" xfId="63" applyNumberFormat="1" applyFont="1" applyFill="1" applyBorder="1" applyAlignment="1">
      <alignment horizontal="center" vertical="top"/>
    </xf>
    <xf numFmtId="0" fontId="2" fillId="3" borderId="31" xfId="11" applyFont="1" applyFill="1" applyBorder="1" applyAlignment="1">
      <alignment horizontal="center" vertical="top" wrapText="1"/>
    </xf>
    <xf numFmtId="0" fontId="2" fillId="3" borderId="31" xfId="12" applyFont="1" applyFill="1" applyBorder="1" applyAlignment="1">
      <alignment horizontal="center" vertical="top" wrapText="1"/>
    </xf>
    <xf numFmtId="164" fontId="3" fillId="2" borderId="31" xfId="64" applyNumberFormat="1" applyFont="1" applyFill="1" applyBorder="1" applyAlignment="1">
      <alignment horizontal="center" vertical="top"/>
    </xf>
    <xf numFmtId="164" fontId="3" fillId="2" borderId="32" xfId="46" applyNumberFormat="1" applyFont="1" applyFill="1" applyBorder="1" applyAlignment="1">
      <alignment horizontal="center" vertical="top"/>
    </xf>
    <xf numFmtId="164" fontId="3" fillId="2" borderId="33" xfId="65" applyNumberFormat="1" applyFont="1" applyFill="1" applyBorder="1" applyAlignment="1">
      <alignment horizontal="center" vertical="top"/>
    </xf>
    <xf numFmtId="164" fontId="3" fillId="2" borderId="33" xfId="66" applyNumberFormat="1" applyFont="1" applyFill="1" applyBorder="1" applyAlignment="1">
      <alignment horizontal="center" vertical="top"/>
    </xf>
    <xf numFmtId="0" fontId="2" fillId="3" borderId="34" xfId="56" applyFont="1" applyFill="1" applyBorder="1" applyAlignment="1">
      <alignment horizontal="center" vertical="top" wrapText="1"/>
    </xf>
    <xf numFmtId="0" fontId="2" fillId="3" borderId="26" xfId="9" applyFont="1" applyFill="1" applyBorder="1" applyAlignment="1">
      <alignment horizontal="center" vertical="top" wrapText="1"/>
    </xf>
    <xf numFmtId="0" fontId="2" fillId="3" borderId="7" xfId="9" applyFont="1" applyFill="1" applyBorder="1" applyAlignment="1">
      <alignment horizontal="center" vertical="top" wrapText="1"/>
    </xf>
    <xf numFmtId="0" fontId="2" fillId="2" borderId="28" xfId="80" applyFont="1" applyFill="1" applyBorder="1" applyAlignment="1">
      <alignment horizontal="center" wrapText="1"/>
    </xf>
    <xf numFmtId="0" fontId="2" fillId="2" borderId="14" xfId="81" applyFont="1" applyFill="1" applyBorder="1" applyAlignment="1">
      <alignment horizontal="center" wrapText="1"/>
    </xf>
    <xf numFmtId="0" fontId="2" fillId="2" borderId="15" xfId="82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2" borderId="27" xfId="77" applyFont="1" applyFill="1" applyBorder="1" applyAlignment="1">
      <alignment horizontal="center" wrapText="1"/>
    </xf>
    <xf numFmtId="0" fontId="2" fillId="3" borderId="30" xfId="85" applyFont="1" applyFill="1" applyBorder="1" applyAlignment="1">
      <alignment horizontal="center" vertical="top" wrapText="1"/>
    </xf>
    <xf numFmtId="164" fontId="3" fillId="2" borderId="30" xfId="86" applyNumberFormat="1" applyFont="1" applyFill="1" applyBorder="1" applyAlignment="1">
      <alignment horizontal="center" vertical="top"/>
    </xf>
    <xf numFmtId="164" fontId="3" fillId="2" borderId="17" xfId="87" applyNumberFormat="1" applyFont="1" applyFill="1" applyBorder="1" applyAlignment="1">
      <alignment horizontal="center" vertical="top"/>
    </xf>
    <xf numFmtId="164" fontId="3" fillId="2" borderId="18" xfId="88" applyNumberFormat="1" applyFont="1" applyFill="1" applyBorder="1" applyAlignment="1">
      <alignment horizontal="center" vertical="top"/>
    </xf>
    <xf numFmtId="164" fontId="3" fillId="2" borderId="18" xfId="89" applyNumberFormat="1" applyFont="1" applyFill="1" applyBorder="1" applyAlignment="1">
      <alignment horizontal="center" vertical="top"/>
    </xf>
    <xf numFmtId="0" fontId="2" fillId="3" borderId="8" xfId="91" applyFont="1" applyFill="1" applyBorder="1" applyAlignment="1">
      <alignment horizontal="center" vertical="top" wrapText="1"/>
    </xf>
    <xf numFmtId="164" fontId="3" fillId="2" borderId="8" xfId="92" applyNumberFormat="1" applyFont="1" applyFill="1" applyBorder="1" applyAlignment="1">
      <alignment horizontal="center" vertical="top"/>
    </xf>
    <xf numFmtId="164" fontId="3" fillId="2" borderId="20" xfId="93" applyNumberFormat="1" applyFont="1" applyFill="1" applyBorder="1" applyAlignment="1">
      <alignment horizontal="center" vertical="top"/>
    </xf>
    <xf numFmtId="164" fontId="3" fillId="2" borderId="21" xfId="94" applyNumberFormat="1" applyFont="1" applyFill="1" applyBorder="1" applyAlignment="1">
      <alignment horizontal="center" vertical="top"/>
    </xf>
    <xf numFmtId="164" fontId="3" fillId="2" borderId="21" xfId="95" applyNumberFormat="1" applyFont="1" applyFill="1" applyBorder="1" applyAlignment="1">
      <alignment horizontal="center" vertical="top"/>
    </xf>
    <xf numFmtId="164" fontId="3" fillId="2" borderId="9" xfId="98" applyNumberFormat="1" applyFont="1" applyFill="1" applyBorder="1" applyAlignment="1">
      <alignment horizontal="center" vertical="top"/>
    </xf>
    <xf numFmtId="164" fontId="3" fillId="2" borderId="22" xfId="99" applyNumberFormat="1" applyFont="1" applyFill="1" applyBorder="1" applyAlignment="1">
      <alignment horizontal="center" vertical="top"/>
    </xf>
    <xf numFmtId="164" fontId="3" fillId="2" borderId="23" xfId="100" applyNumberFormat="1" applyFont="1" applyFill="1" applyBorder="1" applyAlignment="1">
      <alignment horizontal="center" vertical="top"/>
    </xf>
    <xf numFmtId="164" fontId="3" fillId="2" borderId="23" xfId="101" applyNumberFormat="1" applyFont="1" applyFill="1" applyBorder="1" applyAlignment="1">
      <alignment horizontal="center" vertical="top"/>
    </xf>
    <xf numFmtId="0" fontId="1" fillId="2" borderId="26" xfId="6" applyFont="1" applyFill="1" applyBorder="1" applyAlignment="1">
      <alignment horizontal="center" vertical="center" wrapText="1"/>
    </xf>
    <xf numFmtId="0" fontId="4" fillId="4" borderId="26" xfId="71" applyFont="1" applyFill="1" applyBorder="1" applyAlignment="1">
      <alignment horizontal="center" vertical="center" wrapText="1"/>
    </xf>
    <xf numFmtId="0" fontId="1" fillId="5" borderId="26" xfId="6" applyFont="1" applyFill="1" applyBorder="1" applyAlignment="1">
      <alignment horizontal="center" vertical="center" wrapText="1"/>
    </xf>
    <xf numFmtId="0" fontId="1" fillId="5" borderId="28" xfId="6" applyFont="1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/>
    </xf>
    <xf numFmtId="10" fontId="0" fillId="5" borderId="35" xfId="0" applyNumberFormat="1" applyFill="1" applyBorder="1" applyAlignment="1">
      <alignment horizontal="center"/>
    </xf>
    <xf numFmtId="0" fontId="2" fillId="3" borderId="5" xfId="9" applyFont="1" applyFill="1" applyBorder="1" applyAlignment="1">
      <alignment horizontal="center" vertical="top" wrapText="1"/>
    </xf>
    <xf numFmtId="0" fontId="2" fillId="3" borderId="6" xfId="10" applyFont="1" applyFill="1" applyBorder="1" applyAlignment="1">
      <alignment horizontal="center" vertical="top" wrapText="1"/>
    </xf>
    <xf numFmtId="0" fontId="2" fillId="2" borderId="11" xfId="23" applyFont="1" applyFill="1" applyBorder="1" applyAlignment="1">
      <alignment horizontal="center" wrapText="1"/>
    </xf>
    <xf numFmtId="0" fontId="2" fillId="3" borderId="29" xfId="56" applyFont="1" applyFill="1" applyBorder="1" applyAlignment="1">
      <alignment horizontal="center" vertical="top" wrapText="1"/>
    </xf>
    <xf numFmtId="0" fontId="2" fillId="2" borderId="2" xfId="49" applyFont="1" applyFill="1" applyBorder="1" applyAlignment="1">
      <alignment horizontal="center" wrapText="1"/>
    </xf>
    <xf numFmtId="0" fontId="2" fillId="2" borderId="4" xfId="50" applyFont="1" applyFill="1" applyBorder="1" applyAlignment="1">
      <alignment horizontal="center" wrapText="1"/>
    </xf>
    <xf numFmtId="0" fontId="2" fillId="2" borderId="24" xfId="51" applyFont="1" applyFill="1" applyBorder="1" applyAlignment="1">
      <alignment horizontal="center" wrapText="1"/>
    </xf>
    <xf numFmtId="0" fontId="2" fillId="2" borderId="25" xfId="52" applyFont="1" applyFill="1" applyBorder="1" applyAlignment="1">
      <alignment horizontal="center" wrapText="1"/>
    </xf>
    <xf numFmtId="0" fontId="2" fillId="2" borderId="26" xfId="72" applyFont="1" applyFill="1" applyBorder="1" applyAlignment="1">
      <alignment horizontal="center" wrapText="1"/>
    </xf>
    <xf numFmtId="0" fontId="2" fillId="2" borderId="26" xfId="73" applyFont="1" applyFill="1" applyBorder="1" applyAlignment="1">
      <alignment horizontal="center" wrapText="1"/>
    </xf>
    <xf numFmtId="0" fontId="2" fillId="2" borderId="28" xfId="78" applyFont="1" applyFill="1" applyBorder="1" applyAlignment="1">
      <alignment horizontal="center" wrapText="1"/>
    </xf>
    <xf numFmtId="0" fontId="2" fillId="2" borderId="28" xfId="79" applyFont="1" applyFill="1" applyBorder="1" applyAlignment="1">
      <alignment horizontal="center" wrapText="1"/>
    </xf>
    <xf numFmtId="0" fontId="2" fillId="3" borderId="30" xfId="84" applyFont="1" applyFill="1" applyBorder="1" applyAlignment="1">
      <alignment horizontal="center" vertical="top" wrapText="1"/>
    </xf>
    <xf numFmtId="0" fontId="2" fillId="3" borderId="8" xfId="90" applyFont="1" applyFill="1" applyBorder="1" applyAlignment="1">
      <alignment horizontal="center" vertical="top" wrapText="1"/>
    </xf>
    <xf numFmtId="0" fontId="2" fillId="3" borderId="9" xfId="96" applyFont="1" applyFill="1" applyBorder="1" applyAlignment="1">
      <alignment horizontal="center" vertical="top" wrapText="1"/>
    </xf>
    <xf numFmtId="0" fontId="2" fillId="3" borderId="9" xfId="97" applyFont="1" applyFill="1" applyBorder="1" applyAlignment="1">
      <alignment horizontal="center" vertical="top" wrapText="1"/>
    </xf>
    <xf numFmtId="0" fontId="2" fillId="7" borderId="14" xfId="31" applyFont="1" applyFill="1" applyBorder="1" applyAlignment="1">
      <alignment horizontal="center" wrapText="1"/>
    </xf>
    <xf numFmtId="164" fontId="3" fillId="7" borderId="17" xfId="38" applyNumberFormat="1" applyFont="1" applyFill="1" applyBorder="1" applyAlignment="1">
      <alignment horizontal="center" vertical="top"/>
    </xf>
    <xf numFmtId="164" fontId="3" fillId="7" borderId="20" xfId="42" applyNumberFormat="1" applyFont="1" applyFill="1" applyBorder="1" applyAlignment="1">
      <alignment horizontal="center" vertical="top"/>
    </xf>
    <xf numFmtId="164" fontId="3" fillId="7" borderId="32" xfId="46" applyNumberFormat="1" applyFont="1" applyFill="1" applyBorder="1" applyAlignment="1">
      <alignment horizontal="center" vertical="top"/>
    </xf>
    <xf numFmtId="0" fontId="2" fillId="7" borderId="14" xfId="81" applyFont="1" applyFill="1" applyBorder="1" applyAlignment="1">
      <alignment horizontal="center" wrapText="1"/>
    </xf>
    <xf numFmtId="164" fontId="3" fillId="7" borderId="17" xfId="87" applyNumberFormat="1" applyFont="1" applyFill="1" applyBorder="1" applyAlignment="1">
      <alignment horizontal="center" vertical="top"/>
    </xf>
    <xf numFmtId="164" fontId="3" fillId="7" borderId="20" xfId="93" applyNumberFormat="1" applyFont="1" applyFill="1" applyBorder="1" applyAlignment="1">
      <alignment horizontal="center" vertical="top"/>
    </xf>
    <xf numFmtId="164" fontId="3" fillId="7" borderId="22" xfId="99" applyNumberFormat="1" applyFont="1" applyFill="1" applyBorder="1" applyAlignment="1">
      <alignment horizontal="center" vertical="top"/>
    </xf>
    <xf numFmtId="0" fontId="2" fillId="2" borderId="28" xfId="138" applyFont="1" applyFill="1" applyBorder="1" applyAlignment="1">
      <alignment horizontal="center" wrapText="1"/>
    </xf>
    <xf numFmtId="0" fontId="2" fillId="3" borderId="8" xfId="137" applyFont="1" applyFill="1" applyBorder="1" applyAlignment="1">
      <alignment horizontal="center" vertical="top" wrapText="1"/>
    </xf>
    <xf numFmtId="0" fontId="2" fillId="3" borderId="30" xfId="136" applyFont="1" applyFill="1" applyBorder="1" applyAlignment="1">
      <alignment horizontal="center" vertical="top" wrapText="1"/>
    </xf>
    <xf numFmtId="0" fontId="6" fillId="0" borderId="0" xfId="0" applyFont="1"/>
    <xf numFmtId="0" fontId="6" fillId="8" borderId="0" xfId="0" applyFont="1" applyFill="1"/>
    <xf numFmtId="0" fontId="0" fillId="8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3" borderId="35" xfId="56" applyNumberFormat="1" applyFont="1" applyFill="1" applyBorder="1" applyAlignment="1">
      <alignment horizontal="center" vertical="top" wrapText="1"/>
    </xf>
    <xf numFmtId="0" fontId="2" fillId="3" borderId="35" xfId="9" applyNumberFormat="1" applyFont="1" applyFill="1" applyBorder="1" applyAlignment="1">
      <alignment horizontal="center" vertical="top" wrapText="1"/>
    </xf>
    <xf numFmtId="0" fontId="2" fillId="3" borderId="35" xfId="57" applyNumberFormat="1" applyFont="1" applyFill="1" applyBorder="1" applyAlignment="1">
      <alignment horizontal="center" vertical="top" wrapText="1"/>
    </xf>
    <xf numFmtId="0" fontId="2" fillId="3" borderId="35" xfId="137" applyNumberFormat="1" applyFont="1" applyFill="1" applyBorder="1" applyAlignment="1">
      <alignment horizontal="center" vertical="top" wrapText="1"/>
    </xf>
    <xf numFmtId="0" fontId="2" fillId="3" borderId="35" xfId="10" applyNumberFormat="1" applyFont="1" applyFill="1" applyBorder="1" applyAlignment="1">
      <alignment horizontal="center" vertical="top" wrapText="1"/>
    </xf>
    <xf numFmtId="0" fontId="2" fillId="3" borderId="35" xfId="136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6" applyFont="1" applyFill="1" applyBorder="1" applyAlignment="1">
      <alignment horizontal="center" vertical="center" wrapText="1"/>
    </xf>
    <xf numFmtId="0" fontId="1" fillId="2" borderId="3" xfId="4" applyFont="1" applyFill="1" applyBorder="1" applyAlignment="1">
      <alignment horizontal="center" vertical="center" wrapText="1"/>
    </xf>
    <xf numFmtId="0" fontId="1" fillId="2" borderId="26" xfId="4" applyFont="1" applyFill="1" applyBorder="1" applyAlignment="1">
      <alignment horizontal="center" vertical="center" wrapText="1"/>
    </xf>
    <xf numFmtId="0" fontId="1" fillId="2" borderId="4" xfId="5" applyFont="1" applyFill="1" applyBorder="1" applyAlignment="1">
      <alignment horizontal="center" vertical="center" wrapText="1"/>
    </xf>
    <xf numFmtId="0" fontId="7" fillId="2" borderId="26" xfId="53" applyFont="1" applyFill="1" applyBorder="1" applyAlignment="1">
      <alignment horizontal="center" wrapText="1"/>
    </xf>
    <xf numFmtId="0" fontId="7" fillId="2" borderId="10" xfId="22" applyFont="1" applyFill="1" applyBorder="1" applyAlignment="1">
      <alignment horizontal="center" wrapText="1"/>
    </xf>
    <xf numFmtId="0" fontId="7" fillId="2" borderId="27" xfId="54" applyFont="1" applyFill="1" applyBorder="1" applyAlignment="1">
      <alignment horizontal="center" wrapText="1"/>
    </xf>
    <xf numFmtId="0" fontId="2" fillId="2" borderId="26" xfId="53" applyFont="1" applyFill="1" applyBorder="1" applyAlignment="1">
      <alignment horizontal="center" wrapText="1"/>
    </xf>
    <xf numFmtId="0" fontId="2" fillId="2" borderId="10" xfId="22" applyFont="1" applyFill="1" applyBorder="1" applyAlignment="1">
      <alignment horizontal="center" wrapText="1"/>
    </xf>
    <xf numFmtId="0" fontId="2" fillId="2" borderId="27" xfId="54" applyFont="1" applyFill="1" applyBorder="1" applyAlignment="1">
      <alignment horizontal="center" wrapText="1"/>
    </xf>
    <xf numFmtId="0" fontId="7" fillId="6" borderId="26" xfId="53" applyFont="1" applyFill="1" applyBorder="1" applyAlignment="1">
      <alignment horizontal="center" vertical="center" wrapText="1"/>
    </xf>
    <xf numFmtId="0" fontId="7" fillId="6" borderId="10" xfId="22" applyFont="1" applyFill="1" applyBorder="1" applyAlignment="1">
      <alignment horizontal="center" vertical="center" wrapText="1"/>
    </xf>
    <xf numFmtId="0" fontId="7" fillId="6" borderId="27" xfId="54" applyFont="1" applyFill="1" applyBorder="1" applyAlignment="1">
      <alignment horizontal="center" vertical="center" wrapText="1"/>
    </xf>
    <xf numFmtId="0" fontId="7" fillId="6" borderId="26" xfId="53" applyFont="1" applyFill="1" applyBorder="1" applyAlignment="1">
      <alignment horizontal="center" wrapText="1"/>
    </xf>
    <xf numFmtId="0" fontId="7" fillId="6" borderId="10" xfId="22" applyFont="1" applyFill="1" applyBorder="1" applyAlignment="1">
      <alignment horizontal="center" wrapText="1"/>
    </xf>
    <xf numFmtId="0" fontId="7" fillId="6" borderId="27" xfId="54" applyFont="1" applyFill="1" applyBorder="1" applyAlignment="1">
      <alignment horizontal="center" wrapText="1"/>
    </xf>
    <xf numFmtId="0" fontId="7" fillId="6" borderId="26" xfId="74" applyFont="1" applyFill="1" applyBorder="1" applyAlignment="1">
      <alignment horizontal="center" wrapText="1"/>
    </xf>
    <xf numFmtId="0" fontId="7" fillId="6" borderId="12" xfId="75" applyFont="1" applyFill="1" applyBorder="1" applyAlignment="1">
      <alignment horizontal="center" wrapText="1"/>
    </xf>
    <xf numFmtId="0" fontId="7" fillId="6" borderId="27" xfId="76" applyFont="1" applyFill="1" applyBorder="1" applyAlignment="1">
      <alignment horizontal="center" wrapText="1"/>
    </xf>
    <xf numFmtId="0" fontId="1" fillId="2" borderId="26" xfId="68" applyFont="1" applyFill="1" applyBorder="1" applyAlignment="1">
      <alignment horizontal="center" vertical="center" wrapText="1"/>
    </xf>
    <xf numFmtId="0" fontId="1" fillId="2" borderId="26" xfId="69" applyFont="1" applyFill="1" applyBorder="1" applyAlignment="1">
      <alignment horizontal="center" vertical="center" wrapText="1"/>
    </xf>
    <xf numFmtId="0" fontId="1" fillId="2" borderId="26" xfId="70" applyFont="1" applyFill="1" applyBorder="1" applyAlignment="1">
      <alignment horizontal="center" vertical="center" wrapText="1"/>
    </xf>
    <xf numFmtId="0" fontId="2" fillId="2" borderId="26" xfId="74" applyFont="1" applyFill="1" applyBorder="1" applyAlignment="1">
      <alignment horizontal="center" wrapText="1"/>
    </xf>
    <xf numFmtId="0" fontId="2" fillId="2" borderId="12" xfId="75" applyFont="1" applyFill="1" applyBorder="1" applyAlignment="1">
      <alignment horizontal="center" wrapText="1"/>
    </xf>
    <xf numFmtId="0" fontId="2" fillId="2" borderId="27" xfId="76" applyFont="1" applyFill="1" applyBorder="1" applyAlignment="1">
      <alignment horizontal="center" wrapText="1"/>
    </xf>
  </cellXfs>
  <cellStyles count="139">
    <cellStyle name="Normal" xfId="0" builtinId="0"/>
    <cellStyle name="style1556058778438" xfId="1" xr:uid="{00000000-0005-0000-0000-000001000000}"/>
    <cellStyle name="style1556058778510" xfId="2" xr:uid="{00000000-0005-0000-0000-000002000000}"/>
    <cellStyle name="style1556058778566" xfId="3" xr:uid="{00000000-0005-0000-0000-000003000000}"/>
    <cellStyle name="style1556058778629" xfId="4" xr:uid="{00000000-0005-0000-0000-000004000000}"/>
    <cellStyle name="style1556058778688" xfId="5" xr:uid="{00000000-0005-0000-0000-000005000000}"/>
    <cellStyle name="style1556058778751" xfId="6" xr:uid="{00000000-0005-0000-0000-000006000000}"/>
    <cellStyle name="style1556058778797" xfId="7" xr:uid="{00000000-0005-0000-0000-000007000000}"/>
    <cellStyle name="style1556058778868" xfId="8" xr:uid="{00000000-0005-0000-0000-000008000000}"/>
    <cellStyle name="style1556058778926" xfId="9" xr:uid="{00000000-0005-0000-0000-000009000000}"/>
    <cellStyle name="style1556058778989" xfId="10" xr:uid="{00000000-0005-0000-0000-00000A000000}"/>
    <cellStyle name="style1556058779054" xfId="11" xr:uid="{00000000-0005-0000-0000-00000B000000}"/>
    <cellStyle name="style1556058779119" xfId="12" xr:uid="{00000000-0005-0000-0000-00000C000000}"/>
    <cellStyle name="style1556058779182" xfId="13" xr:uid="{00000000-0005-0000-0000-00000D000000}"/>
    <cellStyle name="style1556058779244" xfId="14" xr:uid="{00000000-0005-0000-0000-00000E000000}"/>
    <cellStyle name="style1556058779307" xfId="15" xr:uid="{00000000-0005-0000-0000-00000F000000}"/>
    <cellStyle name="style1556058779357" xfId="16" xr:uid="{00000000-0005-0000-0000-000010000000}"/>
    <cellStyle name="style1556058779404" xfId="17" xr:uid="{00000000-0005-0000-0000-000011000000}"/>
    <cellStyle name="style1556058779466" xfId="18" xr:uid="{00000000-0005-0000-0000-000012000000}"/>
    <cellStyle name="style1556058779527" xfId="19" xr:uid="{00000000-0005-0000-0000-000013000000}"/>
    <cellStyle name="style1556058779585" xfId="20" xr:uid="{00000000-0005-0000-0000-000014000000}"/>
    <cellStyle name="style1556058779647" xfId="21" xr:uid="{00000000-0005-0000-0000-000015000000}"/>
    <cellStyle name="style1556058779706" xfId="22" xr:uid="{00000000-0005-0000-0000-000016000000}"/>
    <cellStyle name="style1556058779766" xfId="23" xr:uid="{00000000-0005-0000-0000-000017000000}"/>
    <cellStyle name="style1556058779825" xfId="24" xr:uid="{00000000-0005-0000-0000-000018000000}"/>
    <cellStyle name="style1556058779887" xfId="25" xr:uid="{00000000-0005-0000-0000-000019000000}"/>
    <cellStyle name="style1556058779947" xfId="26" xr:uid="{00000000-0005-0000-0000-00001A000000}"/>
    <cellStyle name="style1556058780010" xfId="27" xr:uid="{00000000-0005-0000-0000-00001B000000}"/>
    <cellStyle name="style1556058780074" xfId="28" xr:uid="{00000000-0005-0000-0000-00001C000000}"/>
    <cellStyle name="style1556058780133" xfId="29" xr:uid="{00000000-0005-0000-0000-00001D000000}"/>
    <cellStyle name="style1556058780192" xfId="30" xr:uid="{00000000-0005-0000-0000-00001E000000}"/>
    <cellStyle name="style1556058780254" xfId="31" xr:uid="{00000000-0005-0000-0000-00001F000000}"/>
    <cellStyle name="style1556058780316" xfId="32" xr:uid="{00000000-0005-0000-0000-000020000000}"/>
    <cellStyle name="style1556058780375" xfId="33" xr:uid="{00000000-0005-0000-0000-000021000000}"/>
    <cellStyle name="style1556058780434" xfId="34" xr:uid="{00000000-0005-0000-0000-000022000000}"/>
    <cellStyle name="style1556058780492" xfId="35" xr:uid="{00000000-0005-0000-0000-000023000000}"/>
    <cellStyle name="style1556058780539" xfId="36" xr:uid="{00000000-0005-0000-0000-000024000000}"/>
    <cellStyle name="style1556058780605" xfId="37" xr:uid="{00000000-0005-0000-0000-000025000000}"/>
    <cellStyle name="style1556058780666" xfId="38" xr:uid="{00000000-0005-0000-0000-000026000000}"/>
    <cellStyle name="style1556058780736" xfId="39" xr:uid="{00000000-0005-0000-0000-000027000000}"/>
    <cellStyle name="style1556058780803" xfId="40" xr:uid="{00000000-0005-0000-0000-000028000000}"/>
    <cellStyle name="style1556058780863" xfId="41" xr:uid="{00000000-0005-0000-0000-000029000000}"/>
    <cellStyle name="style1556058780923" xfId="42" xr:uid="{00000000-0005-0000-0000-00002A000000}"/>
    <cellStyle name="style1556058780985" xfId="43" xr:uid="{00000000-0005-0000-0000-00002B000000}"/>
    <cellStyle name="style1556058781083" xfId="44" xr:uid="{00000000-0005-0000-0000-00002C000000}"/>
    <cellStyle name="style1556058781142" xfId="45" xr:uid="{00000000-0005-0000-0000-00002D000000}"/>
    <cellStyle name="style1556058781202" xfId="46" xr:uid="{00000000-0005-0000-0000-00002E000000}"/>
    <cellStyle name="style1556058781262" xfId="47" xr:uid="{00000000-0005-0000-0000-00002F000000}"/>
    <cellStyle name="style1556058781325" xfId="48" xr:uid="{00000000-0005-0000-0000-000030000000}"/>
    <cellStyle name="style1556058781380" xfId="49" xr:uid="{00000000-0005-0000-0000-000031000000}"/>
    <cellStyle name="style1556058781425" xfId="50" xr:uid="{00000000-0005-0000-0000-000032000000}"/>
    <cellStyle name="style1556058781471" xfId="51" xr:uid="{00000000-0005-0000-0000-000033000000}"/>
    <cellStyle name="style1556058781532" xfId="52" xr:uid="{00000000-0005-0000-0000-000034000000}"/>
    <cellStyle name="style1556058781599" xfId="53" xr:uid="{00000000-0005-0000-0000-000035000000}"/>
    <cellStyle name="style1556058781658" xfId="54" xr:uid="{00000000-0005-0000-0000-000036000000}"/>
    <cellStyle name="style1556058781716" xfId="55" xr:uid="{00000000-0005-0000-0000-000037000000}"/>
    <cellStyle name="style1556058781779" xfId="56" xr:uid="{00000000-0005-0000-0000-000038000000}"/>
    <cellStyle name="style1556058781837" xfId="57" xr:uid="{00000000-0005-0000-0000-000039000000}"/>
    <cellStyle name="style1556058781900" xfId="58" xr:uid="{00000000-0005-0000-0000-00003A000000}"/>
    <cellStyle name="style1556058781944" xfId="59" xr:uid="{00000000-0005-0000-0000-00003B000000}"/>
    <cellStyle name="style1556058781996" xfId="60" xr:uid="{00000000-0005-0000-0000-00003C000000}"/>
    <cellStyle name="style1556058782041" xfId="61" xr:uid="{00000000-0005-0000-0000-00003D000000}"/>
    <cellStyle name="style1556058782088" xfId="62" xr:uid="{00000000-0005-0000-0000-00003E000000}"/>
    <cellStyle name="style1556058782135" xfId="63" xr:uid="{00000000-0005-0000-0000-00003F000000}"/>
    <cellStyle name="style1556058782190" xfId="64" xr:uid="{00000000-0005-0000-0000-000040000000}"/>
    <cellStyle name="style1556058782238" xfId="65" xr:uid="{00000000-0005-0000-0000-000041000000}"/>
    <cellStyle name="style1556058782284" xfId="66" xr:uid="{00000000-0005-0000-0000-000042000000}"/>
    <cellStyle name="style1556058783037" xfId="67" xr:uid="{00000000-0005-0000-0000-000043000000}"/>
    <cellStyle name="style1556058858006" xfId="137" xr:uid="{00000000-0005-0000-0000-000044000000}"/>
    <cellStyle name="style1556058860442" xfId="138" xr:uid="{00000000-0005-0000-0000-000045000000}"/>
    <cellStyle name="style1556058860736" xfId="136" xr:uid="{00000000-0005-0000-0000-000046000000}"/>
    <cellStyle name="style1556231017301" xfId="69" xr:uid="{00000000-0005-0000-0000-000047000000}"/>
    <cellStyle name="style1556231017455" xfId="70" xr:uid="{00000000-0005-0000-0000-000048000000}"/>
    <cellStyle name="style1556231017639" xfId="68" xr:uid="{00000000-0005-0000-0000-000049000000}"/>
    <cellStyle name="style1556231018090" xfId="90" xr:uid="{00000000-0005-0000-0000-00004A000000}"/>
    <cellStyle name="style1556231018227" xfId="91" xr:uid="{00000000-0005-0000-0000-00004B000000}"/>
    <cellStyle name="style1556231018432" xfId="96" xr:uid="{00000000-0005-0000-0000-00004C000000}"/>
    <cellStyle name="style1556231018586" xfId="97" xr:uid="{00000000-0005-0000-0000-00004D000000}"/>
    <cellStyle name="style1556231020047" xfId="75" xr:uid="{00000000-0005-0000-0000-00004E000000}"/>
    <cellStyle name="style1556231020183" xfId="77" xr:uid="{00000000-0005-0000-0000-00004F000000}"/>
    <cellStyle name="style1556231021061" xfId="82" xr:uid="{00000000-0005-0000-0000-000050000000}"/>
    <cellStyle name="style1556231021197" xfId="81" xr:uid="{00000000-0005-0000-0000-000051000000}"/>
    <cellStyle name="style1556231021343" xfId="83" xr:uid="{00000000-0005-0000-0000-000052000000}"/>
    <cellStyle name="style1556231021930" xfId="87" xr:uid="{00000000-0005-0000-0000-000053000000}"/>
    <cellStyle name="style1556231022415" xfId="99" xr:uid="{00000000-0005-0000-0000-000054000000}"/>
    <cellStyle name="style1556231022677" xfId="71" xr:uid="{00000000-0005-0000-0000-000055000000}"/>
    <cellStyle name="style1556231022796" xfId="72" xr:uid="{00000000-0005-0000-0000-000056000000}"/>
    <cellStyle name="style1556231022868" xfId="73" xr:uid="{00000000-0005-0000-0000-000057000000}"/>
    <cellStyle name="style1556231022953" xfId="78" xr:uid="{00000000-0005-0000-0000-000058000000}"/>
    <cellStyle name="style1556231023075" xfId="79" xr:uid="{00000000-0005-0000-0000-000059000000}"/>
    <cellStyle name="style1556231023172" xfId="74" xr:uid="{00000000-0005-0000-0000-00005A000000}"/>
    <cellStyle name="style1556231023267" xfId="76" xr:uid="{00000000-0005-0000-0000-00005B000000}"/>
    <cellStyle name="style1556231023368" xfId="80" xr:uid="{00000000-0005-0000-0000-00005C000000}"/>
    <cellStyle name="style1556231023482" xfId="84" xr:uid="{00000000-0005-0000-0000-00005D000000}"/>
    <cellStyle name="style1556231023635" xfId="85" xr:uid="{00000000-0005-0000-0000-00005E000000}"/>
    <cellStyle name="style1556231023761" xfId="86" xr:uid="{00000000-0005-0000-0000-00005F000000}"/>
    <cellStyle name="style1556231023862" xfId="88" xr:uid="{00000000-0005-0000-0000-000060000000}"/>
    <cellStyle name="style1556231023957" xfId="89" xr:uid="{00000000-0005-0000-0000-000061000000}"/>
    <cellStyle name="style1556231024033" xfId="92" xr:uid="{00000000-0005-0000-0000-000062000000}"/>
    <cellStyle name="style1556231024110" xfId="93" xr:uid="{00000000-0005-0000-0000-000063000000}"/>
    <cellStyle name="style1556231024201" xfId="94" xr:uid="{00000000-0005-0000-0000-000064000000}"/>
    <cellStyle name="style1556231024305" xfId="95" xr:uid="{00000000-0005-0000-0000-000065000000}"/>
    <cellStyle name="style1556231024447" xfId="98" xr:uid="{00000000-0005-0000-0000-000066000000}"/>
    <cellStyle name="style1556231024542" xfId="100" xr:uid="{00000000-0005-0000-0000-000067000000}"/>
    <cellStyle name="style1556231024638" xfId="101" xr:uid="{00000000-0005-0000-0000-000068000000}"/>
    <cellStyle name="style1556231769684" xfId="103" xr:uid="{00000000-0005-0000-0000-000069000000}"/>
    <cellStyle name="style1556231769822" xfId="104" xr:uid="{00000000-0005-0000-0000-00006A000000}"/>
    <cellStyle name="style1556231769932" xfId="102" xr:uid="{00000000-0005-0000-0000-00006B000000}"/>
    <cellStyle name="style1556231770264" xfId="124" xr:uid="{00000000-0005-0000-0000-00006C000000}"/>
    <cellStyle name="style1556231770378" xfId="125" xr:uid="{00000000-0005-0000-0000-00006D000000}"/>
    <cellStyle name="style1556231770487" xfId="130" xr:uid="{00000000-0005-0000-0000-00006E000000}"/>
    <cellStyle name="style1556231770579" xfId="131" xr:uid="{00000000-0005-0000-0000-00006F000000}"/>
    <cellStyle name="style1556231771507" xfId="109" xr:uid="{00000000-0005-0000-0000-000070000000}"/>
    <cellStyle name="style1556231771596" xfId="111" xr:uid="{00000000-0005-0000-0000-000071000000}"/>
    <cellStyle name="style1556231772242" xfId="116" xr:uid="{00000000-0005-0000-0000-000072000000}"/>
    <cellStyle name="style1556231772342" xfId="115" xr:uid="{00000000-0005-0000-0000-000073000000}"/>
    <cellStyle name="style1556231772446" xfId="117" xr:uid="{00000000-0005-0000-0000-000074000000}"/>
    <cellStyle name="style1556231772969" xfId="121" xr:uid="{00000000-0005-0000-0000-000075000000}"/>
    <cellStyle name="style1556231773435" xfId="133" xr:uid="{00000000-0005-0000-0000-000076000000}"/>
    <cellStyle name="style1556231773678" xfId="105" xr:uid="{00000000-0005-0000-0000-000077000000}"/>
    <cellStyle name="style1556231773804" xfId="106" xr:uid="{00000000-0005-0000-0000-000078000000}"/>
    <cellStyle name="style1556231773897" xfId="107" xr:uid="{00000000-0005-0000-0000-000079000000}"/>
    <cellStyle name="style1556231773985" xfId="112" xr:uid="{00000000-0005-0000-0000-00007A000000}"/>
    <cellStyle name="style1556231774087" xfId="113" xr:uid="{00000000-0005-0000-0000-00007B000000}"/>
    <cellStyle name="style1556231774183" xfId="108" xr:uid="{00000000-0005-0000-0000-00007C000000}"/>
    <cellStyle name="style1556231774273" xfId="110" xr:uid="{00000000-0005-0000-0000-00007D000000}"/>
    <cellStyle name="style1556231774374" xfId="114" xr:uid="{00000000-0005-0000-0000-00007E000000}"/>
    <cellStyle name="style1556231774478" xfId="118" xr:uid="{00000000-0005-0000-0000-00007F000000}"/>
    <cellStyle name="style1556231774571" xfId="119" xr:uid="{00000000-0005-0000-0000-000080000000}"/>
    <cellStyle name="style1556231774666" xfId="120" xr:uid="{00000000-0005-0000-0000-000081000000}"/>
    <cellStyle name="style1556231774737" xfId="122" xr:uid="{00000000-0005-0000-0000-000082000000}"/>
    <cellStyle name="style1556231774810" xfId="123" xr:uid="{00000000-0005-0000-0000-000083000000}"/>
    <cellStyle name="style1556231774884" xfId="126" xr:uid="{00000000-0005-0000-0000-000084000000}"/>
    <cellStyle name="style1556231774973" xfId="127" xr:uid="{00000000-0005-0000-0000-000085000000}"/>
    <cellStyle name="style1556231775105" xfId="128" xr:uid="{00000000-0005-0000-0000-000086000000}"/>
    <cellStyle name="style1556231775211" xfId="129" xr:uid="{00000000-0005-0000-0000-000087000000}"/>
    <cellStyle name="style1556231775359" xfId="132" xr:uid="{00000000-0005-0000-0000-000088000000}"/>
    <cellStyle name="style1556231775434" xfId="134" xr:uid="{00000000-0005-0000-0000-000089000000}"/>
    <cellStyle name="style1556231775534" xfId="135" xr:uid="{00000000-0005-0000-0000-00008A000000}"/>
  </cellStyles>
  <dxfs count="3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numFmt numFmtId="164" formatCode="###0"/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solid">
          <fgColor indexed="64"/>
          <bgColor rgb="FFE0E0E0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4A60"/>
        <name val="Arial"/>
        <scheme val="none"/>
      </font>
      <fill>
        <patternFill patternType="none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0000000}" name="Tabla134" displayName="Tabla134" ref="A7:K30" totalsRowShown="0" headerRowDxfId="376" dataDxfId="375" tableBorderDxfId="374" headerRowCellStyle="style1556058780605" dataCellStyle="style1556058781325">
  <autoFilter ref="A7:K30" xr:uid="{00000000-0009-0000-0100-000021000000}"/>
  <tableColumns count="11">
    <tableColumn id="1" xr3:uid="{00000000-0010-0000-0000-000001000000}" name="Columna1" dataDxfId="373" dataCellStyle="style1556058779307"/>
    <tableColumn id="2" xr3:uid="{00000000-0010-0000-0000-000002000000}" name="Sede" dataDxfId="372" dataCellStyle="style1556058779357"/>
    <tableColumn id="3" xr3:uid="{00000000-0010-0000-0000-000003000000}" name="Red" dataDxfId="371" dataCellStyle="style1556058779357"/>
    <tableColumn id="4" xr3:uid="{00000000-0010-0000-0000-000004000000}" name="Totalmente en desacuerdo" dataDxfId="370" dataCellStyle="style1556058783037"/>
    <tableColumn id="5" xr3:uid="{00000000-0010-0000-0000-000005000000}" name="Muy en desacuerdo" dataDxfId="369" dataCellStyle="style1556058781325"/>
    <tableColumn id="6" xr3:uid="{00000000-0010-0000-0000-000006000000}" name="En desacuerdo" dataDxfId="368"/>
    <tableColumn id="7" xr3:uid="{00000000-0010-0000-0000-000007000000}" name="Neutro" dataDxfId="367" dataCellStyle="style1556058781325"/>
    <tableColumn id="8" xr3:uid="{00000000-0010-0000-0000-000008000000}" name="De acuerdo" dataDxfId="366"/>
    <tableColumn id="9" xr3:uid="{00000000-0010-0000-0000-000009000000}" name="Muy deacuerdo" dataDxfId="365" dataCellStyle="style1556058781325"/>
    <tableColumn id="10" xr3:uid="{00000000-0010-0000-0000-00000A000000}" name="Totalmente de acuerdo" dataDxfId="364" dataCellStyle="style1556058781325"/>
    <tableColumn id="11" xr3:uid="{00000000-0010-0000-0000-00000B000000}" name="Total" dataDxfId="363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09000000}" name="Tabla2685" displayName="Tabla2685" ref="A6:K29" totalsRowShown="0" headerRowDxfId="250" dataDxfId="249" tableBorderDxfId="248" headerRowCellStyle="style1556058780605" dataCellStyle="style1556058781325">
  <autoFilter ref="A6:K29" xr:uid="{00000000-0009-0000-0100-000054000000}"/>
  <tableColumns count="11">
    <tableColumn id="1" xr3:uid="{00000000-0010-0000-0900-000001000000}" name="Columna1" dataDxfId="247" dataCellStyle="style1556058779307"/>
    <tableColumn id="2" xr3:uid="{00000000-0010-0000-0900-000002000000}" name="Columna2" dataDxfId="246" dataCellStyle="style1556058779357"/>
    <tableColumn id="3" xr3:uid="{00000000-0010-0000-0900-000003000000}" name="Red" dataDxfId="245" dataCellStyle="style1556058779357"/>
    <tableColumn id="4" xr3:uid="{00000000-0010-0000-0900-000004000000}" name="Totalmente en desacuerdo" dataDxfId="244" dataCellStyle="style1556058783037"/>
    <tableColumn id="5" xr3:uid="{00000000-0010-0000-0900-000005000000}" name="Muy en desacuerdo" dataDxfId="243" dataCellStyle="style1556058781325"/>
    <tableColumn id="6" xr3:uid="{00000000-0010-0000-0900-000006000000}" name="En desacuerdo" dataDxfId="242"/>
    <tableColumn id="7" xr3:uid="{00000000-0010-0000-0900-000007000000}" name="Neutro" dataDxfId="241" dataCellStyle="style1556058781325"/>
    <tableColumn id="8" xr3:uid="{00000000-0010-0000-0900-000008000000}" name="De acuerdo" dataDxfId="240"/>
    <tableColumn id="9" xr3:uid="{00000000-0010-0000-0900-000009000000}" name="Muy deacuerdo" dataDxfId="239" dataCellStyle="style1556058781325"/>
    <tableColumn id="10" xr3:uid="{00000000-0010-0000-0900-00000A000000}" name="Totalmente de acuerdo" dataDxfId="238" dataCellStyle="style1556058781325"/>
    <tableColumn id="11" xr3:uid="{00000000-0010-0000-0900-00000B000000}" name="Total" dataDxfId="237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0A000000}" name="Tabla2786" displayName="Tabla2786" ref="A34:K57" totalsRowShown="0" headerRowDxfId="236" dataDxfId="235" tableBorderDxfId="234" headerRowCellStyle="style1556058780605" dataCellStyle="style1556058781325">
  <autoFilter ref="A34:K57" xr:uid="{00000000-0009-0000-0100-000055000000}"/>
  <tableColumns count="11">
    <tableColumn id="1" xr3:uid="{00000000-0010-0000-0A00-000001000000}" name="Columna1" dataDxfId="233" dataCellStyle="style1556058779307"/>
    <tableColumn id="2" xr3:uid="{00000000-0010-0000-0A00-000002000000}" name="Columna2" dataDxfId="232" dataCellStyle="style1556058779357"/>
    <tableColumn id="3" xr3:uid="{00000000-0010-0000-0A00-000003000000}" name="Red" dataDxfId="231" dataCellStyle="style1556058779357"/>
    <tableColumn id="4" xr3:uid="{00000000-0010-0000-0A00-000004000000}" name="Totalmente en desacuerdo" dataDxfId="230" dataCellStyle="style1556058783037"/>
    <tableColumn id="5" xr3:uid="{00000000-0010-0000-0A00-000005000000}" name="Muy en desacuerdo" dataDxfId="229" dataCellStyle="style1556058781325"/>
    <tableColumn id="6" xr3:uid="{00000000-0010-0000-0A00-000006000000}" name="En desacuerdo" dataDxfId="228"/>
    <tableColumn id="7" xr3:uid="{00000000-0010-0000-0A00-000007000000}" name="Neutro" dataDxfId="227" dataCellStyle="style1556058781325"/>
    <tableColumn id="8" xr3:uid="{00000000-0010-0000-0A00-000008000000}" name="De acuerdo" dataDxfId="226"/>
    <tableColumn id="9" xr3:uid="{00000000-0010-0000-0A00-000009000000}" name="Muy deacuerdo" dataDxfId="225" dataCellStyle="style1556058781325"/>
    <tableColumn id="10" xr3:uid="{00000000-0010-0000-0A00-00000A000000}" name="Totalmente de acuerdo" dataDxfId="224" dataCellStyle="style1556058781325"/>
    <tableColumn id="11" xr3:uid="{00000000-0010-0000-0A00-00000B000000}" name="Total" dataDxfId="223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0B000000}" name="Tabla2887" displayName="Tabla2887" ref="A62:K85" totalsRowShown="0" headerRowDxfId="222" dataDxfId="221" tableBorderDxfId="220" headerRowCellStyle="style1556058780605" dataCellStyle="style1556058781325">
  <autoFilter ref="A62:K85" xr:uid="{00000000-0009-0000-0100-000056000000}"/>
  <tableColumns count="11">
    <tableColumn id="1" xr3:uid="{00000000-0010-0000-0B00-000001000000}" name="Columna1" dataDxfId="219" dataCellStyle="style1556058779307"/>
    <tableColumn id="2" xr3:uid="{00000000-0010-0000-0B00-000002000000}" name="Columna2" dataDxfId="218" dataCellStyle="style1556058779357"/>
    <tableColumn id="3" xr3:uid="{00000000-0010-0000-0B00-000003000000}" name="Red" dataDxfId="217" dataCellStyle="style1556058779357"/>
    <tableColumn id="4" xr3:uid="{00000000-0010-0000-0B00-000004000000}" name="Totalmente en desacuerdo" dataDxfId="216" dataCellStyle="style1556058783037"/>
    <tableColumn id="5" xr3:uid="{00000000-0010-0000-0B00-000005000000}" name="Muy en desacuerdo" dataDxfId="215" dataCellStyle="style1556058781325"/>
    <tableColumn id="6" xr3:uid="{00000000-0010-0000-0B00-000006000000}" name="En desacuerdo" dataDxfId="214"/>
    <tableColumn id="7" xr3:uid="{00000000-0010-0000-0B00-000007000000}" name="Neutro" dataDxfId="213" dataCellStyle="style1556058781325"/>
    <tableColumn id="8" xr3:uid="{00000000-0010-0000-0B00-000008000000}" name="De acuerdo" dataDxfId="212"/>
    <tableColumn id="9" xr3:uid="{00000000-0010-0000-0B00-000009000000}" name="Muy deacuerdo" dataDxfId="211" dataCellStyle="style1556058781325"/>
    <tableColumn id="10" xr3:uid="{00000000-0010-0000-0B00-00000A000000}" name="Totalmente de acuerdo" dataDxfId="210" dataCellStyle="style1556058781325"/>
    <tableColumn id="11" xr3:uid="{00000000-0010-0000-0B00-00000B000000}" name="Total" dataDxfId="20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0C000000}" name="Tabla2281" displayName="Tabla2281" ref="A6:K29" totalsRowShown="0" headerRowDxfId="208" dataDxfId="207" tableBorderDxfId="206" headerRowCellStyle="style1556058780605" dataCellStyle="style1556058781325">
  <autoFilter ref="A6:K29" xr:uid="{00000000-0009-0000-0100-000050000000}"/>
  <tableColumns count="11">
    <tableColumn id="1" xr3:uid="{00000000-0010-0000-0C00-000001000000}" name="Columna1" dataDxfId="205" dataCellStyle="style1556058779307"/>
    <tableColumn id="2" xr3:uid="{00000000-0010-0000-0C00-000002000000}" name="Columna2" dataDxfId="204" dataCellStyle="style1556058779357"/>
    <tableColumn id="3" xr3:uid="{00000000-0010-0000-0C00-000003000000}" name="Red" dataDxfId="203" dataCellStyle="style1556058779357"/>
    <tableColumn id="4" xr3:uid="{00000000-0010-0000-0C00-000004000000}" name="Totalmente en desacuerdo" dataDxfId="202" dataCellStyle="style1556058783037"/>
    <tableColumn id="5" xr3:uid="{00000000-0010-0000-0C00-000005000000}" name="Muy en desacuerdo" dataDxfId="201" dataCellStyle="style1556058781325"/>
    <tableColumn id="6" xr3:uid="{00000000-0010-0000-0C00-000006000000}" name="En desacuerdo" dataDxfId="200"/>
    <tableColumn id="7" xr3:uid="{00000000-0010-0000-0C00-000007000000}" name="Neutro" dataDxfId="199" dataCellStyle="style1556058781325"/>
    <tableColumn id="8" xr3:uid="{00000000-0010-0000-0C00-000008000000}" name="De acuerdo" dataDxfId="198"/>
    <tableColumn id="9" xr3:uid="{00000000-0010-0000-0C00-000009000000}" name="Muy deacuerdo" dataDxfId="197" dataCellStyle="style1556058781325"/>
    <tableColumn id="10" xr3:uid="{00000000-0010-0000-0C00-00000A000000}" name="Totalmente de acuerdo" dataDxfId="196" dataCellStyle="style1556058781325"/>
    <tableColumn id="11" xr3:uid="{00000000-0010-0000-0C00-00000B000000}" name="Total" dataDxfId="195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0D000000}" name="Tabla2382" displayName="Tabla2382" ref="A34:K57" totalsRowShown="0" headerRowDxfId="194" dataDxfId="193" tableBorderDxfId="192" headerRowCellStyle="style1556058780605" dataCellStyle="style1556058781325">
  <autoFilter ref="A34:K57" xr:uid="{00000000-0009-0000-0100-000051000000}"/>
  <tableColumns count="11">
    <tableColumn id="1" xr3:uid="{00000000-0010-0000-0D00-000001000000}" name="Columna1" dataDxfId="191" dataCellStyle="style1556058779307"/>
    <tableColumn id="2" xr3:uid="{00000000-0010-0000-0D00-000002000000}" name="Columna2" dataDxfId="190" dataCellStyle="style1556058779357"/>
    <tableColumn id="3" xr3:uid="{00000000-0010-0000-0D00-000003000000}" name="Red" dataDxfId="189" dataCellStyle="style1556058779357"/>
    <tableColumn id="4" xr3:uid="{00000000-0010-0000-0D00-000004000000}" name="Totalmente en desacuerdo" dataDxfId="188" dataCellStyle="style1556058783037"/>
    <tableColumn id="5" xr3:uid="{00000000-0010-0000-0D00-000005000000}" name="Muy en desacuerdo" dataDxfId="187" dataCellStyle="style1556058781325"/>
    <tableColumn id="6" xr3:uid="{00000000-0010-0000-0D00-000006000000}" name="En desacuerdo" dataDxfId="186"/>
    <tableColumn id="7" xr3:uid="{00000000-0010-0000-0D00-000007000000}" name="Neutro" dataDxfId="185" dataCellStyle="style1556058781325"/>
    <tableColumn id="8" xr3:uid="{00000000-0010-0000-0D00-000008000000}" name="De acuerdo" dataDxfId="184"/>
    <tableColumn id="9" xr3:uid="{00000000-0010-0000-0D00-000009000000}" name="Muy deacuerdo" dataDxfId="183" dataCellStyle="style1556058781325"/>
    <tableColumn id="10" xr3:uid="{00000000-0010-0000-0D00-00000A000000}" name="Totalmente de acuerdo" dataDxfId="182" dataCellStyle="style1556058781325"/>
    <tableColumn id="11" xr3:uid="{00000000-0010-0000-0D00-00000B000000}" name="Total" dataDxfId="181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0E000000}" name="Tabla2483" displayName="Tabla2483" ref="A62:K85" totalsRowShown="0" headerRowDxfId="180" dataDxfId="179" tableBorderDxfId="178" headerRowCellStyle="style1556058780605" dataCellStyle="style1556058781325">
  <autoFilter ref="A62:K85" xr:uid="{00000000-0009-0000-0100-000052000000}"/>
  <tableColumns count="11">
    <tableColumn id="1" xr3:uid="{00000000-0010-0000-0E00-000001000000}" name="Columna1" dataDxfId="177" dataCellStyle="style1556058779307"/>
    <tableColumn id="2" xr3:uid="{00000000-0010-0000-0E00-000002000000}" name="Columna2" dataDxfId="176" dataCellStyle="style1556058779357"/>
    <tableColumn id="3" xr3:uid="{00000000-0010-0000-0E00-000003000000}" name="Red" dataDxfId="175" dataCellStyle="style1556058779357"/>
    <tableColumn id="4" xr3:uid="{00000000-0010-0000-0E00-000004000000}" name="Totalmente en desacuerdo" dataDxfId="174" dataCellStyle="style1556058783037"/>
    <tableColumn id="5" xr3:uid="{00000000-0010-0000-0E00-000005000000}" name="Muy en desacuerdo" dataDxfId="173" dataCellStyle="style1556058781325"/>
    <tableColumn id="6" xr3:uid="{00000000-0010-0000-0E00-000006000000}" name="En desacuerdo" dataDxfId="172"/>
    <tableColumn id="7" xr3:uid="{00000000-0010-0000-0E00-000007000000}" name="Neutro" dataDxfId="171" dataCellStyle="style1556058781325"/>
    <tableColumn id="8" xr3:uid="{00000000-0010-0000-0E00-000008000000}" name="De acuerdo" dataDxfId="170"/>
    <tableColumn id="9" xr3:uid="{00000000-0010-0000-0E00-000009000000}" name="Muy deacuerdo" dataDxfId="169" dataCellStyle="style1556058781325"/>
    <tableColumn id="10" xr3:uid="{00000000-0010-0000-0E00-00000A000000}" name="Totalmente de acuerdo" dataDxfId="168" dataCellStyle="style1556058781325"/>
    <tableColumn id="11" xr3:uid="{00000000-0010-0000-0E00-00000B000000}" name="Total" dataDxfId="16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0F000000}" name="Tabla2584" displayName="Tabla2584" ref="A90:K113" totalsRowShown="0" headerRowDxfId="166" dataDxfId="165" tableBorderDxfId="164" headerRowCellStyle="style1556058780605" dataCellStyle="style1556058781325">
  <autoFilter ref="A90:K113" xr:uid="{00000000-0009-0000-0100-000053000000}"/>
  <tableColumns count="11">
    <tableColumn id="1" xr3:uid="{00000000-0010-0000-0F00-000001000000}" name="Columna1" dataDxfId="163" dataCellStyle="style1556058779307"/>
    <tableColumn id="2" xr3:uid="{00000000-0010-0000-0F00-000002000000}" name="Columna2" dataDxfId="162" dataCellStyle="style1556058779357"/>
    <tableColumn id="3" xr3:uid="{00000000-0010-0000-0F00-000003000000}" name="Red" dataDxfId="161" dataCellStyle="style1556058779357"/>
    <tableColumn id="4" xr3:uid="{00000000-0010-0000-0F00-000004000000}" name="Totalmente en desacuerdo" dataDxfId="160" dataCellStyle="style1556058783037"/>
    <tableColumn id="5" xr3:uid="{00000000-0010-0000-0F00-000005000000}" name="Muy en desacuerdo" dataDxfId="159" dataCellStyle="style1556058781325"/>
    <tableColumn id="6" xr3:uid="{00000000-0010-0000-0F00-000006000000}" name="En desacuerdo" dataDxfId="158"/>
    <tableColumn id="7" xr3:uid="{00000000-0010-0000-0F00-000007000000}" name="Neutro" dataDxfId="157" dataCellStyle="style1556058781325"/>
    <tableColumn id="8" xr3:uid="{00000000-0010-0000-0F00-000008000000}" name="De acuerdo" dataDxfId="156"/>
    <tableColumn id="9" xr3:uid="{00000000-0010-0000-0F00-000009000000}" name="Muy deacuerdo" dataDxfId="155" dataCellStyle="style1556058781325"/>
    <tableColumn id="10" xr3:uid="{00000000-0010-0000-0F00-00000A000000}" name="Totalmente de acuerdo" dataDxfId="154" dataCellStyle="style1556058781325"/>
    <tableColumn id="11" xr3:uid="{00000000-0010-0000-0F00-00000B000000}" name="Total" dataDxfId="153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10000000}" name="Tabla2988" displayName="Tabla2988" ref="A5:K28" totalsRowShown="0" headerRowDxfId="152" dataDxfId="151" tableBorderDxfId="150" headerRowCellStyle="style1556058780605" dataCellStyle="style1556058781325">
  <autoFilter ref="A5:K28" xr:uid="{00000000-0009-0000-0100-000057000000}"/>
  <tableColumns count="11">
    <tableColumn id="1" xr3:uid="{00000000-0010-0000-1000-000001000000}" name="Columna1" dataDxfId="149" dataCellStyle="style1556058779307"/>
    <tableColumn id="2" xr3:uid="{00000000-0010-0000-1000-000002000000}" name="Columna2" dataDxfId="148" dataCellStyle="style1556058779357"/>
    <tableColumn id="3" xr3:uid="{00000000-0010-0000-1000-000003000000}" name="Red" dataDxfId="147" dataCellStyle="style1556058779357"/>
    <tableColumn id="4" xr3:uid="{00000000-0010-0000-1000-000004000000}" name="Totalmente en desacuerdo" dataDxfId="146" dataCellStyle="style1556058783037"/>
    <tableColumn id="5" xr3:uid="{00000000-0010-0000-1000-000005000000}" name="Muy en desacuerdo" dataDxfId="145" dataCellStyle="style1556058781325"/>
    <tableColumn id="6" xr3:uid="{00000000-0010-0000-1000-000006000000}" name="En desacuerdo" dataDxfId="144"/>
    <tableColumn id="7" xr3:uid="{00000000-0010-0000-1000-000007000000}" name="Neutro" dataDxfId="143" dataCellStyle="style1556058781325"/>
    <tableColumn id="8" xr3:uid="{00000000-0010-0000-1000-000008000000}" name="De acuerdo" dataDxfId="142"/>
    <tableColumn id="9" xr3:uid="{00000000-0010-0000-1000-000009000000}" name="Muy deacuerdo" dataDxfId="141" dataCellStyle="style1556058781325"/>
    <tableColumn id="10" xr3:uid="{00000000-0010-0000-1000-00000A000000}" name="Totalmente de acuerdo" dataDxfId="140" dataCellStyle="style1556058781325"/>
    <tableColumn id="11" xr3:uid="{00000000-0010-0000-1000-00000B000000}" name="Total" dataDxfId="139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11000000}" name="Tabla3089" displayName="Tabla3089" ref="A33:K56" totalsRowShown="0" headerRowDxfId="138" dataDxfId="137" tableBorderDxfId="136" headerRowCellStyle="style1556058780605" dataCellStyle="style1556058781325">
  <autoFilter ref="A33:K56" xr:uid="{00000000-0009-0000-0100-000058000000}"/>
  <tableColumns count="11">
    <tableColumn id="1" xr3:uid="{00000000-0010-0000-1100-000001000000}" name="Columna1" dataDxfId="135" dataCellStyle="style1556058779307"/>
    <tableColumn id="2" xr3:uid="{00000000-0010-0000-1100-000002000000}" name="Columna2" dataDxfId="134" dataCellStyle="style1556058779357"/>
    <tableColumn id="3" xr3:uid="{00000000-0010-0000-1100-000003000000}" name="Red" dataDxfId="133" dataCellStyle="style1556058779357"/>
    <tableColumn id="4" xr3:uid="{00000000-0010-0000-1100-000004000000}" name="Totalmente en desacuerdo" dataDxfId="132" dataCellStyle="style1556058783037"/>
    <tableColumn id="5" xr3:uid="{00000000-0010-0000-1100-000005000000}" name="Muy en desacuerdo" dataDxfId="131" dataCellStyle="style1556058781325"/>
    <tableColumn id="6" xr3:uid="{00000000-0010-0000-1100-000006000000}" name="En desacuerdo" dataDxfId="130"/>
    <tableColumn id="7" xr3:uid="{00000000-0010-0000-1100-000007000000}" name="Neutro" dataDxfId="129" dataCellStyle="style1556058781325"/>
    <tableColumn id="8" xr3:uid="{00000000-0010-0000-1100-000008000000}" name="De acuerdo" dataDxfId="128"/>
    <tableColumn id="9" xr3:uid="{00000000-0010-0000-1100-000009000000}" name="Muy deacuerdo" dataDxfId="127" dataCellStyle="style1556058781325"/>
    <tableColumn id="10" xr3:uid="{00000000-0010-0000-1100-00000A000000}" name="Totalmente de acuerdo" dataDxfId="126" dataCellStyle="style1556058781325"/>
    <tableColumn id="11" xr3:uid="{00000000-0010-0000-1100-00000B000000}" name="Total" dataDxfId="125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12000000}" name="Tabla3190" displayName="Tabla3190" ref="A61:K84" totalsRowShown="0" headerRowDxfId="124" dataDxfId="123" tableBorderDxfId="122" headerRowCellStyle="style1556058780605" dataCellStyle="style1556058781325">
  <autoFilter ref="A61:K84" xr:uid="{00000000-0009-0000-0100-000059000000}"/>
  <tableColumns count="11">
    <tableColumn id="1" xr3:uid="{00000000-0010-0000-1200-000001000000}" name="Columna1" dataDxfId="121" dataCellStyle="style1556058779307"/>
    <tableColumn id="2" xr3:uid="{00000000-0010-0000-1200-000002000000}" name="Columna2" dataDxfId="120" dataCellStyle="style1556058779357"/>
    <tableColumn id="3" xr3:uid="{00000000-0010-0000-1200-000003000000}" name="Red" dataDxfId="119" dataCellStyle="style1556058779357"/>
    <tableColumn id="4" xr3:uid="{00000000-0010-0000-1200-000004000000}" name="Totalmente en desacuerdo" dataDxfId="118" dataCellStyle="style1556058783037"/>
    <tableColumn id="5" xr3:uid="{00000000-0010-0000-1200-000005000000}" name="Muy en desacuerdo" dataDxfId="117" dataCellStyle="style1556058781325"/>
    <tableColumn id="6" xr3:uid="{00000000-0010-0000-1200-000006000000}" name="En desacuerdo" dataDxfId="116"/>
    <tableColumn id="7" xr3:uid="{00000000-0010-0000-1200-000007000000}" name="Neutro" dataDxfId="115" dataCellStyle="style1556058781325"/>
    <tableColumn id="8" xr3:uid="{00000000-0010-0000-1200-000008000000}" name="De acuerdo" dataDxfId="114"/>
    <tableColumn id="9" xr3:uid="{00000000-0010-0000-1200-000009000000}" name="Muy deacuerdo" dataDxfId="113" dataCellStyle="style1556058781325"/>
    <tableColumn id="10" xr3:uid="{00000000-0010-0000-1200-00000A000000}" name="Totalmente de acuerdo" dataDxfId="112" dataCellStyle="style1556058781325"/>
    <tableColumn id="11" xr3:uid="{00000000-0010-0000-1200-00000B000000}" name="Total" dataDxfId="1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01000000}" name="Tabla259" displayName="Tabla259" ref="A35:K58" totalsRowShown="0" headerRowDxfId="362" dataDxfId="361" tableBorderDxfId="360" headerRowCellStyle="style1556058780605" dataCellStyle="style1556058781325">
  <autoFilter ref="A35:K58" xr:uid="{00000000-0009-0000-0100-00003A000000}"/>
  <tableColumns count="11">
    <tableColumn id="1" xr3:uid="{00000000-0010-0000-0100-000001000000}" name="Columna1" dataDxfId="359" dataCellStyle="style1556058779307"/>
    <tableColumn id="2" xr3:uid="{00000000-0010-0000-0100-000002000000}" name="Sede" dataDxfId="358" dataCellStyle="style1556058779357"/>
    <tableColumn id="3" xr3:uid="{00000000-0010-0000-0100-000003000000}" name="Red" dataDxfId="357" dataCellStyle="style1556058779357"/>
    <tableColumn id="4" xr3:uid="{00000000-0010-0000-0100-000004000000}" name="Totalmente en desacuerdo" dataDxfId="356" dataCellStyle="style1556058783037"/>
    <tableColumn id="5" xr3:uid="{00000000-0010-0000-0100-000005000000}" name="Muy en desacuerdo" dataDxfId="355" dataCellStyle="style1556058781325"/>
    <tableColumn id="6" xr3:uid="{00000000-0010-0000-0100-000006000000}" name="En desacuerdo" dataDxfId="354"/>
    <tableColumn id="7" xr3:uid="{00000000-0010-0000-0100-000007000000}" name="Neutro" dataDxfId="353" dataCellStyle="style1556058781325"/>
    <tableColumn id="8" xr3:uid="{00000000-0010-0000-0100-000008000000}" name="De acuerdo" dataDxfId="352"/>
    <tableColumn id="9" xr3:uid="{00000000-0010-0000-0100-000009000000}" name="Muy deacuerdo" dataDxfId="351" dataCellStyle="style1556058781325"/>
    <tableColumn id="10" xr3:uid="{00000000-0010-0000-0100-00000A000000}" name="Totalmente de acuerdo" dataDxfId="350" dataCellStyle="style1556058781325"/>
    <tableColumn id="11" xr3:uid="{00000000-0010-0000-0100-00000B000000}" name="Total" dataDxfId="349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13000000}" name="Tabla3291" displayName="Tabla3291" ref="A89:K112" totalsRowShown="0" headerRowDxfId="110" dataDxfId="109" tableBorderDxfId="108" headerRowCellStyle="style1556058780605" dataCellStyle="style1556058781325">
  <autoFilter ref="A89:K112" xr:uid="{00000000-0009-0000-0100-00005A000000}"/>
  <tableColumns count="11">
    <tableColumn id="1" xr3:uid="{00000000-0010-0000-1300-000001000000}" name="Columna1" dataDxfId="107" dataCellStyle="style1556058779307"/>
    <tableColumn id="2" xr3:uid="{00000000-0010-0000-1300-000002000000}" name="Columna2" dataDxfId="106" dataCellStyle="style1556058779357"/>
    <tableColumn id="3" xr3:uid="{00000000-0010-0000-1300-000003000000}" name="Red" dataDxfId="105" dataCellStyle="style1556058779357"/>
    <tableColumn id="4" xr3:uid="{00000000-0010-0000-1300-000004000000}" name="Totalmente en desacuerdo" dataDxfId="104" dataCellStyle="style1556058783037"/>
    <tableColumn id="5" xr3:uid="{00000000-0010-0000-1300-000005000000}" name="Muy en desacuerdo" dataDxfId="103" dataCellStyle="style1556058781325"/>
    <tableColumn id="6" xr3:uid="{00000000-0010-0000-1300-000006000000}" name="En desacuerdo" dataDxfId="102"/>
    <tableColumn id="7" xr3:uid="{00000000-0010-0000-1300-000007000000}" name="Neutro" dataDxfId="101" dataCellStyle="style1556058781325"/>
    <tableColumn id="8" xr3:uid="{00000000-0010-0000-1300-000008000000}" name="De acuerdo" dataDxfId="100"/>
    <tableColumn id="9" xr3:uid="{00000000-0010-0000-1300-000009000000}" name="Muy deacuerdo" dataDxfId="99" dataCellStyle="style1556058781325"/>
    <tableColumn id="10" xr3:uid="{00000000-0010-0000-1300-00000A000000}" name="Totalmente de acuerdo" dataDxfId="98" dataCellStyle="style1556058781325"/>
    <tableColumn id="11" xr3:uid="{00000000-0010-0000-1300-00000B000000}" name="Total" dataDxfId="97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14000000}" name="Tabla3492" displayName="Tabla3492" ref="A117:K140" totalsRowShown="0" headerRowDxfId="96" dataDxfId="95" tableBorderDxfId="94" headerRowCellStyle="style1556058780605" dataCellStyle="style1556058781325">
  <autoFilter ref="A117:K140" xr:uid="{00000000-0009-0000-0100-00005B000000}"/>
  <tableColumns count="11">
    <tableColumn id="1" xr3:uid="{00000000-0010-0000-1400-000001000000}" name="Columna1" dataDxfId="93" dataCellStyle="style1556058779307"/>
    <tableColumn id="2" xr3:uid="{00000000-0010-0000-1400-000002000000}" name="Columna2" dataDxfId="92" dataCellStyle="style1556058779357"/>
    <tableColumn id="3" xr3:uid="{00000000-0010-0000-1400-000003000000}" name="Red" dataDxfId="91" dataCellStyle="style1556058779357"/>
    <tableColumn id="4" xr3:uid="{00000000-0010-0000-1400-000004000000}" name="Totalmente en desacuerdo" dataDxfId="90" dataCellStyle="style1556058783037"/>
    <tableColumn id="5" xr3:uid="{00000000-0010-0000-1400-000005000000}" name="Muy en desacuerdo" dataDxfId="89" dataCellStyle="style1556058781325"/>
    <tableColumn id="6" xr3:uid="{00000000-0010-0000-1400-000006000000}" name="En desacuerdo" dataDxfId="88"/>
    <tableColumn id="7" xr3:uid="{00000000-0010-0000-1400-000007000000}" name="Neutro" dataDxfId="87" dataCellStyle="style1556058781325"/>
    <tableColumn id="8" xr3:uid="{00000000-0010-0000-1400-000008000000}" name="De acuerdo" dataDxfId="86"/>
    <tableColumn id="9" xr3:uid="{00000000-0010-0000-1400-000009000000}" name="Muy deacuerdo" dataDxfId="85" dataCellStyle="style1556058781325"/>
    <tableColumn id="10" xr3:uid="{00000000-0010-0000-1400-00000A000000}" name="Totalmente de acuerdo" dataDxfId="84" dataCellStyle="style1556058781325"/>
    <tableColumn id="11" xr3:uid="{00000000-0010-0000-1400-00000B000000}" name="Total" dataDxfId="83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15000000}" name="Tabla3593" displayName="Tabla3593" ref="A145:K168" totalsRowShown="0" headerRowDxfId="82" dataDxfId="81" headerRowCellStyle="style1556231021197" dataCellStyle="style1556231024110">
  <autoFilter ref="A145:K168" xr:uid="{00000000-0009-0000-0100-00005C000000}"/>
  <tableColumns count="11">
    <tableColumn id="1" xr3:uid="{00000000-0010-0000-1500-000001000000}" name="Columna1" dataDxfId="80" dataCellStyle="style1556231018090"/>
    <tableColumn id="2" xr3:uid="{00000000-0010-0000-1500-000002000000}" name="Sede" dataDxfId="79" dataCellStyle="style1556231018227"/>
    <tableColumn id="3" xr3:uid="{00000000-0010-0000-1500-000003000000}" name="Red" dataDxfId="78"/>
    <tableColumn id="4" xr3:uid="{00000000-0010-0000-1500-000004000000}" name="Totalmente en desacuerdo" dataDxfId="77" dataCellStyle="style1556231024033"/>
    <tableColumn id="5" xr3:uid="{00000000-0010-0000-1500-000005000000}" name="Muy en desacuerdo" dataDxfId="76" dataCellStyle="style1556231024110"/>
    <tableColumn id="6" xr3:uid="{00000000-0010-0000-1500-000006000000}" name="En desacuerdo" dataDxfId="75" dataCellStyle="style1556231024201"/>
    <tableColumn id="7" xr3:uid="{00000000-0010-0000-1500-000007000000}" name="Neutro" dataDxfId="74" dataCellStyle="style1556231024110"/>
    <tableColumn id="8" xr3:uid="{00000000-0010-0000-1500-000008000000}" name="De acuerdo" dataDxfId="73" dataCellStyle="style1556231024201"/>
    <tableColumn id="9" xr3:uid="{00000000-0010-0000-1500-000009000000}" name="Muy deacuerdo" dataDxfId="72" dataCellStyle="style1556231024110"/>
    <tableColumn id="10" xr3:uid="{00000000-0010-0000-1500-00000A000000}" name="Totalmente de acuerdo" dataDxfId="71" dataCellStyle="style1556231024110"/>
    <tableColumn id="11" xr3:uid="{00000000-0010-0000-1500-00000B000000}" name="Total" dataDxfId="70" dataCellStyle="style1556231024305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16000000}" name="Tabla3694" displayName="Tabla3694" ref="A6:K29" totalsRowShown="0" headerRowDxfId="69" dataDxfId="68" tableBorderDxfId="67" headerRowCellStyle="style1556058780254" dataCellStyle="style1556058780923">
  <autoFilter ref="A6:K29" xr:uid="{00000000-0009-0000-0100-00005D000000}"/>
  <tableColumns count="11">
    <tableColumn id="1" xr3:uid="{00000000-0010-0000-1600-000001000000}" name="Columna1" dataDxfId="66" dataCellStyle="style1556058778926"/>
    <tableColumn id="2" xr3:uid="{00000000-0010-0000-1600-000002000000}" name="Columna2" dataDxfId="65" dataCellStyle="style1556058778989"/>
    <tableColumn id="3" xr3:uid="{00000000-0010-0000-1600-000003000000}" name="Red" dataDxfId="64" dataCellStyle="style1556058778989"/>
    <tableColumn id="4" xr3:uid="{00000000-0010-0000-1600-000004000000}" name="Totalmente en desacuerdo" dataDxfId="63" dataCellStyle="style1556058782041"/>
    <tableColumn id="5" xr3:uid="{00000000-0010-0000-1600-000005000000}" name="Muy en desacuerdo" dataDxfId="62" dataCellStyle="style1556058780923"/>
    <tableColumn id="6" xr3:uid="{00000000-0010-0000-1600-000006000000}" name="En desacuerdo" dataDxfId="61" dataCellStyle="style1556058782088"/>
    <tableColumn id="7" xr3:uid="{00000000-0010-0000-1600-000007000000}" name="Neutro" dataDxfId="60" dataCellStyle="style1556058780923"/>
    <tableColumn id="8" xr3:uid="{00000000-0010-0000-1600-000008000000}" name="De acuerdo" dataDxfId="59" dataCellStyle="style1556058782088"/>
    <tableColumn id="9" xr3:uid="{00000000-0010-0000-1600-000009000000}" name="Muy deacuerdo" dataDxfId="58" dataCellStyle="style1556058780923"/>
    <tableColumn id="10" xr3:uid="{00000000-0010-0000-1600-00000A000000}" name="Totalmente de acuerdo" dataDxfId="57" dataCellStyle="style1556058780923"/>
    <tableColumn id="11" xr3:uid="{00000000-0010-0000-1600-00000B000000}" name="Total" dataDxfId="56" dataCellStyle="style1556058782135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17000000}" name="Tabla3795" displayName="Tabla3795" ref="A34:K57" totalsRowShown="0" headerRowDxfId="55" dataDxfId="54" tableBorderDxfId="53" headerRowCellStyle="style1556058780254" dataCellStyle="style1556058780923">
  <autoFilter ref="A34:K57" xr:uid="{00000000-0009-0000-0100-00005E000000}"/>
  <tableColumns count="11">
    <tableColumn id="1" xr3:uid="{00000000-0010-0000-1700-000001000000}" name="Columna1" dataDxfId="52" dataCellStyle="style1556058778926"/>
    <tableColumn id="2" xr3:uid="{00000000-0010-0000-1700-000002000000}" name="Columna2" dataDxfId="51" dataCellStyle="style1556058778989"/>
    <tableColumn id="3" xr3:uid="{00000000-0010-0000-1700-000003000000}" name="Red" dataDxfId="50" dataCellStyle="style1556058778989"/>
    <tableColumn id="4" xr3:uid="{00000000-0010-0000-1700-000004000000}" name="Totalmente en desacuerdo" dataDxfId="49" dataCellStyle="style1556058782041"/>
    <tableColumn id="5" xr3:uid="{00000000-0010-0000-1700-000005000000}" name="Muy en desacuerdo" dataDxfId="48" dataCellStyle="style1556058780923"/>
    <tableColumn id="6" xr3:uid="{00000000-0010-0000-1700-000006000000}" name="En desacuerdo" dataDxfId="47" dataCellStyle="style1556058782088"/>
    <tableColumn id="7" xr3:uid="{00000000-0010-0000-1700-000007000000}" name="Neutro" dataDxfId="46" dataCellStyle="style1556058780923"/>
    <tableColumn id="8" xr3:uid="{00000000-0010-0000-1700-000008000000}" name="De acuerdo" dataDxfId="45" dataCellStyle="style1556058782088"/>
    <tableColumn id="9" xr3:uid="{00000000-0010-0000-1700-000009000000}" name="Muy deacuerdo" dataDxfId="44" dataCellStyle="style1556058780923"/>
    <tableColumn id="10" xr3:uid="{00000000-0010-0000-1700-00000A000000}" name="Totalmente de acuerdo" dataDxfId="43" dataCellStyle="style1556058780923"/>
    <tableColumn id="11" xr3:uid="{00000000-0010-0000-1700-00000B000000}" name="Total" dataDxfId="42" dataCellStyle="style1556058782135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18000000}" name="Tabla3896" displayName="Tabla3896" ref="A62:K85" totalsRowShown="0" headerRowDxfId="41" dataDxfId="40" tableBorderDxfId="39" headerRowCellStyle="style1556058780254" dataCellStyle="style1556058780923">
  <autoFilter ref="A62:K85" xr:uid="{00000000-0009-0000-0100-00005F000000}"/>
  <tableColumns count="11">
    <tableColumn id="1" xr3:uid="{00000000-0010-0000-1800-000001000000}" name="Columna1" dataDxfId="38" dataCellStyle="style1556058778926"/>
    <tableColumn id="2" xr3:uid="{00000000-0010-0000-1800-000002000000}" name="Columna2" dataDxfId="37" dataCellStyle="style1556058778989"/>
    <tableColumn id="3" xr3:uid="{00000000-0010-0000-1800-000003000000}" name="Red" dataDxfId="36" dataCellStyle="style1556058778989"/>
    <tableColumn id="4" xr3:uid="{00000000-0010-0000-1800-000004000000}" name="Totalmente en desacuerdo" dataDxfId="35" dataCellStyle="style1556058782041"/>
    <tableColumn id="5" xr3:uid="{00000000-0010-0000-1800-000005000000}" name="Muy en desacuerdo" dataDxfId="34" dataCellStyle="style1556058780923"/>
    <tableColumn id="6" xr3:uid="{00000000-0010-0000-1800-000006000000}" name="En desacuerdo" dataDxfId="33" dataCellStyle="style1556058782088"/>
    <tableColumn id="7" xr3:uid="{00000000-0010-0000-1800-000007000000}" name="Neutro" dataDxfId="32" dataCellStyle="style1556058780923"/>
    <tableColumn id="8" xr3:uid="{00000000-0010-0000-1800-000008000000}" name="De acuerdo" dataDxfId="31" dataCellStyle="style1556058782088"/>
    <tableColumn id="9" xr3:uid="{00000000-0010-0000-1800-000009000000}" name="Muy deacuerdo" dataDxfId="30" dataCellStyle="style1556058780923"/>
    <tableColumn id="10" xr3:uid="{00000000-0010-0000-1800-00000A000000}" name="Totalmente de acuerdo" dataDxfId="29" dataCellStyle="style1556058780923"/>
    <tableColumn id="11" xr3:uid="{00000000-0010-0000-1800-00000B000000}" name="Total" dataDxfId="28" dataCellStyle="style1556058782135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19000000}" name="Tabla3997" displayName="Tabla3997" ref="A90:K113" totalsRowShown="0" headerRowDxfId="27" dataDxfId="26" tableBorderDxfId="25" headerRowCellStyle="style1556058780254" dataCellStyle="style1556058780923">
  <autoFilter ref="A90:K113" xr:uid="{00000000-0009-0000-0100-000060000000}"/>
  <tableColumns count="11">
    <tableColumn id="1" xr3:uid="{00000000-0010-0000-1900-000001000000}" name="Columna1" dataDxfId="24" dataCellStyle="style1556058778926"/>
    <tableColumn id="2" xr3:uid="{00000000-0010-0000-1900-000002000000}" name="Columna2" dataDxfId="23" dataCellStyle="style1556058778989"/>
    <tableColumn id="3" xr3:uid="{00000000-0010-0000-1900-000003000000}" name="Red" dataDxfId="22" dataCellStyle="style1556058778989"/>
    <tableColumn id="4" xr3:uid="{00000000-0010-0000-1900-000004000000}" name="Totalmente en desacuerdo" dataDxfId="21" dataCellStyle="style1556058782041"/>
    <tableColumn id="5" xr3:uid="{00000000-0010-0000-1900-000005000000}" name="Muy en desacuerdo" dataDxfId="20" dataCellStyle="style1556058780923"/>
    <tableColumn id="6" xr3:uid="{00000000-0010-0000-1900-000006000000}" name="En desacuerdo" dataDxfId="19" dataCellStyle="style1556058782088"/>
    <tableColumn id="7" xr3:uid="{00000000-0010-0000-1900-000007000000}" name="Neutro" dataDxfId="18" dataCellStyle="style1556058780923"/>
    <tableColumn id="8" xr3:uid="{00000000-0010-0000-1900-000008000000}" name="De acuerdo" dataDxfId="17" dataCellStyle="style1556058782088"/>
    <tableColumn id="9" xr3:uid="{00000000-0010-0000-1900-000009000000}" name="Muy deacuerdo" dataDxfId="16" dataCellStyle="style1556058780923"/>
    <tableColumn id="10" xr3:uid="{00000000-0010-0000-1900-00000A000000}" name="Totalmente de acuerdo" dataDxfId="15" dataCellStyle="style1556058780923"/>
    <tableColumn id="11" xr3:uid="{00000000-0010-0000-1900-00000B000000}" name="Total" dataDxfId="14" dataCellStyle="style1556058782135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1A000000}" name="Tabla4098" displayName="Tabla4098" ref="A118:K141" totalsRowShown="0" headerRowDxfId="13" dataDxfId="12" tableBorderDxfId="11" headerRowCellStyle="style1556058780254" dataCellStyle="style1556058780923">
  <autoFilter ref="A118:K141" xr:uid="{00000000-0009-0000-0100-000061000000}"/>
  <tableColumns count="11">
    <tableColumn id="1" xr3:uid="{00000000-0010-0000-1A00-000001000000}" name="Columna1" dataDxfId="10" dataCellStyle="style1556058778926"/>
    <tableColumn id="2" xr3:uid="{00000000-0010-0000-1A00-000002000000}" name="Columna2" dataDxfId="9" dataCellStyle="style1556058778989"/>
    <tableColumn id="3" xr3:uid="{00000000-0010-0000-1A00-000003000000}" name="Red" dataDxfId="8" dataCellStyle="style1556058778989"/>
    <tableColumn id="4" xr3:uid="{00000000-0010-0000-1A00-000004000000}" name="Totalmente en desacuerdo" dataDxfId="7" dataCellStyle="style1556058782041"/>
    <tableColumn id="5" xr3:uid="{00000000-0010-0000-1A00-000005000000}" name="Muy en desacuerdo" dataDxfId="6" dataCellStyle="style1556058780923"/>
    <tableColumn id="6" xr3:uid="{00000000-0010-0000-1A00-000006000000}" name="En desacuerdo" dataDxfId="5" dataCellStyle="style1556058782088"/>
    <tableColumn id="7" xr3:uid="{00000000-0010-0000-1A00-000007000000}" name="Neutro" dataDxfId="4" dataCellStyle="style1556058780923"/>
    <tableColumn id="8" xr3:uid="{00000000-0010-0000-1A00-000008000000}" name="De acuerdo" dataDxfId="3" dataCellStyle="style1556058782088"/>
    <tableColumn id="9" xr3:uid="{00000000-0010-0000-1A00-000009000000}" name="Muy deacuerdo" dataDxfId="2" dataCellStyle="style1556058780923"/>
    <tableColumn id="10" xr3:uid="{00000000-0010-0000-1A00-00000A000000}" name="Totalmente de acuerdo" dataDxfId="1" dataCellStyle="style1556058780923"/>
    <tableColumn id="11" xr3:uid="{00000000-0010-0000-1A00-00000B000000}" name="Total" dataDxfId="0" dataCellStyle="style155605878213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02000000}" name="Tabla373" displayName="Tabla373" ref="A64:K87" totalsRowShown="0" headerRowDxfId="348" dataDxfId="347" tableBorderDxfId="346" headerRowCellStyle="style1556058780605" dataCellStyle="style1556058781325">
  <autoFilter ref="A64:K87" xr:uid="{00000000-0009-0000-0100-000048000000}"/>
  <tableColumns count="11">
    <tableColumn id="1" xr3:uid="{00000000-0010-0000-0200-000001000000}" name="Columna1" dataDxfId="345" dataCellStyle="style1556058779307"/>
    <tableColumn id="2" xr3:uid="{00000000-0010-0000-0200-000002000000}" name="Columna2" dataDxfId="344" dataCellStyle="style1556058779357"/>
    <tableColumn id="3" xr3:uid="{00000000-0010-0000-0200-000003000000}" name="Red" dataDxfId="343" dataCellStyle="style1556058779357"/>
    <tableColumn id="4" xr3:uid="{00000000-0010-0000-0200-000004000000}" name="Totalmente en desacuerdo" dataDxfId="342" dataCellStyle="style1556058783037"/>
    <tableColumn id="5" xr3:uid="{00000000-0010-0000-0200-000005000000}" name="Muy en desacuerdo" dataDxfId="341" dataCellStyle="style1556058781325"/>
    <tableColumn id="6" xr3:uid="{00000000-0010-0000-0200-000006000000}" name="En desacuerdo" dataDxfId="340"/>
    <tableColumn id="7" xr3:uid="{00000000-0010-0000-0200-000007000000}" name="Neutro" dataDxfId="339" dataCellStyle="style1556058781325"/>
    <tableColumn id="8" xr3:uid="{00000000-0010-0000-0200-000008000000}" name="De acuerdo" dataDxfId="338"/>
    <tableColumn id="9" xr3:uid="{00000000-0010-0000-0200-000009000000}" name="Muy deacuerdo" dataDxfId="337" dataCellStyle="style1556058781325"/>
    <tableColumn id="10" xr3:uid="{00000000-0010-0000-0200-00000A000000}" name="Totalmente de acuerdo" dataDxfId="336" dataCellStyle="style1556058781325"/>
    <tableColumn id="11" xr3:uid="{00000000-0010-0000-0200-00000B000000}" name="Total" dataDxfId="33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03000000}" name="Tabla474" displayName="Tabla474" ref="A92:K115" totalsRowShown="0" headerRowDxfId="334" dataDxfId="333" tableBorderDxfId="332" headerRowCellStyle="style1556058780605" dataCellStyle="style1556058781325">
  <autoFilter ref="A92:K115" xr:uid="{00000000-0009-0000-0100-000049000000}"/>
  <tableColumns count="11">
    <tableColumn id="1" xr3:uid="{00000000-0010-0000-0300-000001000000}" name="Columna1" dataDxfId="331" dataCellStyle="style1556058779307"/>
    <tableColumn id="2" xr3:uid="{00000000-0010-0000-0300-000002000000}" name="Columna2" dataDxfId="330" dataCellStyle="style1556058779357"/>
    <tableColumn id="3" xr3:uid="{00000000-0010-0000-0300-000003000000}" name="Red" dataDxfId="329" dataCellStyle="style1556058779357"/>
    <tableColumn id="4" xr3:uid="{00000000-0010-0000-0300-000004000000}" name="Totalmente en desacuerdo" dataDxfId="328" dataCellStyle="style1556058783037"/>
    <tableColumn id="5" xr3:uid="{00000000-0010-0000-0300-000005000000}" name="Muy en desacuerdo" dataDxfId="327" dataCellStyle="style1556058781325"/>
    <tableColumn id="6" xr3:uid="{00000000-0010-0000-0300-000006000000}" name="En desacuerdo" dataDxfId="326"/>
    <tableColumn id="7" xr3:uid="{00000000-0010-0000-0300-000007000000}" name="Neutro" dataDxfId="325" dataCellStyle="style1556058781325"/>
    <tableColumn id="8" xr3:uid="{00000000-0010-0000-0300-000008000000}" name="De acuerdo" dataDxfId="324"/>
    <tableColumn id="9" xr3:uid="{00000000-0010-0000-0300-000009000000}" name="Muy deacuerdo" dataDxfId="323" dataCellStyle="style1556058781325"/>
    <tableColumn id="10" xr3:uid="{00000000-0010-0000-0300-00000A000000}" name="Totalmente de acuerdo" dataDxfId="322" dataCellStyle="style1556058781325"/>
    <tableColumn id="11" xr3:uid="{00000000-0010-0000-0300-00000B000000}" name="Total" dataDxfId="32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04000000}" name="Tabla575" displayName="Tabla575" ref="A120:K143" totalsRowShown="0" headerRowDxfId="320" dataDxfId="319" tableBorderDxfId="318" headerRowCellStyle="style1556058780605" dataCellStyle="style1556058781325">
  <autoFilter ref="A120:K143" xr:uid="{00000000-0009-0000-0100-00004A000000}"/>
  <tableColumns count="11">
    <tableColumn id="1" xr3:uid="{00000000-0010-0000-0400-000001000000}" name="Columna1" dataDxfId="317" dataCellStyle="style1556058779307"/>
    <tableColumn id="2" xr3:uid="{00000000-0010-0000-0400-000002000000}" name="Columna2" dataDxfId="316" dataCellStyle="style1556058779357"/>
    <tableColumn id="3" xr3:uid="{00000000-0010-0000-0400-000003000000}" name="Red" dataDxfId="315" dataCellStyle="style1556058779357"/>
    <tableColumn id="4" xr3:uid="{00000000-0010-0000-0400-000004000000}" name="Totalmente en desacuerdo" dataDxfId="314" dataCellStyle="style1556058783037"/>
    <tableColumn id="5" xr3:uid="{00000000-0010-0000-0400-000005000000}" name="Muy en desacuerdo" dataDxfId="313" dataCellStyle="style1556058781325"/>
    <tableColumn id="6" xr3:uid="{00000000-0010-0000-0400-000006000000}" name="En desacuerdo" dataDxfId="312"/>
    <tableColumn id="7" xr3:uid="{00000000-0010-0000-0400-000007000000}" name="Neutro" dataDxfId="311" dataCellStyle="style1556058781325"/>
    <tableColumn id="8" xr3:uid="{00000000-0010-0000-0400-000008000000}" name="De acuerdo" dataDxfId="310"/>
    <tableColumn id="9" xr3:uid="{00000000-0010-0000-0400-000009000000}" name="Muy deacuerdo" dataDxfId="309" dataCellStyle="style1556058781325"/>
    <tableColumn id="10" xr3:uid="{00000000-0010-0000-0400-00000A000000}" name="Totalmente de acuerdo" dataDxfId="308" dataCellStyle="style1556058781325"/>
    <tableColumn id="11" xr3:uid="{00000000-0010-0000-0400-00000B000000}" name="Total" dataDxfId="30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05000000}" name="Tabla1077" displayName="Tabla1077" ref="A6:K29" totalsRowShown="0" headerRowDxfId="306" dataDxfId="305" tableBorderDxfId="304" headerRowCellStyle="style1556058780605" dataCellStyle="style1556058781325">
  <autoFilter ref="A6:K29" xr:uid="{00000000-0009-0000-0100-00004C000000}"/>
  <tableColumns count="11">
    <tableColumn id="1" xr3:uid="{00000000-0010-0000-0500-000001000000}" name="Columna1" dataDxfId="303" dataCellStyle="style1556058779307"/>
    <tableColumn id="2" xr3:uid="{00000000-0010-0000-0500-000002000000}" name="Columna2" dataDxfId="302" dataCellStyle="style1556058779357"/>
    <tableColumn id="3" xr3:uid="{00000000-0010-0000-0500-000003000000}" name="Red" dataDxfId="301" dataCellStyle="style1556058779357"/>
    <tableColumn id="4" xr3:uid="{00000000-0010-0000-0500-000004000000}" name="Totalmente en desacuerdo" dataDxfId="300" dataCellStyle="style1556058783037"/>
    <tableColumn id="5" xr3:uid="{00000000-0010-0000-0500-000005000000}" name="Muy en desacuerdo" dataDxfId="299" dataCellStyle="style1556058781325"/>
    <tableColumn id="6" xr3:uid="{00000000-0010-0000-0500-000006000000}" name="En desacuerdo" dataDxfId="298"/>
    <tableColumn id="7" xr3:uid="{00000000-0010-0000-0500-000007000000}" name="Neutro" dataDxfId="297" dataCellStyle="style1556058781325"/>
    <tableColumn id="8" xr3:uid="{00000000-0010-0000-0500-000008000000}" name="De acuerdo" dataDxfId="296"/>
    <tableColumn id="9" xr3:uid="{00000000-0010-0000-0500-000009000000}" name="Muy deacuerdo" dataDxfId="295" dataCellStyle="style1556058781325"/>
    <tableColumn id="10" xr3:uid="{00000000-0010-0000-0500-00000A000000}" name="Totalmente de acuerdo" dataDxfId="294" dataCellStyle="style1556058781325"/>
    <tableColumn id="11" xr3:uid="{00000000-0010-0000-0500-00000B000000}" name="Total" dataDxfId="29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06000000}" name="Tabla1178" displayName="Tabla1178" ref="A34:K57" totalsRowShown="0" headerRowDxfId="292" dataDxfId="291" tableBorderDxfId="290" headerRowCellStyle="style1556058780605" dataCellStyle="style1556058781325">
  <autoFilter ref="A34:K57" xr:uid="{00000000-0009-0000-0100-00004D000000}"/>
  <tableColumns count="11">
    <tableColumn id="1" xr3:uid="{00000000-0010-0000-0600-000001000000}" name="Columna1" dataDxfId="289" dataCellStyle="style1556058779307"/>
    <tableColumn id="2" xr3:uid="{00000000-0010-0000-0600-000002000000}" name="Columna2" dataDxfId="288" dataCellStyle="style1556058779357"/>
    <tableColumn id="3" xr3:uid="{00000000-0010-0000-0600-000003000000}" name="Red" dataDxfId="287" dataCellStyle="style1556058779357"/>
    <tableColumn id="4" xr3:uid="{00000000-0010-0000-0600-000004000000}" name="Totalmente en desacuerdo" dataDxfId="286" dataCellStyle="style1556058783037"/>
    <tableColumn id="5" xr3:uid="{00000000-0010-0000-0600-000005000000}" name="Muy en desacuerdo" dataDxfId="285" dataCellStyle="style1556058781325"/>
    <tableColumn id="6" xr3:uid="{00000000-0010-0000-0600-000006000000}" name="En desacuerdo" dataDxfId="284"/>
    <tableColumn id="7" xr3:uid="{00000000-0010-0000-0600-000007000000}" name="Neutro" dataDxfId="283" dataCellStyle="style1556058781325"/>
    <tableColumn id="8" xr3:uid="{00000000-0010-0000-0600-000008000000}" name="De acuerdo" dataDxfId="282"/>
    <tableColumn id="9" xr3:uid="{00000000-0010-0000-0600-000009000000}" name="Muy deacuerdo" dataDxfId="281" dataCellStyle="style1556058781325"/>
    <tableColumn id="10" xr3:uid="{00000000-0010-0000-0600-00000A000000}" name="Totalmente de acuerdo" dataDxfId="280" dataCellStyle="style1556058781325"/>
    <tableColumn id="11" xr3:uid="{00000000-0010-0000-0600-00000B000000}" name="Total" dataDxfId="27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07000000}" name="Tabla1279" displayName="Tabla1279" ref="A62:K85" totalsRowShown="0" headerRowDxfId="278" dataDxfId="277" tableBorderDxfId="276" headerRowCellStyle="style1556058780605" dataCellStyle="style1556058781325">
  <autoFilter ref="A62:K85" xr:uid="{00000000-0009-0000-0100-00004E000000}"/>
  <tableColumns count="11">
    <tableColumn id="1" xr3:uid="{00000000-0010-0000-0700-000001000000}" name="Columna1" dataDxfId="275" dataCellStyle="style1556058779307"/>
    <tableColumn id="2" xr3:uid="{00000000-0010-0000-0700-000002000000}" name="Columna2" dataDxfId="274" dataCellStyle="style1556058779357"/>
    <tableColumn id="3" xr3:uid="{00000000-0010-0000-0700-000003000000}" name="Red" dataDxfId="273" dataCellStyle="style1556058779357"/>
    <tableColumn id="4" xr3:uid="{00000000-0010-0000-0700-000004000000}" name="Totalmente en desacuerdo" dataDxfId="272" dataCellStyle="style1556058783037"/>
    <tableColumn id="5" xr3:uid="{00000000-0010-0000-0700-000005000000}" name="Muy en desacuerdo" dataDxfId="271" dataCellStyle="style1556058781325"/>
    <tableColumn id="6" xr3:uid="{00000000-0010-0000-0700-000006000000}" name="En desacuerdo" dataDxfId="270"/>
    <tableColumn id="7" xr3:uid="{00000000-0010-0000-0700-000007000000}" name="Neutro" dataDxfId="269" dataCellStyle="style1556058781325"/>
    <tableColumn id="8" xr3:uid="{00000000-0010-0000-0700-000008000000}" name="De acuerdo" dataDxfId="268"/>
    <tableColumn id="9" xr3:uid="{00000000-0010-0000-0700-000009000000}" name="Muy deacuerdo" dataDxfId="267" dataCellStyle="style1556058781325"/>
    <tableColumn id="10" xr3:uid="{00000000-0010-0000-0700-00000A000000}" name="Totalmente de acuerdo" dataDxfId="266" dataCellStyle="style1556058781325"/>
    <tableColumn id="11" xr3:uid="{00000000-0010-0000-0700-00000B000000}" name="Total" dataDxfId="265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08000000}" name="Tabla1380" displayName="Tabla1380" ref="A90:K113" totalsRowShown="0" headerRowDxfId="264" dataDxfId="263" tableBorderDxfId="262" headerRowCellStyle="style1556058780605" dataCellStyle="style1556058781325">
  <autoFilter ref="A90:K113" xr:uid="{00000000-0009-0000-0100-00004F000000}"/>
  <tableColumns count="11">
    <tableColumn id="1" xr3:uid="{00000000-0010-0000-0800-000001000000}" name="Columna1" dataDxfId="261" dataCellStyle="style1556058779307"/>
    <tableColumn id="2" xr3:uid="{00000000-0010-0000-0800-000002000000}" name="Columna2" dataDxfId="260" dataCellStyle="style1556058779357"/>
    <tableColumn id="3" xr3:uid="{00000000-0010-0000-0800-000003000000}" name="Red" dataDxfId="259" dataCellStyle="style1556058779357"/>
    <tableColumn id="4" xr3:uid="{00000000-0010-0000-0800-000004000000}" name="Totalmente en desacuerdo" dataDxfId="258" dataCellStyle="style1556058783037"/>
    <tableColumn id="5" xr3:uid="{00000000-0010-0000-0800-000005000000}" name="Muy en desacuerdo" dataDxfId="257" dataCellStyle="style1556058781325"/>
    <tableColumn id="6" xr3:uid="{00000000-0010-0000-0800-000006000000}" name="En desacuerdo" dataDxfId="256"/>
    <tableColumn id="7" xr3:uid="{00000000-0010-0000-0800-000007000000}" name="Neutro" dataDxfId="255" dataCellStyle="style1556058781325"/>
    <tableColumn id="8" xr3:uid="{00000000-0010-0000-0800-000008000000}" name="De acuerdo" dataDxfId="254"/>
    <tableColumn id="9" xr3:uid="{00000000-0010-0000-0800-000009000000}" name="Muy deacuerdo" dataDxfId="253" dataCellStyle="style1556058781325"/>
    <tableColumn id="10" xr3:uid="{00000000-0010-0000-0800-00000A000000}" name="Totalmente de acuerdo" dataDxfId="252" dataCellStyle="style1556058781325"/>
    <tableColumn id="11" xr3:uid="{00000000-0010-0000-0800-00000B000000}" name="Total" dataDxfId="25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6" zoomScaleNormal="100" workbookViewId="0">
      <selection activeCell="D29" sqref="D29"/>
    </sheetView>
  </sheetViews>
  <sheetFormatPr baseColWidth="10" defaultRowHeight="15"/>
  <cols>
    <col min="1" max="1" width="46.42578125" customWidth="1"/>
    <col min="4" max="4" width="13" customWidth="1"/>
  </cols>
  <sheetData>
    <row r="1" spans="1:12">
      <c r="A1" s="78" t="s">
        <v>93</v>
      </c>
    </row>
    <row r="3" spans="1:12">
      <c r="A3" s="78" t="s">
        <v>94</v>
      </c>
      <c r="E3" s="78" t="s">
        <v>162</v>
      </c>
    </row>
    <row r="4" spans="1:12" ht="45" customHeight="1">
      <c r="A4" t="s">
        <v>101</v>
      </c>
      <c r="E4" s="90" t="s">
        <v>163</v>
      </c>
      <c r="F4" s="90"/>
      <c r="G4" s="90"/>
      <c r="H4" s="90"/>
      <c r="I4" s="90"/>
      <c r="J4" s="90"/>
      <c r="K4" s="90"/>
      <c r="L4" s="89"/>
    </row>
    <row r="5" spans="1:12" ht="45" customHeight="1">
      <c r="A5" t="s">
        <v>102</v>
      </c>
      <c r="E5" s="90" t="s">
        <v>164</v>
      </c>
      <c r="F5" s="90"/>
      <c r="G5" s="90"/>
      <c r="H5" s="90"/>
      <c r="I5" s="90"/>
      <c r="J5" s="90"/>
      <c r="K5" s="90"/>
      <c r="L5" s="89"/>
    </row>
    <row r="6" spans="1:12" ht="45" customHeight="1">
      <c r="A6" t="s">
        <v>100</v>
      </c>
    </row>
    <row r="7" spans="1:12" ht="45" customHeight="1">
      <c r="A7" t="s">
        <v>103</v>
      </c>
    </row>
    <row r="9" spans="1:12">
      <c r="A9" s="78" t="s">
        <v>95</v>
      </c>
    </row>
    <row r="10" spans="1:12">
      <c r="A10" t="s">
        <v>104</v>
      </c>
    </row>
    <row r="11" spans="1:12">
      <c r="A11" t="s">
        <v>105</v>
      </c>
    </row>
    <row r="14" spans="1:12">
      <c r="A14" s="83" t="s">
        <v>11</v>
      </c>
      <c r="B14" s="83" t="s">
        <v>128</v>
      </c>
      <c r="C14" s="83" t="s">
        <v>129</v>
      </c>
      <c r="D14" s="83" t="s">
        <v>134</v>
      </c>
    </row>
    <row r="15" spans="1:12" ht="24">
      <c r="A15" s="84" t="s">
        <v>106</v>
      </c>
      <c r="B15" s="85" t="s">
        <v>12</v>
      </c>
      <c r="C15" s="86" t="s">
        <v>88</v>
      </c>
      <c r="D15" s="86" t="s">
        <v>133</v>
      </c>
      <c r="E15">
        <v>18</v>
      </c>
    </row>
    <row r="16" spans="1:12" ht="24">
      <c r="A16" s="84" t="s">
        <v>107</v>
      </c>
      <c r="B16" s="87" t="s">
        <v>13</v>
      </c>
      <c r="C16" s="86" t="s">
        <v>88</v>
      </c>
      <c r="D16" s="86" t="s">
        <v>133</v>
      </c>
      <c r="E16">
        <v>13</v>
      </c>
    </row>
    <row r="17" spans="1:5" ht="24">
      <c r="A17" s="84" t="s">
        <v>109</v>
      </c>
      <c r="B17" s="87" t="s">
        <v>14</v>
      </c>
      <c r="C17" s="86" t="s">
        <v>88</v>
      </c>
      <c r="D17" s="86" t="s">
        <v>133</v>
      </c>
      <c r="E17">
        <v>12</v>
      </c>
    </row>
    <row r="18" spans="1:5" ht="24">
      <c r="A18" s="84" t="s">
        <v>108</v>
      </c>
      <c r="B18" s="87" t="s">
        <v>15</v>
      </c>
      <c r="C18" s="86" t="s">
        <v>88</v>
      </c>
      <c r="D18" s="86" t="s">
        <v>133</v>
      </c>
      <c r="E18">
        <v>11</v>
      </c>
    </row>
    <row r="19" spans="1:5" ht="24">
      <c r="A19" s="84" t="s">
        <v>110</v>
      </c>
      <c r="B19" s="87" t="s">
        <v>16</v>
      </c>
      <c r="C19" s="86" t="s">
        <v>88</v>
      </c>
      <c r="D19" s="86" t="s">
        <v>133</v>
      </c>
      <c r="E19">
        <v>3</v>
      </c>
    </row>
    <row r="20" spans="1:5" ht="24">
      <c r="A20" s="84" t="s">
        <v>111</v>
      </c>
      <c r="B20" s="87" t="s">
        <v>17</v>
      </c>
      <c r="C20" s="86" t="s">
        <v>88</v>
      </c>
      <c r="D20" s="86" t="s">
        <v>133</v>
      </c>
      <c r="E20">
        <v>6</v>
      </c>
    </row>
    <row r="21" spans="1:5" ht="24">
      <c r="A21" s="84" t="s">
        <v>112</v>
      </c>
      <c r="B21" s="87" t="s">
        <v>18</v>
      </c>
      <c r="C21" s="86" t="s">
        <v>88</v>
      </c>
      <c r="D21" s="86" t="s">
        <v>133</v>
      </c>
      <c r="E21">
        <v>5</v>
      </c>
    </row>
    <row r="22" spans="1:5" ht="24">
      <c r="A22" s="84" t="s">
        <v>113</v>
      </c>
      <c r="B22" s="87" t="s">
        <v>19</v>
      </c>
      <c r="C22" s="86" t="s">
        <v>88</v>
      </c>
      <c r="D22" s="86" t="s">
        <v>133</v>
      </c>
      <c r="E22">
        <v>1</v>
      </c>
    </row>
    <row r="23" spans="1:5" ht="24">
      <c r="A23" s="84" t="s">
        <v>114</v>
      </c>
      <c r="B23" s="87" t="s">
        <v>20</v>
      </c>
      <c r="C23" s="86" t="s">
        <v>88</v>
      </c>
      <c r="D23" s="86" t="s">
        <v>133</v>
      </c>
      <c r="E23">
        <v>8</v>
      </c>
    </row>
    <row r="24" spans="1:5">
      <c r="A24" s="84" t="s">
        <v>115</v>
      </c>
      <c r="B24" s="87" t="s">
        <v>21</v>
      </c>
      <c r="C24" s="88" t="s">
        <v>86</v>
      </c>
      <c r="D24" s="86" t="s">
        <v>130</v>
      </c>
      <c r="E24">
        <v>0</v>
      </c>
    </row>
    <row r="25" spans="1:5">
      <c r="A25" s="84" t="s">
        <v>116</v>
      </c>
      <c r="B25" s="87" t="s">
        <v>22</v>
      </c>
      <c r="C25" s="88" t="s">
        <v>86</v>
      </c>
      <c r="D25" s="86" t="s">
        <v>130</v>
      </c>
      <c r="E25">
        <v>14</v>
      </c>
    </row>
    <row r="26" spans="1:5">
      <c r="A26" s="84" t="s">
        <v>117</v>
      </c>
      <c r="B26" s="87" t="s">
        <v>23</v>
      </c>
      <c r="C26" s="88" t="s">
        <v>86</v>
      </c>
      <c r="D26" s="86" t="s">
        <v>130</v>
      </c>
      <c r="E26">
        <v>9</v>
      </c>
    </row>
    <row r="27" spans="1:5">
      <c r="A27" s="84" t="s">
        <v>118</v>
      </c>
      <c r="B27" s="87" t="s">
        <v>24</v>
      </c>
      <c r="C27" s="88" t="s">
        <v>86</v>
      </c>
      <c r="D27" s="86" t="s">
        <v>130</v>
      </c>
      <c r="E27">
        <v>7</v>
      </c>
    </row>
    <row r="28" spans="1:5" ht="24">
      <c r="A28" s="84" t="s">
        <v>119</v>
      </c>
      <c r="B28" s="87" t="s">
        <v>25</v>
      </c>
      <c r="C28" s="88" t="s">
        <v>86</v>
      </c>
      <c r="D28" s="86" t="s">
        <v>130</v>
      </c>
      <c r="E28">
        <v>17</v>
      </c>
    </row>
    <row r="29" spans="1:5">
      <c r="A29" s="84" t="s">
        <v>120</v>
      </c>
      <c r="B29" s="87" t="s">
        <v>26</v>
      </c>
      <c r="C29" s="88" t="s">
        <v>86</v>
      </c>
      <c r="D29" s="86" t="s">
        <v>130</v>
      </c>
      <c r="E29">
        <v>15</v>
      </c>
    </row>
    <row r="30" spans="1:5" ht="24">
      <c r="A30" s="84" t="s">
        <v>121</v>
      </c>
      <c r="B30" s="87" t="s">
        <v>27</v>
      </c>
      <c r="C30" s="86" t="s">
        <v>87</v>
      </c>
      <c r="D30" s="86" t="s">
        <v>131</v>
      </c>
      <c r="E30">
        <v>10</v>
      </c>
    </row>
    <row r="31" spans="1:5" ht="24">
      <c r="A31" s="84" t="s">
        <v>122</v>
      </c>
      <c r="B31" s="87" t="s">
        <v>28</v>
      </c>
      <c r="C31" s="86" t="s">
        <v>87</v>
      </c>
      <c r="D31" s="86" t="s">
        <v>131</v>
      </c>
      <c r="E31">
        <v>16</v>
      </c>
    </row>
    <row r="32" spans="1:5" ht="24">
      <c r="A32" s="84" t="s">
        <v>123</v>
      </c>
      <c r="B32" s="87" t="s">
        <v>16</v>
      </c>
      <c r="C32" s="86" t="s">
        <v>87</v>
      </c>
      <c r="D32" s="86" t="s">
        <v>131</v>
      </c>
      <c r="E32">
        <v>4</v>
      </c>
    </row>
    <row r="33" spans="1:5">
      <c r="A33" s="84" t="s">
        <v>124</v>
      </c>
      <c r="B33" s="87" t="s">
        <v>29</v>
      </c>
      <c r="C33" s="86" t="s">
        <v>89</v>
      </c>
      <c r="D33" s="86" t="s">
        <v>132</v>
      </c>
      <c r="E33">
        <v>20</v>
      </c>
    </row>
    <row r="34" spans="1:5">
      <c r="A34" s="84" t="s">
        <v>125</v>
      </c>
      <c r="B34" s="87" t="s">
        <v>30</v>
      </c>
      <c r="C34" s="86" t="s">
        <v>89</v>
      </c>
      <c r="D34" s="86" t="s">
        <v>132</v>
      </c>
      <c r="E34">
        <v>21</v>
      </c>
    </row>
    <row r="35" spans="1:5" ht="24">
      <c r="A35" s="84" t="s">
        <v>126</v>
      </c>
      <c r="B35" s="87" t="s">
        <v>31</v>
      </c>
      <c r="C35" s="86" t="s">
        <v>89</v>
      </c>
      <c r="D35" s="86" t="s">
        <v>132</v>
      </c>
      <c r="E35">
        <v>19</v>
      </c>
    </row>
    <row r="36" spans="1:5">
      <c r="A36" s="84" t="s">
        <v>127</v>
      </c>
      <c r="B36" s="87" t="s">
        <v>32</v>
      </c>
      <c r="C36" s="86" t="s">
        <v>89</v>
      </c>
      <c r="D36" s="86" t="s">
        <v>132</v>
      </c>
      <c r="E36">
        <v>2</v>
      </c>
    </row>
  </sheetData>
  <mergeCells count="2">
    <mergeCell ref="E4:K4"/>
    <mergeCell ref="E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3068"/>
  <sheetViews>
    <sheetView topLeftCell="A7" zoomScale="81" workbookViewId="0">
      <selection activeCell="D12" sqref="D12"/>
    </sheetView>
  </sheetViews>
  <sheetFormatPr baseColWidth="10" defaultRowHeight="15"/>
  <cols>
    <col min="12" max="12" width="9.5703125" style="28" customWidth="1"/>
    <col min="16" max="19" width="11.42578125" style="81"/>
  </cols>
  <sheetData>
    <row r="2" spans="1:19">
      <c r="A2" s="79" t="s">
        <v>96</v>
      </c>
      <c r="B2" s="80"/>
      <c r="C2" s="80"/>
      <c r="M2" s="79" t="s">
        <v>96</v>
      </c>
      <c r="N2" s="80"/>
      <c r="O2" s="80"/>
    </row>
    <row r="4" spans="1:19" ht="9.75" customHeight="1">
      <c r="A4" s="91" t="s">
        <v>1</v>
      </c>
      <c r="B4" s="92"/>
      <c r="C4" s="93"/>
      <c r="D4" s="92"/>
      <c r="E4" s="92"/>
      <c r="F4" s="92"/>
      <c r="G4" s="92"/>
      <c r="H4" s="92"/>
      <c r="I4" s="92"/>
      <c r="J4" s="92"/>
      <c r="K4" s="94"/>
    </row>
    <row r="5" spans="1:19" hidden="1">
      <c r="A5" s="7" t="s">
        <v>2</v>
      </c>
      <c r="B5" s="4"/>
      <c r="C5" s="4"/>
      <c r="D5" s="4"/>
      <c r="E5" s="4"/>
      <c r="F5" s="4"/>
      <c r="G5" s="29"/>
      <c r="H5" s="4"/>
      <c r="I5" s="4"/>
      <c r="J5" s="4"/>
      <c r="K5" s="4"/>
      <c r="M5" s="7" t="s">
        <v>2</v>
      </c>
      <c r="N5" s="4"/>
      <c r="O5" s="4"/>
    </row>
    <row r="6" spans="1:19" ht="75.75" customHeight="1">
      <c r="A6" s="55"/>
      <c r="B6" s="56"/>
      <c r="C6" s="8"/>
      <c r="D6" s="95" t="s">
        <v>146</v>
      </c>
      <c r="E6" s="96"/>
      <c r="F6" s="97"/>
      <c r="G6" s="96"/>
      <c r="H6" s="97"/>
      <c r="I6" s="96"/>
      <c r="J6" s="96"/>
      <c r="K6" s="4"/>
      <c r="M6" s="55"/>
      <c r="N6" s="56"/>
      <c r="O6" s="8"/>
      <c r="P6" s="101" t="s">
        <v>3</v>
      </c>
      <c r="Q6" s="102"/>
      <c r="R6" s="103"/>
      <c r="S6" s="102"/>
    </row>
    <row r="7" spans="1:19" ht="105" customHeight="1">
      <c r="A7" s="57" t="s">
        <v>91</v>
      </c>
      <c r="B7" s="58" t="s">
        <v>90</v>
      </c>
      <c r="C7" s="75" t="s">
        <v>85</v>
      </c>
      <c r="D7" s="3" t="s">
        <v>4</v>
      </c>
      <c r="E7" s="2" t="s">
        <v>5</v>
      </c>
      <c r="F7" s="1" t="s">
        <v>6</v>
      </c>
      <c r="G7" s="67" t="s">
        <v>7</v>
      </c>
      <c r="H7" s="1" t="s">
        <v>8</v>
      </c>
      <c r="I7" s="2" t="s">
        <v>9</v>
      </c>
      <c r="J7" s="2" t="s">
        <v>10</v>
      </c>
      <c r="K7" s="53" t="s">
        <v>0</v>
      </c>
      <c r="M7" s="57" t="s">
        <v>91</v>
      </c>
      <c r="N7" s="58" t="s">
        <v>90</v>
      </c>
      <c r="O7" s="75" t="s">
        <v>85</v>
      </c>
      <c r="P7" s="81" t="s">
        <v>97</v>
      </c>
      <c r="Q7" s="81" t="s">
        <v>98</v>
      </c>
      <c r="R7" s="81" t="s">
        <v>99</v>
      </c>
      <c r="S7" s="81" t="s">
        <v>0</v>
      </c>
    </row>
    <row r="8" spans="1:19" ht="24">
      <c r="A8" s="54" t="s">
        <v>11</v>
      </c>
      <c r="B8" s="9" t="s">
        <v>12</v>
      </c>
      <c r="C8" s="76" t="s">
        <v>88</v>
      </c>
      <c r="D8" s="10">
        <v>2</v>
      </c>
      <c r="E8" s="5">
        <v>1</v>
      </c>
      <c r="F8" s="11">
        <v>1</v>
      </c>
      <c r="G8" s="68">
        <v>3</v>
      </c>
      <c r="H8" s="11">
        <v>4</v>
      </c>
      <c r="I8" s="5">
        <v>11</v>
      </c>
      <c r="J8" s="5">
        <v>6</v>
      </c>
      <c r="K8" s="12">
        <v>28</v>
      </c>
      <c r="M8" s="54" t="s">
        <v>11</v>
      </c>
      <c r="N8" s="9" t="s">
        <v>12</v>
      </c>
      <c r="O8" s="76" t="s">
        <v>88</v>
      </c>
      <c r="P8" s="81">
        <f>SUM(Tabla134[[#This Row],[Totalmente en desacuerdo]:[En desacuerdo]])</f>
        <v>4</v>
      </c>
      <c r="Q8" s="81">
        <f>Tabla134[[#This Row],[Neutro]]</f>
        <v>3</v>
      </c>
      <c r="R8" s="81">
        <f>SUM(Tabla134[[#This Row],[De acuerdo]:[Totalmente de acuerdo]])</f>
        <v>21</v>
      </c>
      <c r="S8" s="82">
        <f>SUM(P8:R8)</f>
        <v>28</v>
      </c>
    </row>
    <row r="9" spans="1:19">
      <c r="A9" s="51"/>
      <c r="B9" s="52" t="s">
        <v>13</v>
      </c>
      <c r="C9" s="76" t="s">
        <v>88</v>
      </c>
      <c r="D9" s="13">
        <v>0</v>
      </c>
      <c r="E9" s="6">
        <v>0</v>
      </c>
      <c r="F9" s="14">
        <v>2</v>
      </c>
      <c r="G9" s="69">
        <v>1</v>
      </c>
      <c r="H9" s="14">
        <v>3</v>
      </c>
      <c r="I9" s="6">
        <v>1</v>
      </c>
      <c r="J9" s="6">
        <v>1</v>
      </c>
      <c r="K9" s="15">
        <v>8</v>
      </c>
      <c r="M9" s="51"/>
      <c r="N9" s="52" t="s">
        <v>13</v>
      </c>
      <c r="O9" s="76" t="s">
        <v>88</v>
      </c>
      <c r="P9" s="81">
        <f>SUM(Tabla134[[#This Row],[Totalmente en desacuerdo]:[En desacuerdo]])</f>
        <v>2</v>
      </c>
      <c r="Q9" s="81">
        <f>Tabla134[[#This Row],[Neutro]]</f>
        <v>1</v>
      </c>
      <c r="R9" s="81">
        <f>SUM(Tabla134[[#This Row],[De acuerdo]:[Totalmente de acuerdo]])</f>
        <v>5</v>
      </c>
      <c r="S9" s="82">
        <f t="shared" ref="S9:S30" si="0">SUM(P9:R9)</f>
        <v>8</v>
      </c>
    </row>
    <row r="10" spans="1:19">
      <c r="A10" s="51"/>
      <c r="B10" s="52" t="s">
        <v>14</v>
      </c>
      <c r="C10" s="76" t="s">
        <v>88</v>
      </c>
      <c r="D10" s="13">
        <v>1</v>
      </c>
      <c r="E10" s="6">
        <v>0</v>
      </c>
      <c r="F10" s="14">
        <v>0</v>
      </c>
      <c r="G10" s="69">
        <v>1</v>
      </c>
      <c r="H10" s="14">
        <v>4</v>
      </c>
      <c r="I10" s="6">
        <v>6</v>
      </c>
      <c r="J10" s="6">
        <v>1</v>
      </c>
      <c r="K10" s="15">
        <v>13</v>
      </c>
      <c r="M10" s="51"/>
      <c r="N10" s="52" t="s">
        <v>14</v>
      </c>
      <c r="O10" s="76" t="s">
        <v>88</v>
      </c>
      <c r="P10" s="81">
        <f>SUM(Tabla134[[#This Row],[Totalmente en desacuerdo]:[En desacuerdo]])</f>
        <v>1</v>
      </c>
      <c r="Q10" s="81">
        <f>Tabla134[[#This Row],[Neutro]]</f>
        <v>1</v>
      </c>
      <c r="R10" s="81">
        <f>SUM(Tabla134[[#This Row],[De acuerdo]:[Totalmente de acuerdo]])</f>
        <v>11</v>
      </c>
      <c r="S10" s="82">
        <f t="shared" si="0"/>
        <v>13</v>
      </c>
    </row>
    <row r="11" spans="1:19">
      <c r="A11" s="51"/>
      <c r="B11" s="52" t="s">
        <v>15</v>
      </c>
      <c r="C11" s="76" t="s">
        <v>88</v>
      </c>
      <c r="D11" s="13">
        <v>0</v>
      </c>
      <c r="E11" s="6">
        <v>0</v>
      </c>
      <c r="F11" s="14">
        <v>0</v>
      </c>
      <c r="G11" s="69">
        <v>0</v>
      </c>
      <c r="H11" s="14">
        <v>1</v>
      </c>
      <c r="I11" s="6">
        <v>5</v>
      </c>
      <c r="J11" s="6">
        <v>0</v>
      </c>
      <c r="K11" s="15">
        <v>6</v>
      </c>
      <c r="M11" s="51"/>
      <c r="N11" s="52" t="s">
        <v>15</v>
      </c>
      <c r="O11" s="76" t="s">
        <v>88</v>
      </c>
      <c r="P11" s="81">
        <f>SUM(Tabla134[[#This Row],[Totalmente en desacuerdo]:[En desacuerdo]])</f>
        <v>0</v>
      </c>
      <c r="Q11" s="81">
        <f>Tabla134[[#This Row],[Neutro]]</f>
        <v>0</v>
      </c>
      <c r="R11" s="81">
        <f>SUM(Tabla134[[#This Row],[De acuerdo]:[Totalmente de acuerdo]])</f>
        <v>6</v>
      </c>
      <c r="S11" s="82">
        <f t="shared" si="0"/>
        <v>6</v>
      </c>
    </row>
    <row r="12" spans="1:19">
      <c r="A12" s="51"/>
      <c r="B12" s="52" t="s">
        <v>16</v>
      </c>
      <c r="C12" s="76" t="s">
        <v>88</v>
      </c>
      <c r="D12" s="13">
        <v>0</v>
      </c>
      <c r="E12" s="6">
        <v>1</v>
      </c>
      <c r="F12" s="14">
        <v>0</v>
      </c>
      <c r="G12" s="69">
        <v>3</v>
      </c>
      <c r="H12" s="14">
        <v>4</v>
      </c>
      <c r="I12" s="6">
        <v>0</v>
      </c>
      <c r="J12" s="6">
        <v>3</v>
      </c>
      <c r="K12" s="15">
        <v>11</v>
      </c>
      <c r="M12" s="51"/>
      <c r="N12" s="52" t="s">
        <v>16</v>
      </c>
      <c r="O12" s="76" t="s">
        <v>88</v>
      </c>
      <c r="P12" s="81">
        <f>SUM(Tabla134[[#This Row],[Totalmente en desacuerdo]:[En desacuerdo]])</f>
        <v>1</v>
      </c>
      <c r="Q12" s="81">
        <f>Tabla134[[#This Row],[Neutro]]</f>
        <v>3</v>
      </c>
      <c r="R12" s="81">
        <f>SUM(Tabla134[[#This Row],[De acuerdo]:[Totalmente de acuerdo]])</f>
        <v>7</v>
      </c>
      <c r="S12" s="82">
        <f t="shared" si="0"/>
        <v>11</v>
      </c>
    </row>
    <row r="13" spans="1:19">
      <c r="A13" s="51"/>
      <c r="B13" s="52" t="s">
        <v>17</v>
      </c>
      <c r="C13" s="76" t="s">
        <v>88</v>
      </c>
      <c r="D13" s="13">
        <v>1</v>
      </c>
      <c r="E13" s="6">
        <v>0</v>
      </c>
      <c r="F13" s="14">
        <v>1</v>
      </c>
      <c r="G13" s="69">
        <v>2</v>
      </c>
      <c r="H13" s="14">
        <v>2</v>
      </c>
      <c r="I13" s="6">
        <v>4</v>
      </c>
      <c r="J13" s="6">
        <v>0</v>
      </c>
      <c r="K13" s="15">
        <v>10</v>
      </c>
      <c r="M13" s="51"/>
      <c r="N13" s="52" t="s">
        <v>17</v>
      </c>
      <c r="O13" s="76" t="s">
        <v>88</v>
      </c>
      <c r="P13" s="81">
        <f>SUM(Tabla134[[#This Row],[Totalmente en desacuerdo]:[En desacuerdo]])</f>
        <v>2</v>
      </c>
      <c r="Q13" s="81">
        <f>Tabla134[[#This Row],[Neutro]]</f>
        <v>2</v>
      </c>
      <c r="R13" s="81">
        <f>SUM(Tabla134[[#This Row],[De acuerdo]:[Totalmente de acuerdo]])</f>
        <v>6</v>
      </c>
      <c r="S13" s="82">
        <f t="shared" si="0"/>
        <v>10</v>
      </c>
    </row>
    <row r="14" spans="1:19">
      <c r="A14" s="51"/>
      <c r="B14" s="52" t="s">
        <v>18</v>
      </c>
      <c r="C14" s="76" t="s">
        <v>88</v>
      </c>
      <c r="D14" s="13">
        <v>0</v>
      </c>
      <c r="E14" s="6">
        <v>0</v>
      </c>
      <c r="F14" s="14">
        <v>2</v>
      </c>
      <c r="G14" s="69">
        <v>4</v>
      </c>
      <c r="H14" s="14">
        <v>3</v>
      </c>
      <c r="I14" s="6">
        <v>2</v>
      </c>
      <c r="J14" s="6">
        <v>4</v>
      </c>
      <c r="K14" s="15">
        <v>15</v>
      </c>
      <c r="M14" s="51"/>
      <c r="N14" s="52" t="s">
        <v>18</v>
      </c>
      <c r="O14" s="76" t="s">
        <v>88</v>
      </c>
      <c r="P14" s="81">
        <f>SUM(Tabla134[[#This Row],[Totalmente en desacuerdo]:[En desacuerdo]])</f>
        <v>2</v>
      </c>
      <c r="Q14" s="81">
        <f>Tabla134[[#This Row],[Neutro]]</f>
        <v>4</v>
      </c>
      <c r="R14" s="81">
        <f>SUM(Tabla134[[#This Row],[De acuerdo]:[Totalmente de acuerdo]])</f>
        <v>9</v>
      </c>
      <c r="S14" s="82">
        <f t="shared" si="0"/>
        <v>15</v>
      </c>
    </row>
    <row r="15" spans="1:19">
      <c r="A15" s="51"/>
      <c r="B15" s="52" t="s">
        <v>19</v>
      </c>
      <c r="C15" s="76" t="s">
        <v>88</v>
      </c>
      <c r="D15" s="13">
        <v>0</v>
      </c>
      <c r="E15" s="6">
        <v>0</v>
      </c>
      <c r="F15" s="14">
        <v>0</v>
      </c>
      <c r="G15" s="69">
        <v>1</v>
      </c>
      <c r="H15" s="14">
        <v>2</v>
      </c>
      <c r="I15" s="6">
        <v>2</v>
      </c>
      <c r="J15" s="6">
        <v>4</v>
      </c>
      <c r="K15" s="15">
        <v>9</v>
      </c>
      <c r="M15" s="51"/>
      <c r="N15" s="52" t="s">
        <v>19</v>
      </c>
      <c r="O15" s="76" t="s">
        <v>88</v>
      </c>
      <c r="P15" s="81">
        <f>SUM(Tabla134[[#This Row],[Totalmente en desacuerdo]:[En desacuerdo]])</f>
        <v>0</v>
      </c>
      <c r="Q15" s="81">
        <f>Tabla134[[#This Row],[Neutro]]</f>
        <v>1</v>
      </c>
      <c r="R15" s="81">
        <f>SUM(Tabla134[[#This Row],[De acuerdo]:[Totalmente de acuerdo]])</f>
        <v>8</v>
      </c>
      <c r="S15" s="82">
        <f t="shared" si="0"/>
        <v>9</v>
      </c>
    </row>
    <row r="16" spans="1:19">
      <c r="A16" s="51"/>
      <c r="B16" s="52" t="s">
        <v>20</v>
      </c>
      <c r="C16" s="76" t="s">
        <v>88</v>
      </c>
      <c r="D16" s="13">
        <v>0</v>
      </c>
      <c r="E16" s="6">
        <v>0</v>
      </c>
      <c r="F16" s="14">
        <v>1</v>
      </c>
      <c r="G16" s="69">
        <v>4</v>
      </c>
      <c r="H16" s="14">
        <v>2</v>
      </c>
      <c r="I16" s="6">
        <v>2</v>
      </c>
      <c r="J16" s="6">
        <v>4</v>
      </c>
      <c r="K16" s="15">
        <v>13</v>
      </c>
      <c r="M16" s="51"/>
      <c r="N16" s="52" t="s">
        <v>20</v>
      </c>
      <c r="O16" s="76" t="s">
        <v>88</v>
      </c>
      <c r="P16" s="81">
        <f>SUM(Tabla134[[#This Row],[Totalmente en desacuerdo]:[En desacuerdo]])</f>
        <v>1</v>
      </c>
      <c r="Q16" s="81">
        <f>Tabla134[[#This Row],[Neutro]]</f>
        <v>4</v>
      </c>
      <c r="R16" s="81">
        <f>SUM(Tabla134[[#This Row],[De acuerdo]:[Totalmente de acuerdo]])</f>
        <v>8</v>
      </c>
      <c r="S16" s="82">
        <f t="shared" si="0"/>
        <v>13</v>
      </c>
    </row>
    <row r="17" spans="1:19">
      <c r="A17" s="51"/>
      <c r="B17" s="52" t="s">
        <v>21</v>
      </c>
      <c r="C17" s="77" t="s">
        <v>86</v>
      </c>
      <c r="D17" s="13">
        <v>3</v>
      </c>
      <c r="E17" s="6">
        <v>0</v>
      </c>
      <c r="F17" s="14">
        <v>0</v>
      </c>
      <c r="G17" s="69">
        <v>8</v>
      </c>
      <c r="H17" s="14">
        <v>2</v>
      </c>
      <c r="I17" s="6">
        <v>1</v>
      </c>
      <c r="J17" s="6">
        <v>3</v>
      </c>
      <c r="K17" s="15">
        <v>17</v>
      </c>
      <c r="M17" s="51"/>
      <c r="N17" s="52" t="s">
        <v>21</v>
      </c>
      <c r="O17" s="77" t="s">
        <v>86</v>
      </c>
      <c r="P17" s="81">
        <f>SUM(Tabla134[[#This Row],[Totalmente en desacuerdo]:[En desacuerdo]])</f>
        <v>3</v>
      </c>
      <c r="Q17" s="81">
        <f>Tabla134[[#This Row],[Neutro]]</f>
        <v>8</v>
      </c>
      <c r="R17" s="81">
        <f>SUM(Tabla134[[#This Row],[De acuerdo]:[Totalmente de acuerdo]])</f>
        <v>6</v>
      </c>
      <c r="S17" s="82">
        <f t="shared" si="0"/>
        <v>17</v>
      </c>
    </row>
    <row r="18" spans="1:19">
      <c r="A18" s="51"/>
      <c r="B18" s="52" t="s">
        <v>22</v>
      </c>
      <c r="C18" s="77" t="s">
        <v>86</v>
      </c>
      <c r="D18" s="13">
        <v>0</v>
      </c>
      <c r="E18" s="6">
        <v>4</v>
      </c>
      <c r="F18" s="14">
        <v>7</v>
      </c>
      <c r="G18" s="69">
        <v>4</v>
      </c>
      <c r="H18" s="14">
        <v>1</v>
      </c>
      <c r="I18" s="6">
        <v>1</v>
      </c>
      <c r="J18" s="6">
        <v>7</v>
      </c>
      <c r="K18" s="15">
        <v>24</v>
      </c>
      <c r="M18" s="51"/>
      <c r="N18" s="52" t="s">
        <v>22</v>
      </c>
      <c r="O18" s="77" t="s">
        <v>86</v>
      </c>
      <c r="P18" s="81">
        <f>SUM(Tabla134[[#This Row],[Totalmente en desacuerdo]:[En desacuerdo]])</f>
        <v>11</v>
      </c>
      <c r="Q18" s="81">
        <f>Tabla134[[#This Row],[Neutro]]</f>
        <v>4</v>
      </c>
      <c r="R18" s="81">
        <f>SUM(Tabla134[[#This Row],[De acuerdo]:[Totalmente de acuerdo]])</f>
        <v>9</v>
      </c>
      <c r="S18" s="82">
        <f t="shared" si="0"/>
        <v>24</v>
      </c>
    </row>
    <row r="19" spans="1:19">
      <c r="A19" s="51"/>
      <c r="B19" s="52" t="s">
        <v>23</v>
      </c>
      <c r="C19" s="77" t="s">
        <v>86</v>
      </c>
      <c r="D19" s="13">
        <v>1</v>
      </c>
      <c r="E19" s="6">
        <v>2</v>
      </c>
      <c r="F19" s="14">
        <v>5</v>
      </c>
      <c r="G19" s="69">
        <v>3</v>
      </c>
      <c r="H19" s="14">
        <v>4</v>
      </c>
      <c r="I19" s="6">
        <v>3</v>
      </c>
      <c r="J19" s="6">
        <v>3</v>
      </c>
      <c r="K19" s="15">
        <v>21</v>
      </c>
      <c r="M19" s="51"/>
      <c r="N19" s="52" t="s">
        <v>23</v>
      </c>
      <c r="O19" s="77" t="s">
        <v>86</v>
      </c>
      <c r="P19" s="81">
        <f>SUM(Tabla134[[#This Row],[Totalmente en desacuerdo]:[En desacuerdo]])</f>
        <v>8</v>
      </c>
      <c r="Q19" s="81">
        <f>Tabla134[[#This Row],[Neutro]]</f>
        <v>3</v>
      </c>
      <c r="R19" s="81">
        <f>SUM(Tabla134[[#This Row],[De acuerdo]:[Totalmente de acuerdo]])</f>
        <v>10</v>
      </c>
      <c r="S19" s="82">
        <f t="shared" si="0"/>
        <v>21</v>
      </c>
    </row>
    <row r="20" spans="1:19">
      <c r="A20" s="51"/>
      <c r="B20" s="52" t="s">
        <v>24</v>
      </c>
      <c r="C20" s="77" t="s">
        <v>86</v>
      </c>
      <c r="D20" s="13">
        <v>1</v>
      </c>
      <c r="E20" s="6">
        <v>4</v>
      </c>
      <c r="F20" s="14">
        <v>2</v>
      </c>
      <c r="G20" s="69">
        <v>5</v>
      </c>
      <c r="H20" s="14">
        <v>3</v>
      </c>
      <c r="I20" s="6">
        <v>0</v>
      </c>
      <c r="J20" s="6">
        <v>2</v>
      </c>
      <c r="K20" s="15">
        <v>17</v>
      </c>
      <c r="M20" s="51"/>
      <c r="N20" s="52" t="s">
        <v>24</v>
      </c>
      <c r="O20" s="77" t="s">
        <v>86</v>
      </c>
      <c r="P20" s="81">
        <f>SUM(Tabla134[[#This Row],[Totalmente en desacuerdo]:[En desacuerdo]])</f>
        <v>7</v>
      </c>
      <c r="Q20" s="81">
        <f>Tabla134[[#This Row],[Neutro]]</f>
        <v>5</v>
      </c>
      <c r="R20" s="81">
        <f>SUM(Tabla134[[#This Row],[De acuerdo]:[Totalmente de acuerdo]])</f>
        <v>5</v>
      </c>
      <c r="S20" s="82">
        <f t="shared" si="0"/>
        <v>17</v>
      </c>
    </row>
    <row r="21" spans="1:19" ht="24">
      <c r="A21" s="51"/>
      <c r="B21" s="52" t="s">
        <v>25</v>
      </c>
      <c r="C21" s="77" t="s">
        <v>86</v>
      </c>
      <c r="D21" s="13">
        <v>0</v>
      </c>
      <c r="E21" s="6">
        <v>2</v>
      </c>
      <c r="F21" s="14">
        <v>6</v>
      </c>
      <c r="G21" s="69">
        <v>3</v>
      </c>
      <c r="H21" s="14">
        <v>0</v>
      </c>
      <c r="I21" s="6">
        <v>0</v>
      </c>
      <c r="J21" s="6">
        <v>1</v>
      </c>
      <c r="K21" s="15">
        <v>12</v>
      </c>
      <c r="M21" s="51"/>
      <c r="N21" s="52" t="s">
        <v>25</v>
      </c>
      <c r="O21" s="77" t="s">
        <v>86</v>
      </c>
      <c r="P21" s="81">
        <f>SUM(Tabla134[[#This Row],[Totalmente en desacuerdo]:[En desacuerdo]])</f>
        <v>8</v>
      </c>
      <c r="Q21" s="81">
        <f>Tabla134[[#This Row],[Neutro]]</f>
        <v>3</v>
      </c>
      <c r="R21" s="81">
        <f>SUM(Tabla134[[#This Row],[De acuerdo]:[Totalmente de acuerdo]])</f>
        <v>1</v>
      </c>
      <c r="S21" s="82">
        <f t="shared" si="0"/>
        <v>12</v>
      </c>
    </row>
    <row r="22" spans="1:19">
      <c r="A22" s="51"/>
      <c r="B22" s="52" t="s">
        <v>26</v>
      </c>
      <c r="C22" s="77" t="s">
        <v>86</v>
      </c>
      <c r="D22" s="13">
        <v>0</v>
      </c>
      <c r="E22" s="6">
        <v>3</v>
      </c>
      <c r="F22" s="14">
        <v>3</v>
      </c>
      <c r="G22" s="69">
        <v>4</v>
      </c>
      <c r="H22" s="14">
        <v>10</v>
      </c>
      <c r="I22" s="6">
        <v>5</v>
      </c>
      <c r="J22" s="6">
        <v>4</v>
      </c>
      <c r="K22" s="15">
        <v>29</v>
      </c>
      <c r="M22" s="51"/>
      <c r="N22" s="52" t="s">
        <v>26</v>
      </c>
      <c r="O22" s="77" t="s">
        <v>86</v>
      </c>
      <c r="P22" s="81">
        <f>SUM(Tabla134[[#This Row],[Totalmente en desacuerdo]:[En desacuerdo]])</f>
        <v>6</v>
      </c>
      <c r="Q22" s="81">
        <f>Tabla134[[#This Row],[Neutro]]</f>
        <v>4</v>
      </c>
      <c r="R22" s="81">
        <f>SUM(Tabla134[[#This Row],[De acuerdo]:[Totalmente de acuerdo]])</f>
        <v>19</v>
      </c>
      <c r="S22" s="82">
        <f t="shared" si="0"/>
        <v>29</v>
      </c>
    </row>
    <row r="23" spans="1:19" ht="24">
      <c r="A23" s="51"/>
      <c r="B23" s="52" t="s">
        <v>27</v>
      </c>
      <c r="C23" s="76" t="s">
        <v>87</v>
      </c>
      <c r="D23" s="13">
        <v>1</v>
      </c>
      <c r="E23" s="6">
        <v>0</v>
      </c>
      <c r="F23" s="14">
        <v>1</v>
      </c>
      <c r="G23" s="69">
        <v>5</v>
      </c>
      <c r="H23" s="14">
        <v>2</v>
      </c>
      <c r="I23" s="6">
        <v>2</v>
      </c>
      <c r="J23" s="6">
        <v>1</v>
      </c>
      <c r="K23" s="15">
        <v>12</v>
      </c>
      <c r="M23" s="51"/>
      <c r="N23" s="52" t="s">
        <v>27</v>
      </c>
      <c r="O23" s="76" t="s">
        <v>87</v>
      </c>
      <c r="P23" s="81">
        <f>SUM(Tabla134[[#This Row],[Totalmente en desacuerdo]:[En desacuerdo]])</f>
        <v>2</v>
      </c>
      <c r="Q23" s="81">
        <f>Tabla134[[#This Row],[Neutro]]</f>
        <v>5</v>
      </c>
      <c r="R23" s="81">
        <f>SUM(Tabla134[[#This Row],[De acuerdo]:[Totalmente de acuerdo]])</f>
        <v>5</v>
      </c>
      <c r="S23" s="82">
        <f t="shared" si="0"/>
        <v>12</v>
      </c>
    </row>
    <row r="24" spans="1:19" ht="24">
      <c r="A24" s="51"/>
      <c r="B24" s="52" t="s">
        <v>28</v>
      </c>
      <c r="C24" s="76" t="s">
        <v>87</v>
      </c>
      <c r="D24" s="13">
        <v>5</v>
      </c>
      <c r="E24" s="6">
        <v>0</v>
      </c>
      <c r="F24" s="14">
        <v>4</v>
      </c>
      <c r="G24" s="69">
        <v>5</v>
      </c>
      <c r="H24" s="14">
        <v>3</v>
      </c>
      <c r="I24" s="6">
        <v>1</v>
      </c>
      <c r="J24" s="6">
        <v>2</v>
      </c>
      <c r="K24" s="15">
        <v>20</v>
      </c>
      <c r="M24" s="51"/>
      <c r="N24" s="52" t="s">
        <v>28</v>
      </c>
      <c r="O24" s="76" t="s">
        <v>87</v>
      </c>
      <c r="P24" s="81">
        <f>SUM(Tabla134[[#This Row],[Totalmente en desacuerdo]:[En desacuerdo]])</f>
        <v>9</v>
      </c>
      <c r="Q24" s="81">
        <f>Tabla134[[#This Row],[Neutro]]</f>
        <v>5</v>
      </c>
      <c r="R24" s="81">
        <f>SUM(Tabla134[[#This Row],[De acuerdo]:[Totalmente de acuerdo]])</f>
        <v>6</v>
      </c>
      <c r="S24" s="82">
        <f t="shared" si="0"/>
        <v>20</v>
      </c>
    </row>
    <row r="25" spans="1:19" ht="24">
      <c r="A25" s="51"/>
      <c r="B25" s="52" t="s">
        <v>16</v>
      </c>
      <c r="C25" s="76" t="s">
        <v>87</v>
      </c>
      <c r="D25" s="13">
        <v>1</v>
      </c>
      <c r="E25" s="6">
        <v>1</v>
      </c>
      <c r="F25" s="14">
        <v>1</v>
      </c>
      <c r="G25" s="69">
        <v>3</v>
      </c>
      <c r="H25" s="14">
        <v>1</v>
      </c>
      <c r="I25" s="6">
        <v>2</v>
      </c>
      <c r="J25" s="6">
        <v>2</v>
      </c>
      <c r="K25" s="15">
        <v>11</v>
      </c>
      <c r="M25" s="51"/>
      <c r="N25" s="52" t="s">
        <v>16</v>
      </c>
      <c r="O25" s="76" t="s">
        <v>87</v>
      </c>
      <c r="P25" s="81">
        <f>SUM(Tabla134[[#This Row],[Totalmente en desacuerdo]:[En desacuerdo]])</f>
        <v>3</v>
      </c>
      <c r="Q25" s="81">
        <f>Tabla134[[#This Row],[Neutro]]</f>
        <v>3</v>
      </c>
      <c r="R25" s="81">
        <f>SUM(Tabla134[[#This Row],[De acuerdo]:[Totalmente de acuerdo]])</f>
        <v>5</v>
      </c>
      <c r="S25" s="82">
        <f t="shared" si="0"/>
        <v>11</v>
      </c>
    </row>
    <row r="26" spans="1:19">
      <c r="A26" s="51"/>
      <c r="B26" s="52" t="s">
        <v>29</v>
      </c>
      <c r="C26" s="76" t="s">
        <v>89</v>
      </c>
      <c r="D26" s="13">
        <v>0</v>
      </c>
      <c r="E26" s="6">
        <v>0</v>
      </c>
      <c r="F26" s="14">
        <v>5</v>
      </c>
      <c r="G26" s="69">
        <v>1</v>
      </c>
      <c r="H26" s="14">
        <v>3</v>
      </c>
      <c r="I26" s="6">
        <v>0</v>
      </c>
      <c r="J26" s="6">
        <v>0</v>
      </c>
      <c r="K26" s="15">
        <v>9</v>
      </c>
      <c r="M26" s="51"/>
      <c r="N26" s="52" t="s">
        <v>29</v>
      </c>
      <c r="O26" s="76" t="s">
        <v>89</v>
      </c>
      <c r="P26" s="81">
        <f>SUM(Tabla134[[#This Row],[Totalmente en desacuerdo]:[En desacuerdo]])</f>
        <v>5</v>
      </c>
      <c r="Q26" s="81">
        <f>Tabla134[[#This Row],[Neutro]]</f>
        <v>1</v>
      </c>
      <c r="R26" s="81">
        <f>SUM(Tabla134[[#This Row],[De acuerdo]:[Totalmente de acuerdo]])</f>
        <v>3</v>
      </c>
      <c r="S26" s="82">
        <f t="shared" si="0"/>
        <v>9</v>
      </c>
    </row>
    <row r="27" spans="1:19">
      <c r="A27" s="51"/>
      <c r="B27" s="52" t="s">
        <v>30</v>
      </c>
      <c r="C27" s="76" t="s">
        <v>89</v>
      </c>
      <c r="D27" s="13">
        <v>2</v>
      </c>
      <c r="E27" s="6">
        <v>1</v>
      </c>
      <c r="F27" s="14">
        <v>3</v>
      </c>
      <c r="G27" s="69">
        <v>2</v>
      </c>
      <c r="H27" s="14">
        <v>2</v>
      </c>
      <c r="I27" s="6">
        <v>0</v>
      </c>
      <c r="J27" s="6">
        <v>0</v>
      </c>
      <c r="K27" s="15">
        <v>10</v>
      </c>
      <c r="M27" s="51"/>
      <c r="N27" s="52" t="s">
        <v>30</v>
      </c>
      <c r="O27" s="76" t="s">
        <v>89</v>
      </c>
      <c r="P27" s="81">
        <f>SUM(Tabla134[[#This Row],[Totalmente en desacuerdo]:[En desacuerdo]])</f>
        <v>6</v>
      </c>
      <c r="Q27" s="81">
        <f>Tabla134[[#This Row],[Neutro]]</f>
        <v>2</v>
      </c>
      <c r="R27" s="81">
        <f>SUM(Tabla134[[#This Row],[De acuerdo]:[Totalmente de acuerdo]])</f>
        <v>2</v>
      </c>
      <c r="S27" s="82">
        <f t="shared" si="0"/>
        <v>10</v>
      </c>
    </row>
    <row r="28" spans="1:19" ht="24">
      <c r="A28" s="51"/>
      <c r="B28" s="52" t="s">
        <v>31</v>
      </c>
      <c r="C28" s="76" t="s">
        <v>89</v>
      </c>
      <c r="D28" s="13">
        <v>2</v>
      </c>
      <c r="E28" s="6">
        <v>5</v>
      </c>
      <c r="F28" s="14">
        <v>9</v>
      </c>
      <c r="G28" s="69">
        <v>5</v>
      </c>
      <c r="H28" s="14">
        <v>6</v>
      </c>
      <c r="I28" s="6">
        <v>0</v>
      </c>
      <c r="J28" s="6">
        <v>0</v>
      </c>
      <c r="K28" s="15">
        <v>27</v>
      </c>
      <c r="M28" s="51"/>
      <c r="N28" s="52" t="s">
        <v>31</v>
      </c>
      <c r="O28" s="76" t="s">
        <v>89</v>
      </c>
      <c r="P28" s="81">
        <f>SUM(Tabla134[[#This Row],[Totalmente en desacuerdo]:[En desacuerdo]])</f>
        <v>16</v>
      </c>
      <c r="Q28" s="81">
        <f>Tabla134[[#This Row],[Neutro]]</f>
        <v>5</v>
      </c>
      <c r="R28" s="81">
        <f>SUM(Tabla134[[#This Row],[De acuerdo]:[Totalmente de acuerdo]])</f>
        <v>6</v>
      </c>
      <c r="S28" s="82">
        <f t="shared" si="0"/>
        <v>27</v>
      </c>
    </row>
    <row r="29" spans="1:19">
      <c r="A29" s="51"/>
      <c r="B29" s="52" t="s">
        <v>32</v>
      </c>
      <c r="C29" s="76" t="s">
        <v>89</v>
      </c>
      <c r="D29" s="13">
        <v>0</v>
      </c>
      <c r="E29" s="6">
        <v>0</v>
      </c>
      <c r="F29" s="14">
        <v>2</v>
      </c>
      <c r="G29" s="69">
        <v>2</v>
      </c>
      <c r="H29" s="14">
        <v>4</v>
      </c>
      <c r="I29" s="6">
        <v>0</v>
      </c>
      <c r="J29" s="6">
        <v>1</v>
      </c>
      <c r="K29" s="15">
        <v>9</v>
      </c>
      <c r="M29" s="51"/>
      <c r="N29" s="52" t="s">
        <v>32</v>
      </c>
      <c r="O29" s="76" t="s">
        <v>89</v>
      </c>
      <c r="P29" s="81">
        <f>SUM(Tabla134[[#This Row],[Totalmente en desacuerdo]:[En desacuerdo]])</f>
        <v>2</v>
      </c>
      <c r="Q29" s="81">
        <f>Tabla134[[#This Row],[Neutro]]</f>
        <v>2</v>
      </c>
      <c r="R29" s="81">
        <f>SUM(Tabla134[[#This Row],[De acuerdo]:[Totalmente de acuerdo]])</f>
        <v>5</v>
      </c>
      <c r="S29" s="82">
        <f t="shared" si="0"/>
        <v>9</v>
      </c>
    </row>
    <row r="30" spans="1:19">
      <c r="A30" s="16" t="s">
        <v>0</v>
      </c>
      <c r="B30" s="17"/>
      <c r="C30" s="17"/>
      <c r="D30" s="18">
        <v>20</v>
      </c>
      <c r="E30" s="19">
        <v>24</v>
      </c>
      <c r="F30" s="20">
        <v>55</v>
      </c>
      <c r="G30" s="70">
        <v>69</v>
      </c>
      <c r="H30" s="20">
        <v>66</v>
      </c>
      <c r="I30" s="19">
        <v>48</v>
      </c>
      <c r="J30" s="19">
        <v>49</v>
      </c>
      <c r="K30" s="21">
        <v>331</v>
      </c>
      <c r="M30" s="16" t="s">
        <v>0</v>
      </c>
      <c r="N30" s="17"/>
      <c r="O30" s="17"/>
      <c r="P30" s="81">
        <f>SUM(Tabla134[[#This Row],[Totalmente en desacuerdo]:[En desacuerdo]])</f>
        <v>99</v>
      </c>
      <c r="Q30" s="81">
        <f>Tabla134[[#This Row],[Neutro]]</f>
        <v>69</v>
      </c>
      <c r="R30" s="81">
        <f>SUM(Tabla134[[#This Row],[De acuerdo]:[Totalmente de acuerdo]])</f>
        <v>163</v>
      </c>
      <c r="S30" s="82">
        <f t="shared" si="0"/>
        <v>331</v>
      </c>
    </row>
    <row r="32" spans="1:19">
      <c r="A32" s="91" t="s">
        <v>33</v>
      </c>
      <c r="B32" s="92"/>
      <c r="C32" s="93"/>
      <c r="D32" s="92"/>
      <c r="E32" s="92"/>
      <c r="F32" s="92"/>
      <c r="G32" s="92"/>
      <c r="H32" s="92"/>
      <c r="I32" s="92"/>
      <c r="J32" s="92"/>
      <c r="K32" s="94"/>
    </row>
    <row r="33" spans="1:20">
      <c r="A33" s="7" t="s">
        <v>2</v>
      </c>
      <c r="B33" s="4"/>
      <c r="C33" s="4"/>
      <c r="D33" s="4"/>
      <c r="E33" s="4"/>
      <c r="F33" s="4"/>
      <c r="G33" s="29"/>
      <c r="H33" s="4"/>
      <c r="I33" s="4"/>
      <c r="J33" s="4"/>
      <c r="K33" s="4"/>
      <c r="M33" s="7" t="s">
        <v>2</v>
      </c>
      <c r="N33" s="4"/>
      <c r="O33" s="4"/>
    </row>
    <row r="34" spans="1:20">
      <c r="A34" s="55"/>
      <c r="B34" s="56"/>
      <c r="C34" s="8"/>
      <c r="D34" s="98" t="s">
        <v>147</v>
      </c>
      <c r="E34" s="99"/>
      <c r="F34" s="100"/>
      <c r="G34" s="99"/>
      <c r="H34" s="100"/>
      <c r="I34" s="99"/>
      <c r="J34" s="99"/>
      <c r="K34" s="4"/>
      <c r="M34" s="55"/>
      <c r="N34" s="104" t="s">
        <v>34</v>
      </c>
      <c r="O34" s="105"/>
      <c r="P34" s="106"/>
      <c r="Q34" s="105"/>
      <c r="R34" s="106"/>
      <c r="S34" s="105"/>
      <c r="T34" s="105"/>
    </row>
    <row r="35" spans="1:20" ht="91.5" customHeight="1">
      <c r="A35" s="57" t="s">
        <v>91</v>
      </c>
      <c r="B35" s="58" t="s">
        <v>90</v>
      </c>
      <c r="C35" s="75" t="s">
        <v>85</v>
      </c>
      <c r="D35" s="3" t="s">
        <v>4</v>
      </c>
      <c r="E35" s="2" t="s">
        <v>5</v>
      </c>
      <c r="F35" s="1" t="s">
        <v>6</v>
      </c>
      <c r="G35" s="67" t="s">
        <v>7</v>
      </c>
      <c r="H35" s="1" t="s">
        <v>8</v>
      </c>
      <c r="I35" s="2" t="s">
        <v>9</v>
      </c>
      <c r="J35" s="2" t="s">
        <v>10</v>
      </c>
      <c r="K35" s="53" t="s">
        <v>0</v>
      </c>
      <c r="M35" s="57" t="s">
        <v>91</v>
      </c>
      <c r="N35" s="58" t="s">
        <v>90</v>
      </c>
      <c r="O35" s="75" t="s">
        <v>85</v>
      </c>
      <c r="P35" s="81" t="s">
        <v>97</v>
      </c>
      <c r="Q35" s="81" t="s">
        <v>98</v>
      </c>
      <c r="R35" s="81" t="s">
        <v>99</v>
      </c>
      <c r="S35" s="81" t="s">
        <v>0</v>
      </c>
    </row>
    <row r="36" spans="1:20" ht="24">
      <c r="A36" s="54" t="s">
        <v>11</v>
      </c>
      <c r="B36" s="9" t="s">
        <v>12</v>
      </c>
      <c r="C36" s="76" t="s">
        <v>88</v>
      </c>
      <c r="D36" s="10">
        <v>1</v>
      </c>
      <c r="E36" s="5">
        <v>1</v>
      </c>
      <c r="F36" s="11">
        <v>1</v>
      </c>
      <c r="G36" s="68">
        <v>4</v>
      </c>
      <c r="H36" s="11">
        <v>4</v>
      </c>
      <c r="I36" s="5">
        <v>0</v>
      </c>
      <c r="J36" s="5">
        <v>17</v>
      </c>
      <c r="K36" s="12">
        <v>28</v>
      </c>
      <c r="M36" s="54" t="s">
        <v>11</v>
      </c>
      <c r="N36" s="9" t="s">
        <v>12</v>
      </c>
      <c r="O36" s="76" t="s">
        <v>88</v>
      </c>
      <c r="P36" s="81">
        <f>SUM(Tabla259[[#This Row],[Totalmente en desacuerdo]:[En desacuerdo]])</f>
        <v>3</v>
      </c>
      <c r="Q36" s="81">
        <f>Tabla259[[#This Row],[Neutro]]</f>
        <v>4</v>
      </c>
      <c r="R36" s="81">
        <f>SUM(Tabla259[[#This Row],[De acuerdo]:[Totalmente de acuerdo]])</f>
        <v>21</v>
      </c>
      <c r="S36" s="81">
        <f>SUM(P36:R36)</f>
        <v>28</v>
      </c>
    </row>
    <row r="37" spans="1:20">
      <c r="A37" s="51"/>
      <c r="B37" s="52" t="s">
        <v>13</v>
      </c>
      <c r="C37" s="76" t="s">
        <v>88</v>
      </c>
      <c r="D37" s="13">
        <v>0</v>
      </c>
      <c r="E37" s="6">
        <v>0</v>
      </c>
      <c r="F37" s="14">
        <v>0</v>
      </c>
      <c r="G37" s="69">
        <v>2</v>
      </c>
      <c r="H37" s="14">
        <v>2</v>
      </c>
      <c r="I37" s="6">
        <v>1</v>
      </c>
      <c r="J37" s="6">
        <v>3</v>
      </c>
      <c r="K37" s="15">
        <v>8</v>
      </c>
      <c r="M37" s="51"/>
      <c r="N37" s="52" t="s">
        <v>13</v>
      </c>
      <c r="O37" s="76" t="s">
        <v>88</v>
      </c>
      <c r="P37" s="81">
        <f>SUM(Tabla259[[#This Row],[Totalmente en desacuerdo]:[En desacuerdo]])</f>
        <v>0</v>
      </c>
      <c r="Q37" s="81">
        <f>Tabla259[[#This Row],[Neutro]]</f>
        <v>2</v>
      </c>
      <c r="R37" s="81">
        <f>SUM(Tabla259[[#This Row],[De acuerdo]:[Totalmente de acuerdo]])</f>
        <v>6</v>
      </c>
      <c r="S37" s="81">
        <f t="shared" ref="S37:S58" si="1">SUM(P37:R37)</f>
        <v>8</v>
      </c>
    </row>
    <row r="38" spans="1:20">
      <c r="A38" s="51"/>
      <c r="B38" s="52" t="s">
        <v>14</v>
      </c>
      <c r="C38" s="76" t="s">
        <v>88</v>
      </c>
      <c r="D38" s="13">
        <v>0</v>
      </c>
      <c r="E38" s="6">
        <v>0</v>
      </c>
      <c r="F38" s="14">
        <v>0</v>
      </c>
      <c r="G38" s="69">
        <v>0</v>
      </c>
      <c r="H38" s="14">
        <v>2</v>
      </c>
      <c r="I38" s="6">
        <v>4</v>
      </c>
      <c r="J38" s="6">
        <v>7</v>
      </c>
      <c r="K38" s="15">
        <v>13</v>
      </c>
      <c r="M38" s="51"/>
      <c r="N38" s="52" t="s">
        <v>14</v>
      </c>
      <c r="O38" s="76" t="s">
        <v>88</v>
      </c>
      <c r="P38" s="81">
        <f>SUM(Tabla259[[#This Row],[Totalmente en desacuerdo]:[En desacuerdo]])</f>
        <v>0</v>
      </c>
      <c r="Q38" s="81">
        <f>Tabla259[[#This Row],[Neutro]]</f>
        <v>0</v>
      </c>
      <c r="R38" s="81">
        <f>SUM(Tabla259[[#This Row],[De acuerdo]:[Totalmente de acuerdo]])</f>
        <v>13</v>
      </c>
      <c r="S38" s="81">
        <f t="shared" si="1"/>
        <v>13</v>
      </c>
    </row>
    <row r="39" spans="1:20">
      <c r="A39" s="51"/>
      <c r="B39" s="52" t="s">
        <v>15</v>
      </c>
      <c r="C39" s="76" t="s">
        <v>88</v>
      </c>
      <c r="D39" s="13">
        <v>0</v>
      </c>
      <c r="E39" s="6">
        <v>0</v>
      </c>
      <c r="F39" s="14">
        <v>0</v>
      </c>
      <c r="G39" s="69">
        <v>0</v>
      </c>
      <c r="H39" s="14">
        <v>2</v>
      </c>
      <c r="I39" s="6">
        <v>0</v>
      </c>
      <c r="J39" s="6">
        <v>4</v>
      </c>
      <c r="K39" s="15">
        <v>6</v>
      </c>
      <c r="M39" s="51"/>
      <c r="N39" s="52" t="s">
        <v>15</v>
      </c>
      <c r="O39" s="76" t="s">
        <v>88</v>
      </c>
      <c r="P39" s="81">
        <f>SUM(Tabla259[[#This Row],[Totalmente en desacuerdo]:[En desacuerdo]])</f>
        <v>0</v>
      </c>
      <c r="Q39" s="81">
        <f>Tabla259[[#This Row],[Neutro]]</f>
        <v>0</v>
      </c>
      <c r="R39" s="81">
        <f>SUM(Tabla259[[#This Row],[De acuerdo]:[Totalmente de acuerdo]])</f>
        <v>6</v>
      </c>
      <c r="S39" s="81">
        <f t="shared" si="1"/>
        <v>6</v>
      </c>
    </row>
    <row r="40" spans="1:20">
      <c r="A40" s="51"/>
      <c r="B40" s="52" t="s">
        <v>16</v>
      </c>
      <c r="C40" s="76" t="s">
        <v>88</v>
      </c>
      <c r="D40" s="13">
        <v>0</v>
      </c>
      <c r="E40" s="6">
        <v>1</v>
      </c>
      <c r="F40" s="14">
        <v>0</v>
      </c>
      <c r="G40" s="69">
        <v>3</v>
      </c>
      <c r="H40" s="14">
        <v>3</v>
      </c>
      <c r="I40" s="6">
        <v>1</v>
      </c>
      <c r="J40" s="6">
        <v>3</v>
      </c>
      <c r="K40" s="15">
        <v>11</v>
      </c>
      <c r="M40" s="51"/>
      <c r="N40" s="52" t="s">
        <v>16</v>
      </c>
      <c r="O40" s="76" t="s">
        <v>88</v>
      </c>
      <c r="P40" s="81">
        <f>SUM(Tabla259[[#This Row],[Totalmente en desacuerdo]:[En desacuerdo]])</f>
        <v>1</v>
      </c>
      <c r="Q40" s="81">
        <f>Tabla259[[#This Row],[Neutro]]</f>
        <v>3</v>
      </c>
      <c r="R40" s="81">
        <f>SUM(Tabla259[[#This Row],[De acuerdo]:[Totalmente de acuerdo]])</f>
        <v>7</v>
      </c>
      <c r="S40" s="81">
        <f t="shared" si="1"/>
        <v>11</v>
      </c>
    </row>
    <row r="41" spans="1:20">
      <c r="A41" s="51"/>
      <c r="B41" s="52" t="s">
        <v>17</v>
      </c>
      <c r="C41" s="76" t="s">
        <v>88</v>
      </c>
      <c r="D41" s="13">
        <v>0</v>
      </c>
      <c r="E41" s="6">
        <v>0</v>
      </c>
      <c r="F41" s="14">
        <v>0</v>
      </c>
      <c r="G41" s="69">
        <v>0</v>
      </c>
      <c r="H41" s="14">
        <v>1</v>
      </c>
      <c r="I41" s="6">
        <v>1</v>
      </c>
      <c r="J41" s="6">
        <v>8</v>
      </c>
      <c r="K41" s="15">
        <v>10</v>
      </c>
      <c r="M41" s="51"/>
      <c r="N41" s="52" t="s">
        <v>17</v>
      </c>
      <c r="O41" s="76" t="s">
        <v>88</v>
      </c>
      <c r="P41" s="81">
        <f>SUM(Tabla259[[#This Row],[Totalmente en desacuerdo]:[En desacuerdo]])</f>
        <v>0</v>
      </c>
      <c r="Q41" s="81">
        <f>Tabla259[[#This Row],[Neutro]]</f>
        <v>0</v>
      </c>
      <c r="R41" s="81">
        <f>SUM(Tabla259[[#This Row],[De acuerdo]:[Totalmente de acuerdo]])</f>
        <v>10</v>
      </c>
      <c r="S41" s="81">
        <f t="shared" si="1"/>
        <v>10</v>
      </c>
    </row>
    <row r="42" spans="1:20">
      <c r="A42" s="51"/>
      <c r="B42" s="52" t="s">
        <v>18</v>
      </c>
      <c r="C42" s="76" t="s">
        <v>88</v>
      </c>
      <c r="D42" s="13">
        <v>0</v>
      </c>
      <c r="E42" s="6">
        <v>0</v>
      </c>
      <c r="F42" s="14">
        <v>0</v>
      </c>
      <c r="G42" s="69">
        <v>1</v>
      </c>
      <c r="H42" s="14">
        <v>6</v>
      </c>
      <c r="I42" s="6">
        <v>5</v>
      </c>
      <c r="J42" s="6">
        <v>3</v>
      </c>
      <c r="K42" s="15">
        <v>15</v>
      </c>
      <c r="M42" s="51"/>
      <c r="N42" s="52" t="s">
        <v>18</v>
      </c>
      <c r="O42" s="76" t="s">
        <v>88</v>
      </c>
      <c r="P42" s="81">
        <f>SUM(Tabla259[[#This Row],[Totalmente en desacuerdo]:[En desacuerdo]])</f>
        <v>0</v>
      </c>
      <c r="Q42" s="81">
        <f>Tabla259[[#This Row],[Neutro]]</f>
        <v>1</v>
      </c>
      <c r="R42" s="81">
        <f>SUM(Tabla259[[#This Row],[De acuerdo]:[Totalmente de acuerdo]])</f>
        <v>14</v>
      </c>
      <c r="S42" s="81">
        <f t="shared" si="1"/>
        <v>15</v>
      </c>
    </row>
    <row r="43" spans="1:20">
      <c r="A43" s="51"/>
      <c r="B43" s="52" t="s">
        <v>19</v>
      </c>
      <c r="C43" s="76" t="s">
        <v>88</v>
      </c>
      <c r="D43" s="13">
        <v>0</v>
      </c>
      <c r="E43" s="6">
        <v>0</v>
      </c>
      <c r="F43" s="14">
        <v>0</v>
      </c>
      <c r="G43" s="69">
        <v>1</v>
      </c>
      <c r="H43" s="14">
        <v>2</v>
      </c>
      <c r="I43" s="6">
        <v>0</v>
      </c>
      <c r="J43" s="6">
        <v>6</v>
      </c>
      <c r="K43" s="15">
        <v>9</v>
      </c>
      <c r="M43" s="51"/>
      <c r="N43" s="52" t="s">
        <v>19</v>
      </c>
      <c r="O43" s="76" t="s">
        <v>88</v>
      </c>
      <c r="P43" s="81">
        <f>SUM(Tabla259[[#This Row],[Totalmente en desacuerdo]:[En desacuerdo]])</f>
        <v>0</v>
      </c>
      <c r="Q43" s="81">
        <f>Tabla259[[#This Row],[Neutro]]</f>
        <v>1</v>
      </c>
      <c r="R43" s="81">
        <f>SUM(Tabla259[[#This Row],[De acuerdo]:[Totalmente de acuerdo]])</f>
        <v>8</v>
      </c>
      <c r="S43" s="81">
        <f t="shared" si="1"/>
        <v>9</v>
      </c>
    </row>
    <row r="44" spans="1:20">
      <c r="A44" s="51"/>
      <c r="B44" s="52" t="s">
        <v>20</v>
      </c>
      <c r="C44" s="76" t="s">
        <v>88</v>
      </c>
      <c r="D44" s="13">
        <v>0</v>
      </c>
      <c r="E44" s="6">
        <v>0</v>
      </c>
      <c r="F44" s="14">
        <v>0</v>
      </c>
      <c r="G44" s="69">
        <v>2</v>
      </c>
      <c r="H44" s="14">
        <v>4</v>
      </c>
      <c r="I44" s="6">
        <v>2</v>
      </c>
      <c r="J44" s="6">
        <v>5</v>
      </c>
      <c r="K44" s="15">
        <v>13</v>
      </c>
      <c r="M44" s="51"/>
      <c r="N44" s="52" t="s">
        <v>20</v>
      </c>
      <c r="O44" s="76" t="s">
        <v>88</v>
      </c>
      <c r="P44" s="81">
        <f>SUM(Tabla259[[#This Row],[Totalmente en desacuerdo]:[En desacuerdo]])</f>
        <v>0</v>
      </c>
      <c r="Q44" s="81">
        <f>Tabla259[[#This Row],[Neutro]]</f>
        <v>2</v>
      </c>
      <c r="R44" s="81">
        <f>SUM(Tabla259[[#This Row],[De acuerdo]:[Totalmente de acuerdo]])</f>
        <v>11</v>
      </c>
      <c r="S44" s="81">
        <f t="shared" si="1"/>
        <v>13</v>
      </c>
    </row>
    <row r="45" spans="1:20">
      <c r="A45" s="51"/>
      <c r="B45" s="52" t="s">
        <v>21</v>
      </c>
      <c r="C45" s="77" t="s">
        <v>86</v>
      </c>
      <c r="D45" s="13">
        <v>0</v>
      </c>
      <c r="E45" s="6">
        <v>0</v>
      </c>
      <c r="F45" s="14">
        <v>0</v>
      </c>
      <c r="G45" s="69">
        <v>1</v>
      </c>
      <c r="H45" s="14">
        <v>2</v>
      </c>
      <c r="I45" s="6">
        <v>1</v>
      </c>
      <c r="J45" s="6">
        <v>13</v>
      </c>
      <c r="K45" s="15">
        <v>17</v>
      </c>
      <c r="M45" s="51"/>
      <c r="N45" s="52" t="s">
        <v>21</v>
      </c>
      <c r="O45" s="77" t="s">
        <v>86</v>
      </c>
      <c r="P45" s="81">
        <f>SUM(Tabla259[[#This Row],[Totalmente en desacuerdo]:[En desacuerdo]])</f>
        <v>0</v>
      </c>
      <c r="Q45" s="81">
        <f>Tabla259[[#This Row],[Neutro]]</f>
        <v>1</v>
      </c>
      <c r="R45" s="81">
        <f>SUM(Tabla259[[#This Row],[De acuerdo]:[Totalmente de acuerdo]])</f>
        <v>16</v>
      </c>
      <c r="S45" s="81">
        <f t="shared" si="1"/>
        <v>17</v>
      </c>
    </row>
    <row r="46" spans="1:20">
      <c r="A46" s="51"/>
      <c r="B46" s="52" t="s">
        <v>22</v>
      </c>
      <c r="C46" s="77" t="s">
        <v>86</v>
      </c>
      <c r="D46" s="13">
        <v>0</v>
      </c>
      <c r="E46" s="6">
        <v>0</v>
      </c>
      <c r="F46" s="14">
        <v>3</v>
      </c>
      <c r="G46" s="69">
        <v>0</v>
      </c>
      <c r="H46" s="14">
        <v>8</v>
      </c>
      <c r="I46" s="6">
        <v>6</v>
      </c>
      <c r="J46" s="6">
        <v>7</v>
      </c>
      <c r="K46" s="15">
        <v>24</v>
      </c>
      <c r="M46" s="51"/>
      <c r="N46" s="52" t="s">
        <v>22</v>
      </c>
      <c r="O46" s="77" t="s">
        <v>86</v>
      </c>
      <c r="P46" s="81">
        <f>SUM(Tabla259[[#This Row],[Totalmente en desacuerdo]:[En desacuerdo]])</f>
        <v>3</v>
      </c>
      <c r="Q46" s="81">
        <f>Tabla259[[#This Row],[Neutro]]</f>
        <v>0</v>
      </c>
      <c r="R46" s="81">
        <f>SUM(Tabla259[[#This Row],[De acuerdo]:[Totalmente de acuerdo]])</f>
        <v>21</v>
      </c>
      <c r="S46" s="81">
        <f t="shared" si="1"/>
        <v>24</v>
      </c>
    </row>
    <row r="47" spans="1:20">
      <c r="A47" s="51"/>
      <c r="B47" s="52" t="s">
        <v>23</v>
      </c>
      <c r="C47" s="77" t="s">
        <v>86</v>
      </c>
      <c r="D47" s="13">
        <v>0</v>
      </c>
      <c r="E47" s="6">
        <v>0</v>
      </c>
      <c r="F47" s="14">
        <v>0</v>
      </c>
      <c r="G47" s="69">
        <v>2</v>
      </c>
      <c r="H47" s="14">
        <v>7</v>
      </c>
      <c r="I47" s="6">
        <v>2</v>
      </c>
      <c r="J47" s="6">
        <v>10</v>
      </c>
      <c r="K47" s="15">
        <v>21</v>
      </c>
      <c r="M47" s="51"/>
      <c r="N47" s="52" t="s">
        <v>23</v>
      </c>
      <c r="O47" s="77" t="s">
        <v>86</v>
      </c>
      <c r="P47" s="81">
        <f>SUM(Tabla259[[#This Row],[Totalmente en desacuerdo]:[En desacuerdo]])</f>
        <v>0</v>
      </c>
      <c r="Q47" s="81">
        <f>Tabla259[[#This Row],[Neutro]]</f>
        <v>2</v>
      </c>
      <c r="R47" s="81">
        <f>SUM(Tabla259[[#This Row],[De acuerdo]:[Totalmente de acuerdo]])</f>
        <v>19</v>
      </c>
      <c r="S47" s="81">
        <f t="shared" si="1"/>
        <v>21</v>
      </c>
    </row>
    <row r="48" spans="1:20">
      <c r="A48" s="51"/>
      <c r="B48" s="52" t="s">
        <v>24</v>
      </c>
      <c r="C48" s="77" t="s">
        <v>86</v>
      </c>
      <c r="D48" s="13">
        <v>0</v>
      </c>
      <c r="E48" s="6">
        <v>1</v>
      </c>
      <c r="F48" s="14">
        <v>1</v>
      </c>
      <c r="G48" s="69">
        <v>3</v>
      </c>
      <c r="H48" s="14">
        <v>10</v>
      </c>
      <c r="I48" s="6">
        <v>0</v>
      </c>
      <c r="J48" s="6">
        <v>2</v>
      </c>
      <c r="K48" s="15">
        <v>17</v>
      </c>
      <c r="M48" s="51"/>
      <c r="N48" s="52" t="s">
        <v>24</v>
      </c>
      <c r="O48" s="77" t="s">
        <v>86</v>
      </c>
      <c r="P48" s="81">
        <f>SUM(Tabla259[[#This Row],[Totalmente en desacuerdo]:[En desacuerdo]])</f>
        <v>2</v>
      </c>
      <c r="Q48" s="81">
        <f>Tabla259[[#This Row],[Neutro]]</f>
        <v>3</v>
      </c>
      <c r="R48" s="81">
        <f>SUM(Tabla259[[#This Row],[De acuerdo]:[Totalmente de acuerdo]])</f>
        <v>12</v>
      </c>
      <c r="S48" s="81">
        <f t="shared" si="1"/>
        <v>17</v>
      </c>
    </row>
    <row r="49" spans="1:20" ht="24">
      <c r="A49" s="51"/>
      <c r="B49" s="52" t="s">
        <v>25</v>
      </c>
      <c r="C49" s="77" t="s">
        <v>86</v>
      </c>
      <c r="D49" s="13">
        <v>0</v>
      </c>
      <c r="E49" s="6">
        <v>0</v>
      </c>
      <c r="F49" s="14">
        <v>0</v>
      </c>
      <c r="G49" s="69">
        <v>5</v>
      </c>
      <c r="H49" s="14">
        <v>5</v>
      </c>
      <c r="I49" s="6">
        <v>0</v>
      </c>
      <c r="J49" s="6">
        <v>2</v>
      </c>
      <c r="K49" s="15">
        <v>12</v>
      </c>
      <c r="M49" s="51"/>
      <c r="N49" s="52" t="s">
        <v>25</v>
      </c>
      <c r="O49" s="77" t="s">
        <v>86</v>
      </c>
      <c r="P49" s="81">
        <f>SUM(Tabla259[[#This Row],[Totalmente en desacuerdo]:[En desacuerdo]])</f>
        <v>0</v>
      </c>
      <c r="Q49" s="81">
        <f>Tabla259[[#This Row],[Neutro]]</f>
        <v>5</v>
      </c>
      <c r="R49" s="81">
        <f>SUM(Tabla259[[#This Row],[De acuerdo]:[Totalmente de acuerdo]])</f>
        <v>7</v>
      </c>
      <c r="S49" s="81">
        <f t="shared" si="1"/>
        <v>12</v>
      </c>
    </row>
    <row r="50" spans="1:20">
      <c r="A50" s="51"/>
      <c r="B50" s="52" t="s">
        <v>26</v>
      </c>
      <c r="C50" s="77" t="s">
        <v>86</v>
      </c>
      <c r="D50" s="13">
        <v>0</v>
      </c>
      <c r="E50" s="6">
        <v>0</v>
      </c>
      <c r="F50" s="14">
        <v>1</v>
      </c>
      <c r="G50" s="69">
        <v>1</v>
      </c>
      <c r="H50" s="14">
        <v>15</v>
      </c>
      <c r="I50" s="6">
        <v>5</v>
      </c>
      <c r="J50" s="6">
        <v>7</v>
      </c>
      <c r="K50" s="15">
        <v>29</v>
      </c>
      <c r="M50" s="51"/>
      <c r="N50" s="52" t="s">
        <v>26</v>
      </c>
      <c r="O50" s="77" t="s">
        <v>86</v>
      </c>
      <c r="P50" s="81">
        <f>SUM(Tabla259[[#This Row],[Totalmente en desacuerdo]:[En desacuerdo]])</f>
        <v>1</v>
      </c>
      <c r="Q50" s="81">
        <f>Tabla259[[#This Row],[Neutro]]</f>
        <v>1</v>
      </c>
      <c r="R50" s="81">
        <f>SUM(Tabla259[[#This Row],[De acuerdo]:[Totalmente de acuerdo]])</f>
        <v>27</v>
      </c>
      <c r="S50" s="81">
        <f t="shared" si="1"/>
        <v>29</v>
      </c>
    </row>
    <row r="51" spans="1:20" ht="24">
      <c r="A51" s="51"/>
      <c r="B51" s="52" t="s">
        <v>27</v>
      </c>
      <c r="C51" s="76" t="s">
        <v>87</v>
      </c>
      <c r="D51" s="13">
        <v>0</v>
      </c>
      <c r="E51" s="6">
        <v>0</v>
      </c>
      <c r="F51" s="14">
        <v>0</v>
      </c>
      <c r="G51" s="69">
        <v>0</v>
      </c>
      <c r="H51" s="14">
        <v>1</v>
      </c>
      <c r="I51" s="6">
        <v>7</v>
      </c>
      <c r="J51" s="6">
        <v>4</v>
      </c>
      <c r="K51" s="15">
        <v>12</v>
      </c>
      <c r="M51" s="51"/>
      <c r="N51" s="52" t="s">
        <v>27</v>
      </c>
      <c r="O51" s="76" t="s">
        <v>87</v>
      </c>
      <c r="P51" s="81">
        <f>SUM(Tabla259[[#This Row],[Totalmente en desacuerdo]:[En desacuerdo]])</f>
        <v>0</v>
      </c>
      <c r="Q51" s="81">
        <f>Tabla259[[#This Row],[Neutro]]</f>
        <v>0</v>
      </c>
      <c r="R51" s="81">
        <f>SUM(Tabla259[[#This Row],[De acuerdo]:[Totalmente de acuerdo]])</f>
        <v>12</v>
      </c>
      <c r="S51" s="81">
        <f t="shared" si="1"/>
        <v>12</v>
      </c>
    </row>
    <row r="52" spans="1:20" ht="24">
      <c r="A52" s="51"/>
      <c r="B52" s="52" t="s">
        <v>28</v>
      </c>
      <c r="C52" s="76" t="s">
        <v>87</v>
      </c>
      <c r="D52" s="13">
        <v>0</v>
      </c>
      <c r="E52" s="6">
        <v>0</v>
      </c>
      <c r="F52" s="14">
        <v>2</v>
      </c>
      <c r="G52" s="69">
        <v>1</v>
      </c>
      <c r="H52" s="14">
        <v>1</v>
      </c>
      <c r="I52" s="6">
        <v>1</v>
      </c>
      <c r="J52" s="6">
        <v>15</v>
      </c>
      <c r="K52" s="15">
        <v>20</v>
      </c>
      <c r="M52" s="51"/>
      <c r="N52" s="52" t="s">
        <v>28</v>
      </c>
      <c r="O52" s="76" t="s">
        <v>87</v>
      </c>
      <c r="P52" s="81">
        <f>SUM(Tabla259[[#This Row],[Totalmente en desacuerdo]:[En desacuerdo]])</f>
        <v>2</v>
      </c>
      <c r="Q52" s="81">
        <f>Tabla259[[#This Row],[Neutro]]</f>
        <v>1</v>
      </c>
      <c r="R52" s="81">
        <f>SUM(Tabla259[[#This Row],[De acuerdo]:[Totalmente de acuerdo]])</f>
        <v>17</v>
      </c>
      <c r="S52" s="81">
        <f t="shared" si="1"/>
        <v>20</v>
      </c>
    </row>
    <row r="53" spans="1:20" ht="24">
      <c r="A53" s="51"/>
      <c r="B53" s="52" t="s">
        <v>16</v>
      </c>
      <c r="C53" s="76" t="s">
        <v>87</v>
      </c>
      <c r="D53" s="13">
        <v>0</v>
      </c>
      <c r="E53" s="6">
        <v>0</v>
      </c>
      <c r="F53" s="14">
        <v>0</v>
      </c>
      <c r="G53" s="69">
        <v>2</v>
      </c>
      <c r="H53" s="14">
        <v>1</v>
      </c>
      <c r="I53" s="6">
        <v>1</v>
      </c>
      <c r="J53" s="6">
        <v>7</v>
      </c>
      <c r="K53" s="15">
        <v>11</v>
      </c>
      <c r="M53" s="51"/>
      <c r="N53" s="52" t="s">
        <v>16</v>
      </c>
      <c r="O53" s="76" t="s">
        <v>87</v>
      </c>
      <c r="P53" s="81">
        <f>SUM(Tabla259[[#This Row],[Totalmente en desacuerdo]:[En desacuerdo]])</f>
        <v>0</v>
      </c>
      <c r="Q53" s="81">
        <f>Tabla259[[#This Row],[Neutro]]</f>
        <v>2</v>
      </c>
      <c r="R53" s="81">
        <f>SUM(Tabla259[[#This Row],[De acuerdo]:[Totalmente de acuerdo]])</f>
        <v>9</v>
      </c>
      <c r="S53" s="81">
        <f t="shared" si="1"/>
        <v>11</v>
      </c>
    </row>
    <row r="54" spans="1:20">
      <c r="A54" s="51"/>
      <c r="B54" s="52" t="s">
        <v>29</v>
      </c>
      <c r="C54" s="76" t="s">
        <v>89</v>
      </c>
      <c r="D54" s="13">
        <v>0</v>
      </c>
      <c r="E54" s="6">
        <v>0</v>
      </c>
      <c r="F54" s="14">
        <v>1</v>
      </c>
      <c r="G54" s="69">
        <v>2</v>
      </c>
      <c r="H54" s="14">
        <v>2</v>
      </c>
      <c r="I54" s="6">
        <v>2</v>
      </c>
      <c r="J54" s="6">
        <v>2</v>
      </c>
      <c r="K54" s="15">
        <v>9</v>
      </c>
      <c r="M54" s="51"/>
      <c r="N54" s="52" t="s">
        <v>29</v>
      </c>
      <c r="O54" s="76" t="s">
        <v>89</v>
      </c>
      <c r="P54" s="81">
        <f>SUM(Tabla259[[#This Row],[Totalmente en desacuerdo]:[En desacuerdo]])</f>
        <v>1</v>
      </c>
      <c r="Q54" s="81">
        <f>Tabla259[[#This Row],[Neutro]]</f>
        <v>2</v>
      </c>
      <c r="R54" s="81">
        <f>SUM(Tabla259[[#This Row],[De acuerdo]:[Totalmente de acuerdo]])</f>
        <v>6</v>
      </c>
      <c r="S54" s="81">
        <f t="shared" si="1"/>
        <v>9</v>
      </c>
    </row>
    <row r="55" spans="1:20">
      <c r="A55" s="51"/>
      <c r="B55" s="52" t="s">
        <v>30</v>
      </c>
      <c r="C55" s="76" t="s">
        <v>89</v>
      </c>
      <c r="D55" s="13">
        <v>0</v>
      </c>
      <c r="E55" s="6">
        <v>0</v>
      </c>
      <c r="F55" s="14">
        <v>0</v>
      </c>
      <c r="G55" s="69">
        <v>2</v>
      </c>
      <c r="H55" s="14">
        <v>1</v>
      </c>
      <c r="I55" s="6">
        <v>2</v>
      </c>
      <c r="J55" s="6">
        <v>5</v>
      </c>
      <c r="K55" s="15">
        <v>10</v>
      </c>
      <c r="M55" s="51"/>
      <c r="N55" s="52" t="s">
        <v>30</v>
      </c>
      <c r="O55" s="76" t="s">
        <v>89</v>
      </c>
      <c r="P55" s="81">
        <f>SUM(Tabla259[[#This Row],[Totalmente en desacuerdo]:[En desacuerdo]])</f>
        <v>0</v>
      </c>
      <c r="Q55" s="81">
        <f>Tabla259[[#This Row],[Neutro]]</f>
        <v>2</v>
      </c>
      <c r="R55" s="81">
        <f>SUM(Tabla259[[#This Row],[De acuerdo]:[Totalmente de acuerdo]])</f>
        <v>8</v>
      </c>
      <c r="S55" s="81">
        <f t="shared" si="1"/>
        <v>10</v>
      </c>
    </row>
    <row r="56" spans="1:20" ht="24">
      <c r="A56" s="51"/>
      <c r="B56" s="52" t="s">
        <v>31</v>
      </c>
      <c r="C56" s="76" t="s">
        <v>89</v>
      </c>
      <c r="D56" s="13">
        <v>0</v>
      </c>
      <c r="E56" s="6">
        <v>1</v>
      </c>
      <c r="F56" s="14">
        <v>0</v>
      </c>
      <c r="G56" s="69">
        <v>2</v>
      </c>
      <c r="H56" s="14">
        <v>7</v>
      </c>
      <c r="I56" s="6">
        <v>8</v>
      </c>
      <c r="J56" s="6">
        <v>9</v>
      </c>
      <c r="K56" s="15">
        <v>27</v>
      </c>
      <c r="M56" s="51"/>
      <c r="N56" s="52" t="s">
        <v>31</v>
      </c>
      <c r="O56" s="76" t="s">
        <v>89</v>
      </c>
      <c r="P56" s="81">
        <f>SUM(Tabla259[[#This Row],[Totalmente en desacuerdo]:[En desacuerdo]])</f>
        <v>1</v>
      </c>
      <c r="Q56" s="81">
        <f>Tabla259[[#This Row],[Neutro]]</f>
        <v>2</v>
      </c>
      <c r="R56" s="81">
        <f>SUM(Tabla259[[#This Row],[De acuerdo]:[Totalmente de acuerdo]])</f>
        <v>24</v>
      </c>
      <c r="S56" s="81">
        <f t="shared" si="1"/>
        <v>27</v>
      </c>
    </row>
    <row r="57" spans="1:20">
      <c r="A57" s="51"/>
      <c r="B57" s="52" t="s">
        <v>32</v>
      </c>
      <c r="C57" s="76" t="s">
        <v>89</v>
      </c>
      <c r="D57" s="13">
        <v>0</v>
      </c>
      <c r="E57" s="6">
        <v>0</v>
      </c>
      <c r="F57" s="14">
        <v>0</v>
      </c>
      <c r="G57" s="69">
        <v>1</v>
      </c>
      <c r="H57" s="14">
        <v>1</v>
      </c>
      <c r="I57" s="6">
        <v>3</v>
      </c>
      <c r="J57" s="6">
        <v>4</v>
      </c>
      <c r="K57" s="15">
        <v>9</v>
      </c>
      <c r="M57" s="51"/>
      <c r="N57" s="52" t="s">
        <v>32</v>
      </c>
      <c r="O57" s="76" t="s">
        <v>89</v>
      </c>
      <c r="P57" s="81">
        <f>SUM(Tabla259[[#This Row],[Totalmente en desacuerdo]:[En desacuerdo]])</f>
        <v>0</v>
      </c>
      <c r="Q57" s="81">
        <f>Tabla259[[#This Row],[Neutro]]</f>
        <v>1</v>
      </c>
      <c r="R57" s="81">
        <f>SUM(Tabla259[[#This Row],[De acuerdo]:[Totalmente de acuerdo]])</f>
        <v>8</v>
      </c>
      <c r="S57" s="81">
        <f t="shared" si="1"/>
        <v>9</v>
      </c>
    </row>
    <row r="58" spans="1:20">
      <c r="A58" s="16" t="s">
        <v>0</v>
      </c>
      <c r="B58" s="17"/>
      <c r="C58" s="17"/>
      <c r="D58" s="18">
        <v>1</v>
      </c>
      <c r="E58" s="19">
        <v>4</v>
      </c>
      <c r="F58" s="20">
        <v>9</v>
      </c>
      <c r="G58" s="70">
        <v>35</v>
      </c>
      <c r="H58" s="20">
        <v>87</v>
      </c>
      <c r="I58" s="19">
        <v>52</v>
      </c>
      <c r="J58" s="19">
        <v>143</v>
      </c>
      <c r="K58" s="21">
        <v>331</v>
      </c>
      <c r="M58" s="16" t="s">
        <v>0</v>
      </c>
      <c r="N58" s="17"/>
      <c r="O58" s="17"/>
      <c r="P58" s="81">
        <f>SUM(Tabla259[[#This Row],[Totalmente en desacuerdo]:[En desacuerdo]])</f>
        <v>14</v>
      </c>
      <c r="Q58" s="81">
        <f>Tabla259[[#This Row],[Neutro]]</f>
        <v>35</v>
      </c>
      <c r="R58" s="81">
        <f>SUM(Tabla259[[#This Row],[De acuerdo]:[Totalmente de acuerdo]])</f>
        <v>282</v>
      </c>
      <c r="S58" s="81">
        <f t="shared" si="1"/>
        <v>331</v>
      </c>
    </row>
    <row r="61" spans="1:20">
      <c r="A61" s="91" t="s">
        <v>35</v>
      </c>
      <c r="B61" s="92"/>
      <c r="C61" s="93"/>
      <c r="D61" s="92"/>
      <c r="E61" s="92"/>
      <c r="F61" s="92"/>
      <c r="G61" s="92"/>
      <c r="H61" s="92"/>
      <c r="I61" s="92"/>
      <c r="J61" s="92"/>
      <c r="K61" s="94"/>
    </row>
    <row r="62" spans="1:20">
      <c r="A62" s="7" t="s">
        <v>2</v>
      </c>
      <c r="B62" s="4"/>
      <c r="C62" s="4"/>
      <c r="D62" s="4"/>
      <c r="E62" s="4"/>
      <c r="F62" s="4"/>
      <c r="G62" s="29"/>
      <c r="H62" s="4"/>
      <c r="I62" s="4"/>
      <c r="J62" s="4"/>
      <c r="K62" s="4"/>
      <c r="M62" s="7" t="s">
        <v>2</v>
      </c>
      <c r="N62" s="4"/>
      <c r="O62" s="4"/>
    </row>
    <row r="63" spans="1:20" ht="34.5" customHeight="1">
      <c r="A63" s="55"/>
      <c r="B63" s="56"/>
      <c r="C63" s="8"/>
      <c r="D63" s="98" t="s">
        <v>148</v>
      </c>
      <c r="E63" s="99"/>
      <c r="F63" s="100"/>
      <c r="G63" s="99"/>
      <c r="H63" s="100"/>
      <c r="I63" s="99"/>
      <c r="J63" s="99"/>
      <c r="K63" s="4"/>
      <c r="M63" s="55"/>
      <c r="N63" s="104" t="s">
        <v>36</v>
      </c>
      <c r="O63" s="105"/>
      <c r="P63" s="106"/>
      <c r="Q63" s="105"/>
      <c r="R63" s="106"/>
      <c r="S63" s="105"/>
      <c r="T63" s="105"/>
    </row>
    <row r="64" spans="1:20" ht="36.75">
      <c r="A64" s="57" t="s">
        <v>91</v>
      </c>
      <c r="B64" s="58" t="s">
        <v>92</v>
      </c>
      <c r="C64" s="75" t="s">
        <v>85</v>
      </c>
      <c r="D64" s="3" t="s">
        <v>4</v>
      </c>
      <c r="E64" s="2" t="s">
        <v>5</v>
      </c>
      <c r="F64" s="1" t="s">
        <v>6</v>
      </c>
      <c r="G64" s="67" t="s">
        <v>7</v>
      </c>
      <c r="H64" s="1" t="s">
        <v>8</v>
      </c>
      <c r="I64" s="2" t="s">
        <v>9</v>
      </c>
      <c r="J64" s="2" t="s">
        <v>10</v>
      </c>
      <c r="K64" s="53" t="s">
        <v>0</v>
      </c>
      <c r="M64" s="57" t="s">
        <v>91</v>
      </c>
      <c r="N64" s="58" t="s">
        <v>92</v>
      </c>
      <c r="O64" s="75" t="s">
        <v>85</v>
      </c>
      <c r="P64" s="81" t="s">
        <v>97</v>
      </c>
      <c r="Q64" s="81" t="s">
        <v>98</v>
      </c>
      <c r="R64" s="81" t="s">
        <v>99</v>
      </c>
      <c r="S64" s="81" t="s">
        <v>0</v>
      </c>
    </row>
    <row r="65" spans="1:19" ht="24">
      <c r="A65" s="54" t="s">
        <v>11</v>
      </c>
      <c r="B65" s="9" t="s">
        <v>12</v>
      </c>
      <c r="C65" s="76" t="s">
        <v>88</v>
      </c>
      <c r="D65" s="10">
        <v>1</v>
      </c>
      <c r="E65" s="5">
        <v>0</v>
      </c>
      <c r="F65" s="11">
        <v>1</v>
      </c>
      <c r="G65" s="68">
        <v>4</v>
      </c>
      <c r="H65" s="11">
        <v>4</v>
      </c>
      <c r="I65" s="5">
        <v>1</v>
      </c>
      <c r="J65" s="5">
        <v>17</v>
      </c>
      <c r="K65" s="12">
        <v>28</v>
      </c>
      <c r="M65" s="54" t="s">
        <v>11</v>
      </c>
      <c r="N65" s="9" t="s">
        <v>12</v>
      </c>
      <c r="O65" s="76" t="s">
        <v>88</v>
      </c>
      <c r="P65" s="81">
        <f>SUM(Tabla373[[#This Row],[Totalmente en desacuerdo]:[En desacuerdo]])</f>
        <v>2</v>
      </c>
      <c r="Q65" s="81">
        <f>Tabla373[[#This Row],[Neutro]]</f>
        <v>4</v>
      </c>
      <c r="R65" s="81">
        <f>SUM(Tabla373[[#This Row],[De acuerdo]:[Totalmente de acuerdo]])</f>
        <v>22</v>
      </c>
      <c r="S65" s="81">
        <f>SUM(P65:R65)</f>
        <v>28</v>
      </c>
    </row>
    <row r="66" spans="1:19">
      <c r="A66" s="51"/>
      <c r="B66" s="52" t="s">
        <v>13</v>
      </c>
      <c r="C66" s="76" t="s">
        <v>88</v>
      </c>
      <c r="D66" s="13">
        <v>1</v>
      </c>
      <c r="E66" s="6">
        <v>0</v>
      </c>
      <c r="F66" s="14">
        <v>0</v>
      </c>
      <c r="G66" s="69">
        <v>0</v>
      </c>
      <c r="H66" s="14">
        <v>1</v>
      </c>
      <c r="I66" s="6">
        <v>4</v>
      </c>
      <c r="J66" s="6">
        <v>2</v>
      </c>
      <c r="K66" s="15">
        <v>8</v>
      </c>
      <c r="M66" s="51"/>
      <c r="N66" s="52" t="s">
        <v>13</v>
      </c>
      <c r="O66" s="76" t="s">
        <v>88</v>
      </c>
      <c r="P66" s="81">
        <f>SUM(Tabla373[[#This Row],[Totalmente en desacuerdo]:[En desacuerdo]])</f>
        <v>1</v>
      </c>
      <c r="Q66" s="81">
        <f>Tabla373[[#This Row],[Neutro]]</f>
        <v>0</v>
      </c>
      <c r="R66" s="81">
        <f>SUM(Tabla373[[#This Row],[De acuerdo]:[Totalmente de acuerdo]])</f>
        <v>7</v>
      </c>
      <c r="S66" s="81">
        <f t="shared" ref="S66:S87" si="2">SUM(P66:R66)</f>
        <v>8</v>
      </c>
    </row>
    <row r="67" spans="1:19">
      <c r="A67" s="51"/>
      <c r="B67" s="52" t="s">
        <v>14</v>
      </c>
      <c r="C67" s="76" t="s">
        <v>88</v>
      </c>
      <c r="D67" s="13">
        <v>0</v>
      </c>
      <c r="E67" s="6">
        <v>0</v>
      </c>
      <c r="F67" s="14">
        <v>0</v>
      </c>
      <c r="G67" s="69">
        <v>2</v>
      </c>
      <c r="H67" s="14">
        <v>2</v>
      </c>
      <c r="I67" s="6">
        <v>4</v>
      </c>
      <c r="J67" s="6">
        <v>5</v>
      </c>
      <c r="K67" s="15">
        <v>13</v>
      </c>
      <c r="M67" s="51"/>
      <c r="N67" s="52" t="s">
        <v>14</v>
      </c>
      <c r="O67" s="76" t="s">
        <v>88</v>
      </c>
      <c r="P67" s="81">
        <f>SUM(Tabla373[[#This Row],[Totalmente en desacuerdo]:[En desacuerdo]])</f>
        <v>0</v>
      </c>
      <c r="Q67" s="81">
        <f>Tabla373[[#This Row],[Neutro]]</f>
        <v>2</v>
      </c>
      <c r="R67" s="81">
        <f>SUM(Tabla373[[#This Row],[De acuerdo]:[Totalmente de acuerdo]])</f>
        <v>11</v>
      </c>
      <c r="S67" s="81">
        <f t="shared" si="2"/>
        <v>13</v>
      </c>
    </row>
    <row r="68" spans="1:19">
      <c r="A68" s="51"/>
      <c r="B68" s="52" t="s">
        <v>15</v>
      </c>
      <c r="C68" s="76" t="s">
        <v>88</v>
      </c>
      <c r="D68" s="13">
        <v>0</v>
      </c>
      <c r="E68" s="6">
        <v>0</v>
      </c>
      <c r="F68" s="14">
        <v>0</v>
      </c>
      <c r="G68" s="69">
        <v>0</v>
      </c>
      <c r="H68" s="14">
        <v>2</v>
      </c>
      <c r="I68" s="6">
        <v>1</v>
      </c>
      <c r="J68" s="6">
        <v>3</v>
      </c>
      <c r="K68" s="15">
        <v>6</v>
      </c>
      <c r="M68" s="51"/>
      <c r="N68" s="52" t="s">
        <v>15</v>
      </c>
      <c r="O68" s="76" t="s">
        <v>88</v>
      </c>
      <c r="P68" s="81">
        <f>SUM(Tabla373[[#This Row],[Totalmente en desacuerdo]:[En desacuerdo]])</f>
        <v>0</v>
      </c>
      <c r="Q68" s="81">
        <f>Tabla373[[#This Row],[Neutro]]</f>
        <v>0</v>
      </c>
      <c r="R68" s="81">
        <f>SUM(Tabla373[[#This Row],[De acuerdo]:[Totalmente de acuerdo]])</f>
        <v>6</v>
      </c>
      <c r="S68" s="81">
        <f t="shared" si="2"/>
        <v>6</v>
      </c>
    </row>
    <row r="69" spans="1:19">
      <c r="A69" s="51"/>
      <c r="B69" s="52" t="s">
        <v>16</v>
      </c>
      <c r="C69" s="76" t="s">
        <v>88</v>
      </c>
      <c r="D69" s="13">
        <v>0</v>
      </c>
      <c r="E69" s="6">
        <v>1</v>
      </c>
      <c r="F69" s="14">
        <v>1</v>
      </c>
      <c r="G69" s="69">
        <v>3</v>
      </c>
      <c r="H69" s="14">
        <v>3</v>
      </c>
      <c r="I69" s="6">
        <v>2</v>
      </c>
      <c r="J69" s="6">
        <v>1</v>
      </c>
      <c r="K69" s="15">
        <v>11</v>
      </c>
      <c r="M69" s="51"/>
      <c r="N69" s="52" t="s">
        <v>16</v>
      </c>
      <c r="O69" s="76" t="s">
        <v>88</v>
      </c>
      <c r="P69" s="81">
        <f>SUM(Tabla373[[#This Row],[Totalmente en desacuerdo]:[En desacuerdo]])</f>
        <v>2</v>
      </c>
      <c r="Q69" s="81">
        <f>Tabla373[[#This Row],[Neutro]]</f>
        <v>3</v>
      </c>
      <c r="R69" s="81">
        <f>SUM(Tabla373[[#This Row],[De acuerdo]:[Totalmente de acuerdo]])</f>
        <v>6</v>
      </c>
      <c r="S69" s="81">
        <f t="shared" si="2"/>
        <v>11</v>
      </c>
    </row>
    <row r="70" spans="1:19">
      <c r="A70" s="51"/>
      <c r="B70" s="52" t="s">
        <v>17</v>
      </c>
      <c r="C70" s="76" t="s">
        <v>88</v>
      </c>
      <c r="D70" s="13">
        <v>0</v>
      </c>
      <c r="E70" s="6">
        <v>0</v>
      </c>
      <c r="F70" s="14">
        <v>0</v>
      </c>
      <c r="G70" s="69">
        <v>0</v>
      </c>
      <c r="H70" s="14">
        <v>1</v>
      </c>
      <c r="I70" s="6">
        <v>1</v>
      </c>
      <c r="J70" s="6">
        <v>8</v>
      </c>
      <c r="K70" s="15">
        <v>10</v>
      </c>
      <c r="M70" s="51"/>
      <c r="N70" s="52" t="s">
        <v>17</v>
      </c>
      <c r="O70" s="76" t="s">
        <v>88</v>
      </c>
      <c r="P70" s="81">
        <f>SUM(Tabla373[[#This Row],[Totalmente en desacuerdo]:[En desacuerdo]])</f>
        <v>0</v>
      </c>
      <c r="Q70" s="81">
        <f>Tabla373[[#This Row],[Neutro]]</f>
        <v>0</v>
      </c>
      <c r="R70" s="81">
        <f>SUM(Tabla373[[#This Row],[De acuerdo]:[Totalmente de acuerdo]])</f>
        <v>10</v>
      </c>
      <c r="S70" s="81">
        <f t="shared" si="2"/>
        <v>10</v>
      </c>
    </row>
    <row r="71" spans="1:19">
      <c r="A71" s="51"/>
      <c r="B71" s="52" t="s">
        <v>18</v>
      </c>
      <c r="C71" s="76" t="s">
        <v>88</v>
      </c>
      <c r="D71" s="13">
        <v>0</v>
      </c>
      <c r="E71" s="6">
        <v>1</v>
      </c>
      <c r="F71" s="14">
        <v>0</v>
      </c>
      <c r="G71" s="69">
        <v>3</v>
      </c>
      <c r="H71" s="14">
        <v>2</v>
      </c>
      <c r="I71" s="6">
        <v>6</v>
      </c>
      <c r="J71" s="6">
        <v>3</v>
      </c>
      <c r="K71" s="15">
        <v>15</v>
      </c>
      <c r="M71" s="51"/>
      <c r="N71" s="52" t="s">
        <v>18</v>
      </c>
      <c r="O71" s="76" t="s">
        <v>88</v>
      </c>
      <c r="P71" s="81">
        <f>SUM(Tabla373[[#This Row],[Totalmente en desacuerdo]:[En desacuerdo]])</f>
        <v>1</v>
      </c>
      <c r="Q71" s="81">
        <f>Tabla373[[#This Row],[Neutro]]</f>
        <v>3</v>
      </c>
      <c r="R71" s="81">
        <f>SUM(Tabla373[[#This Row],[De acuerdo]:[Totalmente de acuerdo]])</f>
        <v>11</v>
      </c>
      <c r="S71" s="81">
        <f t="shared" si="2"/>
        <v>15</v>
      </c>
    </row>
    <row r="72" spans="1:19">
      <c r="A72" s="51"/>
      <c r="B72" s="52" t="s">
        <v>19</v>
      </c>
      <c r="C72" s="76" t="s">
        <v>88</v>
      </c>
      <c r="D72" s="13">
        <v>0</v>
      </c>
      <c r="E72" s="6">
        <v>0</v>
      </c>
      <c r="F72" s="14">
        <v>0</v>
      </c>
      <c r="G72" s="69">
        <v>1</v>
      </c>
      <c r="H72" s="14">
        <v>3</v>
      </c>
      <c r="I72" s="6">
        <v>1</v>
      </c>
      <c r="J72" s="6">
        <v>4</v>
      </c>
      <c r="K72" s="15">
        <v>9</v>
      </c>
      <c r="M72" s="51"/>
      <c r="N72" s="52" t="s">
        <v>19</v>
      </c>
      <c r="O72" s="76" t="s">
        <v>88</v>
      </c>
      <c r="P72" s="81">
        <f>SUM(Tabla373[[#This Row],[Totalmente en desacuerdo]:[En desacuerdo]])</f>
        <v>0</v>
      </c>
      <c r="Q72" s="81">
        <f>Tabla373[[#This Row],[Neutro]]</f>
        <v>1</v>
      </c>
      <c r="R72" s="81">
        <f>SUM(Tabla373[[#This Row],[De acuerdo]:[Totalmente de acuerdo]])</f>
        <v>8</v>
      </c>
      <c r="S72" s="81">
        <f t="shared" si="2"/>
        <v>9</v>
      </c>
    </row>
    <row r="73" spans="1:19">
      <c r="A73" s="51"/>
      <c r="B73" s="52" t="s">
        <v>20</v>
      </c>
      <c r="C73" s="76" t="s">
        <v>88</v>
      </c>
      <c r="D73" s="13">
        <v>0</v>
      </c>
      <c r="E73" s="6">
        <v>0</v>
      </c>
      <c r="F73" s="14">
        <v>1</v>
      </c>
      <c r="G73" s="69">
        <v>2</v>
      </c>
      <c r="H73" s="14">
        <v>3</v>
      </c>
      <c r="I73" s="6">
        <v>3</v>
      </c>
      <c r="J73" s="6">
        <v>4</v>
      </c>
      <c r="K73" s="15">
        <v>13</v>
      </c>
      <c r="M73" s="51"/>
      <c r="N73" s="52" t="s">
        <v>20</v>
      </c>
      <c r="O73" s="76" t="s">
        <v>88</v>
      </c>
      <c r="P73" s="81">
        <f>SUM(Tabla373[[#This Row],[Totalmente en desacuerdo]:[En desacuerdo]])</f>
        <v>1</v>
      </c>
      <c r="Q73" s="81">
        <f>Tabla373[[#This Row],[Neutro]]</f>
        <v>2</v>
      </c>
      <c r="R73" s="81">
        <f>SUM(Tabla373[[#This Row],[De acuerdo]:[Totalmente de acuerdo]])</f>
        <v>10</v>
      </c>
      <c r="S73" s="81">
        <f t="shared" si="2"/>
        <v>13</v>
      </c>
    </row>
    <row r="74" spans="1:19">
      <c r="A74" s="51"/>
      <c r="B74" s="52" t="s">
        <v>21</v>
      </c>
      <c r="C74" s="77" t="s">
        <v>86</v>
      </c>
      <c r="D74" s="13">
        <v>0</v>
      </c>
      <c r="E74" s="6">
        <v>1</v>
      </c>
      <c r="F74" s="14">
        <v>0</v>
      </c>
      <c r="G74" s="69">
        <v>2</v>
      </c>
      <c r="H74" s="14">
        <v>3</v>
      </c>
      <c r="I74" s="6">
        <v>1</v>
      </c>
      <c r="J74" s="6">
        <v>10</v>
      </c>
      <c r="K74" s="15">
        <v>17</v>
      </c>
      <c r="M74" s="51"/>
      <c r="N74" s="52" t="s">
        <v>21</v>
      </c>
      <c r="O74" s="77" t="s">
        <v>86</v>
      </c>
      <c r="P74" s="81">
        <f>SUM(Tabla373[[#This Row],[Totalmente en desacuerdo]:[En desacuerdo]])</f>
        <v>1</v>
      </c>
      <c r="Q74" s="81">
        <f>Tabla373[[#This Row],[Neutro]]</f>
        <v>2</v>
      </c>
      <c r="R74" s="81">
        <f>SUM(Tabla373[[#This Row],[De acuerdo]:[Totalmente de acuerdo]])</f>
        <v>14</v>
      </c>
      <c r="S74" s="81">
        <f t="shared" si="2"/>
        <v>17</v>
      </c>
    </row>
    <row r="75" spans="1:19">
      <c r="A75" s="51"/>
      <c r="B75" s="52" t="s">
        <v>22</v>
      </c>
      <c r="C75" s="77" t="s">
        <v>86</v>
      </c>
      <c r="D75" s="13">
        <v>0</v>
      </c>
      <c r="E75" s="6">
        <v>0</v>
      </c>
      <c r="F75" s="14">
        <v>0</v>
      </c>
      <c r="G75" s="69">
        <v>1</v>
      </c>
      <c r="H75" s="14">
        <v>1</v>
      </c>
      <c r="I75" s="6">
        <v>4</v>
      </c>
      <c r="J75" s="6">
        <v>18</v>
      </c>
      <c r="K75" s="15">
        <v>24</v>
      </c>
      <c r="M75" s="51"/>
      <c r="N75" s="52" t="s">
        <v>22</v>
      </c>
      <c r="O75" s="77" t="s">
        <v>86</v>
      </c>
      <c r="P75" s="81">
        <f>SUM(Tabla373[[#This Row],[Totalmente en desacuerdo]:[En desacuerdo]])</f>
        <v>0</v>
      </c>
      <c r="Q75" s="81">
        <f>Tabla373[[#This Row],[Neutro]]</f>
        <v>1</v>
      </c>
      <c r="R75" s="81">
        <f>SUM(Tabla373[[#This Row],[De acuerdo]:[Totalmente de acuerdo]])</f>
        <v>23</v>
      </c>
      <c r="S75" s="81">
        <f t="shared" si="2"/>
        <v>24</v>
      </c>
    </row>
    <row r="76" spans="1:19">
      <c r="A76" s="51"/>
      <c r="B76" s="52" t="s">
        <v>23</v>
      </c>
      <c r="C76" s="77" t="s">
        <v>86</v>
      </c>
      <c r="D76" s="13">
        <v>0</v>
      </c>
      <c r="E76" s="6">
        <v>0</v>
      </c>
      <c r="F76" s="14">
        <v>1</v>
      </c>
      <c r="G76" s="69">
        <v>6</v>
      </c>
      <c r="H76" s="14">
        <v>3</v>
      </c>
      <c r="I76" s="6">
        <v>2</v>
      </c>
      <c r="J76" s="6">
        <v>9</v>
      </c>
      <c r="K76" s="15">
        <v>21</v>
      </c>
      <c r="M76" s="51"/>
      <c r="N76" s="52" t="s">
        <v>23</v>
      </c>
      <c r="O76" s="77" t="s">
        <v>86</v>
      </c>
      <c r="P76" s="81">
        <f>SUM(Tabla373[[#This Row],[Totalmente en desacuerdo]:[En desacuerdo]])</f>
        <v>1</v>
      </c>
      <c r="Q76" s="81">
        <f>Tabla373[[#This Row],[Neutro]]</f>
        <v>6</v>
      </c>
      <c r="R76" s="81">
        <f>SUM(Tabla373[[#This Row],[De acuerdo]:[Totalmente de acuerdo]])</f>
        <v>14</v>
      </c>
      <c r="S76" s="81">
        <f t="shared" si="2"/>
        <v>21</v>
      </c>
    </row>
    <row r="77" spans="1:19">
      <c r="A77" s="51"/>
      <c r="B77" s="52" t="s">
        <v>24</v>
      </c>
      <c r="C77" s="77" t="s">
        <v>86</v>
      </c>
      <c r="D77" s="13">
        <v>0</v>
      </c>
      <c r="E77" s="6">
        <v>0</v>
      </c>
      <c r="F77" s="14">
        <v>0</v>
      </c>
      <c r="G77" s="69">
        <v>3</v>
      </c>
      <c r="H77" s="14">
        <v>4</v>
      </c>
      <c r="I77" s="6">
        <v>3</v>
      </c>
      <c r="J77" s="6">
        <v>7</v>
      </c>
      <c r="K77" s="15">
        <v>17</v>
      </c>
      <c r="M77" s="51"/>
      <c r="N77" s="52" t="s">
        <v>24</v>
      </c>
      <c r="O77" s="77" t="s">
        <v>86</v>
      </c>
      <c r="P77" s="81">
        <f>SUM(Tabla373[[#This Row],[Totalmente en desacuerdo]:[En desacuerdo]])</f>
        <v>0</v>
      </c>
      <c r="Q77" s="81">
        <f>Tabla373[[#This Row],[Neutro]]</f>
        <v>3</v>
      </c>
      <c r="R77" s="81">
        <f>SUM(Tabla373[[#This Row],[De acuerdo]:[Totalmente de acuerdo]])</f>
        <v>14</v>
      </c>
      <c r="S77" s="81">
        <f t="shared" si="2"/>
        <v>17</v>
      </c>
    </row>
    <row r="78" spans="1:19" ht="24">
      <c r="A78" s="51"/>
      <c r="B78" s="52" t="s">
        <v>25</v>
      </c>
      <c r="C78" s="77" t="s">
        <v>86</v>
      </c>
      <c r="D78" s="13">
        <v>0</v>
      </c>
      <c r="E78" s="6">
        <v>0</v>
      </c>
      <c r="F78" s="14">
        <v>0</v>
      </c>
      <c r="G78" s="69">
        <v>2</v>
      </c>
      <c r="H78" s="14">
        <v>1</v>
      </c>
      <c r="I78" s="6">
        <v>4</v>
      </c>
      <c r="J78" s="6">
        <v>5</v>
      </c>
      <c r="K78" s="15">
        <v>12</v>
      </c>
      <c r="M78" s="51"/>
      <c r="N78" s="52" t="s">
        <v>25</v>
      </c>
      <c r="O78" s="77" t="s">
        <v>86</v>
      </c>
      <c r="P78" s="81">
        <f>SUM(Tabla373[[#This Row],[Totalmente en desacuerdo]:[En desacuerdo]])</f>
        <v>0</v>
      </c>
      <c r="Q78" s="81">
        <f>Tabla373[[#This Row],[Neutro]]</f>
        <v>2</v>
      </c>
      <c r="R78" s="81">
        <f>SUM(Tabla373[[#This Row],[De acuerdo]:[Totalmente de acuerdo]])</f>
        <v>10</v>
      </c>
      <c r="S78" s="81">
        <f t="shared" si="2"/>
        <v>12</v>
      </c>
    </row>
    <row r="79" spans="1:19">
      <c r="A79" s="51"/>
      <c r="B79" s="52" t="s">
        <v>26</v>
      </c>
      <c r="C79" s="77" t="s">
        <v>86</v>
      </c>
      <c r="D79" s="13">
        <v>0</v>
      </c>
      <c r="E79" s="6">
        <v>1</v>
      </c>
      <c r="F79" s="14">
        <v>1</v>
      </c>
      <c r="G79" s="69">
        <v>4</v>
      </c>
      <c r="H79" s="14">
        <v>12</v>
      </c>
      <c r="I79" s="6">
        <v>3</v>
      </c>
      <c r="J79" s="6">
        <v>8</v>
      </c>
      <c r="K79" s="15">
        <v>29</v>
      </c>
      <c r="M79" s="51"/>
      <c r="N79" s="52" t="s">
        <v>26</v>
      </c>
      <c r="O79" s="77" t="s">
        <v>86</v>
      </c>
      <c r="P79" s="81">
        <f>SUM(Tabla373[[#This Row],[Totalmente en desacuerdo]:[En desacuerdo]])</f>
        <v>2</v>
      </c>
      <c r="Q79" s="81">
        <f>Tabla373[[#This Row],[Neutro]]</f>
        <v>4</v>
      </c>
      <c r="R79" s="81">
        <f>SUM(Tabla373[[#This Row],[De acuerdo]:[Totalmente de acuerdo]])</f>
        <v>23</v>
      </c>
      <c r="S79" s="81">
        <f t="shared" si="2"/>
        <v>29</v>
      </c>
    </row>
    <row r="80" spans="1:19" ht="24">
      <c r="A80" s="51"/>
      <c r="B80" s="52" t="s">
        <v>27</v>
      </c>
      <c r="C80" s="76" t="s">
        <v>87</v>
      </c>
      <c r="D80" s="13">
        <v>0</v>
      </c>
      <c r="E80" s="6">
        <v>0</v>
      </c>
      <c r="F80" s="14">
        <v>0</v>
      </c>
      <c r="G80" s="69">
        <v>0</v>
      </c>
      <c r="H80" s="14">
        <v>1</v>
      </c>
      <c r="I80" s="6">
        <v>4</v>
      </c>
      <c r="J80" s="6">
        <v>7</v>
      </c>
      <c r="K80" s="15">
        <v>12</v>
      </c>
      <c r="M80" s="51"/>
      <c r="N80" s="52" t="s">
        <v>27</v>
      </c>
      <c r="O80" s="76" t="s">
        <v>87</v>
      </c>
      <c r="P80" s="81">
        <f>SUM(Tabla373[[#This Row],[Totalmente en desacuerdo]:[En desacuerdo]])</f>
        <v>0</v>
      </c>
      <c r="Q80" s="81">
        <f>Tabla373[[#This Row],[Neutro]]</f>
        <v>0</v>
      </c>
      <c r="R80" s="81">
        <f>SUM(Tabla373[[#This Row],[De acuerdo]:[Totalmente de acuerdo]])</f>
        <v>12</v>
      </c>
      <c r="S80" s="81">
        <f t="shared" si="2"/>
        <v>12</v>
      </c>
    </row>
    <row r="81" spans="1:20" ht="24">
      <c r="A81" s="51"/>
      <c r="B81" s="52" t="s">
        <v>28</v>
      </c>
      <c r="C81" s="76" t="s">
        <v>87</v>
      </c>
      <c r="D81" s="13">
        <v>0</v>
      </c>
      <c r="E81" s="6">
        <v>0</v>
      </c>
      <c r="F81" s="14">
        <v>0</v>
      </c>
      <c r="G81" s="69">
        <v>1</v>
      </c>
      <c r="H81" s="14">
        <v>4</v>
      </c>
      <c r="I81" s="6">
        <v>1</v>
      </c>
      <c r="J81" s="6">
        <v>14</v>
      </c>
      <c r="K81" s="15">
        <v>20</v>
      </c>
      <c r="M81" s="51"/>
      <c r="N81" s="52" t="s">
        <v>28</v>
      </c>
      <c r="O81" s="76" t="s">
        <v>87</v>
      </c>
      <c r="P81" s="81">
        <f>SUM(Tabla373[[#This Row],[Totalmente en desacuerdo]:[En desacuerdo]])</f>
        <v>0</v>
      </c>
      <c r="Q81" s="81">
        <f>Tabla373[[#This Row],[Neutro]]</f>
        <v>1</v>
      </c>
      <c r="R81" s="81">
        <f>SUM(Tabla373[[#This Row],[De acuerdo]:[Totalmente de acuerdo]])</f>
        <v>19</v>
      </c>
      <c r="S81" s="81">
        <f t="shared" si="2"/>
        <v>20</v>
      </c>
    </row>
    <row r="82" spans="1:20" ht="24">
      <c r="A82" s="51"/>
      <c r="B82" s="52" t="s">
        <v>16</v>
      </c>
      <c r="C82" s="76" t="s">
        <v>87</v>
      </c>
      <c r="D82" s="13">
        <v>0</v>
      </c>
      <c r="E82" s="6">
        <v>0</v>
      </c>
      <c r="F82" s="14">
        <v>0</v>
      </c>
      <c r="G82" s="69">
        <v>1</v>
      </c>
      <c r="H82" s="14">
        <v>1</v>
      </c>
      <c r="I82" s="6">
        <v>1</v>
      </c>
      <c r="J82" s="6">
        <v>8</v>
      </c>
      <c r="K82" s="15">
        <v>11</v>
      </c>
      <c r="M82" s="51"/>
      <c r="N82" s="52" t="s">
        <v>16</v>
      </c>
      <c r="O82" s="76" t="s">
        <v>87</v>
      </c>
      <c r="P82" s="81">
        <f>SUM(Tabla373[[#This Row],[Totalmente en desacuerdo]:[En desacuerdo]])</f>
        <v>0</v>
      </c>
      <c r="Q82" s="81">
        <f>Tabla373[[#This Row],[Neutro]]</f>
        <v>1</v>
      </c>
      <c r="R82" s="81">
        <f>SUM(Tabla373[[#This Row],[De acuerdo]:[Totalmente de acuerdo]])</f>
        <v>10</v>
      </c>
      <c r="S82" s="81">
        <f t="shared" si="2"/>
        <v>11</v>
      </c>
    </row>
    <row r="83" spans="1:20">
      <c r="A83" s="51"/>
      <c r="B83" s="52" t="s">
        <v>29</v>
      </c>
      <c r="C83" s="76" t="s">
        <v>89</v>
      </c>
      <c r="D83" s="13">
        <v>0</v>
      </c>
      <c r="E83" s="6">
        <v>0</v>
      </c>
      <c r="F83" s="14">
        <v>4</v>
      </c>
      <c r="G83" s="69">
        <v>1</v>
      </c>
      <c r="H83" s="14">
        <v>2</v>
      </c>
      <c r="I83" s="6">
        <v>2</v>
      </c>
      <c r="J83" s="6">
        <v>0</v>
      </c>
      <c r="K83" s="15">
        <v>9</v>
      </c>
      <c r="M83" s="51"/>
      <c r="N83" s="52" t="s">
        <v>29</v>
      </c>
      <c r="O83" s="76" t="s">
        <v>89</v>
      </c>
      <c r="P83" s="81">
        <f>SUM(Tabla373[[#This Row],[Totalmente en desacuerdo]:[En desacuerdo]])</f>
        <v>4</v>
      </c>
      <c r="Q83" s="81">
        <f>Tabla373[[#This Row],[Neutro]]</f>
        <v>1</v>
      </c>
      <c r="R83" s="81">
        <f>SUM(Tabla373[[#This Row],[De acuerdo]:[Totalmente de acuerdo]])</f>
        <v>4</v>
      </c>
      <c r="S83" s="81">
        <f t="shared" si="2"/>
        <v>9</v>
      </c>
    </row>
    <row r="84" spans="1:20">
      <c r="A84" s="51"/>
      <c r="B84" s="52" t="s">
        <v>30</v>
      </c>
      <c r="C84" s="76" t="s">
        <v>89</v>
      </c>
      <c r="D84" s="13">
        <v>0</v>
      </c>
      <c r="E84" s="6">
        <v>0</v>
      </c>
      <c r="F84" s="14">
        <v>4</v>
      </c>
      <c r="G84" s="69">
        <v>0</v>
      </c>
      <c r="H84" s="14">
        <v>5</v>
      </c>
      <c r="I84" s="6">
        <v>1</v>
      </c>
      <c r="J84" s="6">
        <v>0</v>
      </c>
      <c r="K84" s="15">
        <v>10</v>
      </c>
      <c r="M84" s="51"/>
      <c r="N84" s="52" t="s">
        <v>30</v>
      </c>
      <c r="O84" s="76" t="s">
        <v>89</v>
      </c>
      <c r="P84" s="81">
        <f>SUM(Tabla373[[#This Row],[Totalmente en desacuerdo]:[En desacuerdo]])</f>
        <v>4</v>
      </c>
      <c r="Q84" s="81">
        <f>Tabla373[[#This Row],[Neutro]]</f>
        <v>0</v>
      </c>
      <c r="R84" s="81">
        <f>SUM(Tabla373[[#This Row],[De acuerdo]:[Totalmente de acuerdo]])</f>
        <v>6</v>
      </c>
      <c r="S84" s="81">
        <f t="shared" si="2"/>
        <v>10</v>
      </c>
    </row>
    <row r="85" spans="1:20" ht="24">
      <c r="A85" s="51"/>
      <c r="B85" s="52" t="s">
        <v>31</v>
      </c>
      <c r="C85" s="76" t="s">
        <v>89</v>
      </c>
      <c r="D85" s="13">
        <v>0</v>
      </c>
      <c r="E85" s="6">
        <v>1</v>
      </c>
      <c r="F85" s="14">
        <v>10</v>
      </c>
      <c r="G85" s="69">
        <v>3</v>
      </c>
      <c r="H85" s="14">
        <v>10</v>
      </c>
      <c r="I85" s="6">
        <v>3</v>
      </c>
      <c r="J85" s="6">
        <v>0</v>
      </c>
      <c r="K85" s="15">
        <v>27</v>
      </c>
      <c r="M85" s="51"/>
      <c r="N85" s="52" t="s">
        <v>31</v>
      </c>
      <c r="O85" s="76" t="s">
        <v>89</v>
      </c>
      <c r="P85" s="81">
        <f>SUM(Tabla373[[#This Row],[Totalmente en desacuerdo]:[En desacuerdo]])</f>
        <v>11</v>
      </c>
      <c r="Q85" s="81">
        <f>Tabla373[[#This Row],[Neutro]]</f>
        <v>3</v>
      </c>
      <c r="R85" s="81">
        <f>SUM(Tabla373[[#This Row],[De acuerdo]:[Totalmente de acuerdo]])</f>
        <v>13</v>
      </c>
      <c r="S85" s="81">
        <f t="shared" si="2"/>
        <v>27</v>
      </c>
    </row>
    <row r="86" spans="1:20">
      <c r="A86" s="51"/>
      <c r="B86" s="52" t="s">
        <v>32</v>
      </c>
      <c r="C86" s="76" t="s">
        <v>89</v>
      </c>
      <c r="D86" s="13">
        <v>0</v>
      </c>
      <c r="E86" s="6">
        <v>0</v>
      </c>
      <c r="F86" s="14">
        <v>0</v>
      </c>
      <c r="G86" s="69">
        <v>0</v>
      </c>
      <c r="H86" s="14">
        <v>2</v>
      </c>
      <c r="I86" s="6">
        <v>4</v>
      </c>
      <c r="J86" s="6">
        <v>3</v>
      </c>
      <c r="K86" s="15">
        <v>9</v>
      </c>
      <c r="M86" s="51"/>
      <c r="N86" s="52" t="s">
        <v>32</v>
      </c>
      <c r="O86" s="76" t="s">
        <v>89</v>
      </c>
      <c r="P86" s="81">
        <f>SUM(Tabla373[[#This Row],[Totalmente en desacuerdo]:[En desacuerdo]])</f>
        <v>0</v>
      </c>
      <c r="Q86" s="81">
        <f>Tabla373[[#This Row],[Neutro]]</f>
        <v>0</v>
      </c>
      <c r="R86" s="81">
        <f>SUM(Tabla373[[#This Row],[De acuerdo]:[Totalmente de acuerdo]])</f>
        <v>9</v>
      </c>
      <c r="S86" s="81">
        <f t="shared" si="2"/>
        <v>9</v>
      </c>
    </row>
    <row r="87" spans="1:20">
      <c r="A87" s="16" t="s">
        <v>0</v>
      </c>
      <c r="B87" s="17"/>
      <c r="C87" s="17"/>
      <c r="D87" s="18">
        <v>2</v>
      </c>
      <c r="E87" s="19">
        <v>5</v>
      </c>
      <c r="F87" s="20">
        <v>23</v>
      </c>
      <c r="G87" s="70">
        <v>39</v>
      </c>
      <c r="H87" s="20">
        <v>70</v>
      </c>
      <c r="I87" s="19">
        <v>56</v>
      </c>
      <c r="J87" s="19">
        <v>136</v>
      </c>
      <c r="K87" s="21">
        <v>331</v>
      </c>
      <c r="M87" s="16" t="s">
        <v>0</v>
      </c>
      <c r="N87" s="17"/>
      <c r="O87" s="17"/>
      <c r="P87" s="81">
        <f>SUM(Tabla373[[#This Row],[Totalmente en desacuerdo]:[En desacuerdo]])</f>
        <v>30</v>
      </c>
      <c r="Q87" s="81">
        <f>Tabla373[[#This Row],[Neutro]]</f>
        <v>39</v>
      </c>
      <c r="R87" s="81">
        <f>SUM(Tabla373[[#This Row],[De acuerdo]:[Totalmente de acuerdo]])</f>
        <v>262</v>
      </c>
      <c r="S87" s="81">
        <f t="shared" si="2"/>
        <v>331</v>
      </c>
    </row>
    <row r="88" spans="1:20">
      <c r="A88" s="4"/>
      <c r="B88" s="4"/>
      <c r="C88" s="4"/>
      <c r="D88" s="4"/>
      <c r="E88" s="4"/>
      <c r="F88" s="4"/>
      <c r="G88" s="29"/>
      <c r="H88" s="4"/>
      <c r="I88" s="4"/>
      <c r="J88" s="4"/>
      <c r="K88" s="4"/>
      <c r="M88" s="4"/>
      <c r="N88" s="4"/>
      <c r="O88" s="4"/>
    </row>
    <row r="89" spans="1:20">
      <c r="A89" s="91" t="s">
        <v>37</v>
      </c>
      <c r="B89" s="92"/>
      <c r="C89" s="93"/>
      <c r="D89" s="92"/>
      <c r="E89" s="92"/>
      <c r="F89" s="92"/>
      <c r="G89" s="92"/>
      <c r="H89" s="92"/>
      <c r="I89" s="92"/>
      <c r="J89" s="92"/>
      <c r="K89" s="94"/>
    </row>
    <row r="90" spans="1:20">
      <c r="A90" s="7" t="s">
        <v>2</v>
      </c>
      <c r="B90" s="4"/>
      <c r="C90" s="4"/>
      <c r="D90" s="4"/>
      <c r="E90" s="4"/>
      <c r="F90" s="4"/>
      <c r="G90" s="29"/>
      <c r="H90" s="4"/>
      <c r="I90" s="4"/>
      <c r="J90" s="4"/>
      <c r="K90" s="4"/>
      <c r="M90" s="7" t="s">
        <v>2</v>
      </c>
      <c r="N90" s="4"/>
      <c r="O90" s="4"/>
    </row>
    <row r="91" spans="1:20" ht="32.25" customHeight="1">
      <c r="A91" s="55"/>
      <c r="B91" s="56"/>
      <c r="C91" s="8"/>
      <c r="D91" s="98" t="s">
        <v>149</v>
      </c>
      <c r="E91" s="99"/>
      <c r="F91" s="100"/>
      <c r="G91" s="99"/>
      <c r="H91" s="100"/>
      <c r="I91" s="99"/>
      <c r="J91" s="99"/>
      <c r="K91" s="4"/>
      <c r="M91" s="55"/>
      <c r="N91" s="104" t="s">
        <v>38</v>
      </c>
      <c r="O91" s="105"/>
      <c r="P91" s="106"/>
      <c r="Q91" s="105"/>
      <c r="R91" s="106"/>
      <c r="S91" s="105"/>
      <c r="T91" s="105"/>
    </row>
    <row r="92" spans="1:20" ht="36.75">
      <c r="A92" s="57" t="s">
        <v>91</v>
      </c>
      <c r="B92" s="58" t="s">
        <v>92</v>
      </c>
      <c r="C92" s="75" t="s">
        <v>85</v>
      </c>
      <c r="D92" s="3" t="s">
        <v>4</v>
      </c>
      <c r="E92" s="2" t="s">
        <v>5</v>
      </c>
      <c r="F92" s="1" t="s">
        <v>6</v>
      </c>
      <c r="G92" s="67" t="s">
        <v>7</v>
      </c>
      <c r="H92" s="1" t="s">
        <v>8</v>
      </c>
      <c r="I92" s="2" t="s">
        <v>9</v>
      </c>
      <c r="J92" s="2" t="s">
        <v>10</v>
      </c>
      <c r="K92" s="53" t="s">
        <v>0</v>
      </c>
      <c r="M92" s="57" t="s">
        <v>91</v>
      </c>
      <c r="N92" s="58" t="s">
        <v>92</v>
      </c>
      <c r="O92" s="75" t="s">
        <v>85</v>
      </c>
      <c r="P92" s="81" t="s">
        <v>97</v>
      </c>
      <c r="Q92" s="81" t="s">
        <v>98</v>
      </c>
      <c r="R92" s="81" t="s">
        <v>99</v>
      </c>
      <c r="S92" s="81" t="s">
        <v>0</v>
      </c>
    </row>
    <row r="93" spans="1:20" ht="24">
      <c r="A93" s="54" t="s">
        <v>11</v>
      </c>
      <c r="B93" s="9" t="s">
        <v>12</v>
      </c>
      <c r="C93" s="76" t="s">
        <v>88</v>
      </c>
      <c r="D93" s="10">
        <v>0</v>
      </c>
      <c r="E93" s="5">
        <v>2</v>
      </c>
      <c r="F93" s="11">
        <v>4</v>
      </c>
      <c r="G93" s="68">
        <v>5</v>
      </c>
      <c r="H93" s="11">
        <v>6</v>
      </c>
      <c r="I93" s="5">
        <v>2</v>
      </c>
      <c r="J93" s="5">
        <v>9</v>
      </c>
      <c r="K93" s="12">
        <v>28</v>
      </c>
      <c r="M93" s="54" t="s">
        <v>11</v>
      </c>
      <c r="N93" s="9" t="s">
        <v>12</v>
      </c>
      <c r="O93" s="76" t="s">
        <v>88</v>
      </c>
      <c r="P93" s="81">
        <f>SUM(Tabla474[[#This Row],[Totalmente en desacuerdo]:[En desacuerdo]])</f>
        <v>6</v>
      </c>
      <c r="Q93" s="81">
        <f>Tabla474[[#This Row],[Neutro]]</f>
        <v>5</v>
      </c>
      <c r="R93" s="81">
        <f>SUM(Tabla474[[#This Row],[De acuerdo]:[Totalmente de acuerdo]])</f>
        <v>17</v>
      </c>
      <c r="S93" s="81">
        <f>SUM(P93:R93)</f>
        <v>28</v>
      </c>
    </row>
    <row r="94" spans="1:20">
      <c r="A94" s="51"/>
      <c r="B94" s="52" t="s">
        <v>13</v>
      </c>
      <c r="C94" s="76" t="s">
        <v>88</v>
      </c>
      <c r="D94" s="13">
        <v>0</v>
      </c>
      <c r="E94" s="6">
        <v>0</v>
      </c>
      <c r="F94" s="14">
        <v>2</v>
      </c>
      <c r="G94" s="69">
        <v>1</v>
      </c>
      <c r="H94" s="14">
        <v>4</v>
      </c>
      <c r="I94" s="6">
        <v>0</v>
      </c>
      <c r="J94" s="6">
        <v>1</v>
      </c>
      <c r="K94" s="15">
        <v>8</v>
      </c>
      <c r="M94" s="51"/>
      <c r="N94" s="52" t="s">
        <v>13</v>
      </c>
      <c r="O94" s="76" t="s">
        <v>88</v>
      </c>
      <c r="P94" s="81">
        <f>SUM(Tabla474[[#This Row],[Totalmente en desacuerdo]:[En desacuerdo]])</f>
        <v>2</v>
      </c>
      <c r="Q94" s="81">
        <f>Tabla474[[#This Row],[Neutro]]</f>
        <v>1</v>
      </c>
      <c r="R94" s="81">
        <f>SUM(Tabla474[[#This Row],[De acuerdo]:[Totalmente de acuerdo]])</f>
        <v>5</v>
      </c>
      <c r="S94" s="81">
        <f t="shared" ref="S94:S115" si="3">SUM(P94:R94)</f>
        <v>8</v>
      </c>
    </row>
    <row r="95" spans="1:20">
      <c r="A95" s="51"/>
      <c r="B95" s="52" t="s">
        <v>14</v>
      </c>
      <c r="C95" s="76" t="s">
        <v>88</v>
      </c>
      <c r="D95" s="13">
        <v>2</v>
      </c>
      <c r="E95" s="6">
        <v>1</v>
      </c>
      <c r="F95" s="14">
        <v>2</v>
      </c>
      <c r="G95" s="69">
        <v>4</v>
      </c>
      <c r="H95" s="14">
        <v>3</v>
      </c>
      <c r="I95" s="6">
        <v>1</v>
      </c>
      <c r="J95" s="6">
        <v>0</v>
      </c>
      <c r="K95" s="15">
        <v>13</v>
      </c>
      <c r="M95" s="51"/>
      <c r="N95" s="52" t="s">
        <v>14</v>
      </c>
      <c r="O95" s="76" t="s">
        <v>88</v>
      </c>
      <c r="P95" s="81">
        <f>SUM(Tabla474[[#This Row],[Totalmente en desacuerdo]:[En desacuerdo]])</f>
        <v>5</v>
      </c>
      <c r="Q95" s="81">
        <f>Tabla474[[#This Row],[Neutro]]</f>
        <v>4</v>
      </c>
      <c r="R95" s="81">
        <f>SUM(Tabla474[[#This Row],[De acuerdo]:[Totalmente de acuerdo]])</f>
        <v>4</v>
      </c>
      <c r="S95" s="81">
        <f t="shared" si="3"/>
        <v>13</v>
      </c>
    </row>
    <row r="96" spans="1:20">
      <c r="A96" s="51"/>
      <c r="B96" s="52" t="s">
        <v>15</v>
      </c>
      <c r="C96" s="76" t="s">
        <v>88</v>
      </c>
      <c r="D96" s="13">
        <v>0</v>
      </c>
      <c r="E96" s="6">
        <v>0</v>
      </c>
      <c r="F96" s="14">
        <v>0</v>
      </c>
      <c r="G96" s="69">
        <v>3</v>
      </c>
      <c r="H96" s="14">
        <v>2</v>
      </c>
      <c r="I96" s="6">
        <v>0</v>
      </c>
      <c r="J96" s="6">
        <v>1</v>
      </c>
      <c r="K96" s="15">
        <v>6</v>
      </c>
      <c r="M96" s="51"/>
      <c r="N96" s="52" t="s">
        <v>15</v>
      </c>
      <c r="O96" s="76" t="s">
        <v>88</v>
      </c>
      <c r="P96" s="81">
        <f>SUM(Tabla474[[#This Row],[Totalmente en desacuerdo]:[En desacuerdo]])</f>
        <v>0</v>
      </c>
      <c r="Q96" s="81">
        <f>Tabla474[[#This Row],[Neutro]]</f>
        <v>3</v>
      </c>
      <c r="R96" s="81">
        <f>SUM(Tabla474[[#This Row],[De acuerdo]:[Totalmente de acuerdo]])</f>
        <v>3</v>
      </c>
      <c r="S96" s="81">
        <f t="shared" si="3"/>
        <v>6</v>
      </c>
    </row>
    <row r="97" spans="1:19">
      <c r="A97" s="51"/>
      <c r="B97" s="52" t="s">
        <v>16</v>
      </c>
      <c r="C97" s="76" t="s">
        <v>88</v>
      </c>
      <c r="D97" s="13">
        <v>0</v>
      </c>
      <c r="E97" s="6">
        <v>3</v>
      </c>
      <c r="F97" s="14">
        <v>1</v>
      </c>
      <c r="G97" s="69">
        <v>1</v>
      </c>
      <c r="H97" s="14">
        <v>2</v>
      </c>
      <c r="I97" s="6">
        <v>3</v>
      </c>
      <c r="J97" s="6">
        <v>1</v>
      </c>
      <c r="K97" s="15">
        <v>11</v>
      </c>
      <c r="M97" s="51"/>
      <c r="N97" s="52" t="s">
        <v>16</v>
      </c>
      <c r="O97" s="76" t="s">
        <v>88</v>
      </c>
      <c r="P97" s="81">
        <f>SUM(Tabla474[[#This Row],[Totalmente en desacuerdo]:[En desacuerdo]])</f>
        <v>4</v>
      </c>
      <c r="Q97" s="81">
        <f>Tabla474[[#This Row],[Neutro]]</f>
        <v>1</v>
      </c>
      <c r="R97" s="81">
        <f>SUM(Tabla474[[#This Row],[De acuerdo]:[Totalmente de acuerdo]])</f>
        <v>6</v>
      </c>
      <c r="S97" s="81">
        <f t="shared" si="3"/>
        <v>11</v>
      </c>
    </row>
    <row r="98" spans="1:19">
      <c r="A98" s="51"/>
      <c r="B98" s="52" t="s">
        <v>17</v>
      </c>
      <c r="C98" s="76" t="s">
        <v>88</v>
      </c>
      <c r="D98" s="13">
        <v>0</v>
      </c>
      <c r="E98" s="6">
        <v>0</v>
      </c>
      <c r="F98" s="14">
        <v>0</v>
      </c>
      <c r="G98" s="69">
        <v>0</v>
      </c>
      <c r="H98" s="14">
        <v>1</v>
      </c>
      <c r="I98" s="6">
        <v>1</v>
      </c>
      <c r="J98" s="6">
        <v>8</v>
      </c>
      <c r="K98" s="15">
        <v>10</v>
      </c>
      <c r="M98" s="51"/>
      <c r="N98" s="52" t="s">
        <v>17</v>
      </c>
      <c r="O98" s="76" t="s">
        <v>88</v>
      </c>
      <c r="P98" s="81">
        <f>SUM(Tabla474[[#This Row],[Totalmente en desacuerdo]:[En desacuerdo]])</f>
        <v>0</v>
      </c>
      <c r="Q98" s="81">
        <f>Tabla474[[#This Row],[Neutro]]</f>
        <v>0</v>
      </c>
      <c r="R98" s="81">
        <f>SUM(Tabla474[[#This Row],[De acuerdo]:[Totalmente de acuerdo]])</f>
        <v>10</v>
      </c>
      <c r="S98" s="81">
        <f t="shared" si="3"/>
        <v>10</v>
      </c>
    </row>
    <row r="99" spans="1:19">
      <c r="A99" s="51"/>
      <c r="B99" s="52" t="s">
        <v>18</v>
      </c>
      <c r="C99" s="76" t="s">
        <v>88</v>
      </c>
      <c r="D99" s="13">
        <v>0</v>
      </c>
      <c r="E99" s="6">
        <v>0</v>
      </c>
      <c r="F99" s="14">
        <v>2</v>
      </c>
      <c r="G99" s="69">
        <v>3</v>
      </c>
      <c r="H99" s="14">
        <v>6</v>
      </c>
      <c r="I99" s="6">
        <v>2</v>
      </c>
      <c r="J99" s="6">
        <v>2</v>
      </c>
      <c r="K99" s="15">
        <v>15</v>
      </c>
      <c r="M99" s="51"/>
      <c r="N99" s="52" t="s">
        <v>18</v>
      </c>
      <c r="O99" s="76" t="s">
        <v>88</v>
      </c>
      <c r="P99" s="81">
        <f>SUM(Tabla474[[#This Row],[Totalmente en desacuerdo]:[En desacuerdo]])</f>
        <v>2</v>
      </c>
      <c r="Q99" s="81">
        <f>Tabla474[[#This Row],[Neutro]]</f>
        <v>3</v>
      </c>
      <c r="R99" s="81">
        <f>SUM(Tabla474[[#This Row],[De acuerdo]:[Totalmente de acuerdo]])</f>
        <v>10</v>
      </c>
      <c r="S99" s="81">
        <f t="shared" si="3"/>
        <v>15</v>
      </c>
    </row>
    <row r="100" spans="1:19">
      <c r="A100" s="51"/>
      <c r="B100" s="52" t="s">
        <v>19</v>
      </c>
      <c r="C100" s="76" t="s">
        <v>88</v>
      </c>
      <c r="D100" s="13">
        <v>0</v>
      </c>
      <c r="E100" s="6">
        <v>0</v>
      </c>
      <c r="F100" s="14">
        <v>1</v>
      </c>
      <c r="G100" s="69">
        <v>2</v>
      </c>
      <c r="H100" s="14">
        <v>2</v>
      </c>
      <c r="I100" s="6">
        <v>0</v>
      </c>
      <c r="J100" s="6">
        <v>4</v>
      </c>
      <c r="K100" s="15">
        <v>9</v>
      </c>
      <c r="M100" s="51"/>
      <c r="N100" s="52" t="s">
        <v>19</v>
      </c>
      <c r="O100" s="76" t="s">
        <v>88</v>
      </c>
      <c r="P100" s="81">
        <f>SUM(Tabla474[[#This Row],[Totalmente en desacuerdo]:[En desacuerdo]])</f>
        <v>1</v>
      </c>
      <c r="Q100" s="81">
        <f>Tabla474[[#This Row],[Neutro]]</f>
        <v>2</v>
      </c>
      <c r="R100" s="81">
        <f>SUM(Tabla474[[#This Row],[De acuerdo]:[Totalmente de acuerdo]])</f>
        <v>6</v>
      </c>
      <c r="S100" s="81">
        <f t="shared" si="3"/>
        <v>9</v>
      </c>
    </row>
    <row r="101" spans="1:19">
      <c r="A101" s="51"/>
      <c r="B101" s="52" t="s">
        <v>20</v>
      </c>
      <c r="C101" s="76" t="s">
        <v>88</v>
      </c>
      <c r="D101" s="13">
        <v>0</v>
      </c>
      <c r="E101" s="6">
        <v>0</v>
      </c>
      <c r="F101" s="14">
        <v>2</v>
      </c>
      <c r="G101" s="69">
        <v>1</v>
      </c>
      <c r="H101" s="14">
        <v>3</v>
      </c>
      <c r="I101" s="6">
        <v>3</v>
      </c>
      <c r="J101" s="6">
        <v>4</v>
      </c>
      <c r="K101" s="15">
        <v>13</v>
      </c>
      <c r="M101" s="51"/>
      <c r="N101" s="52" t="s">
        <v>20</v>
      </c>
      <c r="O101" s="76" t="s">
        <v>88</v>
      </c>
      <c r="P101" s="81">
        <f>SUM(Tabla474[[#This Row],[Totalmente en desacuerdo]:[En desacuerdo]])</f>
        <v>2</v>
      </c>
      <c r="Q101" s="81">
        <f>Tabla474[[#This Row],[Neutro]]</f>
        <v>1</v>
      </c>
      <c r="R101" s="81">
        <f>SUM(Tabla474[[#This Row],[De acuerdo]:[Totalmente de acuerdo]])</f>
        <v>10</v>
      </c>
      <c r="S101" s="81">
        <f t="shared" si="3"/>
        <v>13</v>
      </c>
    </row>
    <row r="102" spans="1:19">
      <c r="A102" s="51"/>
      <c r="B102" s="52" t="s">
        <v>21</v>
      </c>
      <c r="C102" s="77" t="s">
        <v>86</v>
      </c>
      <c r="D102" s="13">
        <v>0</v>
      </c>
      <c r="E102" s="6">
        <v>1</v>
      </c>
      <c r="F102" s="14">
        <v>2</v>
      </c>
      <c r="G102" s="69">
        <v>1</v>
      </c>
      <c r="H102" s="14">
        <v>1</v>
      </c>
      <c r="I102" s="6">
        <v>4</v>
      </c>
      <c r="J102" s="6">
        <v>8</v>
      </c>
      <c r="K102" s="15">
        <v>17</v>
      </c>
      <c r="M102" s="51"/>
      <c r="N102" s="52" t="s">
        <v>21</v>
      </c>
      <c r="O102" s="77" t="s">
        <v>86</v>
      </c>
      <c r="P102" s="81">
        <f>SUM(Tabla474[[#This Row],[Totalmente en desacuerdo]:[En desacuerdo]])</f>
        <v>3</v>
      </c>
      <c r="Q102" s="81">
        <f>Tabla474[[#This Row],[Neutro]]</f>
        <v>1</v>
      </c>
      <c r="R102" s="81">
        <f>SUM(Tabla474[[#This Row],[De acuerdo]:[Totalmente de acuerdo]])</f>
        <v>13</v>
      </c>
      <c r="S102" s="81">
        <f t="shared" si="3"/>
        <v>17</v>
      </c>
    </row>
    <row r="103" spans="1:19">
      <c r="A103" s="51"/>
      <c r="B103" s="52" t="s">
        <v>22</v>
      </c>
      <c r="C103" s="77" t="s">
        <v>86</v>
      </c>
      <c r="D103" s="13">
        <v>0</v>
      </c>
      <c r="E103" s="6">
        <v>0</v>
      </c>
      <c r="F103" s="14">
        <v>1</v>
      </c>
      <c r="G103" s="69">
        <v>1</v>
      </c>
      <c r="H103" s="14">
        <v>6</v>
      </c>
      <c r="I103" s="6">
        <v>6</v>
      </c>
      <c r="J103" s="6">
        <v>10</v>
      </c>
      <c r="K103" s="15">
        <v>24</v>
      </c>
      <c r="M103" s="51"/>
      <c r="N103" s="52" t="s">
        <v>22</v>
      </c>
      <c r="O103" s="77" t="s">
        <v>86</v>
      </c>
      <c r="P103" s="81">
        <f>SUM(Tabla474[[#This Row],[Totalmente en desacuerdo]:[En desacuerdo]])</f>
        <v>1</v>
      </c>
      <c r="Q103" s="81">
        <f>Tabla474[[#This Row],[Neutro]]</f>
        <v>1</v>
      </c>
      <c r="R103" s="81">
        <f>SUM(Tabla474[[#This Row],[De acuerdo]:[Totalmente de acuerdo]])</f>
        <v>22</v>
      </c>
      <c r="S103" s="81">
        <f t="shared" si="3"/>
        <v>24</v>
      </c>
    </row>
    <row r="104" spans="1:19">
      <c r="A104" s="51"/>
      <c r="B104" s="52" t="s">
        <v>23</v>
      </c>
      <c r="C104" s="77" t="s">
        <v>86</v>
      </c>
      <c r="D104" s="13">
        <v>0</v>
      </c>
      <c r="E104" s="6">
        <v>1</v>
      </c>
      <c r="F104" s="14">
        <v>0</v>
      </c>
      <c r="G104" s="69">
        <v>5</v>
      </c>
      <c r="H104" s="14">
        <v>2</v>
      </c>
      <c r="I104" s="6">
        <v>4</v>
      </c>
      <c r="J104" s="6">
        <v>9</v>
      </c>
      <c r="K104" s="15">
        <v>21</v>
      </c>
      <c r="M104" s="51"/>
      <c r="N104" s="52" t="s">
        <v>23</v>
      </c>
      <c r="O104" s="77" t="s">
        <v>86</v>
      </c>
      <c r="P104" s="81">
        <f>SUM(Tabla474[[#This Row],[Totalmente en desacuerdo]:[En desacuerdo]])</f>
        <v>1</v>
      </c>
      <c r="Q104" s="81">
        <f>Tabla474[[#This Row],[Neutro]]</f>
        <v>5</v>
      </c>
      <c r="R104" s="81">
        <f>SUM(Tabla474[[#This Row],[De acuerdo]:[Totalmente de acuerdo]])</f>
        <v>15</v>
      </c>
      <c r="S104" s="81">
        <f t="shared" si="3"/>
        <v>21</v>
      </c>
    </row>
    <row r="105" spans="1:19">
      <c r="A105" s="51"/>
      <c r="B105" s="52" t="s">
        <v>24</v>
      </c>
      <c r="C105" s="77" t="s">
        <v>86</v>
      </c>
      <c r="D105" s="13">
        <v>0</v>
      </c>
      <c r="E105" s="6">
        <v>0</v>
      </c>
      <c r="F105" s="14">
        <v>2</v>
      </c>
      <c r="G105" s="69">
        <v>3</v>
      </c>
      <c r="H105" s="14">
        <v>2</v>
      </c>
      <c r="I105" s="6">
        <v>3</v>
      </c>
      <c r="J105" s="6">
        <v>7</v>
      </c>
      <c r="K105" s="15">
        <v>17</v>
      </c>
      <c r="M105" s="51"/>
      <c r="N105" s="52" t="s">
        <v>24</v>
      </c>
      <c r="O105" s="77" t="s">
        <v>86</v>
      </c>
      <c r="P105" s="81">
        <f>SUM(Tabla474[[#This Row],[Totalmente en desacuerdo]:[En desacuerdo]])</f>
        <v>2</v>
      </c>
      <c r="Q105" s="81">
        <f>Tabla474[[#This Row],[Neutro]]</f>
        <v>3</v>
      </c>
      <c r="R105" s="81">
        <f>SUM(Tabla474[[#This Row],[De acuerdo]:[Totalmente de acuerdo]])</f>
        <v>12</v>
      </c>
      <c r="S105" s="81">
        <f t="shared" si="3"/>
        <v>17</v>
      </c>
    </row>
    <row r="106" spans="1:19" ht="24">
      <c r="A106" s="51"/>
      <c r="B106" s="52" t="s">
        <v>25</v>
      </c>
      <c r="C106" s="77" t="s">
        <v>86</v>
      </c>
      <c r="D106" s="13">
        <v>0</v>
      </c>
      <c r="E106" s="6">
        <v>0</v>
      </c>
      <c r="F106" s="14">
        <v>0</v>
      </c>
      <c r="G106" s="69">
        <v>3</v>
      </c>
      <c r="H106" s="14">
        <v>2</v>
      </c>
      <c r="I106" s="6">
        <v>1</v>
      </c>
      <c r="J106" s="6">
        <v>6</v>
      </c>
      <c r="K106" s="15">
        <v>12</v>
      </c>
      <c r="M106" s="51"/>
      <c r="N106" s="52" t="s">
        <v>25</v>
      </c>
      <c r="O106" s="77" t="s">
        <v>86</v>
      </c>
      <c r="P106" s="81">
        <f>SUM(Tabla474[[#This Row],[Totalmente en desacuerdo]:[En desacuerdo]])</f>
        <v>0</v>
      </c>
      <c r="Q106" s="81">
        <f>Tabla474[[#This Row],[Neutro]]</f>
        <v>3</v>
      </c>
      <c r="R106" s="81">
        <f>SUM(Tabla474[[#This Row],[De acuerdo]:[Totalmente de acuerdo]])</f>
        <v>9</v>
      </c>
      <c r="S106" s="81">
        <f t="shared" si="3"/>
        <v>12</v>
      </c>
    </row>
    <row r="107" spans="1:19">
      <c r="A107" s="51"/>
      <c r="B107" s="52" t="s">
        <v>26</v>
      </c>
      <c r="C107" s="77" t="s">
        <v>86</v>
      </c>
      <c r="D107" s="13">
        <v>0</v>
      </c>
      <c r="E107" s="6">
        <v>0</v>
      </c>
      <c r="F107" s="14">
        <v>1</v>
      </c>
      <c r="G107" s="69">
        <v>4</v>
      </c>
      <c r="H107" s="14">
        <v>7</v>
      </c>
      <c r="I107" s="6">
        <v>9</v>
      </c>
      <c r="J107" s="6">
        <v>8</v>
      </c>
      <c r="K107" s="15">
        <v>29</v>
      </c>
      <c r="M107" s="51"/>
      <c r="N107" s="52" t="s">
        <v>26</v>
      </c>
      <c r="O107" s="77" t="s">
        <v>86</v>
      </c>
      <c r="P107" s="81">
        <f>SUM(Tabla474[[#This Row],[Totalmente en desacuerdo]:[En desacuerdo]])</f>
        <v>1</v>
      </c>
      <c r="Q107" s="81">
        <f>Tabla474[[#This Row],[Neutro]]</f>
        <v>4</v>
      </c>
      <c r="R107" s="81">
        <f>SUM(Tabla474[[#This Row],[De acuerdo]:[Totalmente de acuerdo]])</f>
        <v>24</v>
      </c>
      <c r="S107" s="81">
        <f t="shared" si="3"/>
        <v>29</v>
      </c>
    </row>
    <row r="108" spans="1:19" ht="24">
      <c r="A108" s="51"/>
      <c r="B108" s="52" t="s">
        <v>27</v>
      </c>
      <c r="C108" s="76" t="s">
        <v>87</v>
      </c>
      <c r="D108" s="13">
        <v>0</v>
      </c>
      <c r="E108" s="6">
        <v>0</v>
      </c>
      <c r="F108" s="14">
        <v>0</v>
      </c>
      <c r="G108" s="69">
        <v>0</v>
      </c>
      <c r="H108" s="14">
        <v>2</v>
      </c>
      <c r="I108" s="6">
        <v>4</v>
      </c>
      <c r="J108" s="6">
        <v>6</v>
      </c>
      <c r="K108" s="15">
        <v>12</v>
      </c>
      <c r="M108" s="51"/>
      <c r="N108" s="52" t="s">
        <v>27</v>
      </c>
      <c r="O108" s="76" t="s">
        <v>87</v>
      </c>
      <c r="P108" s="81">
        <f>SUM(Tabla474[[#This Row],[Totalmente en desacuerdo]:[En desacuerdo]])</f>
        <v>0</v>
      </c>
      <c r="Q108" s="81">
        <f>Tabla474[[#This Row],[Neutro]]</f>
        <v>0</v>
      </c>
      <c r="R108" s="81">
        <f>SUM(Tabla474[[#This Row],[De acuerdo]:[Totalmente de acuerdo]])</f>
        <v>12</v>
      </c>
      <c r="S108" s="81">
        <f t="shared" si="3"/>
        <v>12</v>
      </c>
    </row>
    <row r="109" spans="1:19" ht="24">
      <c r="A109" s="51"/>
      <c r="B109" s="52" t="s">
        <v>28</v>
      </c>
      <c r="C109" s="76" t="s">
        <v>87</v>
      </c>
      <c r="D109" s="13">
        <v>1</v>
      </c>
      <c r="E109" s="6">
        <v>0</v>
      </c>
      <c r="F109" s="14">
        <v>1</v>
      </c>
      <c r="G109" s="69">
        <v>1</v>
      </c>
      <c r="H109" s="14">
        <v>3</v>
      </c>
      <c r="I109" s="6">
        <v>2</v>
      </c>
      <c r="J109" s="6">
        <v>12</v>
      </c>
      <c r="K109" s="15">
        <v>20</v>
      </c>
      <c r="M109" s="51"/>
      <c r="N109" s="52" t="s">
        <v>28</v>
      </c>
      <c r="O109" s="76" t="s">
        <v>87</v>
      </c>
      <c r="P109" s="81">
        <f>SUM(Tabla474[[#This Row],[Totalmente en desacuerdo]:[En desacuerdo]])</f>
        <v>2</v>
      </c>
      <c r="Q109" s="81">
        <f>Tabla474[[#This Row],[Neutro]]</f>
        <v>1</v>
      </c>
      <c r="R109" s="81">
        <f>SUM(Tabla474[[#This Row],[De acuerdo]:[Totalmente de acuerdo]])</f>
        <v>17</v>
      </c>
      <c r="S109" s="81">
        <f t="shared" si="3"/>
        <v>20</v>
      </c>
    </row>
    <row r="110" spans="1:19" ht="24">
      <c r="A110" s="51"/>
      <c r="B110" s="52" t="s">
        <v>16</v>
      </c>
      <c r="C110" s="76" t="s">
        <v>87</v>
      </c>
      <c r="D110" s="13">
        <v>0</v>
      </c>
      <c r="E110" s="6">
        <v>0</v>
      </c>
      <c r="F110" s="14">
        <v>0</v>
      </c>
      <c r="G110" s="69">
        <v>3</v>
      </c>
      <c r="H110" s="14">
        <v>0</v>
      </c>
      <c r="I110" s="6">
        <v>3</v>
      </c>
      <c r="J110" s="6">
        <v>5</v>
      </c>
      <c r="K110" s="15">
        <v>11</v>
      </c>
      <c r="M110" s="51"/>
      <c r="N110" s="52" t="s">
        <v>16</v>
      </c>
      <c r="O110" s="76" t="s">
        <v>87</v>
      </c>
      <c r="P110" s="81">
        <f>SUM(Tabla474[[#This Row],[Totalmente en desacuerdo]:[En desacuerdo]])</f>
        <v>0</v>
      </c>
      <c r="Q110" s="81">
        <f>Tabla474[[#This Row],[Neutro]]</f>
        <v>3</v>
      </c>
      <c r="R110" s="81">
        <f>SUM(Tabla474[[#This Row],[De acuerdo]:[Totalmente de acuerdo]])</f>
        <v>8</v>
      </c>
      <c r="S110" s="81">
        <f t="shared" si="3"/>
        <v>11</v>
      </c>
    </row>
    <row r="111" spans="1:19">
      <c r="A111" s="51"/>
      <c r="B111" s="52" t="s">
        <v>29</v>
      </c>
      <c r="C111" s="76" t="s">
        <v>89</v>
      </c>
      <c r="D111" s="13">
        <v>0</v>
      </c>
      <c r="E111" s="6">
        <v>0</v>
      </c>
      <c r="F111" s="14">
        <v>1</v>
      </c>
      <c r="G111" s="69">
        <v>2</v>
      </c>
      <c r="H111" s="14">
        <v>1</v>
      </c>
      <c r="I111" s="6">
        <v>1</v>
      </c>
      <c r="J111" s="6">
        <v>4</v>
      </c>
      <c r="K111" s="15">
        <v>9</v>
      </c>
      <c r="M111" s="51"/>
      <c r="N111" s="52" t="s">
        <v>29</v>
      </c>
      <c r="O111" s="76" t="s">
        <v>89</v>
      </c>
      <c r="P111" s="81">
        <f>SUM(Tabla474[[#This Row],[Totalmente en desacuerdo]:[En desacuerdo]])</f>
        <v>1</v>
      </c>
      <c r="Q111" s="81">
        <f>Tabla474[[#This Row],[Neutro]]</f>
        <v>2</v>
      </c>
      <c r="R111" s="81">
        <f>SUM(Tabla474[[#This Row],[De acuerdo]:[Totalmente de acuerdo]])</f>
        <v>6</v>
      </c>
      <c r="S111" s="81">
        <f t="shared" si="3"/>
        <v>9</v>
      </c>
    </row>
    <row r="112" spans="1:19">
      <c r="A112" s="51"/>
      <c r="B112" s="52" t="s">
        <v>30</v>
      </c>
      <c r="C112" s="76" t="s">
        <v>89</v>
      </c>
      <c r="D112" s="13">
        <v>0</v>
      </c>
      <c r="E112" s="6">
        <v>0</v>
      </c>
      <c r="F112" s="14">
        <v>0</v>
      </c>
      <c r="G112" s="69">
        <v>2</v>
      </c>
      <c r="H112" s="14">
        <v>2</v>
      </c>
      <c r="I112" s="6">
        <v>2</v>
      </c>
      <c r="J112" s="6">
        <v>4</v>
      </c>
      <c r="K112" s="15">
        <v>10</v>
      </c>
      <c r="M112" s="51"/>
      <c r="N112" s="52" t="s">
        <v>30</v>
      </c>
      <c r="O112" s="76" t="s">
        <v>89</v>
      </c>
      <c r="P112" s="81">
        <f>SUM(Tabla474[[#This Row],[Totalmente en desacuerdo]:[En desacuerdo]])</f>
        <v>0</v>
      </c>
      <c r="Q112" s="81">
        <f>Tabla474[[#This Row],[Neutro]]</f>
        <v>2</v>
      </c>
      <c r="R112" s="81">
        <f>SUM(Tabla474[[#This Row],[De acuerdo]:[Totalmente de acuerdo]])</f>
        <v>8</v>
      </c>
      <c r="S112" s="81">
        <f t="shared" si="3"/>
        <v>10</v>
      </c>
    </row>
    <row r="113" spans="1:20" ht="24">
      <c r="A113" s="51"/>
      <c r="B113" s="52" t="s">
        <v>31</v>
      </c>
      <c r="C113" s="76" t="s">
        <v>89</v>
      </c>
      <c r="D113" s="13">
        <v>0</v>
      </c>
      <c r="E113" s="6">
        <v>0</v>
      </c>
      <c r="F113" s="14">
        <v>1</v>
      </c>
      <c r="G113" s="69">
        <v>1</v>
      </c>
      <c r="H113" s="14">
        <v>12</v>
      </c>
      <c r="I113" s="6">
        <v>1</v>
      </c>
      <c r="J113" s="6">
        <v>12</v>
      </c>
      <c r="K113" s="15">
        <v>27</v>
      </c>
      <c r="M113" s="51"/>
      <c r="N113" s="52" t="s">
        <v>31</v>
      </c>
      <c r="O113" s="76" t="s">
        <v>89</v>
      </c>
      <c r="P113" s="81">
        <f>SUM(Tabla474[[#This Row],[Totalmente en desacuerdo]:[En desacuerdo]])</f>
        <v>1</v>
      </c>
      <c r="Q113" s="81">
        <f>Tabla474[[#This Row],[Neutro]]</f>
        <v>1</v>
      </c>
      <c r="R113" s="81">
        <f>SUM(Tabla474[[#This Row],[De acuerdo]:[Totalmente de acuerdo]])</f>
        <v>25</v>
      </c>
      <c r="S113" s="81">
        <f t="shared" si="3"/>
        <v>27</v>
      </c>
    </row>
    <row r="114" spans="1:20">
      <c r="A114" s="51"/>
      <c r="B114" s="52" t="s">
        <v>32</v>
      </c>
      <c r="C114" s="76" t="s">
        <v>89</v>
      </c>
      <c r="D114" s="13">
        <v>0</v>
      </c>
      <c r="E114" s="6">
        <v>0</v>
      </c>
      <c r="F114" s="14">
        <v>1</v>
      </c>
      <c r="G114" s="69">
        <v>0</v>
      </c>
      <c r="H114" s="14">
        <v>3</v>
      </c>
      <c r="I114" s="6">
        <v>0</v>
      </c>
      <c r="J114" s="6">
        <v>5</v>
      </c>
      <c r="K114" s="15">
        <v>9</v>
      </c>
      <c r="M114" s="51"/>
      <c r="N114" s="52" t="s">
        <v>32</v>
      </c>
      <c r="O114" s="76" t="s">
        <v>89</v>
      </c>
      <c r="P114" s="81">
        <f>SUM(Tabla474[[#This Row],[Totalmente en desacuerdo]:[En desacuerdo]])</f>
        <v>1</v>
      </c>
      <c r="Q114" s="81">
        <f>Tabla474[[#This Row],[Neutro]]</f>
        <v>0</v>
      </c>
      <c r="R114" s="81">
        <f>SUM(Tabla474[[#This Row],[De acuerdo]:[Totalmente de acuerdo]])</f>
        <v>8</v>
      </c>
      <c r="S114" s="81">
        <f t="shared" si="3"/>
        <v>9</v>
      </c>
    </row>
    <row r="115" spans="1:20">
      <c r="A115" s="16" t="s">
        <v>0</v>
      </c>
      <c r="B115" s="17"/>
      <c r="C115" s="17"/>
      <c r="D115" s="18">
        <v>3</v>
      </c>
      <c r="E115" s="19">
        <v>8</v>
      </c>
      <c r="F115" s="20">
        <v>24</v>
      </c>
      <c r="G115" s="70">
        <v>46</v>
      </c>
      <c r="H115" s="20">
        <v>72</v>
      </c>
      <c r="I115" s="19">
        <v>52</v>
      </c>
      <c r="J115" s="19">
        <v>126</v>
      </c>
      <c r="K115" s="21">
        <v>331</v>
      </c>
      <c r="M115" s="16" t="s">
        <v>0</v>
      </c>
      <c r="N115" s="17"/>
      <c r="O115" s="17"/>
      <c r="P115" s="81">
        <f>SUM(Tabla474[[#This Row],[Totalmente en desacuerdo]:[En desacuerdo]])</f>
        <v>35</v>
      </c>
      <c r="Q115" s="81">
        <f>Tabla474[[#This Row],[Neutro]]</f>
        <v>46</v>
      </c>
      <c r="R115" s="81">
        <f>SUM(Tabla474[[#This Row],[De acuerdo]:[Totalmente de acuerdo]])</f>
        <v>250</v>
      </c>
      <c r="S115" s="81">
        <f t="shared" si="3"/>
        <v>331</v>
      </c>
    </row>
    <row r="116" spans="1:20">
      <c r="A116" s="4"/>
      <c r="B116" s="4"/>
      <c r="C116" s="4"/>
      <c r="D116" s="4"/>
      <c r="E116" s="4"/>
      <c r="F116" s="4"/>
      <c r="G116" s="29"/>
      <c r="H116" s="4"/>
      <c r="I116" s="4"/>
      <c r="J116" s="4"/>
      <c r="K116" s="4"/>
      <c r="M116" s="4"/>
      <c r="N116" s="4"/>
      <c r="O116" s="4"/>
    </row>
    <row r="117" spans="1:20">
      <c r="A117" s="91" t="s">
        <v>39</v>
      </c>
      <c r="B117" s="92"/>
      <c r="C117" s="93"/>
      <c r="D117" s="92"/>
      <c r="E117" s="92"/>
      <c r="F117" s="92"/>
      <c r="G117" s="92"/>
      <c r="H117" s="92"/>
      <c r="I117" s="92"/>
      <c r="J117" s="92"/>
      <c r="K117" s="94"/>
    </row>
    <row r="118" spans="1:20">
      <c r="A118" s="7" t="s">
        <v>2</v>
      </c>
      <c r="B118" s="4"/>
      <c r="C118" s="4"/>
      <c r="D118" s="4"/>
      <c r="E118" s="4"/>
      <c r="F118" s="4"/>
      <c r="G118" s="29"/>
      <c r="H118" s="4"/>
      <c r="I118" s="4"/>
      <c r="J118" s="4"/>
      <c r="K118" s="4"/>
      <c r="M118" s="7" t="s">
        <v>2</v>
      </c>
      <c r="N118" s="4"/>
      <c r="O118" s="4"/>
    </row>
    <row r="119" spans="1:20" ht="36" customHeight="1">
      <c r="A119" s="55"/>
      <c r="B119" s="56"/>
      <c r="C119" s="8"/>
      <c r="D119" s="98" t="s">
        <v>150</v>
      </c>
      <c r="E119" s="99"/>
      <c r="F119" s="100"/>
      <c r="G119" s="99"/>
      <c r="H119" s="100"/>
      <c r="I119" s="99"/>
      <c r="J119" s="99"/>
      <c r="K119" s="4"/>
      <c r="M119" s="55"/>
      <c r="N119" s="104" t="s">
        <v>40</v>
      </c>
      <c r="O119" s="105"/>
      <c r="P119" s="106"/>
      <c r="Q119" s="105"/>
      <c r="R119" s="106"/>
      <c r="S119" s="105"/>
      <c r="T119" s="105"/>
    </row>
    <row r="120" spans="1:20" ht="36.75">
      <c r="A120" s="57" t="s">
        <v>91</v>
      </c>
      <c r="B120" s="58" t="s">
        <v>92</v>
      </c>
      <c r="C120" s="75" t="s">
        <v>85</v>
      </c>
      <c r="D120" s="3" t="s">
        <v>4</v>
      </c>
      <c r="E120" s="2" t="s">
        <v>5</v>
      </c>
      <c r="F120" s="1" t="s">
        <v>6</v>
      </c>
      <c r="G120" s="67" t="s">
        <v>7</v>
      </c>
      <c r="H120" s="1" t="s">
        <v>8</v>
      </c>
      <c r="I120" s="2" t="s">
        <v>9</v>
      </c>
      <c r="J120" s="2" t="s">
        <v>10</v>
      </c>
      <c r="K120" s="53" t="s">
        <v>0</v>
      </c>
      <c r="M120" s="57" t="s">
        <v>91</v>
      </c>
      <c r="N120" s="58" t="s">
        <v>92</v>
      </c>
      <c r="O120" s="75" t="s">
        <v>85</v>
      </c>
      <c r="P120" s="81" t="s">
        <v>97</v>
      </c>
      <c r="Q120" s="81" t="s">
        <v>98</v>
      </c>
      <c r="R120" s="81" t="s">
        <v>99</v>
      </c>
      <c r="S120" s="81" t="s">
        <v>0</v>
      </c>
    </row>
    <row r="121" spans="1:20" ht="24">
      <c r="A121" s="54" t="s">
        <v>11</v>
      </c>
      <c r="B121" s="9" t="s">
        <v>12</v>
      </c>
      <c r="C121" s="76" t="s">
        <v>88</v>
      </c>
      <c r="D121" s="10">
        <v>0</v>
      </c>
      <c r="E121" s="5">
        <v>3</v>
      </c>
      <c r="F121" s="11">
        <v>4</v>
      </c>
      <c r="G121" s="68">
        <v>3</v>
      </c>
      <c r="H121" s="11">
        <v>5</v>
      </c>
      <c r="I121" s="5">
        <v>12</v>
      </c>
      <c r="J121" s="5">
        <v>1</v>
      </c>
      <c r="K121" s="12">
        <v>28</v>
      </c>
      <c r="M121" s="54" t="s">
        <v>11</v>
      </c>
      <c r="N121" s="9" t="s">
        <v>12</v>
      </c>
      <c r="O121" s="76" t="s">
        <v>88</v>
      </c>
      <c r="P121" s="81">
        <f>SUM(Tabla575[[#This Row],[Totalmente en desacuerdo]:[En desacuerdo]])</f>
        <v>7</v>
      </c>
      <c r="Q121" s="81">
        <f>Tabla575[[#This Row],[Neutro]]</f>
        <v>3</v>
      </c>
      <c r="R121" s="81">
        <f>SUM(Tabla575[[#This Row],[De acuerdo]:[Totalmente de acuerdo]])</f>
        <v>18</v>
      </c>
      <c r="S121" s="81">
        <f>SUM(P121:R121)</f>
        <v>28</v>
      </c>
    </row>
    <row r="122" spans="1:20">
      <c r="A122" s="51"/>
      <c r="B122" s="52" t="s">
        <v>13</v>
      </c>
      <c r="C122" s="76" t="s">
        <v>88</v>
      </c>
      <c r="D122" s="13">
        <v>0</v>
      </c>
      <c r="E122" s="6">
        <v>0</v>
      </c>
      <c r="F122" s="14">
        <v>1</v>
      </c>
      <c r="G122" s="69">
        <v>3</v>
      </c>
      <c r="H122" s="14">
        <v>3</v>
      </c>
      <c r="I122" s="6">
        <v>1</v>
      </c>
      <c r="J122" s="6">
        <v>0</v>
      </c>
      <c r="K122" s="15">
        <v>8</v>
      </c>
      <c r="M122" s="51"/>
      <c r="N122" s="52" t="s">
        <v>13</v>
      </c>
      <c r="O122" s="76" t="s">
        <v>88</v>
      </c>
      <c r="P122" s="81">
        <f>SUM(Tabla575[[#This Row],[Totalmente en desacuerdo]:[En desacuerdo]])</f>
        <v>1</v>
      </c>
      <c r="Q122" s="81">
        <f>Tabla575[[#This Row],[Neutro]]</f>
        <v>3</v>
      </c>
      <c r="R122" s="81">
        <f>SUM(Tabla575[[#This Row],[De acuerdo]:[Totalmente de acuerdo]])</f>
        <v>4</v>
      </c>
      <c r="S122" s="81">
        <f t="shared" ref="S122:S143" si="4">SUM(P122:R122)</f>
        <v>8</v>
      </c>
    </row>
    <row r="123" spans="1:20">
      <c r="A123" s="51"/>
      <c r="B123" s="52" t="s">
        <v>14</v>
      </c>
      <c r="C123" s="76" t="s">
        <v>88</v>
      </c>
      <c r="D123" s="13">
        <v>0</v>
      </c>
      <c r="E123" s="6">
        <v>1</v>
      </c>
      <c r="F123" s="14">
        <v>3</v>
      </c>
      <c r="G123" s="69">
        <v>3</v>
      </c>
      <c r="H123" s="14">
        <v>3</v>
      </c>
      <c r="I123" s="6">
        <v>3</v>
      </c>
      <c r="J123" s="6">
        <v>0</v>
      </c>
      <c r="K123" s="15">
        <v>13</v>
      </c>
      <c r="M123" s="51"/>
      <c r="N123" s="52" t="s">
        <v>14</v>
      </c>
      <c r="O123" s="76" t="s">
        <v>88</v>
      </c>
      <c r="P123" s="81">
        <f>SUM(Tabla575[[#This Row],[Totalmente en desacuerdo]:[En desacuerdo]])</f>
        <v>4</v>
      </c>
      <c r="Q123" s="81">
        <f>Tabla575[[#This Row],[Neutro]]</f>
        <v>3</v>
      </c>
      <c r="R123" s="81">
        <f>SUM(Tabla575[[#This Row],[De acuerdo]:[Totalmente de acuerdo]])</f>
        <v>6</v>
      </c>
      <c r="S123" s="81">
        <f t="shared" si="4"/>
        <v>13</v>
      </c>
    </row>
    <row r="124" spans="1:20">
      <c r="A124" s="51"/>
      <c r="B124" s="52" t="s">
        <v>15</v>
      </c>
      <c r="C124" s="76" t="s">
        <v>88</v>
      </c>
      <c r="D124" s="13">
        <v>0</v>
      </c>
      <c r="E124" s="6">
        <v>0</v>
      </c>
      <c r="F124" s="14">
        <v>1</v>
      </c>
      <c r="G124" s="69">
        <v>0</v>
      </c>
      <c r="H124" s="14">
        <v>4</v>
      </c>
      <c r="I124" s="6">
        <v>1</v>
      </c>
      <c r="J124" s="6">
        <v>0</v>
      </c>
      <c r="K124" s="15">
        <v>6</v>
      </c>
      <c r="M124" s="51"/>
      <c r="N124" s="52" t="s">
        <v>15</v>
      </c>
      <c r="O124" s="76" t="s">
        <v>88</v>
      </c>
      <c r="P124" s="81">
        <f>SUM(Tabla575[[#This Row],[Totalmente en desacuerdo]:[En desacuerdo]])</f>
        <v>1</v>
      </c>
      <c r="Q124" s="81">
        <f>Tabla575[[#This Row],[Neutro]]</f>
        <v>0</v>
      </c>
      <c r="R124" s="81">
        <f>SUM(Tabla575[[#This Row],[De acuerdo]:[Totalmente de acuerdo]])</f>
        <v>5</v>
      </c>
      <c r="S124" s="81">
        <f t="shared" si="4"/>
        <v>6</v>
      </c>
    </row>
    <row r="125" spans="1:20">
      <c r="A125" s="51"/>
      <c r="B125" s="52" t="s">
        <v>16</v>
      </c>
      <c r="C125" s="76" t="s">
        <v>88</v>
      </c>
      <c r="D125" s="13">
        <v>0</v>
      </c>
      <c r="E125" s="6">
        <v>1</v>
      </c>
      <c r="F125" s="14">
        <v>2</v>
      </c>
      <c r="G125" s="69">
        <v>2</v>
      </c>
      <c r="H125" s="14">
        <v>3</v>
      </c>
      <c r="I125" s="6">
        <v>1</v>
      </c>
      <c r="J125" s="6">
        <v>2</v>
      </c>
      <c r="K125" s="15">
        <v>11</v>
      </c>
      <c r="M125" s="51"/>
      <c r="N125" s="52" t="s">
        <v>16</v>
      </c>
      <c r="O125" s="76" t="s">
        <v>88</v>
      </c>
      <c r="P125" s="81">
        <f>SUM(Tabla575[[#This Row],[Totalmente en desacuerdo]:[En desacuerdo]])</f>
        <v>3</v>
      </c>
      <c r="Q125" s="81">
        <f>Tabla575[[#This Row],[Neutro]]</f>
        <v>2</v>
      </c>
      <c r="R125" s="81">
        <f>SUM(Tabla575[[#This Row],[De acuerdo]:[Totalmente de acuerdo]])</f>
        <v>6</v>
      </c>
      <c r="S125" s="81">
        <f t="shared" si="4"/>
        <v>11</v>
      </c>
    </row>
    <row r="126" spans="1:20">
      <c r="A126" s="51"/>
      <c r="B126" s="52" t="s">
        <v>17</v>
      </c>
      <c r="C126" s="76" t="s">
        <v>88</v>
      </c>
      <c r="D126" s="13">
        <v>0</v>
      </c>
      <c r="E126" s="6">
        <v>0</v>
      </c>
      <c r="F126" s="14">
        <v>0</v>
      </c>
      <c r="G126" s="69">
        <v>1</v>
      </c>
      <c r="H126" s="14">
        <v>3</v>
      </c>
      <c r="I126" s="6">
        <v>4</v>
      </c>
      <c r="J126" s="6">
        <v>2</v>
      </c>
      <c r="K126" s="15">
        <v>10</v>
      </c>
      <c r="M126" s="51"/>
      <c r="N126" s="52" t="s">
        <v>17</v>
      </c>
      <c r="O126" s="76" t="s">
        <v>88</v>
      </c>
      <c r="P126" s="81">
        <f>SUM(Tabla575[[#This Row],[Totalmente en desacuerdo]:[En desacuerdo]])</f>
        <v>0</v>
      </c>
      <c r="Q126" s="81">
        <f>Tabla575[[#This Row],[Neutro]]</f>
        <v>1</v>
      </c>
      <c r="R126" s="81">
        <f>SUM(Tabla575[[#This Row],[De acuerdo]:[Totalmente de acuerdo]])</f>
        <v>9</v>
      </c>
      <c r="S126" s="81">
        <f t="shared" si="4"/>
        <v>10</v>
      </c>
    </row>
    <row r="127" spans="1:20">
      <c r="A127" s="51"/>
      <c r="B127" s="52" t="s">
        <v>18</v>
      </c>
      <c r="C127" s="76" t="s">
        <v>88</v>
      </c>
      <c r="D127" s="13">
        <v>2</v>
      </c>
      <c r="E127" s="6">
        <v>0</v>
      </c>
      <c r="F127" s="14">
        <v>2</v>
      </c>
      <c r="G127" s="69">
        <v>4</v>
      </c>
      <c r="H127" s="14">
        <v>6</v>
      </c>
      <c r="I127" s="6">
        <v>1</v>
      </c>
      <c r="J127" s="6">
        <v>0</v>
      </c>
      <c r="K127" s="15">
        <v>15</v>
      </c>
      <c r="M127" s="51"/>
      <c r="N127" s="52" t="s">
        <v>18</v>
      </c>
      <c r="O127" s="76" t="s">
        <v>88</v>
      </c>
      <c r="P127" s="81">
        <f>SUM(Tabla575[[#This Row],[Totalmente en desacuerdo]:[En desacuerdo]])</f>
        <v>4</v>
      </c>
      <c r="Q127" s="81">
        <f>Tabla575[[#This Row],[Neutro]]</f>
        <v>4</v>
      </c>
      <c r="R127" s="81">
        <f>SUM(Tabla575[[#This Row],[De acuerdo]:[Totalmente de acuerdo]])</f>
        <v>7</v>
      </c>
      <c r="S127" s="81">
        <f t="shared" si="4"/>
        <v>15</v>
      </c>
    </row>
    <row r="128" spans="1:20">
      <c r="A128" s="51"/>
      <c r="B128" s="52" t="s">
        <v>19</v>
      </c>
      <c r="C128" s="76" t="s">
        <v>88</v>
      </c>
      <c r="D128" s="13">
        <v>0</v>
      </c>
      <c r="E128" s="6">
        <v>1</v>
      </c>
      <c r="F128" s="14">
        <v>1</v>
      </c>
      <c r="G128" s="69">
        <v>0</v>
      </c>
      <c r="H128" s="14">
        <v>6</v>
      </c>
      <c r="I128" s="6">
        <v>0</v>
      </c>
      <c r="J128" s="6">
        <v>1</v>
      </c>
      <c r="K128" s="15">
        <v>9</v>
      </c>
      <c r="M128" s="51"/>
      <c r="N128" s="52" t="s">
        <v>19</v>
      </c>
      <c r="O128" s="76" t="s">
        <v>88</v>
      </c>
      <c r="P128" s="81">
        <f>SUM(Tabla575[[#This Row],[Totalmente en desacuerdo]:[En desacuerdo]])</f>
        <v>2</v>
      </c>
      <c r="Q128" s="81">
        <f>Tabla575[[#This Row],[Neutro]]</f>
        <v>0</v>
      </c>
      <c r="R128" s="81">
        <f>SUM(Tabla575[[#This Row],[De acuerdo]:[Totalmente de acuerdo]])</f>
        <v>7</v>
      </c>
      <c r="S128" s="81">
        <f t="shared" si="4"/>
        <v>9</v>
      </c>
    </row>
    <row r="129" spans="1:19">
      <c r="A129" s="51"/>
      <c r="B129" s="52" t="s">
        <v>20</v>
      </c>
      <c r="C129" s="76" t="s">
        <v>88</v>
      </c>
      <c r="D129" s="13">
        <v>1</v>
      </c>
      <c r="E129" s="6">
        <v>0</v>
      </c>
      <c r="F129" s="14">
        <v>3</v>
      </c>
      <c r="G129" s="69">
        <v>0</v>
      </c>
      <c r="H129" s="14">
        <v>7</v>
      </c>
      <c r="I129" s="6">
        <v>2</v>
      </c>
      <c r="J129" s="6">
        <v>0</v>
      </c>
      <c r="K129" s="15">
        <v>13</v>
      </c>
      <c r="M129" s="51"/>
      <c r="N129" s="52" t="s">
        <v>20</v>
      </c>
      <c r="O129" s="76" t="s">
        <v>88</v>
      </c>
      <c r="P129" s="81">
        <f>SUM(Tabla575[[#This Row],[Totalmente en desacuerdo]:[En desacuerdo]])</f>
        <v>4</v>
      </c>
      <c r="Q129" s="81">
        <f>Tabla575[[#This Row],[Neutro]]</f>
        <v>0</v>
      </c>
      <c r="R129" s="81">
        <f>SUM(Tabla575[[#This Row],[De acuerdo]:[Totalmente de acuerdo]])</f>
        <v>9</v>
      </c>
      <c r="S129" s="81">
        <f t="shared" si="4"/>
        <v>13</v>
      </c>
    </row>
    <row r="130" spans="1:19">
      <c r="A130" s="51"/>
      <c r="B130" s="52" t="s">
        <v>21</v>
      </c>
      <c r="C130" s="77" t="s">
        <v>86</v>
      </c>
      <c r="D130" s="13">
        <v>0</v>
      </c>
      <c r="E130" s="6">
        <v>1</v>
      </c>
      <c r="F130" s="14">
        <v>1</v>
      </c>
      <c r="G130" s="69">
        <v>4</v>
      </c>
      <c r="H130" s="14">
        <v>2</v>
      </c>
      <c r="I130" s="6">
        <v>1</v>
      </c>
      <c r="J130" s="6">
        <v>7</v>
      </c>
      <c r="K130" s="15">
        <v>16</v>
      </c>
      <c r="M130" s="51"/>
      <c r="N130" s="52" t="s">
        <v>21</v>
      </c>
      <c r="O130" s="77" t="s">
        <v>86</v>
      </c>
      <c r="P130" s="81">
        <f>SUM(Tabla575[[#This Row],[Totalmente en desacuerdo]:[En desacuerdo]])</f>
        <v>2</v>
      </c>
      <c r="Q130" s="81">
        <f>Tabla575[[#This Row],[Neutro]]</f>
        <v>4</v>
      </c>
      <c r="R130" s="81">
        <f>SUM(Tabla575[[#This Row],[De acuerdo]:[Totalmente de acuerdo]])</f>
        <v>10</v>
      </c>
      <c r="S130" s="81">
        <f t="shared" si="4"/>
        <v>16</v>
      </c>
    </row>
    <row r="131" spans="1:19">
      <c r="A131" s="51"/>
      <c r="B131" s="52" t="s">
        <v>22</v>
      </c>
      <c r="C131" s="77" t="s">
        <v>86</v>
      </c>
      <c r="D131" s="13">
        <v>3</v>
      </c>
      <c r="E131" s="6">
        <v>5</v>
      </c>
      <c r="F131" s="14">
        <v>0</v>
      </c>
      <c r="G131" s="69">
        <v>7</v>
      </c>
      <c r="H131" s="14">
        <v>2</v>
      </c>
      <c r="I131" s="6">
        <v>2</v>
      </c>
      <c r="J131" s="6">
        <v>5</v>
      </c>
      <c r="K131" s="15">
        <v>24</v>
      </c>
      <c r="M131" s="51"/>
      <c r="N131" s="52" t="s">
        <v>22</v>
      </c>
      <c r="O131" s="77" t="s">
        <v>86</v>
      </c>
      <c r="P131" s="81">
        <f>SUM(Tabla575[[#This Row],[Totalmente en desacuerdo]:[En desacuerdo]])</f>
        <v>8</v>
      </c>
      <c r="Q131" s="81">
        <f>Tabla575[[#This Row],[Neutro]]</f>
        <v>7</v>
      </c>
      <c r="R131" s="81">
        <f>SUM(Tabla575[[#This Row],[De acuerdo]:[Totalmente de acuerdo]])</f>
        <v>9</v>
      </c>
      <c r="S131" s="81">
        <f t="shared" si="4"/>
        <v>24</v>
      </c>
    </row>
    <row r="132" spans="1:19">
      <c r="A132" s="51"/>
      <c r="B132" s="52" t="s">
        <v>23</v>
      </c>
      <c r="C132" s="77" t="s">
        <v>86</v>
      </c>
      <c r="D132" s="13">
        <v>0</v>
      </c>
      <c r="E132" s="6">
        <v>0</v>
      </c>
      <c r="F132" s="14">
        <v>3</v>
      </c>
      <c r="G132" s="69">
        <v>5</v>
      </c>
      <c r="H132" s="14">
        <v>2</v>
      </c>
      <c r="I132" s="6">
        <v>3</v>
      </c>
      <c r="J132" s="6">
        <v>8</v>
      </c>
      <c r="K132" s="15">
        <v>21</v>
      </c>
      <c r="M132" s="51"/>
      <c r="N132" s="52" t="s">
        <v>23</v>
      </c>
      <c r="O132" s="77" t="s">
        <v>86</v>
      </c>
      <c r="P132" s="81">
        <f>SUM(Tabla575[[#This Row],[Totalmente en desacuerdo]:[En desacuerdo]])</f>
        <v>3</v>
      </c>
      <c r="Q132" s="81">
        <f>Tabla575[[#This Row],[Neutro]]</f>
        <v>5</v>
      </c>
      <c r="R132" s="81">
        <f>SUM(Tabla575[[#This Row],[De acuerdo]:[Totalmente de acuerdo]])</f>
        <v>13</v>
      </c>
      <c r="S132" s="81">
        <f t="shared" si="4"/>
        <v>21</v>
      </c>
    </row>
    <row r="133" spans="1:19">
      <c r="A133" s="51"/>
      <c r="B133" s="52" t="s">
        <v>24</v>
      </c>
      <c r="C133" s="77" t="s">
        <v>86</v>
      </c>
      <c r="D133" s="13">
        <v>0</v>
      </c>
      <c r="E133" s="6">
        <v>1</v>
      </c>
      <c r="F133" s="14">
        <v>0</v>
      </c>
      <c r="G133" s="69">
        <v>6</v>
      </c>
      <c r="H133" s="14">
        <v>5</v>
      </c>
      <c r="I133" s="6">
        <v>1</v>
      </c>
      <c r="J133" s="6">
        <v>4</v>
      </c>
      <c r="K133" s="15">
        <v>17</v>
      </c>
      <c r="M133" s="51"/>
      <c r="N133" s="52" t="s">
        <v>24</v>
      </c>
      <c r="O133" s="77" t="s">
        <v>86</v>
      </c>
      <c r="P133" s="81">
        <f>SUM(Tabla575[[#This Row],[Totalmente en desacuerdo]:[En desacuerdo]])</f>
        <v>1</v>
      </c>
      <c r="Q133" s="81">
        <f>Tabla575[[#This Row],[Neutro]]</f>
        <v>6</v>
      </c>
      <c r="R133" s="81">
        <f>SUM(Tabla575[[#This Row],[De acuerdo]:[Totalmente de acuerdo]])</f>
        <v>10</v>
      </c>
      <c r="S133" s="81">
        <f t="shared" si="4"/>
        <v>17</v>
      </c>
    </row>
    <row r="134" spans="1:19" ht="24">
      <c r="A134" s="51"/>
      <c r="B134" s="52" t="s">
        <v>25</v>
      </c>
      <c r="C134" s="77" t="s">
        <v>86</v>
      </c>
      <c r="D134" s="13">
        <v>3</v>
      </c>
      <c r="E134" s="6">
        <v>1</v>
      </c>
      <c r="F134" s="14">
        <v>5</v>
      </c>
      <c r="G134" s="69">
        <v>2</v>
      </c>
      <c r="H134" s="14">
        <v>1</v>
      </c>
      <c r="I134" s="6">
        <v>0</v>
      </c>
      <c r="J134" s="6">
        <v>0</v>
      </c>
      <c r="K134" s="15">
        <v>12</v>
      </c>
      <c r="M134" s="51"/>
      <c r="N134" s="52" t="s">
        <v>25</v>
      </c>
      <c r="O134" s="77" t="s">
        <v>86</v>
      </c>
      <c r="P134" s="81">
        <f>SUM(Tabla575[[#This Row],[Totalmente en desacuerdo]:[En desacuerdo]])</f>
        <v>9</v>
      </c>
      <c r="Q134" s="81">
        <f>Tabla575[[#This Row],[Neutro]]</f>
        <v>2</v>
      </c>
      <c r="R134" s="81">
        <f>SUM(Tabla575[[#This Row],[De acuerdo]:[Totalmente de acuerdo]])</f>
        <v>1</v>
      </c>
      <c r="S134" s="81">
        <f t="shared" si="4"/>
        <v>12</v>
      </c>
    </row>
    <row r="135" spans="1:19">
      <c r="A135" s="51"/>
      <c r="B135" s="52" t="s">
        <v>26</v>
      </c>
      <c r="C135" s="77" t="s">
        <v>86</v>
      </c>
      <c r="D135" s="13">
        <v>2</v>
      </c>
      <c r="E135" s="6">
        <v>1</v>
      </c>
      <c r="F135" s="14">
        <v>0</v>
      </c>
      <c r="G135" s="69">
        <v>4</v>
      </c>
      <c r="H135" s="14">
        <v>10</v>
      </c>
      <c r="I135" s="6">
        <v>2</v>
      </c>
      <c r="J135" s="6">
        <v>10</v>
      </c>
      <c r="K135" s="15">
        <v>29</v>
      </c>
      <c r="M135" s="51"/>
      <c r="N135" s="52" t="s">
        <v>26</v>
      </c>
      <c r="O135" s="77" t="s">
        <v>86</v>
      </c>
      <c r="P135" s="81">
        <f>SUM(Tabla575[[#This Row],[Totalmente en desacuerdo]:[En desacuerdo]])</f>
        <v>3</v>
      </c>
      <c r="Q135" s="81">
        <f>Tabla575[[#This Row],[Neutro]]</f>
        <v>4</v>
      </c>
      <c r="R135" s="81">
        <f>SUM(Tabla575[[#This Row],[De acuerdo]:[Totalmente de acuerdo]])</f>
        <v>22</v>
      </c>
      <c r="S135" s="81">
        <f t="shared" si="4"/>
        <v>29</v>
      </c>
    </row>
    <row r="136" spans="1:19" ht="24">
      <c r="A136" s="51"/>
      <c r="B136" s="52" t="s">
        <v>27</v>
      </c>
      <c r="C136" s="76" t="s">
        <v>87</v>
      </c>
      <c r="D136" s="13">
        <v>0</v>
      </c>
      <c r="E136" s="6">
        <v>0</v>
      </c>
      <c r="F136" s="14">
        <v>0</v>
      </c>
      <c r="G136" s="69">
        <v>0</v>
      </c>
      <c r="H136" s="14">
        <v>2</v>
      </c>
      <c r="I136" s="6">
        <v>3</v>
      </c>
      <c r="J136" s="6">
        <v>7</v>
      </c>
      <c r="K136" s="15">
        <v>12</v>
      </c>
      <c r="M136" s="51"/>
      <c r="N136" s="52" t="s">
        <v>27</v>
      </c>
      <c r="O136" s="76" t="s">
        <v>87</v>
      </c>
      <c r="P136" s="81">
        <f>SUM(Tabla575[[#This Row],[Totalmente en desacuerdo]:[En desacuerdo]])</f>
        <v>0</v>
      </c>
      <c r="Q136" s="81">
        <f>Tabla575[[#This Row],[Neutro]]</f>
        <v>0</v>
      </c>
      <c r="R136" s="81">
        <f>SUM(Tabla575[[#This Row],[De acuerdo]:[Totalmente de acuerdo]])</f>
        <v>12</v>
      </c>
      <c r="S136" s="81">
        <f t="shared" si="4"/>
        <v>12</v>
      </c>
    </row>
    <row r="137" spans="1:19" ht="24">
      <c r="A137" s="51"/>
      <c r="B137" s="52" t="s">
        <v>28</v>
      </c>
      <c r="C137" s="76" t="s">
        <v>87</v>
      </c>
      <c r="D137" s="13">
        <v>1</v>
      </c>
      <c r="E137" s="6">
        <v>0</v>
      </c>
      <c r="F137" s="14">
        <v>0</v>
      </c>
      <c r="G137" s="69">
        <v>2</v>
      </c>
      <c r="H137" s="14">
        <v>1</v>
      </c>
      <c r="I137" s="6">
        <v>2</v>
      </c>
      <c r="J137" s="6">
        <v>14</v>
      </c>
      <c r="K137" s="15">
        <v>20</v>
      </c>
      <c r="M137" s="51"/>
      <c r="N137" s="52" t="s">
        <v>28</v>
      </c>
      <c r="O137" s="76" t="s">
        <v>87</v>
      </c>
      <c r="P137" s="81">
        <f>SUM(Tabla575[[#This Row],[Totalmente en desacuerdo]:[En desacuerdo]])</f>
        <v>1</v>
      </c>
      <c r="Q137" s="81">
        <f>Tabla575[[#This Row],[Neutro]]</f>
        <v>2</v>
      </c>
      <c r="R137" s="81">
        <f>SUM(Tabla575[[#This Row],[De acuerdo]:[Totalmente de acuerdo]])</f>
        <v>17</v>
      </c>
      <c r="S137" s="81">
        <f t="shared" si="4"/>
        <v>20</v>
      </c>
    </row>
    <row r="138" spans="1:19" ht="24">
      <c r="A138" s="51"/>
      <c r="B138" s="52" t="s">
        <v>16</v>
      </c>
      <c r="C138" s="76" t="s">
        <v>87</v>
      </c>
      <c r="D138" s="13">
        <v>0</v>
      </c>
      <c r="E138" s="6">
        <v>0</v>
      </c>
      <c r="F138" s="14">
        <v>0</v>
      </c>
      <c r="G138" s="69">
        <v>1</v>
      </c>
      <c r="H138" s="14">
        <v>1</v>
      </c>
      <c r="I138" s="6">
        <v>2</v>
      </c>
      <c r="J138" s="6">
        <v>7</v>
      </c>
      <c r="K138" s="15">
        <v>11</v>
      </c>
      <c r="M138" s="51"/>
      <c r="N138" s="52" t="s">
        <v>16</v>
      </c>
      <c r="O138" s="76" t="s">
        <v>87</v>
      </c>
      <c r="P138" s="81">
        <f>SUM(Tabla575[[#This Row],[Totalmente en desacuerdo]:[En desacuerdo]])</f>
        <v>0</v>
      </c>
      <c r="Q138" s="81">
        <f>Tabla575[[#This Row],[Neutro]]</f>
        <v>1</v>
      </c>
      <c r="R138" s="81">
        <f>SUM(Tabla575[[#This Row],[De acuerdo]:[Totalmente de acuerdo]])</f>
        <v>10</v>
      </c>
      <c r="S138" s="81">
        <f t="shared" si="4"/>
        <v>11</v>
      </c>
    </row>
    <row r="139" spans="1:19">
      <c r="A139" s="51"/>
      <c r="B139" s="52" t="s">
        <v>29</v>
      </c>
      <c r="C139" s="76" t="s">
        <v>89</v>
      </c>
      <c r="D139" s="13">
        <v>1</v>
      </c>
      <c r="E139" s="6">
        <v>0</v>
      </c>
      <c r="F139" s="14">
        <v>2</v>
      </c>
      <c r="G139" s="69">
        <v>1</v>
      </c>
      <c r="H139" s="14">
        <v>3</v>
      </c>
      <c r="I139" s="6">
        <v>2</v>
      </c>
      <c r="J139" s="6">
        <v>0</v>
      </c>
      <c r="K139" s="15">
        <v>9</v>
      </c>
      <c r="M139" s="51"/>
      <c r="N139" s="52" t="s">
        <v>29</v>
      </c>
      <c r="O139" s="76" t="s">
        <v>89</v>
      </c>
      <c r="P139" s="81">
        <f>SUM(Tabla575[[#This Row],[Totalmente en desacuerdo]:[En desacuerdo]])</f>
        <v>3</v>
      </c>
      <c r="Q139" s="81">
        <f>Tabla575[[#This Row],[Neutro]]</f>
        <v>1</v>
      </c>
      <c r="R139" s="81">
        <f>SUM(Tabla575[[#This Row],[De acuerdo]:[Totalmente de acuerdo]])</f>
        <v>5</v>
      </c>
      <c r="S139" s="81">
        <f t="shared" si="4"/>
        <v>9</v>
      </c>
    </row>
    <row r="140" spans="1:19">
      <c r="A140" s="51"/>
      <c r="B140" s="52" t="s">
        <v>30</v>
      </c>
      <c r="C140" s="76" t="s">
        <v>89</v>
      </c>
      <c r="D140" s="13">
        <v>1</v>
      </c>
      <c r="E140" s="6">
        <v>1</v>
      </c>
      <c r="F140" s="14">
        <v>1</v>
      </c>
      <c r="G140" s="69">
        <v>3</v>
      </c>
      <c r="H140" s="14">
        <v>3</v>
      </c>
      <c r="I140" s="6">
        <v>1</v>
      </c>
      <c r="J140" s="6">
        <v>0</v>
      </c>
      <c r="K140" s="15">
        <v>10</v>
      </c>
      <c r="M140" s="51"/>
      <c r="N140" s="52" t="s">
        <v>30</v>
      </c>
      <c r="O140" s="76" t="s">
        <v>89</v>
      </c>
      <c r="P140" s="81">
        <f>SUM(Tabla575[[#This Row],[Totalmente en desacuerdo]:[En desacuerdo]])</f>
        <v>3</v>
      </c>
      <c r="Q140" s="81">
        <f>Tabla575[[#This Row],[Neutro]]</f>
        <v>3</v>
      </c>
      <c r="R140" s="81">
        <f>SUM(Tabla575[[#This Row],[De acuerdo]:[Totalmente de acuerdo]])</f>
        <v>4</v>
      </c>
      <c r="S140" s="81">
        <f t="shared" si="4"/>
        <v>10</v>
      </c>
    </row>
    <row r="141" spans="1:19" ht="24">
      <c r="A141" s="51"/>
      <c r="B141" s="52" t="s">
        <v>31</v>
      </c>
      <c r="C141" s="76" t="s">
        <v>89</v>
      </c>
      <c r="D141" s="13">
        <v>1</v>
      </c>
      <c r="E141" s="6">
        <v>4</v>
      </c>
      <c r="F141" s="14">
        <v>10</v>
      </c>
      <c r="G141" s="69">
        <v>4</v>
      </c>
      <c r="H141" s="14">
        <v>7</v>
      </c>
      <c r="I141" s="6">
        <v>1</v>
      </c>
      <c r="J141" s="6">
        <v>0</v>
      </c>
      <c r="K141" s="15">
        <v>27</v>
      </c>
      <c r="M141" s="51"/>
      <c r="N141" s="52" t="s">
        <v>31</v>
      </c>
      <c r="O141" s="76" t="s">
        <v>89</v>
      </c>
      <c r="P141" s="81">
        <f>SUM(Tabla575[[#This Row],[Totalmente en desacuerdo]:[En desacuerdo]])</f>
        <v>15</v>
      </c>
      <c r="Q141" s="81">
        <f>Tabla575[[#This Row],[Neutro]]</f>
        <v>4</v>
      </c>
      <c r="R141" s="81">
        <f>SUM(Tabla575[[#This Row],[De acuerdo]:[Totalmente de acuerdo]])</f>
        <v>8</v>
      </c>
      <c r="S141" s="81">
        <f t="shared" si="4"/>
        <v>27</v>
      </c>
    </row>
    <row r="142" spans="1:19">
      <c r="A142" s="51"/>
      <c r="B142" s="52" t="s">
        <v>32</v>
      </c>
      <c r="C142" s="76" t="s">
        <v>89</v>
      </c>
      <c r="D142" s="13">
        <v>0</v>
      </c>
      <c r="E142" s="6">
        <v>0</v>
      </c>
      <c r="F142" s="14">
        <v>0</v>
      </c>
      <c r="G142" s="69">
        <v>1</v>
      </c>
      <c r="H142" s="14">
        <v>5</v>
      </c>
      <c r="I142" s="6">
        <v>3</v>
      </c>
      <c r="J142" s="6">
        <v>0</v>
      </c>
      <c r="K142" s="15">
        <v>9</v>
      </c>
      <c r="M142" s="51"/>
      <c r="N142" s="52" t="s">
        <v>32</v>
      </c>
      <c r="O142" s="76" t="s">
        <v>89</v>
      </c>
      <c r="P142" s="81">
        <f>SUM(Tabla575[[#This Row],[Totalmente en desacuerdo]:[En desacuerdo]])</f>
        <v>0</v>
      </c>
      <c r="Q142" s="81">
        <f>Tabla575[[#This Row],[Neutro]]</f>
        <v>1</v>
      </c>
      <c r="R142" s="81">
        <f>SUM(Tabla575[[#This Row],[De acuerdo]:[Totalmente de acuerdo]])</f>
        <v>8</v>
      </c>
      <c r="S142" s="81">
        <f t="shared" si="4"/>
        <v>9</v>
      </c>
    </row>
    <row r="143" spans="1:19">
      <c r="A143" s="16" t="s">
        <v>0</v>
      </c>
      <c r="B143" s="17"/>
      <c r="C143" s="17"/>
      <c r="D143" s="18">
        <v>15</v>
      </c>
      <c r="E143" s="19">
        <v>20</v>
      </c>
      <c r="F143" s="20">
        <v>39</v>
      </c>
      <c r="G143" s="70">
        <v>56</v>
      </c>
      <c r="H143" s="20">
        <v>84</v>
      </c>
      <c r="I143" s="19">
        <v>48</v>
      </c>
      <c r="J143" s="19">
        <v>68</v>
      </c>
      <c r="K143" s="21">
        <v>330</v>
      </c>
      <c r="M143" s="16" t="s">
        <v>0</v>
      </c>
      <c r="N143" s="17"/>
      <c r="O143" s="17"/>
      <c r="P143" s="81">
        <f>SUM(Tabla575[[#This Row],[Totalmente en desacuerdo]:[En desacuerdo]])</f>
        <v>74</v>
      </c>
      <c r="Q143" s="81">
        <f>Tabla575[[#This Row],[Neutro]]</f>
        <v>56</v>
      </c>
      <c r="R143" s="81">
        <f>SUM(Tabla575[[#This Row],[De acuerdo]:[Totalmente de acuerdo]])</f>
        <v>200</v>
      </c>
      <c r="S143" s="81">
        <f t="shared" si="4"/>
        <v>330</v>
      </c>
    </row>
    <row r="1601" spans="12:12">
      <c r="L1601" s="47"/>
    </row>
    <row r="1602" spans="12:12">
      <c r="L1602" s="47"/>
    </row>
    <row r="1603" spans="12:12">
      <c r="L1603" s="47"/>
    </row>
    <row r="1604" spans="12:12">
      <c r="L1604" s="47"/>
    </row>
    <row r="1605" spans="12:12">
      <c r="L1605" s="47"/>
    </row>
    <row r="1606" spans="12:12">
      <c r="L1606" s="47"/>
    </row>
    <row r="1607" spans="12:12">
      <c r="L1607" s="47"/>
    </row>
    <row r="1608" spans="12:12">
      <c r="L1608" s="47"/>
    </row>
    <row r="1609" spans="12:12">
      <c r="L1609" s="47"/>
    </row>
    <row r="1610" spans="12:12">
      <c r="L1610" s="47"/>
    </row>
    <row r="1611" spans="12:12">
      <c r="L1611" s="47"/>
    </row>
    <row r="1612" spans="12:12">
      <c r="L1612" s="47"/>
    </row>
    <row r="1613" spans="12:12">
      <c r="L1613" s="47"/>
    </row>
    <row r="1614" spans="12:12">
      <c r="L1614" s="47"/>
    </row>
    <row r="1615" spans="12:12">
      <c r="L1615" s="47"/>
    </row>
    <row r="1616" spans="12:12">
      <c r="L1616" s="47"/>
    </row>
    <row r="1617" spans="12:12">
      <c r="L1617" s="47"/>
    </row>
    <row r="1618" spans="12:12">
      <c r="L1618" s="47"/>
    </row>
    <row r="1619" spans="12:12">
      <c r="L1619" s="47"/>
    </row>
    <row r="1620" spans="12:12">
      <c r="L1620" s="47"/>
    </row>
    <row r="1621" spans="12:12">
      <c r="L1621" s="47"/>
    </row>
    <row r="1622" spans="12:12">
      <c r="L1622" s="47"/>
    </row>
    <row r="1623" spans="12:12">
      <c r="L1623" s="47"/>
    </row>
    <row r="1624" spans="12:12">
      <c r="L1624" s="47"/>
    </row>
    <row r="1625" spans="12:12">
      <c r="L1625" s="47"/>
    </row>
    <row r="1626" spans="12:12">
      <c r="L1626" s="47"/>
    </row>
    <row r="1627" spans="12:12">
      <c r="L1627" s="48"/>
    </row>
    <row r="2109" spans="12:12">
      <c r="L2109" s="49">
        <v>0</v>
      </c>
    </row>
    <row r="2110" spans="12:12">
      <c r="L2110" s="50">
        <f>SUM(D2110:F2110)</f>
        <v>0</v>
      </c>
    </row>
    <row r="2111" spans="12:12">
      <c r="L2111" s="49">
        <v>0</v>
      </c>
    </row>
    <row r="2112" spans="12:12">
      <c r="L2112" s="50">
        <f>SUM(D2112:F2112)</f>
        <v>0</v>
      </c>
    </row>
    <row r="2113" spans="12:12">
      <c r="L2113" s="49">
        <v>0</v>
      </c>
    </row>
    <row r="2114" spans="12:12">
      <c r="L2114" s="50">
        <f>SUM(D2114:F2114)</f>
        <v>0</v>
      </c>
    </row>
    <row r="2115" spans="12:12">
      <c r="L2115" s="49">
        <v>0</v>
      </c>
    </row>
    <row r="2116" spans="12:12">
      <c r="L2116" s="50">
        <f>SUM(D2116:F2116)</f>
        <v>0</v>
      </c>
    </row>
    <row r="2123" spans="12:12">
      <c r="L2123" s="49">
        <v>0</v>
      </c>
    </row>
    <row r="2124" spans="12:12">
      <c r="L2124" s="50">
        <f>SUM(D2124:F2124)</f>
        <v>0</v>
      </c>
    </row>
    <row r="2125" spans="12:12">
      <c r="L2125" s="49">
        <v>0</v>
      </c>
    </row>
    <row r="2126" spans="12:12">
      <c r="L2126" s="50">
        <f>SUM(D2126:F2126)</f>
        <v>0</v>
      </c>
    </row>
    <row r="2127" spans="12:12">
      <c r="L2127" s="49">
        <v>0</v>
      </c>
    </row>
    <row r="2128" spans="12:12">
      <c r="L2128" s="50">
        <f>SUM(D2128:F2128)</f>
        <v>0</v>
      </c>
    </row>
    <row r="2129" spans="12:12">
      <c r="L2129" s="49">
        <v>0</v>
      </c>
    </row>
    <row r="2130" spans="12:12">
      <c r="L2130" s="50">
        <f>SUM(D2130:F2130)</f>
        <v>0</v>
      </c>
    </row>
    <row r="2137" spans="12:12">
      <c r="L2137" s="49">
        <v>0</v>
      </c>
    </row>
    <row r="2138" spans="12:12">
      <c r="L2138" s="50">
        <f>SUM(D2138:F2138)</f>
        <v>0</v>
      </c>
    </row>
    <row r="2139" spans="12:12">
      <c r="L2139" s="49">
        <v>0</v>
      </c>
    </row>
    <row r="2140" spans="12:12">
      <c r="L2140" s="50">
        <f>SUM(D2140:F2140)</f>
        <v>0</v>
      </c>
    </row>
    <row r="2141" spans="12:12">
      <c r="L2141" s="49">
        <v>0</v>
      </c>
    </row>
    <row r="2142" spans="12:12">
      <c r="L2142" s="50">
        <f>SUM(D2142:F2142)</f>
        <v>0</v>
      </c>
    </row>
    <row r="2143" spans="12:12">
      <c r="L2143" s="49">
        <v>0</v>
      </c>
    </row>
    <row r="2144" spans="12:12">
      <c r="L2144" s="50">
        <f>SUM(D2144:F2144)</f>
        <v>0</v>
      </c>
    </row>
    <row r="2151" spans="12:12">
      <c r="L2151" s="49">
        <v>0</v>
      </c>
    </row>
    <row r="2152" spans="12:12">
      <c r="L2152" s="50">
        <f>SUM(D2152:F2152)</f>
        <v>0</v>
      </c>
    </row>
    <row r="2153" spans="12:12">
      <c r="L2153" s="49">
        <v>0</v>
      </c>
    </row>
    <row r="2154" spans="12:12">
      <c r="L2154" s="50">
        <f>SUM(D2154:F2154)</f>
        <v>0</v>
      </c>
    </row>
    <row r="2155" spans="12:12">
      <c r="L2155" s="49">
        <v>0</v>
      </c>
    </row>
    <row r="2156" spans="12:12">
      <c r="L2156" s="50">
        <f>SUM(D2156:F2156)</f>
        <v>0</v>
      </c>
    </row>
    <row r="2157" spans="12:12">
      <c r="L2157" s="49">
        <v>0</v>
      </c>
    </row>
    <row r="2158" spans="12:12">
      <c r="L2158" s="50">
        <f>SUM(D2158:F2158)</f>
        <v>0</v>
      </c>
    </row>
    <row r="2165" spans="12:12">
      <c r="L2165" s="49">
        <v>0</v>
      </c>
    </row>
    <row r="2166" spans="12:12">
      <c r="L2166" s="50">
        <f>SUM(D2166:F2166)</f>
        <v>0</v>
      </c>
    </row>
    <row r="2167" spans="12:12">
      <c r="L2167" s="49">
        <v>0</v>
      </c>
    </row>
    <row r="2168" spans="12:12">
      <c r="L2168" s="50">
        <f>SUM(D2168:F2168)</f>
        <v>0</v>
      </c>
    </row>
    <row r="2169" spans="12:12">
      <c r="L2169" s="49">
        <v>0</v>
      </c>
    </row>
    <row r="2170" spans="12:12">
      <c r="L2170" s="50">
        <f>SUM(D2170:F2170)</f>
        <v>0</v>
      </c>
    </row>
    <row r="2171" spans="12:12">
      <c r="L2171" s="49">
        <v>0</v>
      </c>
    </row>
    <row r="2172" spans="12:12">
      <c r="L2172" s="50">
        <f>SUM(D2172:F2172)</f>
        <v>0</v>
      </c>
    </row>
    <row r="2179" spans="12:12">
      <c r="L2179" s="49">
        <v>0</v>
      </c>
    </row>
    <row r="2180" spans="12:12">
      <c r="L2180" s="50">
        <f>SUM(D2180:F2180)</f>
        <v>0</v>
      </c>
    </row>
    <row r="2181" spans="12:12">
      <c r="L2181" s="49">
        <v>0</v>
      </c>
    </row>
    <row r="2182" spans="12:12">
      <c r="L2182" s="50">
        <f>SUM(D2182:F2182)</f>
        <v>0</v>
      </c>
    </row>
    <row r="2183" spans="12:12">
      <c r="L2183" s="49">
        <v>0</v>
      </c>
    </row>
    <row r="2184" spans="12:12">
      <c r="L2184" s="50">
        <f>SUM(D2184:F2184)</f>
        <v>0</v>
      </c>
    </row>
    <row r="2185" spans="12:12">
      <c r="L2185" s="49">
        <v>0</v>
      </c>
    </row>
    <row r="2186" spans="12:12">
      <c r="L2186" s="50">
        <f>SUM(D2186:F2186)</f>
        <v>0</v>
      </c>
    </row>
    <row r="2193" spans="12:12">
      <c r="L2193" s="49">
        <v>0</v>
      </c>
    </row>
    <row r="2194" spans="12:12">
      <c r="L2194" s="50">
        <f>SUM(D2194:F2194)</f>
        <v>0</v>
      </c>
    </row>
    <row r="2195" spans="12:12">
      <c r="L2195" s="49">
        <v>0</v>
      </c>
    </row>
    <row r="2196" spans="12:12">
      <c r="L2196" s="50">
        <f>SUM(D2196:F2196)</f>
        <v>0</v>
      </c>
    </row>
    <row r="2197" spans="12:12">
      <c r="L2197" s="49">
        <v>0</v>
      </c>
    </row>
    <row r="2198" spans="12:12">
      <c r="L2198" s="50">
        <f>SUM(D2198:F2198)</f>
        <v>0</v>
      </c>
    </row>
    <row r="2199" spans="12:12">
      <c r="L2199" s="49">
        <v>0</v>
      </c>
    </row>
    <row r="2200" spans="12:12">
      <c r="L2200" s="50">
        <f>SUM(D2200:F2200)</f>
        <v>0</v>
      </c>
    </row>
    <row r="2207" spans="12:12">
      <c r="L2207" s="49">
        <v>0</v>
      </c>
    </row>
    <row r="2208" spans="12:12">
      <c r="L2208" s="50">
        <f>SUM(D2208:F2208)</f>
        <v>0</v>
      </c>
    </row>
    <row r="2209" spans="12:12">
      <c r="L2209" s="49">
        <v>0</v>
      </c>
    </row>
    <row r="2210" spans="12:12">
      <c r="L2210" s="50">
        <f>SUM(D2210:F2210)</f>
        <v>0</v>
      </c>
    </row>
    <row r="2211" spans="12:12">
      <c r="L2211" s="49">
        <v>0</v>
      </c>
    </row>
    <row r="2212" spans="12:12">
      <c r="L2212" s="50">
        <f>SUM(D2212:F2212)</f>
        <v>0</v>
      </c>
    </row>
    <row r="2213" spans="12:12">
      <c r="L2213" s="49">
        <v>0</v>
      </c>
    </row>
    <row r="2214" spans="12:12">
      <c r="L2214" s="50">
        <f>SUM(D2214:F2214)</f>
        <v>0</v>
      </c>
    </row>
    <row r="2221" spans="12:12">
      <c r="L2221" s="49">
        <v>0</v>
      </c>
    </row>
    <row r="2222" spans="12:12">
      <c r="L2222" s="50">
        <f>SUM(D2222:F2222)</f>
        <v>0</v>
      </c>
    </row>
    <row r="2223" spans="12:12">
      <c r="L2223" s="49">
        <v>0</v>
      </c>
    </row>
    <row r="2224" spans="12:12">
      <c r="L2224" s="50">
        <f>SUM(D2224:F2224)</f>
        <v>0</v>
      </c>
    </row>
    <row r="2225" spans="12:12">
      <c r="L2225" s="49">
        <v>0</v>
      </c>
    </row>
    <row r="2226" spans="12:12">
      <c r="L2226" s="50">
        <f>SUM(D2226:F2226)</f>
        <v>0</v>
      </c>
    </row>
    <row r="2227" spans="12:12">
      <c r="L2227" s="49">
        <v>0</v>
      </c>
    </row>
    <row r="2228" spans="12:12">
      <c r="L2228" s="50">
        <f>SUM(D2228:F2228)</f>
        <v>0</v>
      </c>
    </row>
    <row r="2235" spans="12:12">
      <c r="L2235" s="49">
        <v>0</v>
      </c>
    </row>
    <row r="2236" spans="12:12">
      <c r="L2236" s="50">
        <f>SUM(D2236:F2236)</f>
        <v>0</v>
      </c>
    </row>
    <row r="2237" spans="12:12">
      <c r="L2237" s="49">
        <v>0</v>
      </c>
    </row>
    <row r="2238" spans="12:12">
      <c r="L2238" s="50">
        <f>SUM(D2238:F2238)</f>
        <v>0</v>
      </c>
    </row>
    <row r="2239" spans="12:12">
      <c r="L2239" s="49">
        <v>0</v>
      </c>
    </row>
    <row r="2240" spans="12:12">
      <c r="L2240" s="50">
        <f>SUM(D2240:F2240)</f>
        <v>0</v>
      </c>
    </row>
    <row r="2241" spans="12:12">
      <c r="L2241" s="49">
        <v>0</v>
      </c>
    </row>
    <row r="2242" spans="12:12">
      <c r="L2242" s="50">
        <f>SUM(D2242:F2242)</f>
        <v>0</v>
      </c>
    </row>
    <row r="2249" spans="12:12">
      <c r="L2249" s="49">
        <v>0</v>
      </c>
    </row>
    <row r="2250" spans="12:12">
      <c r="L2250" s="50">
        <f>SUM(D2250:F2250)</f>
        <v>0</v>
      </c>
    </row>
    <row r="2251" spans="12:12">
      <c r="L2251" s="49">
        <v>0</v>
      </c>
    </row>
    <row r="2252" spans="12:12">
      <c r="L2252" s="50">
        <f>SUM(D2252:F2252)</f>
        <v>0</v>
      </c>
    </row>
    <row r="2253" spans="12:12">
      <c r="L2253" s="49">
        <v>0</v>
      </c>
    </row>
    <row r="2254" spans="12:12">
      <c r="L2254" s="50">
        <f>SUM(D2254:F2254)</f>
        <v>0</v>
      </c>
    </row>
    <row r="2255" spans="12:12">
      <c r="L2255" s="49">
        <v>0</v>
      </c>
    </row>
    <row r="2256" spans="12:12">
      <c r="L2256" s="50">
        <f>SUM(D2256:F2256)</f>
        <v>0</v>
      </c>
    </row>
    <row r="2263" spans="12:12">
      <c r="L2263" s="49">
        <v>0</v>
      </c>
    </row>
    <row r="2264" spans="12:12">
      <c r="L2264" s="50">
        <f>SUM(D2264:F2264)</f>
        <v>0</v>
      </c>
    </row>
    <row r="2265" spans="12:12">
      <c r="L2265" s="49">
        <v>0</v>
      </c>
    </row>
    <row r="2266" spans="12:12">
      <c r="L2266" s="50">
        <f>SUM(D2266:F2266)</f>
        <v>0</v>
      </c>
    </row>
    <row r="2267" spans="12:12">
      <c r="L2267" s="49">
        <v>0</v>
      </c>
    </row>
    <row r="2268" spans="12:12">
      <c r="L2268" s="50">
        <f>SUM(D2268:F2268)</f>
        <v>0</v>
      </c>
    </row>
    <row r="2269" spans="12:12">
      <c r="L2269" s="49">
        <v>0</v>
      </c>
    </row>
    <row r="2270" spans="12:12">
      <c r="L2270" s="50">
        <f>SUM(D2270:F2270)</f>
        <v>0</v>
      </c>
    </row>
    <row r="2277" spans="12:12">
      <c r="L2277" s="49">
        <v>0</v>
      </c>
    </row>
    <row r="2278" spans="12:12">
      <c r="L2278" s="50">
        <f>SUM(D2278:F2278)</f>
        <v>0</v>
      </c>
    </row>
    <row r="2279" spans="12:12">
      <c r="L2279" s="49">
        <v>0</v>
      </c>
    </row>
    <row r="2280" spans="12:12">
      <c r="L2280" s="50">
        <f>SUM(D2280:F2280)</f>
        <v>0</v>
      </c>
    </row>
    <row r="2281" spans="12:12">
      <c r="L2281" s="49">
        <v>0</v>
      </c>
    </row>
    <row r="2282" spans="12:12">
      <c r="L2282" s="50">
        <f>SUM(D2282:F2282)</f>
        <v>0</v>
      </c>
    </row>
    <row r="2283" spans="12:12">
      <c r="L2283" s="49">
        <v>0</v>
      </c>
    </row>
    <row r="2284" spans="12:12">
      <c r="L2284" s="50">
        <f>SUM(D2284:F2284)</f>
        <v>0</v>
      </c>
    </row>
    <row r="2291" spans="12:12">
      <c r="L2291" s="49">
        <v>0</v>
      </c>
    </row>
    <row r="2292" spans="12:12">
      <c r="L2292" s="50">
        <f>SUM(D2292:F2292)</f>
        <v>0</v>
      </c>
    </row>
    <row r="2293" spans="12:12">
      <c r="L2293" s="49">
        <v>0</v>
      </c>
    </row>
    <row r="2294" spans="12:12">
      <c r="L2294" s="50">
        <f>SUM(D2294:F2294)</f>
        <v>0</v>
      </c>
    </row>
    <row r="2295" spans="12:12">
      <c r="L2295" s="49">
        <v>0</v>
      </c>
    </row>
    <row r="2296" spans="12:12">
      <c r="L2296" s="50">
        <f>SUM(D2296:F2296)</f>
        <v>0</v>
      </c>
    </row>
    <row r="2297" spans="12:12">
      <c r="L2297" s="49">
        <v>0</v>
      </c>
    </row>
    <row r="2298" spans="12:12">
      <c r="L2298" s="50">
        <f>SUM(D2298:F2298)</f>
        <v>0</v>
      </c>
    </row>
    <row r="2305" spans="12:12">
      <c r="L2305" s="49">
        <v>0</v>
      </c>
    </row>
    <row r="2306" spans="12:12">
      <c r="L2306" s="50">
        <f>SUM(D2306:F2306)</f>
        <v>0</v>
      </c>
    </row>
    <row r="2307" spans="12:12">
      <c r="L2307" s="49">
        <v>0</v>
      </c>
    </row>
    <row r="2308" spans="12:12">
      <c r="L2308" s="50">
        <f>SUM(D2308:F2308)</f>
        <v>0</v>
      </c>
    </row>
    <row r="2309" spans="12:12">
      <c r="L2309" s="49">
        <v>0</v>
      </c>
    </row>
    <row r="2310" spans="12:12">
      <c r="L2310" s="50">
        <f>SUM(D2310:F2310)</f>
        <v>0</v>
      </c>
    </row>
    <row r="2311" spans="12:12">
      <c r="L2311" s="49">
        <v>0</v>
      </c>
    </row>
    <row r="2312" spans="12:12">
      <c r="L2312" s="50">
        <f>SUM(D2312:F2312)</f>
        <v>0</v>
      </c>
    </row>
    <row r="2319" spans="12:12">
      <c r="L2319" s="49">
        <v>0</v>
      </c>
    </row>
    <row r="2320" spans="12:12">
      <c r="L2320" s="50">
        <f>SUM(D2320:F2320)</f>
        <v>0</v>
      </c>
    </row>
    <row r="2321" spans="12:12">
      <c r="L2321" s="49">
        <v>0</v>
      </c>
    </row>
    <row r="2322" spans="12:12">
      <c r="L2322" s="50">
        <f>SUM(D2322:F2322)</f>
        <v>0</v>
      </c>
    </row>
    <row r="2323" spans="12:12">
      <c r="L2323" s="49">
        <v>0</v>
      </c>
    </row>
    <row r="2324" spans="12:12">
      <c r="L2324" s="50">
        <f>SUM(D2324:F2324)</f>
        <v>0</v>
      </c>
    </row>
    <row r="2325" spans="12:12">
      <c r="L2325" s="49">
        <v>0</v>
      </c>
    </row>
    <row r="2326" spans="12:12">
      <c r="L2326" s="50">
        <f>SUM(D2326:F2326)</f>
        <v>0</v>
      </c>
    </row>
    <row r="2333" spans="12:12">
      <c r="L2333" s="49">
        <v>0</v>
      </c>
    </row>
    <row r="2334" spans="12:12">
      <c r="L2334" s="50">
        <f>SUM(D2334:F2334)</f>
        <v>0</v>
      </c>
    </row>
    <row r="2335" spans="12:12">
      <c r="L2335" s="49">
        <v>0</v>
      </c>
    </row>
    <row r="2336" spans="12:12">
      <c r="L2336" s="50">
        <f>SUM(D2336:F2336)</f>
        <v>0</v>
      </c>
    </row>
    <row r="2337" spans="12:12">
      <c r="L2337" s="49">
        <v>0</v>
      </c>
    </row>
    <row r="2338" spans="12:12">
      <c r="L2338" s="50">
        <f>SUM(D2338:F2338)</f>
        <v>0</v>
      </c>
    </row>
    <row r="2339" spans="12:12">
      <c r="L2339" s="49">
        <v>0</v>
      </c>
    </row>
    <row r="2340" spans="12:12">
      <c r="L2340" s="50">
        <f>SUM(D2340:F2340)</f>
        <v>0</v>
      </c>
    </row>
    <row r="2347" spans="12:12">
      <c r="L2347" s="49">
        <v>0</v>
      </c>
    </row>
    <row r="2348" spans="12:12">
      <c r="L2348" s="50">
        <f>SUM(D2348:F2348)</f>
        <v>0</v>
      </c>
    </row>
    <row r="2349" spans="12:12">
      <c r="L2349" s="49">
        <v>0</v>
      </c>
    </row>
    <row r="2350" spans="12:12">
      <c r="L2350" s="50">
        <f>SUM(D2350:F2350)</f>
        <v>0</v>
      </c>
    </row>
    <row r="2351" spans="12:12">
      <c r="L2351" s="49">
        <v>0</v>
      </c>
    </row>
    <row r="2352" spans="12:12">
      <c r="L2352" s="50">
        <f>SUM(D2352:F2352)</f>
        <v>0</v>
      </c>
    </row>
    <row r="2353" spans="12:12">
      <c r="L2353" s="49">
        <v>0</v>
      </c>
    </row>
    <row r="2354" spans="12:12">
      <c r="L2354" s="50">
        <f>SUM(D2354:F2354)</f>
        <v>0</v>
      </c>
    </row>
    <row r="2361" spans="12:12">
      <c r="L2361" s="49">
        <v>0</v>
      </c>
    </row>
    <row r="2362" spans="12:12">
      <c r="L2362" s="50">
        <f>SUM(D2362:F2362)</f>
        <v>0</v>
      </c>
    </row>
    <row r="2363" spans="12:12">
      <c r="L2363" s="49">
        <v>0</v>
      </c>
    </row>
    <row r="2364" spans="12:12">
      <c r="L2364" s="50">
        <f>SUM(D2364:F2364)</f>
        <v>0</v>
      </c>
    </row>
    <row r="2365" spans="12:12">
      <c r="L2365" s="49">
        <v>0</v>
      </c>
    </row>
    <row r="2366" spans="12:12">
      <c r="L2366" s="50">
        <f>SUM(D2366:F2366)</f>
        <v>0</v>
      </c>
    </row>
    <row r="2367" spans="12:12">
      <c r="L2367" s="49">
        <v>0</v>
      </c>
    </row>
    <row r="2368" spans="12:12">
      <c r="L2368" s="50">
        <f>SUM(D2368:F2368)</f>
        <v>0</v>
      </c>
    </row>
    <row r="2375" spans="12:12">
      <c r="L2375" s="49">
        <v>0</v>
      </c>
    </row>
    <row r="2376" spans="12:12">
      <c r="L2376" s="50">
        <f>SUM(D2376:F2376)</f>
        <v>0</v>
      </c>
    </row>
    <row r="2377" spans="12:12">
      <c r="L2377" s="49">
        <v>0</v>
      </c>
    </row>
    <row r="2378" spans="12:12">
      <c r="L2378" s="50">
        <f>SUM(D2378:F2378)</f>
        <v>0</v>
      </c>
    </row>
    <row r="2379" spans="12:12">
      <c r="L2379" s="49">
        <v>0</v>
      </c>
    </row>
    <row r="2380" spans="12:12">
      <c r="L2380" s="50">
        <f>SUM(D2380:F2380)</f>
        <v>0</v>
      </c>
    </row>
    <row r="2381" spans="12:12">
      <c r="L2381" s="49">
        <v>0</v>
      </c>
    </row>
    <row r="2382" spans="12:12">
      <c r="L2382" s="50">
        <f>SUM(D2382:F2382)</f>
        <v>0</v>
      </c>
    </row>
    <row r="2389" spans="12:12">
      <c r="L2389" s="49">
        <v>0</v>
      </c>
    </row>
    <row r="2390" spans="12:12">
      <c r="L2390" s="50">
        <f>SUM(D2390:F2390)</f>
        <v>0</v>
      </c>
    </row>
    <row r="2391" spans="12:12">
      <c r="L2391" s="49">
        <v>0</v>
      </c>
    </row>
    <row r="2392" spans="12:12">
      <c r="L2392" s="50">
        <f>SUM(D2392:F2392)</f>
        <v>0</v>
      </c>
    </row>
    <row r="2393" spans="12:12">
      <c r="L2393" s="49">
        <v>0</v>
      </c>
    </row>
    <row r="2394" spans="12:12">
      <c r="L2394" s="50">
        <f>SUM(D2394:F2394)</f>
        <v>0</v>
      </c>
    </row>
    <row r="2395" spans="12:12">
      <c r="L2395" s="49">
        <v>0</v>
      </c>
    </row>
    <row r="2396" spans="12:12">
      <c r="L2396" s="50">
        <f>SUM(D2396:F2396)</f>
        <v>0</v>
      </c>
    </row>
    <row r="2403" spans="12:12">
      <c r="L2403" s="49">
        <v>0</v>
      </c>
    </row>
    <row r="2404" spans="12:12">
      <c r="L2404" s="50">
        <f>SUM(D2404:F2404)</f>
        <v>0</v>
      </c>
    </row>
    <row r="2405" spans="12:12">
      <c r="L2405" s="49">
        <v>0</v>
      </c>
    </row>
    <row r="2406" spans="12:12">
      <c r="L2406" s="50">
        <f>SUM(D2406:F2406)</f>
        <v>0</v>
      </c>
    </row>
    <row r="2407" spans="12:12">
      <c r="L2407" s="49">
        <v>0</v>
      </c>
    </row>
    <row r="2408" spans="12:12">
      <c r="L2408" s="50">
        <f>SUM(D2408:F2408)</f>
        <v>0</v>
      </c>
    </row>
    <row r="2409" spans="12:12">
      <c r="L2409" s="49">
        <v>0</v>
      </c>
    </row>
    <row r="2410" spans="12:12">
      <c r="L2410" s="50">
        <f>SUM(D2410:F2410)</f>
        <v>0</v>
      </c>
    </row>
    <row r="2417" spans="12:12">
      <c r="L2417" s="49">
        <v>0</v>
      </c>
    </row>
    <row r="2418" spans="12:12">
      <c r="L2418" s="50">
        <f>SUM(D2418:F2418)</f>
        <v>0</v>
      </c>
    </row>
    <row r="2419" spans="12:12">
      <c r="L2419" s="49">
        <v>0</v>
      </c>
    </row>
    <row r="2420" spans="12:12">
      <c r="L2420" s="50">
        <f>SUM(D2420:F2420)</f>
        <v>0</v>
      </c>
    </row>
    <row r="2421" spans="12:12">
      <c r="L2421" s="49">
        <v>0</v>
      </c>
    </row>
    <row r="2422" spans="12:12">
      <c r="L2422" s="50">
        <f>SUM(D2422:F2422)</f>
        <v>0</v>
      </c>
    </row>
    <row r="2423" spans="12:12">
      <c r="L2423" s="49">
        <v>0</v>
      </c>
    </row>
    <row r="2424" spans="12:12">
      <c r="L2424" s="50">
        <f>SUM(D2424:F2424)</f>
        <v>0</v>
      </c>
    </row>
    <row r="2431" spans="12:12">
      <c r="L2431" s="49">
        <v>0</v>
      </c>
    </row>
    <row r="2432" spans="12:12">
      <c r="L2432" s="50">
        <f>SUM(D2432:F2432)</f>
        <v>0</v>
      </c>
    </row>
    <row r="2433" spans="12:12">
      <c r="L2433" s="49">
        <v>0</v>
      </c>
    </row>
    <row r="2434" spans="12:12">
      <c r="L2434" s="50">
        <f>SUM(D2434:F2434)</f>
        <v>0</v>
      </c>
    </row>
    <row r="2435" spans="12:12">
      <c r="L2435" s="49">
        <v>0</v>
      </c>
    </row>
    <row r="2436" spans="12:12">
      <c r="L2436" s="50">
        <f>SUM(D2436:F2436)</f>
        <v>0</v>
      </c>
    </row>
    <row r="2437" spans="12:12">
      <c r="L2437" s="49">
        <v>0</v>
      </c>
    </row>
    <row r="2438" spans="12:12">
      <c r="L2438" s="50">
        <f>SUM(D2438:F2438)</f>
        <v>0</v>
      </c>
    </row>
    <row r="2445" spans="12:12">
      <c r="L2445" s="49">
        <v>0</v>
      </c>
    </row>
    <row r="2446" spans="12:12">
      <c r="L2446" s="50">
        <f>SUM(D2446:F2446)</f>
        <v>0</v>
      </c>
    </row>
    <row r="2447" spans="12:12">
      <c r="L2447" s="49">
        <v>0</v>
      </c>
    </row>
    <row r="2448" spans="12:12">
      <c r="L2448" s="50">
        <f>SUM(D2448:F2448)</f>
        <v>0</v>
      </c>
    </row>
    <row r="2449" spans="12:12">
      <c r="L2449" s="49">
        <v>0</v>
      </c>
    </row>
    <row r="2450" spans="12:12">
      <c r="L2450" s="50">
        <f>SUM(D2450:F2450)</f>
        <v>0</v>
      </c>
    </row>
    <row r="2451" spans="12:12">
      <c r="L2451" s="49">
        <v>0</v>
      </c>
    </row>
    <row r="2452" spans="12:12">
      <c r="L2452" s="50">
        <f>SUM(D2452:F2452)</f>
        <v>0</v>
      </c>
    </row>
    <row r="2459" spans="12:12">
      <c r="L2459" s="49">
        <v>0</v>
      </c>
    </row>
    <row r="2460" spans="12:12">
      <c r="L2460" s="50">
        <f>SUM(D2460:F2460)</f>
        <v>0</v>
      </c>
    </row>
    <row r="2461" spans="12:12">
      <c r="L2461" s="49">
        <v>0</v>
      </c>
    </row>
    <row r="2462" spans="12:12">
      <c r="L2462" s="50">
        <f>SUM(D2462:F2462)</f>
        <v>0</v>
      </c>
    </row>
    <row r="2463" spans="12:12">
      <c r="L2463" s="49">
        <v>0</v>
      </c>
    </row>
    <row r="2464" spans="12:12">
      <c r="L2464" s="50">
        <f>SUM(D2464:F2464)</f>
        <v>0</v>
      </c>
    </row>
    <row r="2465" spans="12:12">
      <c r="L2465" s="49">
        <v>0</v>
      </c>
    </row>
    <row r="2466" spans="12:12">
      <c r="L2466" s="50">
        <f>SUM(D2466:F2466)</f>
        <v>0</v>
      </c>
    </row>
    <row r="2473" spans="12:12">
      <c r="L2473" s="49">
        <v>0</v>
      </c>
    </row>
    <row r="2474" spans="12:12">
      <c r="L2474" s="50">
        <f>SUM(D2474:F2474)</f>
        <v>0</v>
      </c>
    </row>
    <row r="2475" spans="12:12">
      <c r="L2475" s="49">
        <v>0</v>
      </c>
    </row>
    <row r="2476" spans="12:12">
      <c r="L2476" s="50">
        <f>SUM(D2476:F2476)</f>
        <v>0</v>
      </c>
    </row>
    <row r="2477" spans="12:12">
      <c r="L2477" s="49">
        <v>0</v>
      </c>
    </row>
    <row r="2478" spans="12:12">
      <c r="L2478" s="50">
        <f>SUM(D2478:F2478)</f>
        <v>0</v>
      </c>
    </row>
    <row r="2479" spans="12:12">
      <c r="L2479" s="49">
        <v>0</v>
      </c>
    </row>
    <row r="2480" spans="12:12">
      <c r="L2480" s="50">
        <f>SUM(D2480:F2480)</f>
        <v>0</v>
      </c>
    </row>
    <row r="2487" spans="12:12">
      <c r="L2487" s="49">
        <v>0</v>
      </c>
    </row>
    <row r="2488" spans="12:12">
      <c r="L2488" s="50">
        <f>SUM(D2488:F2488)</f>
        <v>0</v>
      </c>
    </row>
    <row r="2489" spans="12:12">
      <c r="L2489" s="49">
        <v>0</v>
      </c>
    </row>
    <row r="2490" spans="12:12">
      <c r="L2490" s="50">
        <f>SUM(D2490:F2490)</f>
        <v>0</v>
      </c>
    </row>
    <row r="2491" spans="12:12">
      <c r="L2491" s="49">
        <v>0</v>
      </c>
    </row>
    <row r="2492" spans="12:12">
      <c r="L2492" s="50">
        <f>SUM(D2492:F2492)</f>
        <v>0</v>
      </c>
    </row>
    <row r="2493" spans="12:12">
      <c r="L2493" s="49">
        <v>0</v>
      </c>
    </row>
    <row r="2494" spans="12:12">
      <c r="L2494" s="50">
        <f>SUM(D2494:F2494)</f>
        <v>0</v>
      </c>
    </row>
    <row r="2501" spans="12:12">
      <c r="L2501" s="49">
        <v>0</v>
      </c>
    </row>
    <row r="2502" spans="12:12">
      <c r="L2502" s="50">
        <f>SUM(D2502:F2502)</f>
        <v>0</v>
      </c>
    </row>
    <row r="2503" spans="12:12">
      <c r="L2503" s="49">
        <v>0</v>
      </c>
    </row>
    <row r="2504" spans="12:12">
      <c r="L2504" s="50">
        <f>SUM(D2504:F2504)</f>
        <v>0</v>
      </c>
    </row>
    <row r="2505" spans="12:12">
      <c r="L2505" s="49">
        <v>0</v>
      </c>
    </row>
    <row r="2506" spans="12:12">
      <c r="L2506" s="50">
        <f>SUM(D2506:F2506)</f>
        <v>0</v>
      </c>
    </row>
    <row r="2507" spans="12:12">
      <c r="L2507" s="49">
        <v>0</v>
      </c>
    </row>
    <row r="2508" spans="12:12">
      <c r="L2508" s="50">
        <f>SUM(D2508:F2508)</f>
        <v>0</v>
      </c>
    </row>
    <row r="2515" spans="12:12">
      <c r="L2515" s="49">
        <v>0</v>
      </c>
    </row>
    <row r="2516" spans="12:12">
      <c r="L2516" s="50">
        <f>SUM(D2516:F2516)</f>
        <v>0</v>
      </c>
    </row>
    <row r="2517" spans="12:12">
      <c r="L2517" s="49">
        <v>0</v>
      </c>
    </row>
    <row r="2518" spans="12:12">
      <c r="L2518" s="50">
        <f>SUM(D2518:F2518)</f>
        <v>0</v>
      </c>
    </row>
    <row r="2519" spans="12:12">
      <c r="L2519" s="49">
        <v>0</v>
      </c>
    </row>
    <row r="2520" spans="12:12">
      <c r="L2520" s="50">
        <f>SUM(D2520:F2520)</f>
        <v>0</v>
      </c>
    </row>
    <row r="2521" spans="12:12">
      <c r="L2521" s="49">
        <v>0</v>
      </c>
    </row>
    <row r="2522" spans="12:12">
      <c r="L2522" s="50">
        <f>SUM(D2522:F2522)</f>
        <v>0</v>
      </c>
    </row>
    <row r="2529" spans="12:12">
      <c r="L2529" s="49">
        <v>0</v>
      </c>
    </row>
    <row r="2530" spans="12:12">
      <c r="L2530" s="50">
        <f>SUM(D2530:F2530)</f>
        <v>0</v>
      </c>
    </row>
    <row r="2531" spans="12:12">
      <c r="L2531" s="49">
        <v>0</v>
      </c>
    </row>
    <row r="2532" spans="12:12">
      <c r="L2532" s="50">
        <f>SUM(D2532:F2532)</f>
        <v>0</v>
      </c>
    </row>
    <row r="2533" spans="12:12">
      <c r="L2533" s="49">
        <v>0</v>
      </c>
    </row>
    <row r="2534" spans="12:12">
      <c r="L2534" s="50">
        <f>SUM(D2534:F2534)</f>
        <v>0</v>
      </c>
    </row>
    <row r="2535" spans="12:12">
      <c r="L2535" s="49">
        <v>0</v>
      </c>
    </row>
    <row r="2536" spans="12:12">
      <c r="L2536" s="50">
        <f>SUM(D2536:F2536)</f>
        <v>0</v>
      </c>
    </row>
    <row r="2543" spans="12:12">
      <c r="L2543" s="49">
        <v>0</v>
      </c>
    </row>
    <row r="2544" spans="12:12">
      <c r="L2544" s="50">
        <f>SUM(D2544:F2544)</f>
        <v>0</v>
      </c>
    </row>
    <row r="2545" spans="12:12">
      <c r="L2545" s="49">
        <v>0</v>
      </c>
    </row>
    <row r="2546" spans="12:12">
      <c r="L2546" s="50">
        <f>SUM(D2546:F2546)</f>
        <v>0</v>
      </c>
    </row>
    <row r="2547" spans="12:12">
      <c r="L2547" s="49">
        <v>0</v>
      </c>
    </row>
    <row r="2548" spans="12:12">
      <c r="L2548" s="50">
        <f>SUM(D2548:F2548)</f>
        <v>0</v>
      </c>
    </row>
    <row r="2549" spans="12:12">
      <c r="L2549" s="49">
        <v>0</v>
      </c>
    </row>
    <row r="2550" spans="12:12">
      <c r="L2550" s="50">
        <f>SUM(D2550:F2550)</f>
        <v>0</v>
      </c>
    </row>
    <row r="2557" spans="12:12">
      <c r="L2557" s="49">
        <v>0</v>
      </c>
    </row>
    <row r="2558" spans="12:12">
      <c r="L2558" s="50">
        <f>SUM(D2558:F2558)</f>
        <v>0</v>
      </c>
    </row>
    <row r="2559" spans="12:12">
      <c r="L2559" s="49">
        <v>0</v>
      </c>
    </row>
    <row r="2560" spans="12:12">
      <c r="L2560" s="50">
        <f>SUM(D2560:F2560)</f>
        <v>0</v>
      </c>
    </row>
    <row r="2561" spans="12:12">
      <c r="L2561" s="49">
        <v>0</v>
      </c>
    </row>
    <row r="2562" spans="12:12">
      <c r="L2562" s="50">
        <f>SUM(D2562:F2562)</f>
        <v>0</v>
      </c>
    </row>
    <row r="2563" spans="12:12">
      <c r="L2563" s="49">
        <v>0</v>
      </c>
    </row>
    <row r="2564" spans="12:12">
      <c r="L2564" s="50">
        <f>SUM(D2564:F2564)</f>
        <v>0</v>
      </c>
    </row>
    <row r="2571" spans="12:12">
      <c r="L2571" s="49">
        <v>0</v>
      </c>
    </row>
    <row r="2572" spans="12:12">
      <c r="L2572" s="50">
        <f>SUM(D2572:F2572)</f>
        <v>0</v>
      </c>
    </row>
    <row r="2573" spans="12:12">
      <c r="L2573" s="49">
        <v>0</v>
      </c>
    </row>
    <row r="2574" spans="12:12">
      <c r="L2574" s="50">
        <f>SUM(D2574:F2574)</f>
        <v>0</v>
      </c>
    </row>
    <row r="2575" spans="12:12">
      <c r="L2575" s="49">
        <v>0</v>
      </c>
    </row>
    <row r="2576" spans="12:12">
      <c r="L2576" s="50">
        <f>SUM(D2576:F2576)</f>
        <v>0</v>
      </c>
    </row>
    <row r="2577" spans="12:12">
      <c r="L2577" s="49">
        <v>0</v>
      </c>
    </row>
    <row r="2578" spans="12:12">
      <c r="L2578" s="50">
        <f>SUM(D2578:F2578)</f>
        <v>0</v>
      </c>
    </row>
    <row r="2585" spans="12:12">
      <c r="L2585" s="49">
        <v>0</v>
      </c>
    </row>
    <row r="2586" spans="12:12">
      <c r="L2586" s="50">
        <f>SUM(D2586:F2586)</f>
        <v>0</v>
      </c>
    </row>
    <row r="2587" spans="12:12">
      <c r="L2587" s="49">
        <v>0</v>
      </c>
    </row>
    <row r="2588" spans="12:12">
      <c r="L2588" s="50">
        <f>SUM(D2588:F2588)</f>
        <v>0</v>
      </c>
    </row>
    <row r="2589" spans="12:12">
      <c r="L2589" s="49">
        <v>0</v>
      </c>
    </row>
    <row r="2590" spans="12:12">
      <c r="L2590" s="50">
        <f>SUM(D2590:F2590)</f>
        <v>0</v>
      </c>
    </row>
    <row r="2591" spans="12:12">
      <c r="L2591" s="49">
        <v>0</v>
      </c>
    </row>
    <row r="2592" spans="12:12">
      <c r="L2592" s="50">
        <f>SUM(D2592:F2592)</f>
        <v>0</v>
      </c>
    </row>
    <row r="2599" spans="12:12">
      <c r="L2599" s="49">
        <v>0</v>
      </c>
    </row>
    <row r="2600" spans="12:12">
      <c r="L2600" s="50">
        <f>SUM(D2600:F2600)</f>
        <v>0</v>
      </c>
    </row>
    <row r="2601" spans="12:12">
      <c r="L2601" s="49">
        <v>0</v>
      </c>
    </row>
    <row r="2602" spans="12:12">
      <c r="L2602" s="50">
        <f>SUM(D2602:F2602)</f>
        <v>0</v>
      </c>
    </row>
    <row r="2603" spans="12:12">
      <c r="L2603" s="49">
        <v>0</v>
      </c>
    </row>
    <row r="2604" spans="12:12">
      <c r="L2604" s="50">
        <f>SUM(D2604:F2604)</f>
        <v>0</v>
      </c>
    </row>
    <row r="2605" spans="12:12">
      <c r="L2605" s="49">
        <v>0</v>
      </c>
    </row>
    <row r="2606" spans="12:12">
      <c r="L2606" s="50">
        <f>SUM(D2606:F2606)</f>
        <v>0</v>
      </c>
    </row>
    <row r="2613" spans="12:12">
      <c r="L2613" s="49">
        <v>0</v>
      </c>
    </row>
    <row r="2614" spans="12:12">
      <c r="L2614" s="50">
        <f>SUM(D2614:F2614)</f>
        <v>0</v>
      </c>
    </row>
    <row r="2615" spans="12:12">
      <c r="L2615" s="49">
        <v>0</v>
      </c>
    </row>
    <row r="2616" spans="12:12">
      <c r="L2616" s="50">
        <f>SUM(D2616:F2616)</f>
        <v>0</v>
      </c>
    </row>
    <row r="2617" spans="12:12">
      <c r="L2617" s="49">
        <v>0</v>
      </c>
    </row>
    <row r="2618" spans="12:12">
      <c r="L2618" s="50">
        <f>SUM(D2618:F2618)</f>
        <v>0</v>
      </c>
    </row>
    <row r="2619" spans="12:12">
      <c r="L2619" s="49">
        <v>0</v>
      </c>
    </row>
    <row r="2620" spans="12:12">
      <c r="L2620" s="50">
        <f>SUM(D2620:F2620)</f>
        <v>0</v>
      </c>
    </row>
    <row r="2627" spans="12:12">
      <c r="L2627" s="49">
        <v>0</v>
      </c>
    </row>
    <row r="2628" spans="12:12">
      <c r="L2628" s="50">
        <f>SUM(D2628:F2628)</f>
        <v>0</v>
      </c>
    </row>
    <row r="2629" spans="12:12">
      <c r="L2629" s="49">
        <v>0</v>
      </c>
    </row>
    <row r="2630" spans="12:12">
      <c r="L2630" s="50">
        <f>SUM(D2630:F2630)</f>
        <v>0</v>
      </c>
    </row>
    <row r="2631" spans="12:12">
      <c r="L2631" s="49">
        <v>0</v>
      </c>
    </row>
    <row r="2632" spans="12:12">
      <c r="L2632" s="50">
        <f>SUM(D2632:F2632)</f>
        <v>0</v>
      </c>
    </row>
    <row r="2633" spans="12:12">
      <c r="L2633" s="49">
        <v>0</v>
      </c>
    </row>
    <row r="2634" spans="12:12">
      <c r="L2634" s="50">
        <f>SUM(D2634:F2634)</f>
        <v>0</v>
      </c>
    </row>
    <row r="2641" spans="12:12">
      <c r="L2641" s="49">
        <v>0</v>
      </c>
    </row>
    <row r="2642" spans="12:12">
      <c r="L2642" s="50">
        <f>SUM(D2642:F2642)</f>
        <v>0</v>
      </c>
    </row>
    <row r="2643" spans="12:12">
      <c r="L2643" s="49">
        <v>0</v>
      </c>
    </row>
    <row r="2644" spans="12:12">
      <c r="L2644" s="50">
        <f>SUM(D2644:F2644)</f>
        <v>0</v>
      </c>
    </row>
    <row r="2645" spans="12:12">
      <c r="L2645" s="49">
        <v>0</v>
      </c>
    </row>
    <row r="2646" spans="12:12">
      <c r="L2646" s="50">
        <f>SUM(D2646:F2646)</f>
        <v>0</v>
      </c>
    </row>
    <row r="2647" spans="12:12">
      <c r="L2647" s="49">
        <v>0</v>
      </c>
    </row>
    <row r="2648" spans="12:12">
      <c r="L2648" s="50">
        <f>SUM(D2648:F2648)</f>
        <v>0</v>
      </c>
    </row>
    <row r="2655" spans="12:12">
      <c r="L2655" s="49">
        <v>0</v>
      </c>
    </row>
    <row r="2656" spans="12:12">
      <c r="L2656" s="50">
        <f>SUM(D2656:F2656)</f>
        <v>0</v>
      </c>
    </row>
    <row r="2657" spans="12:12">
      <c r="L2657" s="49">
        <v>0</v>
      </c>
    </row>
    <row r="2658" spans="12:12">
      <c r="L2658" s="50">
        <f>SUM(D2658:F2658)</f>
        <v>0</v>
      </c>
    </row>
    <row r="2659" spans="12:12">
      <c r="L2659" s="49">
        <v>0</v>
      </c>
    </row>
    <row r="2660" spans="12:12">
      <c r="L2660" s="50">
        <f>SUM(D2660:F2660)</f>
        <v>0</v>
      </c>
    </row>
    <row r="2661" spans="12:12">
      <c r="L2661" s="49">
        <v>0</v>
      </c>
    </row>
    <row r="2662" spans="12:12">
      <c r="L2662" s="50">
        <f>SUM(D2662:F2662)</f>
        <v>0</v>
      </c>
    </row>
    <row r="2669" spans="12:12">
      <c r="L2669" s="49">
        <v>0</v>
      </c>
    </row>
    <row r="2670" spans="12:12">
      <c r="L2670" s="50">
        <f>SUM(D2670:F2670)</f>
        <v>0</v>
      </c>
    </row>
    <row r="2671" spans="12:12">
      <c r="L2671" s="49">
        <v>0</v>
      </c>
    </row>
    <row r="2672" spans="12:12">
      <c r="L2672" s="50">
        <f>SUM(D2672:F2672)</f>
        <v>0</v>
      </c>
    </row>
    <row r="2673" spans="12:12">
      <c r="L2673" s="49">
        <v>0</v>
      </c>
    </row>
    <row r="2674" spans="12:12">
      <c r="L2674" s="50">
        <f>SUM(D2674:F2674)</f>
        <v>0</v>
      </c>
    </row>
    <row r="2675" spans="12:12">
      <c r="L2675" s="49">
        <v>0</v>
      </c>
    </row>
    <row r="2676" spans="12:12">
      <c r="L2676" s="50">
        <f>SUM(D2676:F2676)</f>
        <v>0</v>
      </c>
    </row>
    <row r="2683" spans="12:12">
      <c r="L2683" s="49">
        <v>0</v>
      </c>
    </row>
    <row r="2684" spans="12:12">
      <c r="L2684" s="50">
        <f>SUM(D2684:F2684)</f>
        <v>0</v>
      </c>
    </row>
    <row r="2685" spans="12:12">
      <c r="L2685" s="49">
        <v>0</v>
      </c>
    </row>
    <row r="2686" spans="12:12">
      <c r="L2686" s="50">
        <f>SUM(D2686:F2686)</f>
        <v>0</v>
      </c>
    </row>
    <row r="2687" spans="12:12">
      <c r="L2687" s="49">
        <v>0</v>
      </c>
    </row>
    <row r="2688" spans="12:12">
      <c r="L2688" s="50">
        <f>SUM(D2688:F2688)</f>
        <v>0</v>
      </c>
    </row>
    <row r="2689" spans="12:12">
      <c r="L2689" s="49">
        <v>0</v>
      </c>
    </row>
    <row r="2690" spans="12:12">
      <c r="L2690" s="50">
        <f>SUM(D2690:F2690)</f>
        <v>0</v>
      </c>
    </row>
    <row r="2697" spans="12:12">
      <c r="L2697" s="49">
        <v>0</v>
      </c>
    </row>
    <row r="2698" spans="12:12">
      <c r="L2698" s="50">
        <f>SUM(D2698:F2698)</f>
        <v>0</v>
      </c>
    </row>
    <row r="2699" spans="12:12">
      <c r="L2699" s="49">
        <v>0</v>
      </c>
    </row>
    <row r="2700" spans="12:12">
      <c r="L2700" s="50">
        <f>SUM(D2700:F2700)</f>
        <v>0</v>
      </c>
    </row>
    <row r="2701" spans="12:12">
      <c r="L2701" s="49">
        <v>0</v>
      </c>
    </row>
    <row r="2702" spans="12:12">
      <c r="L2702" s="50">
        <f>SUM(D2702:F2702)</f>
        <v>0</v>
      </c>
    </row>
    <row r="2703" spans="12:12">
      <c r="L2703" s="49">
        <v>0</v>
      </c>
    </row>
    <row r="2704" spans="12:12">
      <c r="L2704" s="50">
        <f>SUM(D2704:F2704)</f>
        <v>0</v>
      </c>
    </row>
    <row r="2711" spans="12:12">
      <c r="L2711" s="49">
        <v>0</v>
      </c>
    </row>
    <row r="2712" spans="12:12">
      <c r="L2712" s="50">
        <f>SUM(D2712:F2712)</f>
        <v>0</v>
      </c>
    </row>
    <row r="2713" spans="12:12">
      <c r="L2713" s="49">
        <v>0</v>
      </c>
    </row>
    <row r="2714" spans="12:12">
      <c r="L2714" s="50">
        <f>SUM(D2714:F2714)</f>
        <v>0</v>
      </c>
    </row>
    <row r="2715" spans="12:12">
      <c r="L2715" s="49">
        <v>0</v>
      </c>
    </row>
    <row r="2716" spans="12:12">
      <c r="L2716" s="50">
        <f>SUM(D2716:F2716)</f>
        <v>0</v>
      </c>
    </row>
    <row r="2717" spans="12:12">
      <c r="L2717" s="49">
        <v>0</v>
      </c>
    </row>
    <row r="2718" spans="12:12">
      <c r="L2718" s="50">
        <f>SUM(D2718:F2718)</f>
        <v>0</v>
      </c>
    </row>
    <row r="2725" spans="12:12">
      <c r="L2725" s="49">
        <v>0</v>
      </c>
    </row>
    <row r="2726" spans="12:12">
      <c r="L2726" s="50">
        <f>SUM(D2726:F2726)</f>
        <v>0</v>
      </c>
    </row>
    <row r="2727" spans="12:12">
      <c r="L2727" s="49">
        <v>0</v>
      </c>
    </row>
    <row r="2728" spans="12:12">
      <c r="L2728" s="50">
        <f>SUM(D2728:F2728)</f>
        <v>0</v>
      </c>
    </row>
    <row r="2729" spans="12:12">
      <c r="L2729" s="49">
        <v>0</v>
      </c>
    </row>
    <row r="2730" spans="12:12">
      <c r="L2730" s="50">
        <f>SUM(D2730:F2730)</f>
        <v>0</v>
      </c>
    </row>
    <row r="2731" spans="12:12">
      <c r="L2731" s="49">
        <v>0</v>
      </c>
    </row>
    <row r="2732" spans="12:12">
      <c r="L2732" s="50">
        <f>SUM(D2732:F2732)</f>
        <v>0</v>
      </c>
    </row>
    <row r="2739" spans="12:12">
      <c r="L2739" s="49">
        <v>0</v>
      </c>
    </row>
    <row r="2740" spans="12:12">
      <c r="L2740" s="50">
        <f>SUM(D2740:F2740)</f>
        <v>0</v>
      </c>
    </row>
    <row r="2741" spans="12:12">
      <c r="L2741" s="49">
        <v>0</v>
      </c>
    </row>
    <row r="2742" spans="12:12">
      <c r="L2742" s="50">
        <f>SUM(D2742:F2742)</f>
        <v>0</v>
      </c>
    </row>
    <row r="2743" spans="12:12">
      <c r="L2743" s="49">
        <v>0</v>
      </c>
    </row>
    <row r="2744" spans="12:12">
      <c r="L2744" s="50">
        <f>SUM(D2744:F2744)</f>
        <v>0</v>
      </c>
    </row>
    <row r="2745" spans="12:12">
      <c r="L2745" s="49">
        <v>0</v>
      </c>
    </row>
    <row r="2746" spans="12:12">
      <c r="L2746" s="50">
        <f>SUM(D2746:F2746)</f>
        <v>0</v>
      </c>
    </row>
    <row r="2753" spans="12:12">
      <c r="L2753" s="49">
        <v>0</v>
      </c>
    </row>
    <row r="2754" spans="12:12">
      <c r="L2754" s="50">
        <f>SUM(D2754:F2754)</f>
        <v>0</v>
      </c>
    </row>
    <row r="2755" spans="12:12">
      <c r="L2755" s="49">
        <v>0</v>
      </c>
    </row>
    <row r="2756" spans="12:12">
      <c r="L2756" s="50">
        <f>SUM(D2756:F2756)</f>
        <v>0</v>
      </c>
    </row>
    <row r="2757" spans="12:12">
      <c r="L2757" s="49">
        <v>0</v>
      </c>
    </row>
    <row r="2758" spans="12:12">
      <c r="L2758" s="50">
        <f>SUM(D2758:F2758)</f>
        <v>0</v>
      </c>
    </row>
    <row r="2759" spans="12:12">
      <c r="L2759" s="49">
        <v>0</v>
      </c>
    </row>
    <row r="2760" spans="12:12">
      <c r="L2760" s="50">
        <f>SUM(D2760:F2760)</f>
        <v>0</v>
      </c>
    </row>
    <row r="2767" spans="12:12">
      <c r="L2767" s="49">
        <v>0</v>
      </c>
    </row>
    <row r="2768" spans="12:12">
      <c r="L2768" s="50">
        <f>SUM(D2768:F2768)</f>
        <v>0</v>
      </c>
    </row>
    <row r="2769" spans="12:12">
      <c r="L2769" s="49">
        <v>0</v>
      </c>
    </row>
    <row r="2770" spans="12:12">
      <c r="L2770" s="50">
        <f>SUM(D2770:F2770)</f>
        <v>0</v>
      </c>
    </row>
    <row r="2771" spans="12:12">
      <c r="L2771" s="49">
        <v>0</v>
      </c>
    </row>
    <row r="2772" spans="12:12">
      <c r="L2772" s="50">
        <f>SUM(D2772:F2772)</f>
        <v>0</v>
      </c>
    </row>
    <row r="2773" spans="12:12">
      <c r="L2773" s="49">
        <v>0</v>
      </c>
    </row>
    <row r="2774" spans="12:12">
      <c r="L2774" s="50">
        <f>SUM(D2774:F2774)</f>
        <v>0</v>
      </c>
    </row>
    <row r="2781" spans="12:12">
      <c r="L2781" s="49">
        <v>0</v>
      </c>
    </row>
    <row r="2782" spans="12:12">
      <c r="L2782" s="50">
        <f>SUM(D2782:F2782)</f>
        <v>0</v>
      </c>
    </row>
    <row r="2783" spans="12:12">
      <c r="L2783" s="49">
        <v>0</v>
      </c>
    </row>
    <row r="2784" spans="12:12">
      <c r="L2784" s="50">
        <f>SUM(D2784:F2784)</f>
        <v>0</v>
      </c>
    </row>
    <row r="2785" spans="12:12">
      <c r="L2785" s="49">
        <v>0</v>
      </c>
    </row>
    <row r="2786" spans="12:12">
      <c r="L2786" s="50">
        <f>SUM(D2786:F2786)</f>
        <v>0</v>
      </c>
    </row>
    <row r="2787" spans="12:12">
      <c r="L2787" s="49">
        <v>0</v>
      </c>
    </row>
    <row r="2788" spans="12:12">
      <c r="L2788" s="50">
        <f>SUM(D2788:F2788)</f>
        <v>0</v>
      </c>
    </row>
    <row r="2795" spans="12:12">
      <c r="L2795" s="49">
        <v>0</v>
      </c>
    </row>
    <row r="2796" spans="12:12">
      <c r="L2796" s="50">
        <f>SUM(D2796:F2796)</f>
        <v>0</v>
      </c>
    </row>
    <row r="2797" spans="12:12">
      <c r="L2797" s="49">
        <v>0</v>
      </c>
    </row>
    <row r="2798" spans="12:12">
      <c r="L2798" s="50">
        <f>SUM(D2798:F2798)</f>
        <v>0</v>
      </c>
    </row>
    <row r="2799" spans="12:12">
      <c r="L2799" s="49">
        <v>0</v>
      </c>
    </row>
    <row r="2800" spans="12:12">
      <c r="L2800" s="50">
        <f>SUM(D2800:F2800)</f>
        <v>0</v>
      </c>
    </row>
    <row r="2801" spans="12:12">
      <c r="L2801" s="49">
        <v>0</v>
      </c>
    </row>
    <row r="2802" spans="12:12">
      <c r="L2802" s="50">
        <f>SUM(D2802:F2802)</f>
        <v>0</v>
      </c>
    </row>
    <row r="2809" spans="12:12">
      <c r="L2809" s="49">
        <v>0</v>
      </c>
    </row>
    <row r="2810" spans="12:12">
      <c r="L2810" s="50">
        <f>SUM(D2810:F2810)</f>
        <v>0</v>
      </c>
    </row>
    <row r="2811" spans="12:12">
      <c r="L2811" s="49">
        <v>0</v>
      </c>
    </row>
    <row r="2812" spans="12:12">
      <c r="L2812" s="50">
        <f>SUM(D2812:F2812)</f>
        <v>0</v>
      </c>
    </row>
    <row r="2813" spans="12:12">
      <c r="L2813" s="49">
        <v>0</v>
      </c>
    </row>
    <row r="2814" spans="12:12">
      <c r="L2814" s="50">
        <f>SUM(D2814:F2814)</f>
        <v>0</v>
      </c>
    </row>
    <row r="2815" spans="12:12">
      <c r="L2815" s="49">
        <v>0</v>
      </c>
    </row>
    <row r="2816" spans="12:12">
      <c r="L2816" s="50">
        <f>SUM(D2816:F2816)</f>
        <v>0</v>
      </c>
    </row>
    <row r="2819" spans="12:12">
      <c r="L2819" s="47"/>
    </row>
    <row r="2820" spans="12:12">
      <c r="L2820" s="47"/>
    </row>
    <row r="2821" spans="12:12">
      <c r="L2821" s="47"/>
    </row>
    <row r="2822" spans="12:12">
      <c r="L2822" s="47"/>
    </row>
    <row r="2823" spans="12:12">
      <c r="L2823" s="49">
        <v>0</v>
      </c>
    </row>
    <row r="2824" spans="12:12">
      <c r="L2824" s="50">
        <f>SUM(D2824:F2824)</f>
        <v>0</v>
      </c>
    </row>
    <row r="2825" spans="12:12">
      <c r="L2825" s="49">
        <v>0</v>
      </c>
    </row>
    <row r="2826" spans="12:12">
      <c r="L2826" s="50">
        <f>SUM(D2826:F2826)</f>
        <v>0</v>
      </c>
    </row>
    <row r="2827" spans="12:12">
      <c r="L2827" s="49">
        <v>0</v>
      </c>
    </row>
    <row r="2828" spans="12:12">
      <c r="L2828" s="50">
        <f>SUM(D2828:F2828)</f>
        <v>0</v>
      </c>
    </row>
    <row r="2829" spans="12:12">
      <c r="L2829" s="49">
        <v>0</v>
      </c>
    </row>
    <row r="2830" spans="12:12">
      <c r="L2830" s="50">
        <f>SUM(D2830:F2830)</f>
        <v>0</v>
      </c>
    </row>
    <row r="2831" spans="12:12">
      <c r="L2831" s="48"/>
    </row>
    <row r="2837" spans="12:12">
      <c r="L2837" s="49">
        <v>0</v>
      </c>
    </row>
    <row r="2838" spans="12:12">
      <c r="L2838" s="50">
        <f>SUM(D2838:F2838)</f>
        <v>0</v>
      </c>
    </row>
    <row r="2839" spans="12:12">
      <c r="L2839" s="49">
        <v>0</v>
      </c>
    </row>
    <row r="2840" spans="12:12">
      <c r="L2840" s="50">
        <f>SUM(D2840:F2840)</f>
        <v>0</v>
      </c>
    </row>
    <row r="2841" spans="12:12">
      <c r="L2841" s="49">
        <v>0</v>
      </c>
    </row>
    <row r="2842" spans="12:12">
      <c r="L2842" s="50">
        <f>SUM(D2842:F2842)</f>
        <v>0</v>
      </c>
    </row>
    <row r="2843" spans="12:12">
      <c r="L2843" s="49">
        <v>0</v>
      </c>
    </row>
    <row r="2844" spans="12:12">
      <c r="L2844" s="50">
        <f>SUM(D2844:F2844)</f>
        <v>0</v>
      </c>
    </row>
    <row r="2851" spans="12:12">
      <c r="L2851" s="49">
        <v>0</v>
      </c>
    </row>
    <row r="2852" spans="12:12">
      <c r="L2852" s="50">
        <f>SUM(D2852:F2852)</f>
        <v>0</v>
      </c>
    </row>
    <row r="2853" spans="12:12">
      <c r="L2853" s="49">
        <v>0</v>
      </c>
    </row>
    <row r="2854" spans="12:12">
      <c r="L2854" s="50">
        <f>SUM(D2854:F2854)</f>
        <v>0</v>
      </c>
    </row>
    <row r="2855" spans="12:12">
      <c r="L2855" s="49">
        <v>0</v>
      </c>
    </row>
    <row r="2856" spans="12:12">
      <c r="L2856" s="50">
        <f>SUM(D2856:F2856)</f>
        <v>0</v>
      </c>
    </row>
    <row r="2857" spans="12:12">
      <c r="L2857" s="49">
        <v>0</v>
      </c>
    </row>
    <row r="2858" spans="12:12">
      <c r="L2858" s="50">
        <f>SUM(D2858:F2858)</f>
        <v>0</v>
      </c>
    </row>
    <row r="2865" spans="12:12">
      <c r="L2865" s="49">
        <v>0</v>
      </c>
    </row>
    <row r="2866" spans="12:12">
      <c r="L2866" s="50">
        <f>SUM(D2866:F2866)</f>
        <v>0</v>
      </c>
    </row>
    <row r="2867" spans="12:12">
      <c r="L2867" s="49">
        <v>0</v>
      </c>
    </row>
    <row r="2868" spans="12:12">
      <c r="L2868" s="50">
        <f>SUM(D2868:F2868)</f>
        <v>0</v>
      </c>
    </row>
    <row r="2869" spans="12:12">
      <c r="L2869" s="49">
        <v>0</v>
      </c>
    </row>
    <row r="2870" spans="12:12">
      <c r="L2870" s="50">
        <f>SUM(D2870:F2870)</f>
        <v>0</v>
      </c>
    </row>
    <row r="2871" spans="12:12">
      <c r="L2871" s="49">
        <v>0</v>
      </c>
    </row>
    <row r="2872" spans="12:12">
      <c r="L2872" s="50">
        <f>SUM(D2872:F2872)</f>
        <v>0</v>
      </c>
    </row>
    <row r="2879" spans="12:12">
      <c r="L2879" s="49">
        <v>0</v>
      </c>
    </row>
    <row r="2880" spans="12:12">
      <c r="L2880" s="50">
        <f>SUM(D2880:F2880)</f>
        <v>0</v>
      </c>
    </row>
    <row r="2881" spans="12:12">
      <c r="L2881" s="49">
        <v>0</v>
      </c>
    </row>
    <row r="2882" spans="12:12">
      <c r="L2882" s="50">
        <f>SUM(D2882:F2882)</f>
        <v>0</v>
      </c>
    </row>
    <row r="2883" spans="12:12">
      <c r="L2883" s="49">
        <v>0</v>
      </c>
    </row>
    <row r="2884" spans="12:12">
      <c r="L2884" s="50">
        <f>SUM(D2884:F2884)</f>
        <v>0</v>
      </c>
    </row>
    <row r="2885" spans="12:12">
      <c r="L2885" s="49">
        <v>0</v>
      </c>
    </row>
    <row r="2886" spans="12:12">
      <c r="L2886" s="50">
        <f>SUM(D2886:F2886)</f>
        <v>0</v>
      </c>
    </row>
    <row r="2893" spans="12:12">
      <c r="L2893" s="49">
        <v>0</v>
      </c>
    </row>
    <row r="2894" spans="12:12">
      <c r="L2894" s="50">
        <f>SUM(D2894:F2894)</f>
        <v>0</v>
      </c>
    </row>
    <row r="2895" spans="12:12">
      <c r="L2895" s="49">
        <v>0</v>
      </c>
    </row>
    <row r="2896" spans="12:12">
      <c r="L2896" s="50">
        <f>SUM(D2896:F2896)</f>
        <v>0</v>
      </c>
    </row>
    <row r="2897" spans="12:12">
      <c r="L2897" s="49">
        <v>0</v>
      </c>
    </row>
    <row r="2898" spans="12:12">
      <c r="L2898" s="50">
        <f>SUM(D2898:F2898)</f>
        <v>0</v>
      </c>
    </row>
    <row r="2899" spans="12:12">
      <c r="L2899" s="49">
        <v>0</v>
      </c>
    </row>
    <row r="2900" spans="12:12">
      <c r="L2900" s="50">
        <f>SUM(D2900:F2900)</f>
        <v>0</v>
      </c>
    </row>
    <row r="2907" spans="12:12">
      <c r="L2907" s="49">
        <v>0</v>
      </c>
    </row>
    <row r="2908" spans="12:12">
      <c r="L2908" s="50">
        <f>SUM(D2908:F2908)</f>
        <v>0</v>
      </c>
    </row>
    <row r="2909" spans="12:12">
      <c r="L2909" s="49">
        <v>0</v>
      </c>
    </row>
    <row r="2910" spans="12:12">
      <c r="L2910" s="50">
        <f>SUM(D2910:F2910)</f>
        <v>0</v>
      </c>
    </row>
    <row r="2911" spans="12:12">
      <c r="L2911" s="49">
        <v>0</v>
      </c>
    </row>
    <row r="2912" spans="12:12">
      <c r="L2912" s="50">
        <f>SUM(D2912:F2912)</f>
        <v>0</v>
      </c>
    </row>
    <row r="2913" spans="12:12">
      <c r="L2913" s="49">
        <v>0</v>
      </c>
    </row>
    <row r="2914" spans="12:12">
      <c r="L2914" s="50">
        <f>SUM(D2914:F2914)</f>
        <v>0</v>
      </c>
    </row>
    <row r="2921" spans="12:12">
      <c r="L2921" s="49">
        <v>0</v>
      </c>
    </row>
    <row r="2922" spans="12:12">
      <c r="L2922" s="50">
        <f>SUM(D2922:F2922)</f>
        <v>0</v>
      </c>
    </row>
    <row r="2923" spans="12:12">
      <c r="L2923" s="49">
        <v>0</v>
      </c>
    </row>
    <row r="2924" spans="12:12">
      <c r="L2924" s="50">
        <f>SUM(D2924:F2924)</f>
        <v>0</v>
      </c>
    </row>
    <row r="2925" spans="12:12">
      <c r="L2925" s="49">
        <v>0</v>
      </c>
    </row>
    <row r="2926" spans="12:12">
      <c r="L2926" s="50">
        <f>SUM(D2926:F2926)</f>
        <v>0</v>
      </c>
    </row>
    <row r="2927" spans="12:12">
      <c r="L2927" s="49">
        <v>0</v>
      </c>
    </row>
    <row r="2928" spans="12:12">
      <c r="L2928" s="50">
        <f>SUM(D2928:F2928)</f>
        <v>0</v>
      </c>
    </row>
    <row r="2935" spans="12:12">
      <c r="L2935" s="49">
        <v>0</v>
      </c>
    </row>
    <row r="2936" spans="12:12">
      <c r="L2936" s="50">
        <f>SUM(D2936:F2936)</f>
        <v>0</v>
      </c>
    </row>
    <row r="2937" spans="12:12">
      <c r="L2937" s="49">
        <v>0</v>
      </c>
    </row>
    <row r="2938" spans="12:12">
      <c r="L2938" s="50">
        <f>SUM(D2938:F2938)</f>
        <v>0</v>
      </c>
    </row>
    <row r="2939" spans="12:12">
      <c r="L2939" s="49">
        <v>0</v>
      </c>
    </row>
    <row r="2940" spans="12:12">
      <c r="L2940" s="50">
        <f>SUM(D2940:F2940)</f>
        <v>0</v>
      </c>
    </row>
    <row r="2941" spans="12:12">
      <c r="L2941" s="49">
        <v>0</v>
      </c>
    </row>
    <row r="2942" spans="12:12">
      <c r="L2942" s="50">
        <f>SUM(D2942:F2942)</f>
        <v>0</v>
      </c>
    </row>
    <row r="2949" spans="12:12">
      <c r="L2949" s="49">
        <v>0</v>
      </c>
    </row>
    <row r="2950" spans="12:12">
      <c r="L2950" s="50">
        <f>SUM(D2950:F2950)</f>
        <v>0</v>
      </c>
    </row>
    <row r="2951" spans="12:12">
      <c r="L2951" s="49">
        <v>0</v>
      </c>
    </row>
    <row r="2952" spans="12:12">
      <c r="L2952" s="50">
        <f>SUM(D2952:F2952)</f>
        <v>0</v>
      </c>
    </row>
    <row r="2953" spans="12:12">
      <c r="L2953" s="49">
        <v>0</v>
      </c>
    </row>
    <row r="2954" spans="12:12">
      <c r="L2954" s="50">
        <f>SUM(D2954:F2954)</f>
        <v>0</v>
      </c>
    </row>
    <row r="2955" spans="12:12">
      <c r="L2955" s="49">
        <v>0</v>
      </c>
    </row>
    <row r="2956" spans="12:12">
      <c r="L2956" s="50">
        <f>SUM(D2956:F2956)</f>
        <v>0</v>
      </c>
    </row>
    <row r="2963" spans="12:12">
      <c r="L2963" s="49">
        <v>0</v>
      </c>
    </row>
    <row r="2964" spans="12:12">
      <c r="L2964" s="50">
        <f>SUM(D2964:F2964)</f>
        <v>0</v>
      </c>
    </row>
    <row r="2965" spans="12:12">
      <c r="L2965" s="49">
        <v>0</v>
      </c>
    </row>
    <row r="2966" spans="12:12">
      <c r="L2966" s="50">
        <f>SUM(D2966:F2966)</f>
        <v>0</v>
      </c>
    </row>
    <row r="2967" spans="12:12">
      <c r="L2967" s="49">
        <v>0</v>
      </c>
    </row>
    <row r="2968" spans="12:12">
      <c r="L2968" s="50">
        <f>SUM(D2968:F2968)</f>
        <v>0</v>
      </c>
    </row>
    <row r="2969" spans="12:12">
      <c r="L2969" s="49">
        <v>0</v>
      </c>
    </row>
    <row r="2970" spans="12:12">
      <c r="L2970" s="50">
        <f>SUM(D2970:F2970)</f>
        <v>0</v>
      </c>
    </row>
    <row r="2977" spans="12:12">
      <c r="L2977" s="49">
        <v>0</v>
      </c>
    </row>
    <row r="2978" spans="12:12">
      <c r="L2978" s="50">
        <f>SUM(D2978:F2978)</f>
        <v>0</v>
      </c>
    </row>
    <row r="2979" spans="12:12">
      <c r="L2979" s="49">
        <v>0</v>
      </c>
    </row>
    <row r="2980" spans="12:12">
      <c r="L2980" s="50">
        <f>SUM(D2980:F2980)</f>
        <v>0</v>
      </c>
    </row>
    <row r="2981" spans="12:12">
      <c r="L2981" s="49">
        <v>0</v>
      </c>
    </row>
    <row r="2982" spans="12:12">
      <c r="L2982" s="50">
        <f>SUM(D2982:F2982)</f>
        <v>0</v>
      </c>
    </row>
    <row r="2983" spans="12:12">
      <c r="L2983" s="49">
        <v>0</v>
      </c>
    </row>
    <row r="2984" spans="12:12">
      <c r="L2984" s="50">
        <f>SUM(D2984:F2984)</f>
        <v>0</v>
      </c>
    </row>
    <row r="2991" spans="12:12">
      <c r="L2991" s="49">
        <v>0</v>
      </c>
    </row>
    <row r="2992" spans="12:12">
      <c r="L2992" s="50">
        <f>SUM(D2992:F2992)</f>
        <v>0</v>
      </c>
    </row>
    <row r="2993" spans="12:12">
      <c r="L2993" s="49">
        <v>0</v>
      </c>
    </row>
    <row r="2994" spans="12:12">
      <c r="L2994" s="50">
        <f>SUM(D2994:F2994)</f>
        <v>0</v>
      </c>
    </row>
    <row r="2995" spans="12:12">
      <c r="L2995" s="49">
        <v>0</v>
      </c>
    </row>
    <row r="2996" spans="12:12">
      <c r="L2996" s="50">
        <f>SUM(D2996:F2996)</f>
        <v>0</v>
      </c>
    </row>
    <row r="2997" spans="12:12">
      <c r="L2997" s="49">
        <v>0</v>
      </c>
    </row>
    <row r="2998" spans="12:12">
      <c r="L2998" s="50">
        <f>SUM(D2998:F2998)</f>
        <v>0</v>
      </c>
    </row>
    <row r="3005" spans="12:12">
      <c r="L3005" s="49">
        <v>0</v>
      </c>
    </row>
    <row r="3006" spans="12:12">
      <c r="L3006" s="50">
        <f>SUM(D3006:F3006)</f>
        <v>0</v>
      </c>
    </row>
    <row r="3007" spans="12:12">
      <c r="L3007" s="49">
        <v>0</v>
      </c>
    </row>
    <row r="3008" spans="12:12">
      <c r="L3008" s="50">
        <f>SUM(D3008:F3008)</f>
        <v>0</v>
      </c>
    </row>
    <row r="3009" spans="12:12">
      <c r="L3009" s="49">
        <v>0</v>
      </c>
    </row>
    <row r="3010" spans="12:12">
      <c r="L3010" s="50">
        <f>SUM(D3010:F3010)</f>
        <v>0</v>
      </c>
    </row>
    <row r="3011" spans="12:12">
      <c r="L3011" s="49">
        <v>0</v>
      </c>
    </row>
    <row r="3012" spans="12:12">
      <c r="L3012" s="50">
        <f>SUM(D3012:F3012)</f>
        <v>0</v>
      </c>
    </row>
    <row r="3019" spans="12:12">
      <c r="L3019" s="49">
        <v>0</v>
      </c>
    </row>
    <row r="3020" spans="12:12">
      <c r="L3020" s="50">
        <f>SUM(D3020:F3020)</f>
        <v>0</v>
      </c>
    </row>
    <row r="3021" spans="12:12">
      <c r="L3021" s="49">
        <v>0</v>
      </c>
    </row>
    <row r="3022" spans="12:12">
      <c r="L3022" s="50">
        <f>SUM(D3022:F3022)</f>
        <v>0</v>
      </c>
    </row>
    <row r="3023" spans="12:12">
      <c r="L3023" s="49">
        <v>0</v>
      </c>
    </row>
    <row r="3024" spans="12:12">
      <c r="L3024" s="50">
        <f>SUM(D3024:F3024)</f>
        <v>0</v>
      </c>
    </row>
    <row r="3025" spans="12:12">
      <c r="L3025" s="49">
        <v>0</v>
      </c>
    </row>
    <row r="3026" spans="12:12">
      <c r="L3026" s="50">
        <f>SUM(D3026:F3026)</f>
        <v>0</v>
      </c>
    </row>
    <row r="3033" spans="12:12">
      <c r="L3033" s="49">
        <v>0</v>
      </c>
    </row>
    <row r="3034" spans="12:12">
      <c r="L3034" s="50">
        <f>SUM(D3034:F3034)</f>
        <v>0</v>
      </c>
    </row>
    <row r="3035" spans="12:12">
      <c r="L3035" s="49">
        <v>0</v>
      </c>
    </row>
    <row r="3036" spans="12:12">
      <c r="L3036" s="50">
        <f>SUM(D3036:F3036)</f>
        <v>0</v>
      </c>
    </row>
    <row r="3037" spans="12:12">
      <c r="L3037" s="49">
        <v>0</v>
      </c>
    </row>
    <row r="3038" spans="12:12">
      <c r="L3038" s="50">
        <f>SUM(D3038:F3038)</f>
        <v>0</v>
      </c>
    </row>
    <row r="3039" spans="12:12">
      <c r="L3039" s="49">
        <v>0</v>
      </c>
    </row>
    <row r="3040" spans="12:12">
      <c r="L3040" s="50">
        <f>SUM(D3040:F3040)</f>
        <v>0</v>
      </c>
    </row>
    <row r="3047" spans="12:12">
      <c r="L3047" s="49">
        <v>0</v>
      </c>
    </row>
    <row r="3048" spans="12:12">
      <c r="L3048" s="50">
        <f>SUM(D3048:F3048)</f>
        <v>0</v>
      </c>
    </row>
    <row r="3049" spans="12:12">
      <c r="L3049" s="49">
        <v>0</v>
      </c>
    </row>
    <row r="3050" spans="12:12">
      <c r="L3050" s="50">
        <f>SUM(D3050:F3050)</f>
        <v>0</v>
      </c>
    </row>
    <row r="3051" spans="12:12">
      <c r="L3051" s="49">
        <v>0</v>
      </c>
    </row>
    <row r="3052" spans="12:12">
      <c r="L3052" s="50">
        <f>SUM(D3052:F3052)</f>
        <v>0</v>
      </c>
    </row>
    <row r="3053" spans="12:12">
      <c r="L3053" s="49">
        <v>0</v>
      </c>
    </row>
    <row r="3054" spans="12:12">
      <c r="L3054" s="50">
        <f>SUM(D3054:F3054)</f>
        <v>0</v>
      </c>
    </row>
    <row r="3061" spans="12:12">
      <c r="L3061" s="49">
        <v>0</v>
      </c>
    </row>
    <row r="3062" spans="12:12">
      <c r="L3062" s="50">
        <f>SUM(D3062:F3062)</f>
        <v>0</v>
      </c>
    </row>
    <row r="3063" spans="12:12">
      <c r="L3063" s="49">
        <v>0</v>
      </c>
    </row>
    <row r="3064" spans="12:12">
      <c r="L3064" s="50">
        <f>SUM(D3064:F3064)</f>
        <v>0</v>
      </c>
    </row>
    <row r="3065" spans="12:12">
      <c r="L3065" s="49">
        <v>0</v>
      </c>
    </row>
    <row r="3066" spans="12:12">
      <c r="L3066" s="50">
        <f>SUM(D3066:F3066)</f>
        <v>0</v>
      </c>
    </row>
    <row r="3067" spans="12:12">
      <c r="L3067" s="49">
        <v>0</v>
      </c>
    </row>
    <row r="3068" spans="12:12">
      <c r="L3068" s="50">
        <f>SUM(D3068:F3068)</f>
        <v>0</v>
      </c>
    </row>
  </sheetData>
  <autoFilter ref="M35:S35" xr:uid="{00000000-0009-0000-0000-000001000000}"/>
  <mergeCells count="15">
    <mergeCell ref="A89:K89"/>
    <mergeCell ref="D91:J91"/>
    <mergeCell ref="A117:K117"/>
    <mergeCell ref="D119:J119"/>
    <mergeCell ref="P6:S6"/>
    <mergeCell ref="N34:T34"/>
    <mergeCell ref="N63:T63"/>
    <mergeCell ref="N91:T91"/>
    <mergeCell ref="N119:T119"/>
    <mergeCell ref="D63:J63"/>
    <mergeCell ref="A4:K4"/>
    <mergeCell ref="D6:J6"/>
    <mergeCell ref="A32:K32"/>
    <mergeCell ref="D34:J34"/>
    <mergeCell ref="A61:K61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T3068"/>
  <sheetViews>
    <sheetView topLeftCell="A83" zoomScale="85" zoomScaleNormal="80" workbookViewId="0">
      <selection activeCell="K83" sqref="K83"/>
    </sheetView>
  </sheetViews>
  <sheetFormatPr baseColWidth="10" defaultRowHeight="15"/>
  <cols>
    <col min="12" max="12" width="9.5703125" style="28" customWidth="1"/>
    <col min="16" max="19" width="11.42578125" style="81"/>
  </cols>
  <sheetData>
    <row r="3" spans="1:20">
      <c r="A3" s="91" t="s">
        <v>41</v>
      </c>
      <c r="B3" s="92"/>
      <c r="C3" s="93"/>
      <c r="D3" s="92"/>
      <c r="E3" s="92"/>
      <c r="F3" s="92"/>
      <c r="G3" s="92"/>
      <c r="H3" s="92"/>
      <c r="I3" s="92"/>
      <c r="J3" s="92"/>
      <c r="K3" s="94"/>
    </row>
    <row r="4" spans="1:20">
      <c r="A4" s="7" t="s">
        <v>2</v>
      </c>
      <c r="B4" s="4"/>
      <c r="C4" s="4"/>
      <c r="D4" s="4"/>
      <c r="E4" s="4"/>
      <c r="F4" s="4"/>
      <c r="G4" s="29"/>
      <c r="H4" s="4"/>
      <c r="I4" s="4"/>
      <c r="J4" s="4"/>
      <c r="K4" s="4"/>
    </row>
    <row r="5" spans="1:20" ht="15" customHeight="1">
      <c r="A5" s="55"/>
      <c r="B5" s="56"/>
      <c r="C5" s="8"/>
      <c r="D5" s="98" t="s">
        <v>151</v>
      </c>
      <c r="E5" s="99"/>
      <c r="F5" s="100"/>
      <c r="G5" s="99"/>
      <c r="H5" s="100"/>
      <c r="I5" s="99"/>
      <c r="J5" s="99"/>
      <c r="K5" s="4"/>
      <c r="N5" s="104" t="s">
        <v>42</v>
      </c>
      <c r="O5" s="105"/>
      <c r="P5" s="106"/>
      <c r="Q5" s="105"/>
      <c r="R5" s="106"/>
      <c r="S5" s="105"/>
      <c r="T5" s="105"/>
    </row>
    <row r="6" spans="1:20" ht="36.75">
      <c r="A6" s="57" t="s">
        <v>91</v>
      </c>
      <c r="B6" s="58" t="s">
        <v>92</v>
      </c>
      <c r="C6" s="75" t="s">
        <v>85</v>
      </c>
      <c r="D6" s="3" t="s">
        <v>4</v>
      </c>
      <c r="E6" s="2" t="s">
        <v>5</v>
      </c>
      <c r="F6" s="1" t="s">
        <v>6</v>
      </c>
      <c r="G6" s="67" t="s">
        <v>7</v>
      </c>
      <c r="H6" s="1" t="s">
        <v>8</v>
      </c>
      <c r="I6" s="2" t="s">
        <v>9</v>
      </c>
      <c r="J6" s="2" t="s">
        <v>10</v>
      </c>
      <c r="K6" s="53" t="s">
        <v>0</v>
      </c>
      <c r="M6" s="57" t="s">
        <v>91</v>
      </c>
      <c r="N6" s="58" t="s">
        <v>92</v>
      </c>
      <c r="O6" s="75" t="s">
        <v>85</v>
      </c>
      <c r="P6" s="81" t="s">
        <v>97</v>
      </c>
      <c r="Q6" s="81" t="s">
        <v>98</v>
      </c>
      <c r="R6" s="81" t="s">
        <v>99</v>
      </c>
      <c r="S6" s="81" t="s">
        <v>0</v>
      </c>
    </row>
    <row r="7" spans="1:20" ht="24">
      <c r="A7" s="54" t="s">
        <v>11</v>
      </c>
      <c r="B7" s="9" t="s">
        <v>12</v>
      </c>
      <c r="C7" s="76" t="s">
        <v>88</v>
      </c>
      <c r="D7" s="10">
        <v>0</v>
      </c>
      <c r="E7" s="5">
        <v>0</v>
      </c>
      <c r="F7" s="11">
        <v>4</v>
      </c>
      <c r="G7" s="68">
        <v>1</v>
      </c>
      <c r="H7" s="11">
        <v>9</v>
      </c>
      <c r="I7" s="5">
        <v>11</v>
      </c>
      <c r="J7" s="5">
        <v>3</v>
      </c>
      <c r="K7" s="12">
        <v>28</v>
      </c>
      <c r="M7" s="54" t="s">
        <v>11</v>
      </c>
      <c r="N7" s="9" t="s">
        <v>12</v>
      </c>
      <c r="O7" s="76" t="s">
        <v>88</v>
      </c>
      <c r="P7" s="81">
        <f>SUM(Tabla1077[[#This Row],[Totalmente en desacuerdo]:[En desacuerdo]])</f>
        <v>4</v>
      </c>
      <c r="Q7" s="81">
        <f>Tabla1077[[#This Row],[Neutro]]</f>
        <v>1</v>
      </c>
      <c r="R7" s="81">
        <f>SUM(Tabla1077[[#This Row],[De acuerdo]:[Totalmente de acuerdo]])</f>
        <v>23</v>
      </c>
      <c r="S7" s="81">
        <f>SUM(P7:R7)</f>
        <v>28</v>
      </c>
    </row>
    <row r="8" spans="1:20">
      <c r="A8" s="51"/>
      <c r="B8" s="52" t="s">
        <v>13</v>
      </c>
      <c r="C8" s="76" t="s">
        <v>88</v>
      </c>
      <c r="D8" s="13">
        <v>0</v>
      </c>
      <c r="E8" s="6">
        <v>0</v>
      </c>
      <c r="F8" s="14">
        <v>1</v>
      </c>
      <c r="G8" s="69">
        <v>0</v>
      </c>
      <c r="H8" s="14">
        <v>5</v>
      </c>
      <c r="I8" s="6">
        <v>1</v>
      </c>
      <c r="J8" s="6">
        <v>1</v>
      </c>
      <c r="K8" s="15">
        <v>8</v>
      </c>
      <c r="M8" s="51"/>
      <c r="N8" s="52" t="s">
        <v>13</v>
      </c>
      <c r="O8" s="76" t="s">
        <v>88</v>
      </c>
      <c r="P8" s="81">
        <f>SUM(Tabla1077[[#This Row],[Totalmente en desacuerdo]:[En desacuerdo]])</f>
        <v>1</v>
      </c>
      <c r="Q8" s="81">
        <f>Tabla1077[[#This Row],[Neutro]]</f>
        <v>0</v>
      </c>
      <c r="R8" s="81">
        <f>SUM(Tabla1077[[#This Row],[De acuerdo]:[Totalmente de acuerdo]])</f>
        <v>7</v>
      </c>
      <c r="S8" s="81">
        <f t="shared" ref="S8:S29" si="0">SUM(P8:R8)</f>
        <v>8</v>
      </c>
    </row>
    <row r="9" spans="1:20">
      <c r="A9" s="51"/>
      <c r="B9" s="52" t="s">
        <v>14</v>
      </c>
      <c r="C9" s="76" t="s">
        <v>88</v>
      </c>
      <c r="D9" s="13">
        <v>2</v>
      </c>
      <c r="E9" s="6">
        <v>0</v>
      </c>
      <c r="F9" s="14">
        <v>1</v>
      </c>
      <c r="G9" s="69">
        <v>1</v>
      </c>
      <c r="H9" s="14">
        <v>7</v>
      </c>
      <c r="I9" s="6">
        <v>2</v>
      </c>
      <c r="J9" s="6">
        <v>0</v>
      </c>
      <c r="K9" s="15">
        <v>13</v>
      </c>
      <c r="M9" s="51"/>
      <c r="N9" s="52" t="s">
        <v>14</v>
      </c>
      <c r="O9" s="76" t="s">
        <v>88</v>
      </c>
      <c r="P9" s="81">
        <f>SUM(Tabla1077[[#This Row],[Totalmente en desacuerdo]:[En desacuerdo]])</f>
        <v>3</v>
      </c>
      <c r="Q9" s="81">
        <f>Tabla1077[[#This Row],[Neutro]]</f>
        <v>1</v>
      </c>
      <c r="R9" s="81">
        <f>SUM(Tabla1077[[#This Row],[De acuerdo]:[Totalmente de acuerdo]])</f>
        <v>9</v>
      </c>
      <c r="S9" s="81">
        <f t="shared" si="0"/>
        <v>13</v>
      </c>
    </row>
    <row r="10" spans="1:20">
      <c r="A10" s="51"/>
      <c r="B10" s="52" t="s">
        <v>15</v>
      </c>
      <c r="C10" s="76" t="s">
        <v>88</v>
      </c>
      <c r="D10" s="13">
        <v>0</v>
      </c>
      <c r="E10" s="6">
        <v>0</v>
      </c>
      <c r="F10" s="14">
        <v>0</v>
      </c>
      <c r="G10" s="69">
        <v>1</v>
      </c>
      <c r="H10" s="14">
        <v>4</v>
      </c>
      <c r="I10" s="6">
        <v>1</v>
      </c>
      <c r="J10" s="6">
        <v>0</v>
      </c>
      <c r="K10" s="15">
        <v>6</v>
      </c>
      <c r="M10" s="51"/>
      <c r="N10" s="52" t="s">
        <v>15</v>
      </c>
      <c r="O10" s="76" t="s">
        <v>88</v>
      </c>
      <c r="P10" s="81">
        <f>SUM(Tabla1077[[#This Row],[Totalmente en desacuerdo]:[En desacuerdo]])</f>
        <v>0</v>
      </c>
      <c r="Q10" s="81">
        <f>Tabla1077[[#This Row],[Neutro]]</f>
        <v>1</v>
      </c>
      <c r="R10" s="81">
        <f>SUM(Tabla1077[[#This Row],[De acuerdo]:[Totalmente de acuerdo]])</f>
        <v>5</v>
      </c>
      <c r="S10" s="81">
        <f t="shared" si="0"/>
        <v>6</v>
      </c>
    </row>
    <row r="11" spans="1:20">
      <c r="A11" s="51"/>
      <c r="B11" s="52" t="s">
        <v>16</v>
      </c>
      <c r="C11" s="76" t="s">
        <v>88</v>
      </c>
      <c r="D11" s="13">
        <v>1</v>
      </c>
      <c r="E11" s="6">
        <v>0</v>
      </c>
      <c r="F11" s="14">
        <v>0</v>
      </c>
      <c r="G11" s="69">
        <v>2</v>
      </c>
      <c r="H11" s="14">
        <v>3</v>
      </c>
      <c r="I11" s="6">
        <v>3</v>
      </c>
      <c r="J11" s="6">
        <v>2</v>
      </c>
      <c r="K11" s="15">
        <v>11</v>
      </c>
      <c r="M11" s="51"/>
      <c r="N11" s="52" t="s">
        <v>16</v>
      </c>
      <c r="O11" s="76" t="s">
        <v>88</v>
      </c>
      <c r="P11" s="81">
        <f>SUM(Tabla1077[[#This Row],[Totalmente en desacuerdo]:[En desacuerdo]])</f>
        <v>1</v>
      </c>
      <c r="Q11" s="81">
        <f>Tabla1077[[#This Row],[Neutro]]</f>
        <v>2</v>
      </c>
      <c r="R11" s="81">
        <f>SUM(Tabla1077[[#This Row],[De acuerdo]:[Totalmente de acuerdo]])</f>
        <v>8</v>
      </c>
      <c r="S11" s="81">
        <f t="shared" si="0"/>
        <v>11</v>
      </c>
    </row>
    <row r="12" spans="1:20">
      <c r="A12" s="51"/>
      <c r="B12" s="52" t="s">
        <v>17</v>
      </c>
      <c r="C12" s="76" t="s">
        <v>88</v>
      </c>
      <c r="D12" s="13">
        <v>0</v>
      </c>
      <c r="E12" s="6">
        <v>0</v>
      </c>
      <c r="F12" s="14">
        <v>0</v>
      </c>
      <c r="G12" s="69">
        <v>1</v>
      </c>
      <c r="H12" s="14">
        <v>5</v>
      </c>
      <c r="I12" s="6">
        <v>1</v>
      </c>
      <c r="J12" s="6">
        <v>3</v>
      </c>
      <c r="K12" s="15">
        <v>10</v>
      </c>
      <c r="M12" s="51"/>
      <c r="N12" s="52" t="s">
        <v>17</v>
      </c>
      <c r="O12" s="76" t="s">
        <v>88</v>
      </c>
      <c r="P12" s="81">
        <f>SUM(Tabla1077[[#This Row],[Totalmente en desacuerdo]:[En desacuerdo]])</f>
        <v>0</v>
      </c>
      <c r="Q12" s="81">
        <f>Tabla1077[[#This Row],[Neutro]]</f>
        <v>1</v>
      </c>
      <c r="R12" s="81">
        <f>SUM(Tabla1077[[#This Row],[De acuerdo]:[Totalmente de acuerdo]])</f>
        <v>9</v>
      </c>
      <c r="S12" s="81">
        <f t="shared" si="0"/>
        <v>10</v>
      </c>
    </row>
    <row r="13" spans="1:20">
      <c r="A13" s="51"/>
      <c r="B13" s="52" t="s">
        <v>18</v>
      </c>
      <c r="C13" s="76" t="s">
        <v>88</v>
      </c>
      <c r="D13" s="13">
        <v>3</v>
      </c>
      <c r="E13" s="6">
        <v>0</v>
      </c>
      <c r="F13" s="14">
        <v>1</v>
      </c>
      <c r="G13" s="69">
        <v>1</v>
      </c>
      <c r="H13" s="14">
        <v>7</v>
      </c>
      <c r="I13" s="6">
        <v>3</v>
      </c>
      <c r="J13" s="6">
        <v>0</v>
      </c>
      <c r="K13" s="15">
        <v>15</v>
      </c>
      <c r="M13" s="51"/>
      <c r="N13" s="52" t="s">
        <v>18</v>
      </c>
      <c r="O13" s="76" t="s">
        <v>88</v>
      </c>
      <c r="P13" s="81">
        <f>SUM(Tabla1077[[#This Row],[Totalmente en desacuerdo]:[En desacuerdo]])</f>
        <v>4</v>
      </c>
      <c r="Q13" s="81">
        <f>Tabla1077[[#This Row],[Neutro]]</f>
        <v>1</v>
      </c>
      <c r="R13" s="81">
        <f>SUM(Tabla1077[[#This Row],[De acuerdo]:[Totalmente de acuerdo]])</f>
        <v>10</v>
      </c>
      <c r="S13" s="81">
        <f t="shared" si="0"/>
        <v>15</v>
      </c>
    </row>
    <row r="14" spans="1:20">
      <c r="A14" s="51"/>
      <c r="B14" s="52" t="s">
        <v>19</v>
      </c>
      <c r="C14" s="76" t="s">
        <v>88</v>
      </c>
      <c r="D14" s="13">
        <v>0</v>
      </c>
      <c r="E14" s="6">
        <v>0</v>
      </c>
      <c r="F14" s="14">
        <v>1</v>
      </c>
      <c r="G14" s="69">
        <v>1</v>
      </c>
      <c r="H14" s="14">
        <v>4</v>
      </c>
      <c r="I14" s="6">
        <v>2</v>
      </c>
      <c r="J14" s="6">
        <v>1</v>
      </c>
      <c r="K14" s="15">
        <v>9</v>
      </c>
      <c r="M14" s="51"/>
      <c r="N14" s="52" t="s">
        <v>19</v>
      </c>
      <c r="O14" s="76" t="s">
        <v>88</v>
      </c>
      <c r="P14" s="81">
        <f>SUM(Tabla1077[[#This Row],[Totalmente en desacuerdo]:[En desacuerdo]])</f>
        <v>1</v>
      </c>
      <c r="Q14" s="81">
        <f>Tabla1077[[#This Row],[Neutro]]</f>
        <v>1</v>
      </c>
      <c r="R14" s="81">
        <f>SUM(Tabla1077[[#This Row],[De acuerdo]:[Totalmente de acuerdo]])</f>
        <v>7</v>
      </c>
      <c r="S14" s="81">
        <f t="shared" si="0"/>
        <v>9</v>
      </c>
    </row>
    <row r="15" spans="1:20">
      <c r="A15" s="51"/>
      <c r="B15" s="52" t="s">
        <v>20</v>
      </c>
      <c r="C15" s="76" t="s">
        <v>88</v>
      </c>
      <c r="D15" s="13">
        <v>0</v>
      </c>
      <c r="E15" s="6">
        <v>3</v>
      </c>
      <c r="F15" s="14">
        <v>2</v>
      </c>
      <c r="G15" s="69">
        <v>0</v>
      </c>
      <c r="H15" s="14">
        <v>2</v>
      </c>
      <c r="I15" s="6">
        <v>4</v>
      </c>
      <c r="J15" s="6">
        <v>2</v>
      </c>
      <c r="K15" s="15">
        <v>13</v>
      </c>
      <c r="M15" s="51"/>
      <c r="N15" s="52" t="s">
        <v>20</v>
      </c>
      <c r="O15" s="76" t="s">
        <v>88</v>
      </c>
      <c r="P15" s="81">
        <f>SUM(Tabla1077[[#This Row],[Totalmente en desacuerdo]:[En desacuerdo]])</f>
        <v>5</v>
      </c>
      <c r="Q15" s="81">
        <f>Tabla1077[[#This Row],[Neutro]]</f>
        <v>0</v>
      </c>
      <c r="R15" s="81">
        <f>SUM(Tabla1077[[#This Row],[De acuerdo]:[Totalmente de acuerdo]])</f>
        <v>8</v>
      </c>
      <c r="S15" s="81">
        <f t="shared" si="0"/>
        <v>13</v>
      </c>
    </row>
    <row r="16" spans="1:20">
      <c r="A16" s="51"/>
      <c r="B16" s="52" t="s">
        <v>21</v>
      </c>
      <c r="C16" s="77" t="s">
        <v>86</v>
      </c>
      <c r="D16" s="13">
        <v>2</v>
      </c>
      <c r="E16" s="6">
        <v>1</v>
      </c>
      <c r="F16" s="14">
        <v>6</v>
      </c>
      <c r="G16" s="69">
        <v>6</v>
      </c>
      <c r="H16" s="14">
        <v>0</v>
      </c>
      <c r="I16" s="6">
        <v>1</v>
      </c>
      <c r="J16" s="6">
        <v>1</v>
      </c>
      <c r="K16" s="15">
        <v>17</v>
      </c>
      <c r="M16" s="51"/>
      <c r="N16" s="52" t="s">
        <v>21</v>
      </c>
      <c r="O16" s="77" t="s">
        <v>86</v>
      </c>
      <c r="P16" s="81">
        <f>SUM(Tabla1077[[#This Row],[Totalmente en desacuerdo]:[En desacuerdo]])</f>
        <v>9</v>
      </c>
      <c r="Q16" s="81">
        <f>Tabla1077[[#This Row],[Neutro]]</f>
        <v>6</v>
      </c>
      <c r="R16" s="81">
        <f>SUM(Tabla1077[[#This Row],[De acuerdo]:[Totalmente de acuerdo]])</f>
        <v>2</v>
      </c>
      <c r="S16" s="81">
        <f t="shared" si="0"/>
        <v>17</v>
      </c>
    </row>
    <row r="17" spans="1:20">
      <c r="A17" s="51"/>
      <c r="B17" s="52" t="s">
        <v>22</v>
      </c>
      <c r="C17" s="77" t="s">
        <v>86</v>
      </c>
      <c r="D17" s="13">
        <v>1</v>
      </c>
      <c r="E17" s="6">
        <v>0</v>
      </c>
      <c r="F17" s="14">
        <v>8</v>
      </c>
      <c r="G17" s="69">
        <v>6</v>
      </c>
      <c r="H17" s="14">
        <v>1</v>
      </c>
      <c r="I17" s="6">
        <v>0</v>
      </c>
      <c r="J17" s="6">
        <v>8</v>
      </c>
      <c r="K17" s="15">
        <v>24</v>
      </c>
      <c r="M17" s="51"/>
      <c r="N17" s="52" t="s">
        <v>22</v>
      </c>
      <c r="O17" s="77" t="s">
        <v>86</v>
      </c>
      <c r="P17" s="81">
        <f>SUM(Tabla1077[[#This Row],[Totalmente en desacuerdo]:[En desacuerdo]])</f>
        <v>9</v>
      </c>
      <c r="Q17" s="81">
        <f>Tabla1077[[#This Row],[Neutro]]</f>
        <v>6</v>
      </c>
      <c r="R17" s="81">
        <f>SUM(Tabla1077[[#This Row],[De acuerdo]:[Totalmente de acuerdo]])</f>
        <v>9</v>
      </c>
      <c r="S17" s="81">
        <f t="shared" si="0"/>
        <v>24</v>
      </c>
    </row>
    <row r="18" spans="1:20">
      <c r="A18" s="51"/>
      <c r="B18" s="52" t="s">
        <v>23</v>
      </c>
      <c r="C18" s="77" t="s">
        <v>86</v>
      </c>
      <c r="D18" s="13">
        <v>0</v>
      </c>
      <c r="E18" s="6">
        <v>0</v>
      </c>
      <c r="F18" s="14">
        <v>0</v>
      </c>
      <c r="G18" s="69">
        <v>2</v>
      </c>
      <c r="H18" s="14">
        <v>3</v>
      </c>
      <c r="I18" s="6">
        <v>3</v>
      </c>
      <c r="J18" s="6">
        <v>13</v>
      </c>
      <c r="K18" s="15">
        <v>21</v>
      </c>
      <c r="M18" s="51"/>
      <c r="N18" s="52" t="s">
        <v>23</v>
      </c>
      <c r="O18" s="77" t="s">
        <v>86</v>
      </c>
      <c r="P18" s="81">
        <f>SUM(Tabla1077[[#This Row],[Totalmente en desacuerdo]:[En desacuerdo]])</f>
        <v>0</v>
      </c>
      <c r="Q18" s="81">
        <f>Tabla1077[[#This Row],[Neutro]]</f>
        <v>2</v>
      </c>
      <c r="R18" s="81">
        <f>SUM(Tabla1077[[#This Row],[De acuerdo]:[Totalmente de acuerdo]])</f>
        <v>19</v>
      </c>
      <c r="S18" s="81">
        <f t="shared" si="0"/>
        <v>21</v>
      </c>
    </row>
    <row r="19" spans="1:20">
      <c r="A19" s="51"/>
      <c r="B19" s="52" t="s">
        <v>24</v>
      </c>
      <c r="C19" s="77" t="s">
        <v>86</v>
      </c>
      <c r="D19" s="13">
        <v>0</v>
      </c>
      <c r="E19" s="6">
        <v>0</v>
      </c>
      <c r="F19" s="14">
        <v>3</v>
      </c>
      <c r="G19" s="69">
        <v>5</v>
      </c>
      <c r="H19" s="14">
        <v>4</v>
      </c>
      <c r="I19" s="6">
        <v>1</v>
      </c>
      <c r="J19" s="6">
        <v>4</v>
      </c>
      <c r="K19" s="15">
        <v>17</v>
      </c>
      <c r="M19" s="51"/>
      <c r="N19" s="52" t="s">
        <v>24</v>
      </c>
      <c r="O19" s="77" t="s">
        <v>86</v>
      </c>
      <c r="P19" s="81">
        <f>SUM(Tabla1077[[#This Row],[Totalmente en desacuerdo]:[En desacuerdo]])</f>
        <v>3</v>
      </c>
      <c r="Q19" s="81">
        <f>Tabla1077[[#This Row],[Neutro]]</f>
        <v>5</v>
      </c>
      <c r="R19" s="81">
        <f>SUM(Tabla1077[[#This Row],[De acuerdo]:[Totalmente de acuerdo]])</f>
        <v>9</v>
      </c>
      <c r="S19" s="81">
        <f t="shared" si="0"/>
        <v>17</v>
      </c>
    </row>
    <row r="20" spans="1:20" ht="24">
      <c r="A20" s="51"/>
      <c r="B20" s="52" t="s">
        <v>25</v>
      </c>
      <c r="C20" s="77" t="s">
        <v>86</v>
      </c>
      <c r="D20" s="13">
        <v>1</v>
      </c>
      <c r="E20" s="6">
        <v>0</v>
      </c>
      <c r="F20" s="14">
        <v>3</v>
      </c>
      <c r="G20" s="69">
        <v>6</v>
      </c>
      <c r="H20" s="14">
        <v>2</v>
      </c>
      <c r="I20" s="6">
        <v>0</v>
      </c>
      <c r="J20" s="6">
        <v>0</v>
      </c>
      <c r="K20" s="15">
        <v>12</v>
      </c>
      <c r="M20" s="51"/>
      <c r="N20" s="52" t="s">
        <v>25</v>
      </c>
      <c r="O20" s="77" t="s">
        <v>86</v>
      </c>
      <c r="P20" s="81">
        <f>SUM(Tabla1077[[#This Row],[Totalmente en desacuerdo]:[En desacuerdo]])</f>
        <v>4</v>
      </c>
      <c r="Q20" s="81">
        <f>Tabla1077[[#This Row],[Neutro]]</f>
        <v>6</v>
      </c>
      <c r="R20" s="81">
        <f>SUM(Tabla1077[[#This Row],[De acuerdo]:[Totalmente de acuerdo]])</f>
        <v>2</v>
      </c>
      <c r="S20" s="81">
        <f t="shared" si="0"/>
        <v>12</v>
      </c>
    </row>
    <row r="21" spans="1:20">
      <c r="A21" s="51"/>
      <c r="B21" s="52" t="s">
        <v>26</v>
      </c>
      <c r="C21" s="77" t="s">
        <v>86</v>
      </c>
      <c r="D21" s="13">
        <v>0</v>
      </c>
      <c r="E21" s="6">
        <v>1</v>
      </c>
      <c r="F21" s="14">
        <v>2</v>
      </c>
      <c r="G21" s="69">
        <v>1</v>
      </c>
      <c r="H21" s="14">
        <v>10</v>
      </c>
      <c r="I21" s="6">
        <v>3</v>
      </c>
      <c r="J21" s="6">
        <v>12</v>
      </c>
      <c r="K21" s="15">
        <v>29</v>
      </c>
      <c r="M21" s="51"/>
      <c r="N21" s="52" t="s">
        <v>26</v>
      </c>
      <c r="O21" s="77" t="s">
        <v>86</v>
      </c>
      <c r="P21" s="81">
        <f>SUM(Tabla1077[[#This Row],[Totalmente en desacuerdo]:[En desacuerdo]])</f>
        <v>3</v>
      </c>
      <c r="Q21" s="81">
        <f>Tabla1077[[#This Row],[Neutro]]</f>
        <v>1</v>
      </c>
      <c r="R21" s="81">
        <f>SUM(Tabla1077[[#This Row],[De acuerdo]:[Totalmente de acuerdo]])</f>
        <v>25</v>
      </c>
      <c r="S21" s="81">
        <f t="shared" si="0"/>
        <v>29</v>
      </c>
    </row>
    <row r="22" spans="1:20" ht="24">
      <c r="A22" s="51"/>
      <c r="B22" s="52" t="s">
        <v>27</v>
      </c>
      <c r="C22" s="76" t="s">
        <v>87</v>
      </c>
      <c r="D22" s="13">
        <v>0</v>
      </c>
      <c r="E22" s="6">
        <v>0</v>
      </c>
      <c r="F22" s="14">
        <v>0</v>
      </c>
      <c r="G22" s="69">
        <v>0</v>
      </c>
      <c r="H22" s="14">
        <v>2</v>
      </c>
      <c r="I22" s="6">
        <v>3</v>
      </c>
      <c r="J22" s="6">
        <v>7</v>
      </c>
      <c r="K22" s="15">
        <v>12</v>
      </c>
      <c r="M22" s="51"/>
      <c r="N22" s="52" t="s">
        <v>27</v>
      </c>
      <c r="O22" s="76" t="s">
        <v>87</v>
      </c>
      <c r="P22" s="81">
        <f>SUM(Tabla1077[[#This Row],[Totalmente en desacuerdo]:[En desacuerdo]])</f>
        <v>0</v>
      </c>
      <c r="Q22" s="81">
        <f>Tabla1077[[#This Row],[Neutro]]</f>
        <v>0</v>
      </c>
      <c r="R22" s="81">
        <f>SUM(Tabla1077[[#This Row],[De acuerdo]:[Totalmente de acuerdo]])</f>
        <v>12</v>
      </c>
      <c r="S22" s="81">
        <f t="shared" si="0"/>
        <v>12</v>
      </c>
    </row>
    <row r="23" spans="1:20" ht="24">
      <c r="A23" s="51"/>
      <c r="B23" s="52" t="s">
        <v>28</v>
      </c>
      <c r="C23" s="76" t="s">
        <v>87</v>
      </c>
      <c r="D23" s="13">
        <v>0</v>
      </c>
      <c r="E23" s="6">
        <v>0</v>
      </c>
      <c r="F23" s="14">
        <v>0</v>
      </c>
      <c r="G23" s="69">
        <v>0</v>
      </c>
      <c r="H23" s="14">
        <v>3</v>
      </c>
      <c r="I23" s="6">
        <v>2</v>
      </c>
      <c r="J23" s="6">
        <v>15</v>
      </c>
      <c r="K23" s="15">
        <v>20</v>
      </c>
      <c r="M23" s="51"/>
      <c r="N23" s="52" t="s">
        <v>28</v>
      </c>
      <c r="O23" s="76" t="s">
        <v>87</v>
      </c>
      <c r="P23" s="81">
        <f>SUM(Tabla1077[[#This Row],[Totalmente en desacuerdo]:[En desacuerdo]])</f>
        <v>0</v>
      </c>
      <c r="Q23" s="81">
        <f>Tabla1077[[#This Row],[Neutro]]</f>
        <v>0</v>
      </c>
      <c r="R23" s="81">
        <f>SUM(Tabla1077[[#This Row],[De acuerdo]:[Totalmente de acuerdo]])</f>
        <v>20</v>
      </c>
      <c r="S23" s="81">
        <f t="shared" si="0"/>
        <v>20</v>
      </c>
    </row>
    <row r="24" spans="1:20" ht="24">
      <c r="A24" s="51"/>
      <c r="B24" s="52" t="s">
        <v>16</v>
      </c>
      <c r="C24" s="76" t="s">
        <v>87</v>
      </c>
      <c r="D24" s="13">
        <v>0</v>
      </c>
      <c r="E24" s="6">
        <v>0</v>
      </c>
      <c r="F24" s="14">
        <v>0</v>
      </c>
      <c r="G24" s="69">
        <v>0</v>
      </c>
      <c r="H24" s="14">
        <v>0</v>
      </c>
      <c r="I24" s="6">
        <v>3</v>
      </c>
      <c r="J24" s="6">
        <v>8</v>
      </c>
      <c r="K24" s="15">
        <v>11</v>
      </c>
      <c r="M24" s="51"/>
      <c r="N24" s="52" t="s">
        <v>16</v>
      </c>
      <c r="O24" s="76" t="s">
        <v>87</v>
      </c>
      <c r="P24" s="81">
        <f>SUM(Tabla1077[[#This Row],[Totalmente en desacuerdo]:[En desacuerdo]])</f>
        <v>0</v>
      </c>
      <c r="Q24" s="81">
        <f>Tabla1077[[#This Row],[Neutro]]</f>
        <v>0</v>
      </c>
      <c r="R24" s="81">
        <f>SUM(Tabla1077[[#This Row],[De acuerdo]:[Totalmente de acuerdo]])</f>
        <v>11</v>
      </c>
      <c r="S24" s="81">
        <f t="shared" si="0"/>
        <v>11</v>
      </c>
    </row>
    <row r="25" spans="1:20">
      <c r="A25" s="51"/>
      <c r="B25" s="52" t="s">
        <v>29</v>
      </c>
      <c r="C25" s="76" t="s">
        <v>89</v>
      </c>
      <c r="D25" s="13">
        <v>2</v>
      </c>
      <c r="E25" s="6">
        <v>1</v>
      </c>
      <c r="F25" s="14">
        <v>4</v>
      </c>
      <c r="G25" s="69">
        <v>0</v>
      </c>
      <c r="H25" s="14">
        <v>2</v>
      </c>
      <c r="I25" s="6">
        <v>0</v>
      </c>
      <c r="J25" s="6">
        <v>0</v>
      </c>
      <c r="K25" s="15">
        <v>9</v>
      </c>
      <c r="M25" s="51"/>
      <c r="N25" s="52" t="s">
        <v>29</v>
      </c>
      <c r="O25" s="76" t="s">
        <v>89</v>
      </c>
      <c r="P25" s="81">
        <f>SUM(Tabla1077[[#This Row],[Totalmente en desacuerdo]:[En desacuerdo]])</f>
        <v>7</v>
      </c>
      <c r="Q25" s="81">
        <f>Tabla1077[[#This Row],[Neutro]]</f>
        <v>0</v>
      </c>
      <c r="R25" s="81">
        <f>SUM(Tabla1077[[#This Row],[De acuerdo]:[Totalmente de acuerdo]])</f>
        <v>2</v>
      </c>
      <c r="S25" s="81">
        <f t="shared" si="0"/>
        <v>9</v>
      </c>
    </row>
    <row r="26" spans="1:20">
      <c r="A26" s="51"/>
      <c r="B26" s="52" t="s">
        <v>30</v>
      </c>
      <c r="C26" s="76" t="s">
        <v>89</v>
      </c>
      <c r="D26" s="13">
        <v>1</v>
      </c>
      <c r="E26" s="6">
        <v>0</v>
      </c>
      <c r="F26" s="14">
        <v>5</v>
      </c>
      <c r="G26" s="69">
        <v>0</v>
      </c>
      <c r="H26" s="14">
        <v>4</v>
      </c>
      <c r="I26" s="6">
        <v>0</v>
      </c>
      <c r="J26" s="6">
        <v>0</v>
      </c>
      <c r="K26" s="15">
        <v>10</v>
      </c>
      <c r="M26" s="51"/>
      <c r="N26" s="52" t="s">
        <v>30</v>
      </c>
      <c r="O26" s="76" t="s">
        <v>89</v>
      </c>
      <c r="P26" s="81">
        <f>SUM(Tabla1077[[#This Row],[Totalmente en desacuerdo]:[En desacuerdo]])</f>
        <v>6</v>
      </c>
      <c r="Q26" s="81">
        <f>Tabla1077[[#This Row],[Neutro]]</f>
        <v>0</v>
      </c>
      <c r="R26" s="81">
        <f>SUM(Tabla1077[[#This Row],[De acuerdo]:[Totalmente de acuerdo]])</f>
        <v>4</v>
      </c>
      <c r="S26" s="81">
        <f t="shared" si="0"/>
        <v>10</v>
      </c>
    </row>
    <row r="27" spans="1:20" ht="24">
      <c r="A27" s="51"/>
      <c r="B27" s="52" t="s">
        <v>31</v>
      </c>
      <c r="C27" s="76" t="s">
        <v>89</v>
      </c>
      <c r="D27" s="13">
        <v>0</v>
      </c>
      <c r="E27" s="6">
        <v>3</v>
      </c>
      <c r="F27" s="14">
        <v>0</v>
      </c>
      <c r="G27" s="69">
        <v>6</v>
      </c>
      <c r="H27" s="14">
        <v>13</v>
      </c>
      <c r="I27" s="6">
        <v>0</v>
      </c>
      <c r="J27" s="6">
        <v>5</v>
      </c>
      <c r="K27" s="15">
        <v>27</v>
      </c>
      <c r="M27" s="51"/>
      <c r="N27" s="52" t="s">
        <v>31</v>
      </c>
      <c r="O27" s="76" t="s">
        <v>89</v>
      </c>
      <c r="P27" s="81">
        <f>SUM(Tabla1077[[#This Row],[Totalmente en desacuerdo]:[En desacuerdo]])</f>
        <v>3</v>
      </c>
      <c r="Q27" s="81">
        <f>Tabla1077[[#This Row],[Neutro]]</f>
        <v>6</v>
      </c>
      <c r="R27" s="81">
        <f>SUM(Tabla1077[[#This Row],[De acuerdo]:[Totalmente de acuerdo]])</f>
        <v>18</v>
      </c>
      <c r="S27" s="81">
        <f t="shared" si="0"/>
        <v>27</v>
      </c>
    </row>
    <row r="28" spans="1:20">
      <c r="A28" s="51"/>
      <c r="B28" s="52" t="s">
        <v>32</v>
      </c>
      <c r="C28" s="76" t="s">
        <v>89</v>
      </c>
      <c r="D28" s="13">
        <v>0</v>
      </c>
      <c r="E28" s="6">
        <v>0</v>
      </c>
      <c r="F28" s="14">
        <v>3</v>
      </c>
      <c r="G28" s="69">
        <v>2</v>
      </c>
      <c r="H28" s="14">
        <v>4</v>
      </c>
      <c r="I28" s="6">
        <v>0</v>
      </c>
      <c r="J28" s="6">
        <v>0</v>
      </c>
      <c r="K28" s="15">
        <v>9</v>
      </c>
      <c r="M28" s="51"/>
      <c r="N28" s="52" t="s">
        <v>32</v>
      </c>
      <c r="O28" s="76" t="s">
        <v>89</v>
      </c>
      <c r="P28" s="81">
        <f>SUM(Tabla1077[[#This Row],[Totalmente en desacuerdo]:[En desacuerdo]])</f>
        <v>3</v>
      </c>
      <c r="Q28" s="81">
        <f>Tabla1077[[#This Row],[Neutro]]</f>
        <v>2</v>
      </c>
      <c r="R28" s="81">
        <f>SUM(Tabla1077[[#This Row],[De acuerdo]:[Totalmente de acuerdo]])</f>
        <v>4</v>
      </c>
      <c r="S28" s="81">
        <f t="shared" si="0"/>
        <v>9</v>
      </c>
    </row>
    <row r="29" spans="1:20">
      <c r="A29" s="16" t="s">
        <v>0</v>
      </c>
      <c r="B29" s="17"/>
      <c r="C29" s="17"/>
      <c r="D29" s="18">
        <v>13</v>
      </c>
      <c r="E29" s="19">
        <v>9</v>
      </c>
      <c r="F29" s="20">
        <v>44</v>
      </c>
      <c r="G29" s="70">
        <v>42</v>
      </c>
      <c r="H29" s="20">
        <v>94</v>
      </c>
      <c r="I29" s="19">
        <v>44</v>
      </c>
      <c r="J29" s="19">
        <v>85</v>
      </c>
      <c r="K29" s="21">
        <v>331</v>
      </c>
      <c r="M29" s="16" t="s">
        <v>0</v>
      </c>
      <c r="N29" s="17"/>
      <c r="O29" s="17"/>
      <c r="P29" s="81">
        <f>SUM(Tabla1077[[#This Row],[Totalmente en desacuerdo]:[En desacuerdo]])</f>
        <v>66</v>
      </c>
      <c r="Q29" s="81">
        <f>Tabla1077[[#This Row],[Neutro]]</f>
        <v>42</v>
      </c>
      <c r="R29" s="81">
        <f>SUM(Tabla1077[[#This Row],[De acuerdo]:[Totalmente de acuerdo]])</f>
        <v>223</v>
      </c>
      <c r="S29" s="81">
        <f t="shared" si="0"/>
        <v>331</v>
      </c>
    </row>
    <row r="30" spans="1:20">
      <c r="A30" s="4"/>
      <c r="B30" s="4"/>
      <c r="C30" s="4"/>
      <c r="D30" s="4"/>
      <c r="E30" s="4"/>
      <c r="F30" s="4"/>
      <c r="G30" s="29"/>
      <c r="H30" s="4"/>
      <c r="I30" s="4"/>
      <c r="J30" s="4"/>
      <c r="K30" s="4"/>
    </row>
    <row r="31" spans="1:20">
      <c r="A31" s="91" t="s">
        <v>43</v>
      </c>
      <c r="B31" s="92"/>
      <c r="C31" s="93"/>
      <c r="D31" s="92"/>
      <c r="E31" s="92"/>
      <c r="F31" s="92"/>
      <c r="G31" s="92"/>
      <c r="H31" s="92"/>
      <c r="I31" s="92"/>
      <c r="J31" s="92"/>
      <c r="K31" s="94"/>
    </row>
    <row r="32" spans="1:20">
      <c r="A32" s="7" t="s">
        <v>2</v>
      </c>
      <c r="B32" s="4"/>
      <c r="C32" s="4"/>
      <c r="D32" s="4"/>
      <c r="E32" s="4"/>
      <c r="F32" s="4"/>
      <c r="G32" s="29"/>
      <c r="H32" s="4"/>
      <c r="I32" s="4"/>
      <c r="J32" s="4"/>
      <c r="K32" s="4"/>
      <c r="N32" s="104" t="s">
        <v>44</v>
      </c>
      <c r="O32" s="105"/>
      <c r="P32" s="106"/>
      <c r="Q32" s="105"/>
      <c r="R32" s="106"/>
      <c r="S32" s="105"/>
      <c r="T32" s="105"/>
    </row>
    <row r="33" spans="1:19" ht="38.25" customHeight="1">
      <c r="A33" s="55"/>
      <c r="B33" s="56"/>
      <c r="C33" s="8"/>
      <c r="D33" s="98" t="s">
        <v>152</v>
      </c>
      <c r="E33" s="99"/>
      <c r="F33" s="100"/>
      <c r="G33" s="99"/>
      <c r="H33" s="100"/>
      <c r="I33" s="99"/>
      <c r="J33" s="99"/>
      <c r="K33" s="4"/>
    </row>
    <row r="34" spans="1:19" ht="36.75">
      <c r="A34" s="57" t="s">
        <v>91</v>
      </c>
      <c r="B34" s="58" t="s">
        <v>92</v>
      </c>
      <c r="C34" s="75" t="s">
        <v>85</v>
      </c>
      <c r="D34" s="3" t="s">
        <v>4</v>
      </c>
      <c r="E34" s="2" t="s">
        <v>5</v>
      </c>
      <c r="F34" s="1" t="s">
        <v>6</v>
      </c>
      <c r="G34" s="67" t="s">
        <v>7</v>
      </c>
      <c r="H34" s="1" t="s">
        <v>8</v>
      </c>
      <c r="I34" s="2" t="s">
        <v>9</v>
      </c>
      <c r="J34" s="2" t="s">
        <v>10</v>
      </c>
      <c r="K34" s="53" t="s">
        <v>0</v>
      </c>
      <c r="M34" s="57" t="s">
        <v>91</v>
      </c>
      <c r="N34" s="58" t="s">
        <v>92</v>
      </c>
      <c r="O34" s="75" t="s">
        <v>85</v>
      </c>
      <c r="P34" s="81" t="s">
        <v>97</v>
      </c>
      <c r="Q34" s="81" t="s">
        <v>98</v>
      </c>
      <c r="R34" s="81" t="s">
        <v>99</v>
      </c>
      <c r="S34" s="81" t="s">
        <v>0</v>
      </c>
    </row>
    <row r="35" spans="1:19" ht="24">
      <c r="A35" s="54" t="s">
        <v>11</v>
      </c>
      <c r="B35" s="9" t="s">
        <v>12</v>
      </c>
      <c r="C35" s="76" t="s">
        <v>88</v>
      </c>
      <c r="D35" s="10">
        <v>0</v>
      </c>
      <c r="E35" s="5">
        <v>0</v>
      </c>
      <c r="F35" s="11">
        <v>2</v>
      </c>
      <c r="G35" s="68">
        <v>3</v>
      </c>
      <c r="H35" s="11">
        <v>8</v>
      </c>
      <c r="I35" s="5">
        <v>8</v>
      </c>
      <c r="J35" s="5">
        <v>7</v>
      </c>
      <c r="K35" s="12">
        <v>28</v>
      </c>
      <c r="M35" s="54" t="s">
        <v>11</v>
      </c>
      <c r="N35" s="9" t="s">
        <v>12</v>
      </c>
      <c r="O35" s="76" t="s">
        <v>88</v>
      </c>
      <c r="P35" s="81">
        <f>SUM(Tabla1178[[#This Row],[Totalmente en desacuerdo]:[En desacuerdo]])</f>
        <v>2</v>
      </c>
      <c r="Q35" s="81">
        <f>Tabla1178[[#This Row],[Neutro]]</f>
        <v>3</v>
      </c>
      <c r="R35" s="81">
        <f>SUM(Tabla1178[[#This Row],[De acuerdo]:[Totalmente de acuerdo]])</f>
        <v>23</v>
      </c>
      <c r="S35" s="81">
        <f>SUM(P35:R35)</f>
        <v>28</v>
      </c>
    </row>
    <row r="36" spans="1:19">
      <c r="A36" s="51"/>
      <c r="B36" s="52" t="s">
        <v>13</v>
      </c>
      <c r="C36" s="76" t="s">
        <v>88</v>
      </c>
      <c r="D36" s="13">
        <v>0</v>
      </c>
      <c r="E36" s="6">
        <v>1</v>
      </c>
      <c r="F36" s="14">
        <v>0</v>
      </c>
      <c r="G36" s="69">
        <v>2</v>
      </c>
      <c r="H36" s="14">
        <v>4</v>
      </c>
      <c r="I36" s="6">
        <v>1</v>
      </c>
      <c r="J36" s="6">
        <v>0</v>
      </c>
      <c r="K36" s="15">
        <v>8</v>
      </c>
      <c r="M36" s="51"/>
      <c r="N36" s="52" t="s">
        <v>13</v>
      </c>
      <c r="O36" s="76" t="s">
        <v>88</v>
      </c>
      <c r="P36" s="81">
        <f>SUM(Tabla1178[[#This Row],[Totalmente en desacuerdo]:[En desacuerdo]])</f>
        <v>1</v>
      </c>
      <c r="Q36" s="81">
        <f>Tabla1178[[#This Row],[Neutro]]</f>
        <v>2</v>
      </c>
      <c r="R36" s="81">
        <f>SUM(Tabla1178[[#This Row],[De acuerdo]:[Totalmente de acuerdo]])</f>
        <v>5</v>
      </c>
      <c r="S36" s="81">
        <f t="shared" ref="S36:S57" si="1">SUM(P36:R36)</f>
        <v>8</v>
      </c>
    </row>
    <row r="37" spans="1:19">
      <c r="A37" s="51"/>
      <c r="B37" s="52" t="s">
        <v>14</v>
      </c>
      <c r="C37" s="76" t="s">
        <v>88</v>
      </c>
      <c r="D37" s="13">
        <v>0</v>
      </c>
      <c r="E37" s="6">
        <v>0</v>
      </c>
      <c r="F37" s="14">
        <v>2</v>
      </c>
      <c r="G37" s="69">
        <v>2</v>
      </c>
      <c r="H37" s="14">
        <v>6</v>
      </c>
      <c r="I37" s="6">
        <v>3</v>
      </c>
      <c r="J37" s="6">
        <v>0</v>
      </c>
      <c r="K37" s="15">
        <v>13</v>
      </c>
      <c r="M37" s="51"/>
      <c r="N37" s="52" t="s">
        <v>14</v>
      </c>
      <c r="O37" s="76" t="s">
        <v>88</v>
      </c>
      <c r="P37" s="81">
        <f>SUM(Tabla1178[[#This Row],[Totalmente en desacuerdo]:[En desacuerdo]])</f>
        <v>2</v>
      </c>
      <c r="Q37" s="81">
        <f>Tabla1178[[#This Row],[Neutro]]</f>
        <v>2</v>
      </c>
      <c r="R37" s="81">
        <f>SUM(Tabla1178[[#This Row],[De acuerdo]:[Totalmente de acuerdo]])</f>
        <v>9</v>
      </c>
      <c r="S37" s="81">
        <f t="shared" si="1"/>
        <v>13</v>
      </c>
    </row>
    <row r="38" spans="1:19">
      <c r="A38" s="51"/>
      <c r="B38" s="52" t="s">
        <v>15</v>
      </c>
      <c r="C38" s="76" t="s">
        <v>88</v>
      </c>
      <c r="D38" s="13">
        <v>0</v>
      </c>
      <c r="E38" s="6">
        <v>0</v>
      </c>
      <c r="F38" s="14">
        <v>0</v>
      </c>
      <c r="G38" s="69">
        <v>2</v>
      </c>
      <c r="H38" s="14">
        <v>0</v>
      </c>
      <c r="I38" s="6">
        <v>4</v>
      </c>
      <c r="J38" s="6">
        <v>0</v>
      </c>
      <c r="K38" s="15">
        <v>6</v>
      </c>
      <c r="M38" s="51"/>
      <c r="N38" s="52" t="s">
        <v>15</v>
      </c>
      <c r="O38" s="76" t="s">
        <v>88</v>
      </c>
      <c r="P38" s="81">
        <f>SUM(Tabla1178[[#This Row],[Totalmente en desacuerdo]:[En desacuerdo]])</f>
        <v>0</v>
      </c>
      <c r="Q38" s="81">
        <f>Tabla1178[[#This Row],[Neutro]]</f>
        <v>2</v>
      </c>
      <c r="R38" s="81">
        <f>SUM(Tabla1178[[#This Row],[De acuerdo]:[Totalmente de acuerdo]])</f>
        <v>4</v>
      </c>
      <c r="S38" s="81">
        <f t="shared" si="1"/>
        <v>6</v>
      </c>
    </row>
    <row r="39" spans="1:19">
      <c r="A39" s="51"/>
      <c r="B39" s="52" t="s">
        <v>16</v>
      </c>
      <c r="C39" s="76" t="s">
        <v>88</v>
      </c>
      <c r="D39" s="13">
        <v>0</v>
      </c>
      <c r="E39" s="6">
        <v>1</v>
      </c>
      <c r="F39" s="14">
        <v>1</v>
      </c>
      <c r="G39" s="69">
        <v>3</v>
      </c>
      <c r="H39" s="14">
        <v>4</v>
      </c>
      <c r="I39" s="6">
        <v>0</v>
      </c>
      <c r="J39" s="6">
        <v>2</v>
      </c>
      <c r="K39" s="15">
        <v>11</v>
      </c>
      <c r="M39" s="51"/>
      <c r="N39" s="52" t="s">
        <v>16</v>
      </c>
      <c r="O39" s="76" t="s">
        <v>88</v>
      </c>
      <c r="P39" s="81">
        <f>SUM(Tabla1178[[#This Row],[Totalmente en desacuerdo]:[En desacuerdo]])</f>
        <v>2</v>
      </c>
      <c r="Q39" s="81">
        <f>Tabla1178[[#This Row],[Neutro]]</f>
        <v>3</v>
      </c>
      <c r="R39" s="81">
        <f>SUM(Tabla1178[[#This Row],[De acuerdo]:[Totalmente de acuerdo]])</f>
        <v>6</v>
      </c>
      <c r="S39" s="81">
        <f t="shared" si="1"/>
        <v>11</v>
      </c>
    </row>
    <row r="40" spans="1:19">
      <c r="A40" s="51"/>
      <c r="B40" s="52" t="s">
        <v>17</v>
      </c>
      <c r="C40" s="76" t="s">
        <v>88</v>
      </c>
      <c r="D40" s="13">
        <v>0</v>
      </c>
      <c r="E40" s="6">
        <v>0</v>
      </c>
      <c r="F40" s="14">
        <v>0</v>
      </c>
      <c r="G40" s="69">
        <v>1</v>
      </c>
      <c r="H40" s="14">
        <v>3</v>
      </c>
      <c r="I40" s="6">
        <v>2</v>
      </c>
      <c r="J40" s="6">
        <v>4</v>
      </c>
      <c r="K40" s="15">
        <v>10</v>
      </c>
      <c r="M40" s="51"/>
      <c r="N40" s="52" t="s">
        <v>17</v>
      </c>
      <c r="O40" s="76" t="s">
        <v>88</v>
      </c>
      <c r="P40" s="81">
        <f>SUM(Tabla1178[[#This Row],[Totalmente en desacuerdo]:[En desacuerdo]])</f>
        <v>0</v>
      </c>
      <c r="Q40" s="81">
        <f>Tabla1178[[#This Row],[Neutro]]</f>
        <v>1</v>
      </c>
      <c r="R40" s="81">
        <f>SUM(Tabla1178[[#This Row],[De acuerdo]:[Totalmente de acuerdo]])</f>
        <v>9</v>
      </c>
      <c r="S40" s="81">
        <f t="shared" si="1"/>
        <v>10</v>
      </c>
    </row>
    <row r="41" spans="1:19">
      <c r="A41" s="51"/>
      <c r="B41" s="52" t="s">
        <v>18</v>
      </c>
      <c r="C41" s="76" t="s">
        <v>88</v>
      </c>
      <c r="D41" s="13">
        <v>0</v>
      </c>
      <c r="E41" s="6">
        <v>0</v>
      </c>
      <c r="F41" s="14">
        <v>2</v>
      </c>
      <c r="G41" s="69">
        <v>1</v>
      </c>
      <c r="H41" s="14">
        <v>6</v>
      </c>
      <c r="I41" s="6">
        <v>4</v>
      </c>
      <c r="J41" s="6">
        <v>2</v>
      </c>
      <c r="K41" s="15">
        <v>15</v>
      </c>
      <c r="M41" s="51"/>
      <c r="N41" s="52" t="s">
        <v>18</v>
      </c>
      <c r="O41" s="76" t="s">
        <v>88</v>
      </c>
      <c r="P41" s="81">
        <f>SUM(Tabla1178[[#This Row],[Totalmente en desacuerdo]:[En desacuerdo]])</f>
        <v>2</v>
      </c>
      <c r="Q41" s="81">
        <f>Tabla1178[[#This Row],[Neutro]]</f>
        <v>1</v>
      </c>
      <c r="R41" s="81">
        <f>SUM(Tabla1178[[#This Row],[De acuerdo]:[Totalmente de acuerdo]])</f>
        <v>12</v>
      </c>
      <c r="S41" s="81">
        <f t="shared" si="1"/>
        <v>15</v>
      </c>
    </row>
    <row r="42" spans="1:19">
      <c r="A42" s="51"/>
      <c r="B42" s="52" t="s">
        <v>19</v>
      </c>
      <c r="C42" s="76" t="s">
        <v>88</v>
      </c>
      <c r="D42" s="13">
        <v>0</v>
      </c>
      <c r="E42" s="6">
        <v>0</v>
      </c>
      <c r="F42" s="14">
        <v>1</v>
      </c>
      <c r="G42" s="69">
        <v>1</v>
      </c>
      <c r="H42" s="14">
        <v>3</v>
      </c>
      <c r="I42" s="6">
        <v>1</v>
      </c>
      <c r="J42" s="6">
        <v>3</v>
      </c>
      <c r="K42" s="15">
        <v>9</v>
      </c>
      <c r="M42" s="51"/>
      <c r="N42" s="52" t="s">
        <v>19</v>
      </c>
      <c r="O42" s="76" t="s">
        <v>88</v>
      </c>
      <c r="P42" s="81">
        <f>SUM(Tabla1178[[#This Row],[Totalmente en desacuerdo]:[En desacuerdo]])</f>
        <v>1</v>
      </c>
      <c r="Q42" s="81">
        <f>Tabla1178[[#This Row],[Neutro]]</f>
        <v>1</v>
      </c>
      <c r="R42" s="81">
        <f>SUM(Tabla1178[[#This Row],[De acuerdo]:[Totalmente de acuerdo]])</f>
        <v>7</v>
      </c>
      <c r="S42" s="81">
        <f t="shared" si="1"/>
        <v>9</v>
      </c>
    </row>
    <row r="43" spans="1:19">
      <c r="A43" s="51"/>
      <c r="B43" s="52" t="s">
        <v>20</v>
      </c>
      <c r="C43" s="76" t="s">
        <v>88</v>
      </c>
      <c r="D43" s="13">
        <v>0</v>
      </c>
      <c r="E43" s="6">
        <v>1</v>
      </c>
      <c r="F43" s="14">
        <v>2</v>
      </c>
      <c r="G43" s="69">
        <v>1</v>
      </c>
      <c r="H43" s="14">
        <v>6</v>
      </c>
      <c r="I43" s="6">
        <v>3</v>
      </c>
      <c r="J43" s="6">
        <v>0</v>
      </c>
      <c r="K43" s="15">
        <v>13</v>
      </c>
      <c r="M43" s="51"/>
      <c r="N43" s="52" t="s">
        <v>20</v>
      </c>
      <c r="O43" s="76" t="s">
        <v>88</v>
      </c>
      <c r="P43" s="81">
        <f>SUM(Tabla1178[[#This Row],[Totalmente en desacuerdo]:[En desacuerdo]])</f>
        <v>3</v>
      </c>
      <c r="Q43" s="81">
        <f>Tabla1178[[#This Row],[Neutro]]</f>
        <v>1</v>
      </c>
      <c r="R43" s="81">
        <f>SUM(Tabla1178[[#This Row],[De acuerdo]:[Totalmente de acuerdo]])</f>
        <v>9</v>
      </c>
      <c r="S43" s="81">
        <f t="shared" si="1"/>
        <v>13</v>
      </c>
    </row>
    <row r="44" spans="1:19">
      <c r="A44" s="51"/>
      <c r="B44" s="52" t="s">
        <v>21</v>
      </c>
      <c r="C44" s="77" t="s">
        <v>86</v>
      </c>
      <c r="D44" s="13">
        <v>1</v>
      </c>
      <c r="E44" s="6">
        <v>0</v>
      </c>
      <c r="F44" s="14">
        <v>3</v>
      </c>
      <c r="G44" s="69">
        <v>3</v>
      </c>
      <c r="H44" s="14">
        <v>4</v>
      </c>
      <c r="I44" s="6">
        <v>5</v>
      </c>
      <c r="J44" s="6">
        <v>1</v>
      </c>
      <c r="K44" s="15">
        <v>17</v>
      </c>
      <c r="M44" s="51"/>
      <c r="N44" s="52" t="s">
        <v>21</v>
      </c>
      <c r="O44" s="77" t="s">
        <v>86</v>
      </c>
      <c r="P44" s="81">
        <f>SUM(Tabla1178[[#This Row],[Totalmente en desacuerdo]:[En desacuerdo]])</f>
        <v>4</v>
      </c>
      <c r="Q44" s="81">
        <f>Tabla1178[[#This Row],[Neutro]]</f>
        <v>3</v>
      </c>
      <c r="R44" s="81">
        <f>SUM(Tabla1178[[#This Row],[De acuerdo]:[Totalmente de acuerdo]])</f>
        <v>10</v>
      </c>
      <c r="S44" s="81">
        <f t="shared" si="1"/>
        <v>17</v>
      </c>
    </row>
    <row r="45" spans="1:19">
      <c r="A45" s="51"/>
      <c r="B45" s="52" t="s">
        <v>22</v>
      </c>
      <c r="C45" s="77" t="s">
        <v>86</v>
      </c>
      <c r="D45" s="13">
        <v>1</v>
      </c>
      <c r="E45" s="6">
        <v>0</v>
      </c>
      <c r="F45" s="14">
        <v>5</v>
      </c>
      <c r="G45" s="69">
        <v>1</v>
      </c>
      <c r="H45" s="14">
        <v>4</v>
      </c>
      <c r="I45" s="6">
        <v>8</v>
      </c>
      <c r="J45" s="6">
        <v>5</v>
      </c>
      <c r="K45" s="15">
        <v>24</v>
      </c>
      <c r="M45" s="51"/>
      <c r="N45" s="52" t="s">
        <v>22</v>
      </c>
      <c r="O45" s="77" t="s">
        <v>86</v>
      </c>
      <c r="P45" s="81">
        <f>SUM(Tabla1178[[#This Row],[Totalmente en desacuerdo]:[En desacuerdo]])</f>
        <v>6</v>
      </c>
      <c r="Q45" s="81">
        <f>Tabla1178[[#This Row],[Neutro]]</f>
        <v>1</v>
      </c>
      <c r="R45" s="81">
        <f>SUM(Tabla1178[[#This Row],[De acuerdo]:[Totalmente de acuerdo]])</f>
        <v>17</v>
      </c>
      <c r="S45" s="81">
        <f t="shared" si="1"/>
        <v>24</v>
      </c>
    </row>
    <row r="46" spans="1:19">
      <c r="A46" s="51"/>
      <c r="B46" s="52" t="s">
        <v>23</v>
      </c>
      <c r="C46" s="77" t="s">
        <v>86</v>
      </c>
      <c r="D46" s="13">
        <v>0</v>
      </c>
      <c r="E46" s="6">
        <v>2</v>
      </c>
      <c r="F46" s="14">
        <v>3</v>
      </c>
      <c r="G46" s="69">
        <v>2</v>
      </c>
      <c r="H46" s="14">
        <v>4</v>
      </c>
      <c r="I46" s="6">
        <v>7</v>
      </c>
      <c r="J46" s="6">
        <v>3</v>
      </c>
      <c r="K46" s="15">
        <v>21</v>
      </c>
      <c r="M46" s="51"/>
      <c r="N46" s="52" t="s">
        <v>23</v>
      </c>
      <c r="O46" s="77" t="s">
        <v>86</v>
      </c>
      <c r="P46" s="81">
        <f>SUM(Tabla1178[[#This Row],[Totalmente en desacuerdo]:[En desacuerdo]])</f>
        <v>5</v>
      </c>
      <c r="Q46" s="81">
        <f>Tabla1178[[#This Row],[Neutro]]</f>
        <v>2</v>
      </c>
      <c r="R46" s="81">
        <f>SUM(Tabla1178[[#This Row],[De acuerdo]:[Totalmente de acuerdo]])</f>
        <v>14</v>
      </c>
      <c r="S46" s="81">
        <f t="shared" si="1"/>
        <v>21</v>
      </c>
    </row>
    <row r="47" spans="1:19">
      <c r="A47" s="51"/>
      <c r="B47" s="52" t="s">
        <v>24</v>
      </c>
      <c r="C47" s="77" t="s">
        <v>86</v>
      </c>
      <c r="D47" s="13">
        <v>0</v>
      </c>
      <c r="E47" s="6">
        <v>3</v>
      </c>
      <c r="F47" s="14">
        <v>2</v>
      </c>
      <c r="G47" s="69">
        <v>5</v>
      </c>
      <c r="H47" s="14">
        <v>3</v>
      </c>
      <c r="I47" s="6">
        <v>3</v>
      </c>
      <c r="J47" s="6">
        <v>1</v>
      </c>
      <c r="K47" s="15">
        <v>17</v>
      </c>
      <c r="M47" s="51"/>
      <c r="N47" s="52" t="s">
        <v>24</v>
      </c>
      <c r="O47" s="77" t="s">
        <v>86</v>
      </c>
      <c r="P47" s="81">
        <f>SUM(Tabla1178[[#This Row],[Totalmente en desacuerdo]:[En desacuerdo]])</f>
        <v>5</v>
      </c>
      <c r="Q47" s="81">
        <f>Tabla1178[[#This Row],[Neutro]]</f>
        <v>5</v>
      </c>
      <c r="R47" s="81">
        <f>SUM(Tabla1178[[#This Row],[De acuerdo]:[Totalmente de acuerdo]])</f>
        <v>7</v>
      </c>
      <c r="S47" s="81">
        <f t="shared" si="1"/>
        <v>17</v>
      </c>
    </row>
    <row r="48" spans="1:19" ht="24">
      <c r="A48" s="51"/>
      <c r="B48" s="52" t="s">
        <v>25</v>
      </c>
      <c r="C48" s="77" t="s">
        <v>86</v>
      </c>
      <c r="D48" s="13">
        <v>0</v>
      </c>
      <c r="E48" s="6">
        <v>0</v>
      </c>
      <c r="F48" s="14">
        <v>5</v>
      </c>
      <c r="G48" s="69">
        <v>3</v>
      </c>
      <c r="H48" s="14">
        <v>2</v>
      </c>
      <c r="I48" s="6">
        <v>2</v>
      </c>
      <c r="J48" s="6">
        <v>0</v>
      </c>
      <c r="K48" s="15">
        <v>12</v>
      </c>
      <c r="M48" s="51"/>
      <c r="N48" s="52" t="s">
        <v>25</v>
      </c>
      <c r="O48" s="77" t="s">
        <v>86</v>
      </c>
      <c r="P48" s="81">
        <f>SUM(Tabla1178[[#This Row],[Totalmente en desacuerdo]:[En desacuerdo]])</f>
        <v>5</v>
      </c>
      <c r="Q48" s="81">
        <f>Tabla1178[[#This Row],[Neutro]]</f>
        <v>3</v>
      </c>
      <c r="R48" s="81">
        <f>SUM(Tabla1178[[#This Row],[De acuerdo]:[Totalmente de acuerdo]])</f>
        <v>4</v>
      </c>
      <c r="S48" s="81">
        <f t="shared" si="1"/>
        <v>12</v>
      </c>
    </row>
    <row r="49" spans="1:20">
      <c r="A49" s="51"/>
      <c r="B49" s="52" t="s">
        <v>26</v>
      </c>
      <c r="C49" s="77" t="s">
        <v>86</v>
      </c>
      <c r="D49" s="13">
        <v>0</v>
      </c>
      <c r="E49" s="6">
        <v>3</v>
      </c>
      <c r="F49" s="14">
        <v>4</v>
      </c>
      <c r="G49" s="69">
        <v>1</v>
      </c>
      <c r="H49" s="14">
        <v>9</v>
      </c>
      <c r="I49" s="6">
        <v>12</v>
      </c>
      <c r="J49" s="6">
        <v>0</v>
      </c>
      <c r="K49" s="15">
        <v>29</v>
      </c>
      <c r="M49" s="51"/>
      <c r="N49" s="52" t="s">
        <v>26</v>
      </c>
      <c r="O49" s="77" t="s">
        <v>86</v>
      </c>
      <c r="P49" s="81">
        <f>SUM(Tabla1178[[#This Row],[Totalmente en desacuerdo]:[En desacuerdo]])</f>
        <v>7</v>
      </c>
      <c r="Q49" s="81">
        <f>Tabla1178[[#This Row],[Neutro]]</f>
        <v>1</v>
      </c>
      <c r="R49" s="81">
        <f>SUM(Tabla1178[[#This Row],[De acuerdo]:[Totalmente de acuerdo]])</f>
        <v>21</v>
      </c>
      <c r="S49" s="81">
        <f t="shared" si="1"/>
        <v>29</v>
      </c>
    </row>
    <row r="50" spans="1:20" ht="24">
      <c r="A50" s="51"/>
      <c r="B50" s="52" t="s">
        <v>27</v>
      </c>
      <c r="C50" s="76" t="s">
        <v>87</v>
      </c>
      <c r="D50" s="13">
        <v>1</v>
      </c>
      <c r="E50" s="6">
        <v>0</v>
      </c>
      <c r="F50" s="14">
        <v>0</v>
      </c>
      <c r="G50" s="69">
        <v>2</v>
      </c>
      <c r="H50" s="14">
        <v>2</v>
      </c>
      <c r="I50" s="6">
        <v>2</v>
      </c>
      <c r="J50" s="6">
        <v>5</v>
      </c>
      <c r="K50" s="15">
        <v>12</v>
      </c>
      <c r="M50" s="51"/>
      <c r="N50" s="52" t="s">
        <v>27</v>
      </c>
      <c r="O50" s="76" t="s">
        <v>87</v>
      </c>
      <c r="P50" s="81">
        <f>SUM(Tabla1178[[#This Row],[Totalmente en desacuerdo]:[En desacuerdo]])</f>
        <v>1</v>
      </c>
      <c r="Q50" s="81">
        <f>Tabla1178[[#This Row],[Neutro]]</f>
        <v>2</v>
      </c>
      <c r="R50" s="81">
        <f>SUM(Tabla1178[[#This Row],[De acuerdo]:[Totalmente de acuerdo]])</f>
        <v>9</v>
      </c>
      <c r="S50" s="81">
        <f t="shared" si="1"/>
        <v>12</v>
      </c>
    </row>
    <row r="51" spans="1:20" ht="24">
      <c r="A51" s="51"/>
      <c r="B51" s="52" t="s">
        <v>28</v>
      </c>
      <c r="C51" s="76" t="s">
        <v>87</v>
      </c>
      <c r="D51" s="13">
        <v>0</v>
      </c>
      <c r="E51" s="6">
        <v>2</v>
      </c>
      <c r="F51" s="14">
        <v>0</v>
      </c>
      <c r="G51" s="69">
        <v>1</v>
      </c>
      <c r="H51" s="14">
        <v>4</v>
      </c>
      <c r="I51" s="6">
        <v>2</v>
      </c>
      <c r="J51" s="6">
        <v>11</v>
      </c>
      <c r="K51" s="15">
        <v>20</v>
      </c>
      <c r="M51" s="51"/>
      <c r="N51" s="52" t="s">
        <v>28</v>
      </c>
      <c r="O51" s="76" t="s">
        <v>87</v>
      </c>
      <c r="P51" s="81">
        <f>SUM(Tabla1178[[#This Row],[Totalmente en desacuerdo]:[En desacuerdo]])</f>
        <v>2</v>
      </c>
      <c r="Q51" s="81">
        <f>Tabla1178[[#This Row],[Neutro]]</f>
        <v>1</v>
      </c>
      <c r="R51" s="81">
        <f>SUM(Tabla1178[[#This Row],[De acuerdo]:[Totalmente de acuerdo]])</f>
        <v>17</v>
      </c>
      <c r="S51" s="81">
        <f t="shared" si="1"/>
        <v>20</v>
      </c>
    </row>
    <row r="52" spans="1:20" ht="24">
      <c r="A52" s="51"/>
      <c r="B52" s="52" t="s">
        <v>16</v>
      </c>
      <c r="C52" s="76" t="s">
        <v>87</v>
      </c>
      <c r="D52" s="13">
        <v>0</v>
      </c>
      <c r="E52" s="6">
        <v>1</v>
      </c>
      <c r="F52" s="14">
        <v>0</v>
      </c>
      <c r="G52" s="69">
        <v>2</v>
      </c>
      <c r="H52" s="14">
        <v>4</v>
      </c>
      <c r="I52" s="6">
        <v>1</v>
      </c>
      <c r="J52" s="6">
        <v>3</v>
      </c>
      <c r="K52" s="15">
        <v>11</v>
      </c>
      <c r="M52" s="51"/>
      <c r="N52" s="52" t="s">
        <v>16</v>
      </c>
      <c r="O52" s="76" t="s">
        <v>87</v>
      </c>
      <c r="P52" s="81">
        <f>SUM(Tabla1178[[#This Row],[Totalmente en desacuerdo]:[En desacuerdo]])</f>
        <v>1</v>
      </c>
      <c r="Q52" s="81">
        <f>Tabla1178[[#This Row],[Neutro]]</f>
        <v>2</v>
      </c>
      <c r="R52" s="81">
        <f>SUM(Tabla1178[[#This Row],[De acuerdo]:[Totalmente de acuerdo]])</f>
        <v>8</v>
      </c>
      <c r="S52" s="81">
        <f t="shared" si="1"/>
        <v>11</v>
      </c>
    </row>
    <row r="53" spans="1:20">
      <c r="A53" s="51"/>
      <c r="B53" s="52" t="s">
        <v>29</v>
      </c>
      <c r="C53" s="76" t="s">
        <v>89</v>
      </c>
      <c r="D53" s="13">
        <v>1</v>
      </c>
      <c r="E53" s="6">
        <v>1</v>
      </c>
      <c r="F53" s="14">
        <v>6</v>
      </c>
      <c r="G53" s="69">
        <v>0</v>
      </c>
      <c r="H53" s="14">
        <v>1</v>
      </c>
      <c r="I53" s="6">
        <v>0</v>
      </c>
      <c r="J53" s="6">
        <v>0</v>
      </c>
      <c r="K53" s="15">
        <v>9</v>
      </c>
      <c r="M53" s="51"/>
      <c r="N53" s="52" t="s">
        <v>29</v>
      </c>
      <c r="O53" s="76" t="s">
        <v>89</v>
      </c>
      <c r="P53" s="81">
        <f>SUM(Tabla1178[[#This Row],[Totalmente en desacuerdo]:[En desacuerdo]])</f>
        <v>8</v>
      </c>
      <c r="Q53" s="81">
        <f>Tabla1178[[#This Row],[Neutro]]</f>
        <v>0</v>
      </c>
      <c r="R53" s="81">
        <f>SUM(Tabla1178[[#This Row],[De acuerdo]:[Totalmente de acuerdo]])</f>
        <v>1</v>
      </c>
      <c r="S53" s="81">
        <f t="shared" si="1"/>
        <v>9</v>
      </c>
    </row>
    <row r="54" spans="1:20">
      <c r="A54" s="51"/>
      <c r="B54" s="52" t="s">
        <v>30</v>
      </c>
      <c r="C54" s="76" t="s">
        <v>89</v>
      </c>
      <c r="D54" s="13">
        <v>3</v>
      </c>
      <c r="E54" s="6">
        <v>0</v>
      </c>
      <c r="F54" s="14">
        <v>4</v>
      </c>
      <c r="G54" s="69">
        <v>0</v>
      </c>
      <c r="H54" s="14">
        <v>3</v>
      </c>
      <c r="I54" s="6">
        <v>0</v>
      </c>
      <c r="J54" s="6">
        <v>0</v>
      </c>
      <c r="K54" s="15">
        <v>10</v>
      </c>
      <c r="M54" s="51"/>
      <c r="N54" s="52" t="s">
        <v>30</v>
      </c>
      <c r="O54" s="76" t="s">
        <v>89</v>
      </c>
      <c r="P54" s="81">
        <f>SUM(Tabla1178[[#This Row],[Totalmente en desacuerdo]:[En desacuerdo]])</f>
        <v>7</v>
      </c>
      <c r="Q54" s="81">
        <f>Tabla1178[[#This Row],[Neutro]]</f>
        <v>0</v>
      </c>
      <c r="R54" s="81">
        <f>SUM(Tabla1178[[#This Row],[De acuerdo]:[Totalmente de acuerdo]])</f>
        <v>3</v>
      </c>
      <c r="S54" s="81">
        <f t="shared" si="1"/>
        <v>10</v>
      </c>
    </row>
    <row r="55" spans="1:20" ht="24">
      <c r="A55" s="51"/>
      <c r="B55" s="52" t="s">
        <v>31</v>
      </c>
      <c r="C55" s="76" t="s">
        <v>89</v>
      </c>
      <c r="D55" s="13">
        <v>6</v>
      </c>
      <c r="E55" s="6">
        <v>5</v>
      </c>
      <c r="F55" s="14">
        <v>12</v>
      </c>
      <c r="G55" s="69">
        <v>3</v>
      </c>
      <c r="H55" s="14">
        <v>1</v>
      </c>
      <c r="I55" s="6">
        <v>0</v>
      </c>
      <c r="J55" s="6">
        <v>0</v>
      </c>
      <c r="K55" s="15">
        <v>27</v>
      </c>
      <c r="M55" s="51"/>
      <c r="N55" s="52" t="s">
        <v>31</v>
      </c>
      <c r="O55" s="76" t="s">
        <v>89</v>
      </c>
      <c r="P55" s="81">
        <f>SUM(Tabla1178[[#This Row],[Totalmente en desacuerdo]:[En desacuerdo]])</f>
        <v>23</v>
      </c>
      <c r="Q55" s="81">
        <f>Tabla1178[[#This Row],[Neutro]]</f>
        <v>3</v>
      </c>
      <c r="R55" s="81">
        <f>SUM(Tabla1178[[#This Row],[De acuerdo]:[Totalmente de acuerdo]])</f>
        <v>1</v>
      </c>
      <c r="S55" s="81">
        <f t="shared" si="1"/>
        <v>27</v>
      </c>
    </row>
    <row r="56" spans="1:20">
      <c r="A56" s="51"/>
      <c r="B56" s="52" t="s">
        <v>32</v>
      </c>
      <c r="C56" s="76" t="s">
        <v>89</v>
      </c>
      <c r="D56" s="13">
        <v>0</v>
      </c>
      <c r="E56" s="6">
        <v>2</v>
      </c>
      <c r="F56" s="14">
        <v>4</v>
      </c>
      <c r="G56" s="69">
        <v>2</v>
      </c>
      <c r="H56" s="14">
        <v>1</v>
      </c>
      <c r="I56" s="6">
        <v>0</v>
      </c>
      <c r="J56" s="6">
        <v>0</v>
      </c>
      <c r="K56" s="15">
        <v>9</v>
      </c>
      <c r="M56" s="51"/>
      <c r="N56" s="52" t="s">
        <v>32</v>
      </c>
      <c r="O56" s="76" t="s">
        <v>89</v>
      </c>
      <c r="P56" s="81">
        <f>SUM(Tabla1178[[#This Row],[Totalmente en desacuerdo]:[En desacuerdo]])</f>
        <v>6</v>
      </c>
      <c r="Q56" s="81">
        <f>Tabla1178[[#This Row],[Neutro]]</f>
        <v>2</v>
      </c>
      <c r="R56" s="81">
        <f>SUM(Tabla1178[[#This Row],[De acuerdo]:[Totalmente de acuerdo]])</f>
        <v>1</v>
      </c>
      <c r="S56" s="81">
        <f t="shared" si="1"/>
        <v>9</v>
      </c>
    </row>
    <row r="57" spans="1:20">
      <c r="A57" s="16" t="s">
        <v>0</v>
      </c>
      <c r="B57" s="17"/>
      <c r="C57" s="17"/>
      <c r="D57" s="18">
        <v>13</v>
      </c>
      <c r="E57" s="19">
        <v>22</v>
      </c>
      <c r="F57" s="20">
        <v>58</v>
      </c>
      <c r="G57" s="70">
        <v>41</v>
      </c>
      <c r="H57" s="20">
        <v>82</v>
      </c>
      <c r="I57" s="19">
        <v>68</v>
      </c>
      <c r="J57" s="19">
        <v>47</v>
      </c>
      <c r="K57" s="21">
        <v>331</v>
      </c>
      <c r="M57" s="16" t="s">
        <v>0</v>
      </c>
      <c r="N57" s="17"/>
      <c r="O57" s="17"/>
      <c r="P57" s="81">
        <f>SUM(Tabla1178[[#This Row],[Totalmente en desacuerdo]:[En desacuerdo]])</f>
        <v>93</v>
      </c>
      <c r="Q57" s="81">
        <f>Tabla1178[[#This Row],[Neutro]]</f>
        <v>41</v>
      </c>
      <c r="R57" s="81">
        <f>SUM(Tabla1178[[#This Row],[De acuerdo]:[Totalmente de acuerdo]])</f>
        <v>197</v>
      </c>
      <c r="S57" s="81">
        <f t="shared" si="1"/>
        <v>331</v>
      </c>
    </row>
    <row r="58" spans="1:20">
      <c r="A58" s="4"/>
      <c r="B58" s="4"/>
      <c r="C58" s="4"/>
      <c r="D58" s="4"/>
      <c r="E58" s="4"/>
      <c r="F58" s="4"/>
      <c r="G58" s="29"/>
      <c r="H58" s="4"/>
      <c r="I58" s="4"/>
      <c r="J58" s="4"/>
      <c r="K58" s="4"/>
    </row>
    <row r="59" spans="1:20">
      <c r="A59" s="91" t="s">
        <v>45</v>
      </c>
      <c r="B59" s="92"/>
      <c r="C59" s="93"/>
      <c r="D59" s="92"/>
      <c r="E59" s="92"/>
      <c r="F59" s="92"/>
      <c r="G59" s="92"/>
      <c r="H59" s="92"/>
      <c r="I59" s="92"/>
      <c r="J59" s="92"/>
      <c r="K59" s="94"/>
    </row>
    <row r="60" spans="1:20">
      <c r="A60" s="7" t="s">
        <v>2</v>
      </c>
      <c r="B60" s="4"/>
      <c r="C60" s="4"/>
      <c r="D60" s="4"/>
      <c r="E60" s="4"/>
      <c r="F60" s="4"/>
      <c r="G60" s="29"/>
      <c r="H60" s="4"/>
      <c r="I60" s="4"/>
      <c r="J60" s="4"/>
      <c r="K60" s="4"/>
    </row>
    <row r="61" spans="1:20" ht="48.75" customHeight="1">
      <c r="A61" s="55"/>
      <c r="B61" s="56"/>
      <c r="C61" s="8"/>
      <c r="D61" s="98" t="s">
        <v>153</v>
      </c>
      <c r="E61" s="99"/>
      <c r="F61" s="100"/>
      <c r="G61" s="99"/>
      <c r="H61" s="100"/>
      <c r="I61" s="99"/>
      <c r="J61" s="99"/>
      <c r="K61" s="4"/>
      <c r="N61" s="104" t="s">
        <v>46</v>
      </c>
      <c r="O61" s="105"/>
      <c r="P61" s="106"/>
      <c r="Q61" s="105"/>
      <c r="R61" s="106"/>
      <c r="S61" s="105"/>
      <c r="T61" s="105"/>
    </row>
    <row r="62" spans="1:20" ht="36.75">
      <c r="A62" s="57" t="s">
        <v>91</v>
      </c>
      <c r="B62" s="58" t="s">
        <v>92</v>
      </c>
      <c r="C62" s="75" t="s">
        <v>85</v>
      </c>
      <c r="D62" s="3" t="s">
        <v>4</v>
      </c>
      <c r="E62" s="2" t="s">
        <v>5</v>
      </c>
      <c r="F62" s="1" t="s">
        <v>6</v>
      </c>
      <c r="G62" s="67" t="s">
        <v>7</v>
      </c>
      <c r="H62" s="1" t="s">
        <v>8</v>
      </c>
      <c r="I62" s="2" t="s">
        <v>9</v>
      </c>
      <c r="J62" s="2" t="s">
        <v>10</v>
      </c>
      <c r="K62" s="53" t="s">
        <v>0</v>
      </c>
      <c r="M62" s="57" t="s">
        <v>91</v>
      </c>
      <c r="N62" s="58" t="s">
        <v>92</v>
      </c>
      <c r="O62" s="75" t="s">
        <v>85</v>
      </c>
      <c r="P62" s="81" t="s">
        <v>97</v>
      </c>
      <c r="Q62" s="81" t="s">
        <v>98</v>
      </c>
      <c r="R62" s="81" t="s">
        <v>99</v>
      </c>
      <c r="S62" s="81" t="s">
        <v>0</v>
      </c>
    </row>
    <row r="63" spans="1:20" ht="24">
      <c r="A63" s="54" t="s">
        <v>11</v>
      </c>
      <c r="B63" s="9" t="s">
        <v>12</v>
      </c>
      <c r="C63" s="76" t="s">
        <v>88</v>
      </c>
      <c r="D63" s="10">
        <v>2</v>
      </c>
      <c r="E63" s="5">
        <v>2</v>
      </c>
      <c r="F63" s="11">
        <v>4</v>
      </c>
      <c r="G63" s="68">
        <v>5</v>
      </c>
      <c r="H63" s="11">
        <v>12</v>
      </c>
      <c r="I63" s="5">
        <v>2</v>
      </c>
      <c r="J63" s="5">
        <v>1</v>
      </c>
      <c r="K63" s="12">
        <v>28</v>
      </c>
      <c r="M63" s="54" t="s">
        <v>11</v>
      </c>
      <c r="N63" s="9" t="s">
        <v>12</v>
      </c>
      <c r="O63" s="76" t="s">
        <v>88</v>
      </c>
      <c r="P63" s="81">
        <f>SUM(Tabla1279[[#This Row],[Totalmente en desacuerdo]:[En desacuerdo]])</f>
        <v>8</v>
      </c>
      <c r="Q63" s="81">
        <f>Tabla1279[[#This Row],[Neutro]]</f>
        <v>5</v>
      </c>
      <c r="R63" s="81">
        <f>SUM(Tabla1279[[#This Row],[De acuerdo]:[Totalmente de acuerdo]])</f>
        <v>15</v>
      </c>
      <c r="S63" s="81">
        <f>SUM(P63:R63)</f>
        <v>28</v>
      </c>
    </row>
    <row r="64" spans="1:20">
      <c r="A64" s="51"/>
      <c r="B64" s="52" t="s">
        <v>13</v>
      </c>
      <c r="C64" s="76" t="s">
        <v>88</v>
      </c>
      <c r="D64" s="13">
        <v>0</v>
      </c>
      <c r="E64" s="6">
        <v>0</v>
      </c>
      <c r="F64" s="14">
        <v>3</v>
      </c>
      <c r="G64" s="69">
        <v>2</v>
      </c>
      <c r="H64" s="14">
        <v>1</v>
      </c>
      <c r="I64" s="6">
        <v>2</v>
      </c>
      <c r="J64" s="6">
        <v>0</v>
      </c>
      <c r="K64" s="15">
        <v>8</v>
      </c>
      <c r="M64" s="51"/>
      <c r="N64" s="52" t="s">
        <v>13</v>
      </c>
      <c r="O64" s="76" t="s">
        <v>88</v>
      </c>
      <c r="P64" s="81">
        <f>SUM(Tabla1279[[#This Row],[Totalmente en desacuerdo]:[En desacuerdo]])</f>
        <v>3</v>
      </c>
      <c r="Q64" s="81">
        <f>Tabla1279[[#This Row],[Neutro]]</f>
        <v>2</v>
      </c>
      <c r="R64" s="81">
        <f>SUM(Tabla1279[[#This Row],[De acuerdo]:[Totalmente de acuerdo]])</f>
        <v>3</v>
      </c>
      <c r="S64" s="81">
        <f t="shared" ref="S64:S85" si="2">SUM(P64:R64)</f>
        <v>8</v>
      </c>
    </row>
    <row r="65" spans="1:19">
      <c r="A65" s="51"/>
      <c r="B65" s="52" t="s">
        <v>14</v>
      </c>
      <c r="C65" s="76" t="s">
        <v>88</v>
      </c>
      <c r="D65" s="13">
        <v>0</v>
      </c>
      <c r="E65" s="6">
        <v>0</v>
      </c>
      <c r="F65" s="14">
        <v>2</v>
      </c>
      <c r="G65" s="69">
        <v>7</v>
      </c>
      <c r="H65" s="14">
        <v>3</v>
      </c>
      <c r="I65" s="6">
        <v>1</v>
      </c>
      <c r="J65" s="6">
        <v>0</v>
      </c>
      <c r="K65" s="15">
        <v>13</v>
      </c>
      <c r="M65" s="51"/>
      <c r="N65" s="52" t="s">
        <v>14</v>
      </c>
      <c r="O65" s="76" t="s">
        <v>88</v>
      </c>
      <c r="P65" s="81">
        <f>SUM(Tabla1279[[#This Row],[Totalmente en desacuerdo]:[En desacuerdo]])</f>
        <v>2</v>
      </c>
      <c r="Q65" s="81">
        <f>Tabla1279[[#This Row],[Neutro]]</f>
        <v>7</v>
      </c>
      <c r="R65" s="81">
        <f>SUM(Tabla1279[[#This Row],[De acuerdo]:[Totalmente de acuerdo]])</f>
        <v>4</v>
      </c>
      <c r="S65" s="81">
        <f t="shared" si="2"/>
        <v>13</v>
      </c>
    </row>
    <row r="66" spans="1:19">
      <c r="A66" s="51"/>
      <c r="B66" s="52" t="s">
        <v>15</v>
      </c>
      <c r="C66" s="76" t="s">
        <v>88</v>
      </c>
      <c r="D66" s="13">
        <v>0</v>
      </c>
      <c r="E66" s="6">
        <v>0</v>
      </c>
      <c r="F66" s="14">
        <v>0</v>
      </c>
      <c r="G66" s="69">
        <v>1</v>
      </c>
      <c r="H66" s="14">
        <v>5</v>
      </c>
      <c r="I66" s="6">
        <v>0</v>
      </c>
      <c r="J66" s="6">
        <v>0</v>
      </c>
      <c r="K66" s="15">
        <v>6</v>
      </c>
      <c r="M66" s="51"/>
      <c r="N66" s="52" t="s">
        <v>15</v>
      </c>
      <c r="O66" s="76" t="s">
        <v>88</v>
      </c>
      <c r="P66" s="81">
        <f>SUM(Tabla1279[[#This Row],[Totalmente en desacuerdo]:[En desacuerdo]])</f>
        <v>0</v>
      </c>
      <c r="Q66" s="81">
        <f>Tabla1279[[#This Row],[Neutro]]</f>
        <v>1</v>
      </c>
      <c r="R66" s="81">
        <f>SUM(Tabla1279[[#This Row],[De acuerdo]:[Totalmente de acuerdo]])</f>
        <v>5</v>
      </c>
      <c r="S66" s="81">
        <f t="shared" si="2"/>
        <v>6</v>
      </c>
    </row>
    <row r="67" spans="1:19">
      <c r="A67" s="51"/>
      <c r="B67" s="52" t="s">
        <v>16</v>
      </c>
      <c r="C67" s="76" t="s">
        <v>88</v>
      </c>
      <c r="D67" s="13">
        <v>3</v>
      </c>
      <c r="E67" s="6">
        <v>0</v>
      </c>
      <c r="F67" s="14">
        <v>2</v>
      </c>
      <c r="G67" s="69">
        <v>1</v>
      </c>
      <c r="H67" s="14">
        <v>4</v>
      </c>
      <c r="I67" s="6">
        <v>0</v>
      </c>
      <c r="J67" s="6">
        <v>1</v>
      </c>
      <c r="K67" s="15">
        <v>11</v>
      </c>
      <c r="M67" s="51"/>
      <c r="N67" s="52" t="s">
        <v>16</v>
      </c>
      <c r="O67" s="76" t="s">
        <v>88</v>
      </c>
      <c r="P67" s="81">
        <f>SUM(Tabla1279[[#This Row],[Totalmente en desacuerdo]:[En desacuerdo]])</f>
        <v>5</v>
      </c>
      <c r="Q67" s="81">
        <f>Tabla1279[[#This Row],[Neutro]]</f>
        <v>1</v>
      </c>
      <c r="R67" s="81">
        <f>SUM(Tabla1279[[#This Row],[De acuerdo]:[Totalmente de acuerdo]])</f>
        <v>5</v>
      </c>
      <c r="S67" s="81">
        <f t="shared" si="2"/>
        <v>11</v>
      </c>
    </row>
    <row r="68" spans="1:19">
      <c r="A68" s="51"/>
      <c r="B68" s="52" t="s">
        <v>17</v>
      </c>
      <c r="C68" s="76" t="s">
        <v>88</v>
      </c>
      <c r="D68" s="13">
        <v>0</v>
      </c>
      <c r="E68" s="6">
        <v>0</v>
      </c>
      <c r="F68" s="14">
        <v>1</v>
      </c>
      <c r="G68" s="69">
        <v>0</v>
      </c>
      <c r="H68" s="14">
        <v>4</v>
      </c>
      <c r="I68" s="6">
        <v>3</v>
      </c>
      <c r="J68" s="6">
        <v>2</v>
      </c>
      <c r="K68" s="15">
        <v>10</v>
      </c>
      <c r="M68" s="51"/>
      <c r="N68" s="52" t="s">
        <v>17</v>
      </c>
      <c r="O68" s="76" t="s">
        <v>88</v>
      </c>
      <c r="P68" s="81">
        <f>SUM(Tabla1279[[#This Row],[Totalmente en desacuerdo]:[En desacuerdo]])</f>
        <v>1</v>
      </c>
      <c r="Q68" s="81">
        <f>Tabla1279[[#This Row],[Neutro]]</f>
        <v>0</v>
      </c>
      <c r="R68" s="81">
        <f>SUM(Tabla1279[[#This Row],[De acuerdo]:[Totalmente de acuerdo]])</f>
        <v>9</v>
      </c>
      <c r="S68" s="81">
        <f t="shared" si="2"/>
        <v>10</v>
      </c>
    </row>
    <row r="69" spans="1:19">
      <c r="A69" s="51"/>
      <c r="B69" s="52" t="s">
        <v>18</v>
      </c>
      <c r="C69" s="76" t="s">
        <v>88</v>
      </c>
      <c r="D69" s="13">
        <v>0</v>
      </c>
      <c r="E69" s="6">
        <v>0</v>
      </c>
      <c r="F69" s="14">
        <v>3</v>
      </c>
      <c r="G69" s="69">
        <v>4</v>
      </c>
      <c r="H69" s="14">
        <v>6</v>
      </c>
      <c r="I69" s="6">
        <v>1</v>
      </c>
      <c r="J69" s="6">
        <v>1</v>
      </c>
      <c r="K69" s="15">
        <v>15</v>
      </c>
      <c r="M69" s="51"/>
      <c r="N69" s="52" t="s">
        <v>18</v>
      </c>
      <c r="O69" s="76" t="s">
        <v>88</v>
      </c>
      <c r="P69" s="81">
        <f>SUM(Tabla1279[[#This Row],[Totalmente en desacuerdo]:[En desacuerdo]])</f>
        <v>3</v>
      </c>
      <c r="Q69" s="81">
        <f>Tabla1279[[#This Row],[Neutro]]</f>
        <v>4</v>
      </c>
      <c r="R69" s="81">
        <f>SUM(Tabla1279[[#This Row],[De acuerdo]:[Totalmente de acuerdo]])</f>
        <v>8</v>
      </c>
      <c r="S69" s="81">
        <f t="shared" si="2"/>
        <v>15</v>
      </c>
    </row>
    <row r="70" spans="1:19">
      <c r="A70" s="51"/>
      <c r="B70" s="52" t="s">
        <v>19</v>
      </c>
      <c r="C70" s="76" t="s">
        <v>88</v>
      </c>
      <c r="D70" s="13">
        <v>0</v>
      </c>
      <c r="E70" s="6">
        <v>1</v>
      </c>
      <c r="F70" s="14">
        <v>0</v>
      </c>
      <c r="G70" s="69">
        <v>1</v>
      </c>
      <c r="H70" s="14">
        <v>5</v>
      </c>
      <c r="I70" s="6">
        <v>1</v>
      </c>
      <c r="J70" s="6">
        <v>1</v>
      </c>
      <c r="K70" s="15">
        <v>9</v>
      </c>
      <c r="M70" s="51"/>
      <c r="N70" s="52" t="s">
        <v>19</v>
      </c>
      <c r="O70" s="76" t="s">
        <v>88</v>
      </c>
      <c r="P70" s="81">
        <f>SUM(Tabla1279[[#This Row],[Totalmente en desacuerdo]:[En desacuerdo]])</f>
        <v>1</v>
      </c>
      <c r="Q70" s="81">
        <f>Tabla1279[[#This Row],[Neutro]]</f>
        <v>1</v>
      </c>
      <c r="R70" s="81">
        <f>SUM(Tabla1279[[#This Row],[De acuerdo]:[Totalmente de acuerdo]])</f>
        <v>7</v>
      </c>
      <c r="S70" s="81">
        <f t="shared" si="2"/>
        <v>9</v>
      </c>
    </row>
    <row r="71" spans="1:19">
      <c r="A71" s="51"/>
      <c r="B71" s="52" t="s">
        <v>20</v>
      </c>
      <c r="C71" s="76" t="s">
        <v>88</v>
      </c>
      <c r="D71" s="13">
        <v>0</v>
      </c>
      <c r="E71" s="6">
        <v>0</v>
      </c>
      <c r="F71" s="14">
        <v>3</v>
      </c>
      <c r="G71" s="69">
        <v>1</v>
      </c>
      <c r="H71" s="14">
        <v>8</v>
      </c>
      <c r="I71" s="6">
        <v>1</v>
      </c>
      <c r="J71" s="6">
        <v>0</v>
      </c>
      <c r="K71" s="15">
        <v>13</v>
      </c>
      <c r="M71" s="51"/>
      <c r="N71" s="52" t="s">
        <v>20</v>
      </c>
      <c r="O71" s="76" t="s">
        <v>88</v>
      </c>
      <c r="P71" s="81">
        <f>SUM(Tabla1279[[#This Row],[Totalmente en desacuerdo]:[En desacuerdo]])</f>
        <v>3</v>
      </c>
      <c r="Q71" s="81">
        <f>Tabla1279[[#This Row],[Neutro]]</f>
        <v>1</v>
      </c>
      <c r="R71" s="81">
        <f>SUM(Tabla1279[[#This Row],[De acuerdo]:[Totalmente de acuerdo]])</f>
        <v>9</v>
      </c>
      <c r="S71" s="81">
        <f t="shared" si="2"/>
        <v>13</v>
      </c>
    </row>
    <row r="72" spans="1:19">
      <c r="A72" s="51"/>
      <c r="B72" s="52" t="s">
        <v>21</v>
      </c>
      <c r="C72" s="77" t="s">
        <v>86</v>
      </c>
      <c r="D72" s="13">
        <v>2</v>
      </c>
      <c r="E72" s="6">
        <v>0</v>
      </c>
      <c r="F72" s="14">
        <v>1</v>
      </c>
      <c r="G72" s="69">
        <v>4</v>
      </c>
      <c r="H72" s="14">
        <v>1</v>
      </c>
      <c r="I72" s="6">
        <v>2</v>
      </c>
      <c r="J72" s="6">
        <v>7</v>
      </c>
      <c r="K72" s="15">
        <v>17</v>
      </c>
      <c r="M72" s="51"/>
      <c r="N72" s="52" t="s">
        <v>21</v>
      </c>
      <c r="O72" s="77" t="s">
        <v>86</v>
      </c>
      <c r="P72" s="81">
        <f>SUM(Tabla1279[[#This Row],[Totalmente en desacuerdo]:[En desacuerdo]])</f>
        <v>3</v>
      </c>
      <c r="Q72" s="81">
        <f>Tabla1279[[#This Row],[Neutro]]</f>
        <v>4</v>
      </c>
      <c r="R72" s="81">
        <f>SUM(Tabla1279[[#This Row],[De acuerdo]:[Totalmente de acuerdo]])</f>
        <v>10</v>
      </c>
      <c r="S72" s="81">
        <f t="shared" si="2"/>
        <v>17</v>
      </c>
    </row>
    <row r="73" spans="1:19">
      <c r="A73" s="51"/>
      <c r="B73" s="52" t="s">
        <v>22</v>
      </c>
      <c r="C73" s="77" t="s">
        <v>86</v>
      </c>
      <c r="D73" s="13">
        <v>0</v>
      </c>
      <c r="E73" s="6">
        <v>2</v>
      </c>
      <c r="F73" s="14">
        <v>1</v>
      </c>
      <c r="G73" s="69">
        <v>6</v>
      </c>
      <c r="H73" s="14">
        <v>7</v>
      </c>
      <c r="I73" s="6">
        <v>7</v>
      </c>
      <c r="J73" s="6">
        <v>1</v>
      </c>
      <c r="K73" s="15">
        <v>24</v>
      </c>
      <c r="M73" s="51"/>
      <c r="N73" s="52" t="s">
        <v>22</v>
      </c>
      <c r="O73" s="77" t="s">
        <v>86</v>
      </c>
      <c r="P73" s="81">
        <f>SUM(Tabla1279[[#This Row],[Totalmente en desacuerdo]:[En desacuerdo]])</f>
        <v>3</v>
      </c>
      <c r="Q73" s="81">
        <f>Tabla1279[[#This Row],[Neutro]]</f>
        <v>6</v>
      </c>
      <c r="R73" s="81">
        <f>SUM(Tabla1279[[#This Row],[De acuerdo]:[Totalmente de acuerdo]])</f>
        <v>15</v>
      </c>
      <c r="S73" s="81">
        <f t="shared" si="2"/>
        <v>24</v>
      </c>
    </row>
    <row r="74" spans="1:19">
      <c r="A74" s="51"/>
      <c r="B74" s="52" t="s">
        <v>23</v>
      </c>
      <c r="C74" s="77" t="s">
        <v>86</v>
      </c>
      <c r="D74" s="13">
        <v>2</v>
      </c>
      <c r="E74" s="6">
        <v>2</v>
      </c>
      <c r="F74" s="14">
        <v>2</v>
      </c>
      <c r="G74" s="69">
        <v>4</v>
      </c>
      <c r="H74" s="14">
        <v>1</v>
      </c>
      <c r="I74" s="6">
        <v>7</v>
      </c>
      <c r="J74" s="6">
        <v>3</v>
      </c>
      <c r="K74" s="15">
        <v>21</v>
      </c>
      <c r="M74" s="51"/>
      <c r="N74" s="52" t="s">
        <v>23</v>
      </c>
      <c r="O74" s="77" t="s">
        <v>86</v>
      </c>
      <c r="P74" s="81">
        <f>SUM(Tabla1279[[#This Row],[Totalmente en desacuerdo]:[En desacuerdo]])</f>
        <v>6</v>
      </c>
      <c r="Q74" s="81">
        <f>Tabla1279[[#This Row],[Neutro]]</f>
        <v>4</v>
      </c>
      <c r="R74" s="81">
        <f>SUM(Tabla1279[[#This Row],[De acuerdo]:[Totalmente de acuerdo]])</f>
        <v>11</v>
      </c>
      <c r="S74" s="81">
        <f t="shared" si="2"/>
        <v>21</v>
      </c>
    </row>
    <row r="75" spans="1:19">
      <c r="A75" s="51"/>
      <c r="B75" s="52" t="s">
        <v>24</v>
      </c>
      <c r="C75" s="77" t="s">
        <v>86</v>
      </c>
      <c r="D75" s="13">
        <v>0</v>
      </c>
      <c r="E75" s="6">
        <v>1</v>
      </c>
      <c r="F75" s="14">
        <v>2</v>
      </c>
      <c r="G75" s="69">
        <v>6</v>
      </c>
      <c r="H75" s="14">
        <v>1</v>
      </c>
      <c r="I75" s="6">
        <v>2</v>
      </c>
      <c r="J75" s="6">
        <v>5</v>
      </c>
      <c r="K75" s="15">
        <v>17</v>
      </c>
      <c r="M75" s="51"/>
      <c r="N75" s="52" t="s">
        <v>24</v>
      </c>
      <c r="O75" s="77" t="s">
        <v>86</v>
      </c>
      <c r="P75" s="81">
        <f>SUM(Tabla1279[[#This Row],[Totalmente en desacuerdo]:[En desacuerdo]])</f>
        <v>3</v>
      </c>
      <c r="Q75" s="81">
        <f>Tabla1279[[#This Row],[Neutro]]</f>
        <v>6</v>
      </c>
      <c r="R75" s="81">
        <f>SUM(Tabla1279[[#This Row],[De acuerdo]:[Totalmente de acuerdo]])</f>
        <v>8</v>
      </c>
      <c r="S75" s="81">
        <f t="shared" si="2"/>
        <v>17</v>
      </c>
    </row>
    <row r="76" spans="1:19" ht="24">
      <c r="A76" s="51"/>
      <c r="B76" s="52" t="s">
        <v>25</v>
      </c>
      <c r="C76" s="77" t="s">
        <v>86</v>
      </c>
      <c r="D76" s="13">
        <v>0</v>
      </c>
      <c r="E76" s="6">
        <v>0</v>
      </c>
      <c r="F76" s="14">
        <v>1</v>
      </c>
      <c r="G76" s="69">
        <v>3</v>
      </c>
      <c r="H76" s="14">
        <v>2</v>
      </c>
      <c r="I76" s="6">
        <v>1</v>
      </c>
      <c r="J76" s="6">
        <v>5</v>
      </c>
      <c r="K76" s="15">
        <v>12</v>
      </c>
      <c r="M76" s="51"/>
      <c r="N76" s="52" t="s">
        <v>25</v>
      </c>
      <c r="O76" s="77" t="s">
        <v>86</v>
      </c>
      <c r="P76" s="81">
        <f>SUM(Tabla1279[[#This Row],[Totalmente en desacuerdo]:[En desacuerdo]])</f>
        <v>1</v>
      </c>
      <c r="Q76" s="81">
        <f>Tabla1279[[#This Row],[Neutro]]</f>
        <v>3</v>
      </c>
      <c r="R76" s="81">
        <f>SUM(Tabla1279[[#This Row],[De acuerdo]:[Totalmente de acuerdo]])</f>
        <v>8</v>
      </c>
      <c r="S76" s="81">
        <f t="shared" si="2"/>
        <v>12</v>
      </c>
    </row>
    <row r="77" spans="1:19">
      <c r="A77" s="51"/>
      <c r="B77" s="52" t="s">
        <v>26</v>
      </c>
      <c r="C77" s="77" t="s">
        <v>86</v>
      </c>
      <c r="D77" s="13">
        <v>0</v>
      </c>
      <c r="E77" s="6">
        <v>0</v>
      </c>
      <c r="F77" s="14">
        <v>1</v>
      </c>
      <c r="G77" s="69">
        <v>7</v>
      </c>
      <c r="H77" s="14">
        <v>9</v>
      </c>
      <c r="I77" s="6">
        <v>2</v>
      </c>
      <c r="J77" s="6">
        <v>10</v>
      </c>
      <c r="K77" s="15">
        <v>29</v>
      </c>
      <c r="M77" s="51"/>
      <c r="N77" s="52" t="s">
        <v>26</v>
      </c>
      <c r="O77" s="77" t="s">
        <v>86</v>
      </c>
      <c r="P77" s="81">
        <f>SUM(Tabla1279[[#This Row],[Totalmente en desacuerdo]:[En desacuerdo]])</f>
        <v>1</v>
      </c>
      <c r="Q77" s="81">
        <f>Tabla1279[[#This Row],[Neutro]]</f>
        <v>7</v>
      </c>
      <c r="R77" s="81">
        <f>SUM(Tabla1279[[#This Row],[De acuerdo]:[Totalmente de acuerdo]])</f>
        <v>21</v>
      </c>
      <c r="S77" s="81">
        <f t="shared" si="2"/>
        <v>29</v>
      </c>
    </row>
    <row r="78" spans="1:19" ht="24">
      <c r="A78" s="51"/>
      <c r="B78" s="52" t="s">
        <v>27</v>
      </c>
      <c r="C78" s="76" t="s">
        <v>87</v>
      </c>
      <c r="D78" s="13">
        <v>0</v>
      </c>
      <c r="E78" s="6">
        <v>0</v>
      </c>
      <c r="F78" s="14">
        <v>4</v>
      </c>
      <c r="G78" s="69">
        <v>2</v>
      </c>
      <c r="H78" s="14">
        <v>2</v>
      </c>
      <c r="I78" s="6">
        <v>1</v>
      </c>
      <c r="J78" s="6">
        <v>3</v>
      </c>
      <c r="K78" s="15">
        <v>12</v>
      </c>
      <c r="M78" s="51"/>
      <c r="N78" s="52" t="s">
        <v>27</v>
      </c>
      <c r="O78" s="76" t="s">
        <v>87</v>
      </c>
      <c r="P78" s="81">
        <f>SUM(Tabla1279[[#This Row],[Totalmente en desacuerdo]:[En desacuerdo]])</f>
        <v>4</v>
      </c>
      <c r="Q78" s="81">
        <f>Tabla1279[[#This Row],[Neutro]]</f>
        <v>2</v>
      </c>
      <c r="R78" s="81">
        <f>SUM(Tabla1279[[#This Row],[De acuerdo]:[Totalmente de acuerdo]])</f>
        <v>6</v>
      </c>
      <c r="S78" s="81">
        <f t="shared" si="2"/>
        <v>12</v>
      </c>
    </row>
    <row r="79" spans="1:19" ht="24">
      <c r="A79" s="51"/>
      <c r="B79" s="52" t="s">
        <v>28</v>
      </c>
      <c r="C79" s="76" t="s">
        <v>87</v>
      </c>
      <c r="D79" s="13">
        <v>0</v>
      </c>
      <c r="E79" s="6">
        <v>2</v>
      </c>
      <c r="F79" s="14">
        <v>4</v>
      </c>
      <c r="G79" s="69">
        <v>3</v>
      </c>
      <c r="H79" s="14">
        <v>5</v>
      </c>
      <c r="I79" s="6">
        <v>1</v>
      </c>
      <c r="J79" s="6">
        <v>5</v>
      </c>
      <c r="K79" s="15">
        <v>20</v>
      </c>
      <c r="M79" s="51"/>
      <c r="N79" s="52" t="s">
        <v>28</v>
      </c>
      <c r="O79" s="76" t="s">
        <v>87</v>
      </c>
      <c r="P79" s="81">
        <f>SUM(Tabla1279[[#This Row],[Totalmente en desacuerdo]:[En desacuerdo]])</f>
        <v>6</v>
      </c>
      <c r="Q79" s="81">
        <f>Tabla1279[[#This Row],[Neutro]]</f>
        <v>3</v>
      </c>
      <c r="R79" s="81">
        <f>SUM(Tabla1279[[#This Row],[De acuerdo]:[Totalmente de acuerdo]])</f>
        <v>11</v>
      </c>
      <c r="S79" s="81">
        <f t="shared" si="2"/>
        <v>20</v>
      </c>
    </row>
    <row r="80" spans="1:19" ht="24">
      <c r="A80" s="51"/>
      <c r="B80" s="52" t="s">
        <v>16</v>
      </c>
      <c r="C80" s="76" t="s">
        <v>87</v>
      </c>
      <c r="D80" s="13">
        <v>0</v>
      </c>
      <c r="E80" s="6">
        <v>1</v>
      </c>
      <c r="F80" s="14">
        <v>4</v>
      </c>
      <c r="G80" s="69">
        <v>2</v>
      </c>
      <c r="H80" s="14">
        <v>1</v>
      </c>
      <c r="I80" s="6">
        <v>1</v>
      </c>
      <c r="J80" s="6">
        <v>2</v>
      </c>
      <c r="K80" s="15">
        <v>11</v>
      </c>
      <c r="M80" s="51"/>
      <c r="N80" s="52" t="s">
        <v>16</v>
      </c>
      <c r="O80" s="76" t="s">
        <v>87</v>
      </c>
      <c r="P80" s="81">
        <f>SUM(Tabla1279[[#This Row],[Totalmente en desacuerdo]:[En desacuerdo]])</f>
        <v>5</v>
      </c>
      <c r="Q80" s="81">
        <f>Tabla1279[[#This Row],[Neutro]]</f>
        <v>2</v>
      </c>
      <c r="R80" s="81">
        <f>SUM(Tabla1279[[#This Row],[De acuerdo]:[Totalmente de acuerdo]])</f>
        <v>4</v>
      </c>
      <c r="S80" s="81">
        <f t="shared" si="2"/>
        <v>11</v>
      </c>
    </row>
    <row r="81" spans="1:20">
      <c r="A81" s="51"/>
      <c r="B81" s="52" t="s">
        <v>29</v>
      </c>
      <c r="C81" s="76" t="s">
        <v>89</v>
      </c>
      <c r="D81" s="13">
        <v>0</v>
      </c>
      <c r="E81" s="6">
        <v>4</v>
      </c>
      <c r="F81" s="14">
        <v>4</v>
      </c>
      <c r="G81" s="69">
        <v>0</v>
      </c>
      <c r="H81" s="14">
        <v>1</v>
      </c>
      <c r="I81" s="6">
        <v>0</v>
      </c>
      <c r="J81" s="6">
        <v>0</v>
      </c>
      <c r="K81" s="15">
        <v>9</v>
      </c>
      <c r="M81" s="51"/>
      <c r="N81" s="52" t="s">
        <v>29</v>
      </c>
      <c r="O81" s="76" t="s">
        <v>89</v>
      </c>
      <c r="P81" s="81">
        <f>SUM(Tabla1279[[#This Row],[Totalmente en desacuerdo]:[En desacuerdo]])</f>
        <v>8</v>
      </c>
      <c r="Q81" s="81">
        <f>Tabla1279[[#This Row],[Neutro]]</f>
        <v>0</v>
      </c>
      <c r="R81" s="81">
        <f>SUM(Tabla1279[[#This Row],[De acuerdo]:[Totalmente de acuerdo]])</f>
        <v>1</v>
      </c>
      <c r="S81" s="81">
        <f t="shared" si="2"/>
        <v>9</v>
      </c>
    </row>
    <row r="82" spans="1:20">
      <c r="A82" s="51"/>
      <c r="B82" s="52" t="s">
        <v>30</v>
      </c>
      <c r="C82" s="76" t="s">
        <v>89</v>
      </c>
      <c r="D82" s="13">
        <v>1</v>
      </c>
      <c r="E82" s="6">
        <v>2</v>
      </c>
      <c r="F82" s="14">
        <v>1</v>
      </c>
      <c r="G82" s="69">
        <v>3</v>
      </c>
      <c r="H82" s="14">
        <v>3</v>
      </c>
      <c r="I82" s="6">
        <v>0</v>
      </c>
      <c r="J82" s="6">
        <v>0</v>
      </c>
      <c r="K82" s="15">
        <v>10</v>
      </c>
      <c r="M82" s="51"/>
      <c r="N82" s="52" t="s">
        <v>30</v>
      </c>
      <c r="O82" s="76" t="s">
        <v>89</v>
      </c>
      <c r="P82" s="81">
        <f>SUM(Tabla1279[[#This Row],[Totalmente en desacuerdo]:[En desacuerdo]])</f>
        <v>4</v>
      </c>
      <c r="Q82" s="81">
        <f>Tabla1279[[#This Row],[Neutro]]</f>
        <v>3</v>
      </c>
      <c r="R82" s="81">
        <f>SUM(Tabla1279[[#This Row],[De acuerdo]:[Totalmente de acuerdo]])</f>
        <v>3</v>
      </c>
      <c r="S82" s="81">
        <f t="shared" si="2"/>
        <v>10</v>
      </c>
    </row>
    <row r="83" spans="1:20" ht="24">
      <c r="A83" s="51"/>
      <c r="B83" s="52" t="s">
        <v>31</v>
      </c>
      <c r="C83" s="76" t="s">
        <v>89</v>
      </c>
      <c r="D83" s="13">
        <v>1</v>
      </c>
      <c r="E83" s="6">
        <v>3</v>
      </c>
      <c r="F83" s="14">
        <v>6</v>
      </c>
      <c r="G83" s="69">
        <v>7</v>
      </c>
      <c r="H83" s="14">
        <v>9</v>
      </c>
      <c r="I83" s="6">
        <v>1</v>
      </c>
      <c r="J83" s="6">
        <v>0</v>
      </c>
      <c r="K83" s="15">
        <v>27</v>
      </c>
      <c r="M83" s="51"/>
      <c r="N83" s="52" t="s">
        <v>31</v>
      </c>
      <c r="O83" s="76" t="s">
        <v>89</v>
      </c>
      <c r="P83" s="81">
        <f>SUM(Tabla1279[[#This Row],[Totalmente en desacuerdo]:[En desacuerdo]])</f>
        <v>10</v>
      </c>
      <c r="Q83" s="81">
        <f>Tabla1279[[#This Row],[Neutro]]</f>
        <v>7</v>
      </c>
      <c r="R83" s="81">
        <f>SUM(Tabla1279[[#This Row],[De acuerdo]:[Totalmente de acuerdo]])</f>
        <v>10</v>
      </c>
      <c r="S83" s="81">
        <f t="shared" si="2"/>
        <v>27</v>
      </c>
    </row>
    <row r="84" spans="1:20">
      <c r="A84" s="51"/>
      <c r="B84" s="52" t="s">
        <v>32</v>
      </c>
      <c r="C84" s="76" t="s">
        <v>89</v>
      </c>
      <c r="D84" s="13">
        <v>0</v>
      </c>
      <c r="E84" s="6">
        <v>0</v>
      </c>
      <c r="F84" s="14">
        <v>6</v>
      </c>
      <c r="G84" s="69">
        <v>1</v>
      </c>
      <c r="H84" s="14">
        <v>2</v>
      </c>
      <c r="I84" s="6">
        <v>0</v>
      </c>
      <c r="J84" s="6">
        <v>0</v>
      </c>
      <c r="K84" s="15">
        <v>9</v>
      </c>
      <c r="M84" s="51"/>
      <c r="N84" s="52" t="s">
        <v>32</v>
      </c>
      <c r="O84" s="76" t="s">
        <v>89</v>
      </c>
      <c r="P84" s="81">
        <f>SUM(Tabla1279[[#This Row],[Totalmente en desacuerdo]:[En desacuerdo]])</f>
        <v>6</v>
      </c>
      <c r="Q84" s="81">
        <f>Tabla1279[[#This Row],[Neutro]]</f>
        <v>1</v>
      </c>
      <c r="R84" s="81">
        <f>SUM(Tabla1279[[#This Row],[De acuerdo]:[Totalmente de acuerdo]])</f>
        <v>2</v>
      </c>
      <c r="S84" s="81">
        <f t="shared" si="2"/>
        <v>9</v>
      </c>
    </row>
    <row r="85" spans="1:20">
      <c r="A85" s="16" t="s">
        <v>0</v>
      </c>
      <c r="B85" s="17"/>
      <c r="C85" s="17"/>
      <c r="D85" s="18">
        <v>11</v>
      </c>
      <c r="E85" s="19">
        <v>20</v>
      </c>
      <c r="F85" s="20">
        <v>55</v>
      </c>
      <c r="G85" s="70">
        <v>70</v>
      </c>
      <c r="H85" s="20">
        <v>92</v>
      </c>
      <c r="I85" s="19">
        <v>36</v>
      </c>
      <c r="J85" s="19">
        <v>47</v>
      </c>
      <c r="K85" s="21">
        <v>331</v>
      </c>
      <c r="M85" s="16" t="s">
        <v>0</v>
      </c>
      <c r="N85" s="17"/>
      <c r="O85" s="17"/>
      <c r="P85" s="81">
        <f>SUM(Tabla1279[[#This Row],[Totalmente en desacuerdo]:[En desacuerdo]])</f>
        <v>86</v>
      </c>
      <c r="Q85" s="81">
        <f>Tabla1279[[#This Row],[Neutro]]</f>
        <v>70</v>
      </c>
      <c r="R85" s="81">
        <f>SUM(Tabla1279[[#This Row],[De acuerdo]:[Totalmente de acuerdo]])</f>
        <v>175</v>
      </c>
      <c r="S85" s="81">
        <f t="shared" si="2"/>
        <v>331</v>
      </c>
    </row>
    <row r="86" spans="1:20">
      <c r="A86" s="4"/>
      <c r="B86" s="4"/>
      <c r="C86" s="4"/>
      <c r="D86" s="4"/>
      <c r="E86" s="4"/>
      <c r="F86" s="4"/>
      <c r="G86" s="29"/>
      <c r="H86" s="4"/>
      <c r="I86" s="4"/>
      <c r="J86" s="4"/>
      <c r="K86" s="4"/>
    </row>
    <row r="87" spans="1:20">
      <c r="A87" s="91" t="s">
        <v>47</v>
      </c>
      <c r="B87" s="92"/>
      <c r="C87" s="93"/>
      <c r="D87" s="92"/>
      <c r="E87" s="92"/>
      <c r="F87" s="92"/>
      <c r="G87" s="92"/>
      <c r="H87" s="92"/>
      <c r="I87" s="92"/>
      <c r="J87" s="92"/>
      <c r="K87" s="94"/>
    </row>
    <row r="88" spans="1:20">
      <c r="A88" s="7" t="s">
        <v>2</v>
      </c>
      <c r="B88" s="4"/>
      <c r="C88" s="4"/>
      <c r="D88" s="4"/>
      <c r="E88" s="4"/>
      <c r="F88" s="4"/>
      <c r="G88" s="29"/>
      <c r="H88" s="4"/>
      <c r="I88" s="4"/>
      <c r="J88" s="4"/>
      <c r="K88" s="4"/>
    </row>
    <row r="89" spans="1:20">
      <c r="A89" s="55"/>
      <c r="B89" s="56"/>
      <c r="C89" s="8"/>
      <c r="D89" s="98" t="s">
        <v>154</v>
      </c>
      <c r="E89" s="99"/>
      <c r="F89" s="100"/>
      <c r="G89" s="99"/>
      <c r="H89" s="100"/>
      <c r="I89" s="99"/>
      <c r="J89" s="99"/>
      <c r="K89" s="4"/>
      <c r="N89" s="104" t="s">
        <v>48</v>
      </c>
      <c r="O89" s="105"/>
      <c r="P89" s="106"/>
      <c r="Q89" s="105"/>
      <c r="R89" s="106"/>
      <c r="S89" s="105"/>
      <c r="T89" s="105"/>
    </row>
    <row r="90" spans="1:20" ht="36.75">
      <c r="A90" s="57" t="s">
        <v>91</v>
      </c>
      <c r="B90" s="58" t="s">
        <v>92</v>
      </c>
      <c r="C90" s="75" t="s">
        <v>85</v>
      </c>
      <c r="D90" s="3" t="s">
        <v>4</v>
      </c>
      <c r="E90" s="2" t="s">
        <v>5</v>
      </c>
      <c r="F90" s="1" t="s">
        <v>6</v>
      </c>
      <c r="G90" s="67" t="s">
        <v>7</v>
      </c>
      <c r="H90" s="1" t="s">
        <v>8</v>
      </c>
      <c r="I90" s="2" t="s">
        <v>9</v>
      </c>
      <c r="J90" s="2" t="s">
        <v>10</v>
      </c>
      <c r="K90" s="53" t="s">
        <v>0</v>
      </c>
      <c r="M90" s="57" t="s">
        <v>91</v>
      </c>
      <c r="N90" s="58" t="s">
        <v>92</v>
      </c>
      <c r="O90" s="75" t="s">
        <v>85</v>
      </c>
      <c r="P90" s="81" t="s">
        <v>97</v>
      </c>
      <c r="Q90" s="81" t="s">
        <v>98</v>
      </c>
      <c r="R90" s="81" t="s">
        <v>99</v>
      </c>
      <c r="S90" s="81" t="s">
        <v>0</v>
      </c>
    </row>
    <row r="91" spans="1:20" ht="24">
      <c r="A91" s="54" t="s">
        <v>11</v>
      </c>
      <c r="B91" s="9" t="s">
        <v>12</v>
      </c>
      <c r="C91" s="76" t="s">
        <v>88</v>
      </c>
      <c r="D91" s="10">
        <v>0</v>
      </c>
      <c r="E91" s="5">
        <v>0</v>
      </c>
      <c r="F91" s="11">
        <v>5</v>
      </c>
      <c r="G91" s="68">
        <v>4</v>
      </c>
      <c r="H91" s="11">
        <v>6</v>
      </c>
      <c r="I91" s="5">
        <v>9</v>
      </c>
      <c r="J91" s="5">
        <v>4</v>
      </c>
      <c r="K91" s="12">
        <v>28</v>
      </c>
      <c r="M91" s="54" t="s">
        <v>11</v>
      </c>
      <c r="N91" s="9" t="s">
        <v>12</v>
      </c>
      <c r="O91" s="76" t="s">
        <v>88</v>
      </c>
      <c r="P91" s="81">
        <f>SUM(Tabla1380[[#This Row],[Totalmente en desacuerdo]:[En desacuerdo]])</f>
        <v>5</v>
      </c>
      <c r="Q91" s="81">
        <f>Tabla1380[[#This Row],[Neutro]]</f>
        <v>4</v>
      </c>
      <c r="R91" s="81">
        <f>SUM(Tabla1380[[#This Row],[De acuerdo]:[Totalmente de acuerdo]])</f>
        <v>19</v>
      </c>
      <c r="S91" s="81">
        <f>SUM(P91:R91)</f>
        <v>28</v>
      </c>
    </row>
    <row r="92" spans="1:20">
      <c r="A92" s="51"/>
      <c r="B92" s="52" t="s">
        <v>13</v>
      </c>
      <c r="C92" s="76" t="s">
        <v>88</v>
      </c>
      <c r="D92" s="13">
        <v>0</v>
      </c>
      <c r="E92" s="6">
        <v>0</v>
      </c>
      <c r="F92" s="14">
        <v>0</v>
      </c>
      <c r="G92" s="69">
        <v>1</v>
      </c>
      <c r="H92" s="14">
        <v>4</v>
      </c>
      <c r="I92" s="6">
        <v>3</v>
      </c>
      <c r="J92" s="6">
        <v>0</v>
      </c>
      <c r="K92" s="15">
        <v>8</v>
      </c>
      <c r="M92" s="51"/>
      <c r="N92" s="52" t="s">
        <v>13</v>
      </c>
      <c r="O92" s="76" t="s">
        <v>88</v>
      </c>
      <c r="P92" s="81">
        <f>SUM(Tabla1380[[#This Row],[Totalmente en desacuerdo]:[En desacuerdo]])</f>
        <v>0</v>
      </c>
      <c r="Q92" s="81">
        <f>Tabla1380[[#This Row],[Neutro]]</f>
        <v>1</v>
      </c>
      <c r="R92" s="81">
        <f>SUM(Tabla1380[[#This Row],[De acuerdo]:[Totalmente de acuerdo]])</f>
        <v>7</v>
      </c>
      <c r="S92" s="81">
        <f t="shared" ref="S92:S113" si="3">SUM(P92:R92)</f>
        <v>8</v>
      </c>
    </row>
    <row r="93" spans="1:20">
      <c r="A93" s="51"/>
      <c r="B93" s="52" t="s">
        <v>14</v>
      </c>
      <c r="C93" s="76" t="s">
        <v>88</v>
      </c>
      <c r="D93" s="13">
        <v>0</v>
      </c>
      <c r="E93" s="6">
        <v>0</v>
      </c>
      <c r="F93" s="14">
        <v>2</v>
      </c>
      <c r="G93" s="69">
        <v>3</v>
      </c>
      <c r="H93" s="14">
        <v>2</v>
      </c>
      <c r="I93" s="6">
        <v>5</v>
      </c>
      <c r="J93" s="6">
        <v>1</v>
      </c>
      <c r="K93" s="15">
        <v>13</v>
      </c>
      <c r="M93" s="51"/>
      <c r="N93" s="52" t="s">
        <v>14</v>
      </c>
      <c r="O93" s="76" t="s">
        <v>88</v>
      </c>
      <c r="P93" s="81">
        <f>SUM(Tabla1380[[#This Row],[Totalmente en desacuerdo]:[En desacuerdo]])</f>
        <v>2</v>
      </c>
      <c r="Q93" s="81">
        <f>Tabla1380[[#This Row],[Neutro]]</f>
        <v>3</v>
      </c>
      <c r="R93" s="81">
        <f>SUM(Tabla1380[[#This Row],[De acuerdo]:[Totalmente de acuerdo]])</f>
        <v>8</v>
      </c>
      <c r="S93" s="81">
        <f t="shared" si="3"/>
        <v>13</v>
      </c>
    </row>
    <row r="94" spans="1:20">
      <c r="A94" s="51"/>
      <c r="B94" s="52" t="s">
        <v>15</v>
      </c>
      <c r="C94" s="76" t="s">
        <v>88</v>
      </c>
      <c r="D94" s="13">
        <v>0</v>
      </c>
      <c r="E94" s="6">
        <v>0</v>
      </c>
      <c r="F94" s="14">
        <v>0</v>
      </c>
      <c r="G94" s="69">
        <v>1</v>
      </c>
      <c r="H94" s="14">
        <v>3</v>
      </c>
      <c r="I94" s="6">
        <v>2</v>
      </c>
      <c r="J94" s="6">
        <v>0</v>
      </c>
      <c r="K94" s="15">
        <v>6</v>
      </c>
      <c r="M94" s="51"/>
      <c r="N94" s="52" t="s">
        <v>15</v>
      </c>
      <c r="O94" s="76" t="s">
        <v>88</v>
      </c>
      <c r="P94" s="81">
        <f>SUM(Tabla1380[[#This Row],[Totalmente en desacuerdo]:[En desacuerdo]])</f>
        <v>0</v>
      </c>
      <c r="Q94" s="81">
        <f>Tabla1380[[#This Row],[Neutro]]</f>
        <v>1</v>
      </c>
      <c r="R94" s="81">
        <f>SUM(Tabla1380[[#This Row],[De acuerdo]:[Totalmente de acuerdo]])</f>
        <v>5</v>
      </c>
      <c r="S94" s="81">
        <f t="shared" si="3"/>
        <v>6</v>
      </c>
    </row>
    <row r="95" spans="1:20">
      <c r="A95" s="51"/>
      <c r="B95" s="52" t="s">
        <v>16</v>
      </c>
      <c r="C95" s="76" t="s">
        <v>88</v>
      </c>
      <c r="D95" s="13">
        <v>0</v>
      </c>
      <c r="E95" s="6">
        <v>2</v>
      </c>
      <c r="F95" s="14">
        <v>2</v>
      </c>
      <c r="G95" s="69">
        <v>3</v>
      </c>
      <c r="H95" s="14">
        <v>2</v>
      </c>
      <c r="I95" s="6">
        <v>1</v>
      </c>
      <c r="J95" s="6">
        <v>1</v>
      </c>
      <c r="K95" s="15">
        <v>11</v>
      </c>
      <c r="M95" s="51"/>
      <c r="N95" s="52" t="s">
        <v>16</v>
      </c>
      <c r="O95" s="76" t="s">
        <v>88</v>
      </c>
      <c r="P95" s="81">
        <f>SUM(Tabla1380[[#This Row],[Totalmente en desacuerdo]:[En desacuerdo]])</f>
        <v>4</v>
      </c>
      <c r="Q95" s="81">
        <f>Tabla1380[[#This Row],[Neutro]]</f>
        <v>3</v>
      </c>
      <c r="R95" s="81">
        <f>SUM(Tabla1380[[#This Row],[De acuerdo]:[Totalmente de acuerdo]])</f>
        <v>4</v>
      </c>
      <c r="S95" s="81">
        <f t="shared" si="3"/>
        <v>11</v>
      </c>
    </row>
    <row r="96" spans="1:20">
      <c r="A96" s="51"/>
      <c r="B96" s="52" t="s">
        <v>17</v>
      </c>
      <c r="C96" s="76" t="s">
        <v>88</v>
      </c>
      <c r="D96" s="13">
        <v>1</v>
      </c>
      <c r="E96" s="6">
        <v>0</v>
      </c>
      <c r="F96" s="14">
        <v>1</v>
      </c>
      <c r="G96" s="69">
        <v>1</v>
      </c>
      <c r="H96" s="14">
        <v>3</v>
      </c>
      <c r="I96" s="6">
        <v>4</v>
      </c>
      <c r="J96" s="6">
        <v>0</v>
      </c>
      <c r="K96" s="15">
        <v>10</v>
      </c>
      <c r="M96" s="51"/>
      <c r="N96" s="52" t="s">
        <v>17</v>
      </c>
      <c r="O96" s="76" t="s">
        <v>88</v>
      </c>
      <c r="P96" s="81">
        <f>SUM(Tabla1380[[#This Row],[Totalmente en desacuerdo]:[En desacuerdo]])</f>
        <v>2</v>
      </c>
      <c r="Q96" s="81">
        <f>Tabla1380[[#This Row],[Neutro]]</f>
        <v>1</v>
      </c>
      <c r="R96" s="81">
        <f>SUM(Tabla1380[[#This Row],[De acuerdo]:[Totalmente de acuerdo]])</f>
        <v>7</v>
      </c>
      <c r="S96" s="81">
        <f t="shared" si="3"/>
        <v>10</v>
      </c>
    </row>
    <row r="97" spans="1:19">
      <c r="A97" s="51"/>
      <c r="B97" s="52" t="s">
        <v>18</v>
      </c>
      <c r="C97" s="76" t="s">
        <v>88</v>
      </c>
      <c r="D97" s="13">
        <v>0</v>
      </c>
      <c r="E97" s="6">
        <v>1</v>
      </c>
      <c r="F97" s="14">
        <v>3</v>
      </c>
      <c r="G97" s="69">
        <v>2</v>
      </c>
      <c r="H97" s="14">
        <v>5</v>
      </c>
      <c r="I97" s="6">
        <v>4</v>
      </c>
      <c r="J97" s="6">
        <v>0</v>
      </c>
      <c r="K97" s="15">
        <v>15</v>
      </c>
      <c r="M97" s="51"/>
      <c r="N97" s="52" t="s">
        <v>18</v>
      </c>
      <c r="O97" s="76" t="s">
        <v>88</v>
      </c>
      <c r="P97" s="81">
        <f>SUM(Tabla1380[[#This Row],[Totalmente en desacuerdo]:[En desacuerdo]])</f>
        <v>4</v>
      </c>
      <c r="Q97" s="81">
        <f>Tabla1380[[#This Row],[Neutro]]</f>
        <v>2</v>
      </c>
      <c r="R97" s="81">
        <f>SUM(Tabla1380[[#This Row],[De acuerdo]:[Totalmente de acuerdo]])</f>
        <v>9</v>
      </c>
      <c r="S97" s="81">
        <f t="shared" si="3"/>
        <v>15</v>
      </c>
    </row>
    <row r="98" spans="1:19">
      <c r="A98" s="51"/>
      <c r="B98" s="52" t="s">
        <v>19</v>
      </c>
      <c r="C98" s="76" t="s">
        <v>88</v>
      </c>
      <c r="D98" s="13">
        <v>0</v>
      </c>
      <c r="E98" s="6">
        <v>0</v>
      </c>
      <c r="F98" s="14">
        <v>0</v>
      </c>
      <c r="G98" s="69">
        <v>0</v>
      </c>
      <c r="H98" s="14">
        <v>6</v>
      </c>
      <c r="I98" s="6">
        <v>2</v>
      </c>
      <c r="J98" s="6">
        <v>1</v>
      </c>
      <c r="K98" s="15">
        <v>9</v>
      </c>
      <c r="M98" s="51"/>
      <c r="N98" s="52" t="s">
        <v>19</v>
      </c>
      <c r="O98" s="76" t="s">
        <v>88</v>
      </c>
      <c r="P98" s="81">
        <f>SUM(Tabla1380[[#This Row],[Totalmente en desacuerdo]:[En desacuerdo]])</f>
        <v>0</v>
      </c>
      <c r="Q98" s="81">
        <f>Tabla1380[[#This Row],[Neutro]]</f>
        <v>0</v>
      </c>
      <c r="R98" s="81">
        <f>SUM(Tabla1380[[#This Row],[De acuerdo]:[Totalmente de acuerdo]])</f>
        <v>9</v>
      </c>
      <c r="S98" s="81">
        <f t="shared" si="3"/>
        <v>9</v>
      </c>
    </row>
    <row r="99" spans="1:19">
      <c r="A99" s="51"/>
      <c r="B99" s="52" t="s">
        <v>20</v>
      </c>
      <c r="C99" s="76" t="s">
        <v>88</v>
      </c>
      <c r="D99" s="13">
        <v>1</v>
      </c>
      <c r="E99" s="6">
        <v>2</v>
      </c>
      <c r="F99" s="14">
        <v>2</v>
      </c>
      <c r="G99" s="69">
        <v>1</v>
      </c>
      <c r="H99" s="14">
        <v>4</v>
      </c>
      <c r="I99" s="6">
        <v>1</v>
      </c>
      <c r="J99" s="6">
        <v>2</v>
      </c>
      <c r="K99" s="15">
        <v>13</v>
      </c>
      <c r="M99" s="51"/>
      <c r="N99" s="52" t="s">
        <v>20</v>
      </c>
      <c r="O99" s="76" t="s">
        <v>88</v>
      </c>
      <c r="P99" s="81">
        <f>SUM(Tabla1380[[#This Row],[Totalmente en desacuerdo]:[En desacuerdo]])</f>
        <v>5</v>
      </c>
      <c r="Q99" s="81">
        <f>Tabla1380[[#This Row],[Neutro]]</f>
        <v>1</v>
      </c>
      <c r="R99" s="81">
        <f>SUM(Tabla1380[[#This Row],[De acuerdo]:[Totalmente de acuerdo]])</f>
        <v>7</v>
      </c>
      <c r="S99" s="81">
        <f t="shared" si="3"/>
        <v>13</v>
      </c>
    </row>
    <row r="100" spans="1:19">
      <c r="A100" s="51"/>
      <c r="B100" s="52" t="s">
        <v>21</v>
      </c>
      <c r="C100" s="77" t="s">
        <v>86</v>
      </c>
      <c r="D100" s="13">
        <v>0</v>
      </c>
      <c r="E100" s="6">
        <v>1</v>
      </c>
      <c r="F100" s="14">
        <v>6</v>
      </c>
      <c r="G100" s="69">
        <v>2</v>
      </c>
      <c r="H100" s="14">
        <v>4</v>
      </c>
      <c r="I100" s="6">
        <v>1</v>
      </c>
      <c r="J100" s="6">
        <v>3</v>
      </c>
      <c r="K100" s="15">
        <v>17</v>
      </c>
      <c r="M100" s="51"/>
      <c r="N100" s="52" t="s">
        <v>21</v>
      </c>
      <c r="O100" s="77" t="s">
        <v>86</v>
      </c>
      <c r="P100" s="81">
        <f>SUM(Tabla1380[[#This Row],[Totalmente en desacuerdo]:[En desacuerdo]])</f>
        <v>7</v>
      </c>
      <c r="Q100" s="81">
        <f>Tabla1380[[#This Row],[Neutro]]</f>
        <v>2</v>
      </c>
      <c r="R100" s="81">
        <f>SUM(Tabla1380[[#This Row],[De acuerdo]:[Totalmente de acuerdo]])</f>
        <v>8</v>
      </c>
      <c r="S100" s="81">
        <f t="shared" si="3"/>
        <v>17</v>
      </c>
    </row>
    <row r="101" spans="1:19">
      <c r="A101" s="51"/>
      <c r="B101" s="52" t="s">
        <v>22</v>
      </c>
      <c r="C101" s="77" t="s">
        <v>86</v>
      </c>
      <c r="D101" s="13">
        <v>0</v>
      </c>
      <c r="E101" s="6">
        <v>1</v>
      </c>
      <c r="F101" s="14">
        <v>4</v>
      </c>
      <c r="G101" s="69">
        <v>0</v>
      </c>
      <c r="H101" s="14">
        <v>7</v>
      </c>
      <c r="I101" s="6">
        <v>2</v>
      </c>
      <c r="J101" s="6">
        <v>10</v>
      </c>
      <c r="K101" s="15">
        <v>24</v>
      </c>
      <c r="M101" s="51"/>
      <c r="N101" s="52" t="s">
        <v>22</v>
      </c>
      <c r="O101" s="77" t="s">
        <v>86</v>
      </c>
      <c r="P101" s="81">
        <f>SUM(Tabla1380[[#This Row],[Totalmente en desacuerdo]:[En desacuerdo]])</f>
        <v>5</v>
      </c>
      <c r="Q101" s="81">
        <f>Tabla1380[[#This Row],[Neutro]]</f>
        <v>0</v>
      </c>
      <c r="R101" s="81">
        <f>SUM(Tabla1380[[#This Row],[De acuerdo]:[Totalmente de acuerdo]])</f>
        <v>19</v>
      </c>
      <c r="S101" s="81">
        <f t="shared" si="3"/>
        <v>24</v>
      </c>
    </row>
    <row r="102" spans="1:19">
      <c r="A102" s="51"/>
      <c r="B102" s="52" t="s">
        <v>23</v>
      </c>
      <c r="C102" s="77" t="s">
        <v>86</v>
      </c>
      <c r="D102" s="13">
        <v>0</v>
      </c>
      <c r="E102" s="6">
        <v>0</v>
      </c>
      <c r="F102" s="14">
        <v>2</v>
      </c>
      <c r="G102" s="69">
        <v>1</v>
      </c>
      <c r="H102" s="14">
        <v>11</v>
      </c>
      <c r="I102" s="6">
        <v>3</v>
      </c>
      <c r="J102" s="6">
        <v>4</v>
      </c>
      <c r="K102" s="15">
        <v>21</v>
      </c>
      <c r="M102" s="51"/>
      <c r="N102" s="52" t="s">
        <v>23</v>
      </c>
      <c r="O102" s="77" t="s">
        <v>86</v>
      </c>
      <c r="P102" s="81">
        <f>SUM(Tabla1380[[#This Row],[Totalmente en desacuerdo]:[En desacuerdo]])</f>
        <v>2</v>
      </c>
      <c r="Q102" s="81">
        <f>Tabla1380[[#This Row],[Neutro]]</f>
        <v>1</v>
      </c>
      <c r="R102" s="81">
        <f>SUM(Tabla1380[[#This Row],[De acuerdo]:[Totalmente de acuerdo]])</f>
        <v>18</v>
      </c>
      <c r="S102" s="81">
        <f t="shared" si="3"/>
        <v>21</v>
      </c>
    </row>
    <row r="103" spans="1:19">
      <c r="A103" s="51"/>
      <c r="B103" s="52" t="s">
        <v>24</v>
      </c>
      <c r="C103" s="77" t="s">
        <v>86</v>
      </c>
      <c r="D103" s="13">
        <v>0</v>
      </c>
      <c r="E103" s="6">
        <v>1</v>
      </c>
      <c r="F103" s="14">
        <v>1</v>
      </c>
      <c r="G103" s="69">
        <v>1</v>
      </c>
      <c r="H103" s="14">
        <v>6</v>
      </c>
      <c r="I103" s="6">
        <v>4</v>
      </c>
      <c r="J103" s="6">
        <v>4</v>
      </c>
      <c r="K103" s="15">
        <v>17</v>
      </c>
      <c r="M103" s="51"/>
      <c r="N103" s="52" t="s">
        <v>24</v>
      </c>
      <c r="O103" s="77" t="s">
        <v>86</v>
      </c>
      <c r="P103" s="81">
        <f>SUM(Tabla1380[[#This Row],[Totalmente en desacuerdo]:[En desacuerdo]])</f>
        <v>2</v>
      </c>
      <c r="Q103" s="81">
        <f>Tabla1380[[#This Row],[Neutro]]</f>
        <v>1</v>
      </c>
      <c r="R103" s="81">
        <f>SUM(Tabla1380[[#This Row],[De acuerdo]:[Totalmente de acuerdo]])</f>
        <v>14</v>
      </c>
      <c r="S103" s="81">
        <f t="shared" si="3"/>
        <v>17</v>
      </c>
    </row>
    <row r="104" spans="1:19" ht="24">
      <c r="A104" s="51"/>
      <c r="B104" s="52" t="s">
        <v>25</v>
      </c>
      <c r="C104" s="77" t="s">
        <v>86</v>
      </c>
      <c r="D104" s="13">
        <v>0</v>
      </c>
      <c r="E104" s="6">
        <v>0</v>
      </c>
      <c r="F104" s="14">
        <v>0</v>
      </c>
      <c r="G104" s="69">
        <v>5</v>
      </c>
      <c r="H104" s="14">
        <v>6</v>
      </c>
      <c r="I104" s="6">
        <v>0</v>
      </c>
      <c r="J104" s="6">
        <v>1</v>
      </c>
      <c r="K104" s="15">
        <v>12</v>
      </c>
      <c r="M104" s="51"/>
      <c r="N104" s="52" t="s">
        <v>25</v>
      </c>
      <c r="O104" s="77" t="s">
        <v>86</v>
      </c>
      <c r="P104" s="81">
        <f>SUM(Tabla1380[[#This Row],[Totalmente en desacuerdo]:[En desacuerdo]])</f>
        <v>0</v>
      </c>
      <c r="Q104" s="81">
        <f>Tabla1380[[#This Row],[Neutro]]</f>
        <v>5</v>
      </c>
      <c r="R104" s="81">
        <f>SUM(Tabla1380[[#This Row],[De acuerdo]:[Totalmente de acuerdo]])</f>
        <v>7</v>
      </c>
      <c r="S104" s="81">
        <f t="shared" si="3"/>
        <v>12</v>
      </c>
    </row>
    <row r="105" spans="1:19">
      <c r="A105" s="51"/>
      <c r="B105" s="52" t="s">
        <v>26</v>
      </c>
      <c r="C105" s="77" t="s">
        <v>86</v>
      </c>
      <c r="D105" s="13">
        <v>0</v>
      </c>
      <c r="E105" s="6">
        <v>0</v>
      </c>
      <c r="F105" s="14">
        <v>0</v>
      </c>
      <c r="G105" s="69">
        <v>1</v>
      </c>
      <c r="H105" s="14">
        <v>12</v>
      </c>
      <c r="I105" s="6">
        <v>5</v>
      </c>
      <c r="J105" s="6">
        <v>11</v>
      </c>
      <c r="K105" s="15">
        <v>29</v>
      </c>
      <c r="M105" s="51"/>
      <c r="N105" s="52" t="s">
        <v>26</v>
      </c>
      <c r="O105" s="77" t="s">
        <v>86</v>
      </c>
      <c r="P105" s="81">
        <f>SUM(Tabla1380[[#This Row],[Totalmente en desacuerdo]:[En desacuerdo]])</f>
        <v>0</v>
      </c>
      <c r="Q105" s="81">
        <f>Tabla1380[[#This Row],[Neutro]]</f>
        <v>1</v>
      </c>
      <c r="R105" s="81">
        <f>SUM(Tabla1380[[#This Row],[De acuerdo]:[Totalmente de acuerdo]])</f>
        <v>28</v>
      </c>
      <c r="S105" s="81">
        <f t="shared" si="3"/>
        <v>29</v>
      </c>
    </row>
    <row r="106" spans="1:19" ht="24">
      <c r="A106" s="51"/>
      <c r="B106" s="52" t="s">
        <v>27</v>
      </c>
      <c r="C106" s="76" t="s">
        <v>87</v>
      </c>
      <c r="D106" s="13">
        <v>1</v>
      </c>
      <c r="E106" s="6">
        <v>0</v>
      </c>
      <c r="F106" s="14">
        <v>0</v>
      </c>
      <c r="G106" s="69">
        <v>2</v>
      </c>
      <c r="H106" s="14">
        <v>3</v>
      </c>
      <c r="I106" s="6">
        <v>1</v>
      </c>
      <c r="J106" s="6">
        <v>5</v>
      </c>
      <c r="K106" s="15">
        <v>12</v>
      </c>
      <c r="M106" s="51"/>
      <c r="N106" s="52" t="s">
        <v>27</v>
      </c>
      <c r="O106" s="76" t="s">
        <v>87</v>
      </c>
      <c r="P106" s="81">
        <f>SUM(Tabla1380[[#This Row],[Totalmente en desacuerdo]:[En desacuerdo]])</f>
        <v>1</v>
      </c>
      <c r="Q106" s="81">
        <f>Tabla1380[[#This Row],[Neutro]]</f>
        <v>2</v>
      </c>
      <c r="R106" s="81">
        <f>SUM(Tabla1380[[#This Row],[De acuerdo]:[Totalmente de acuerdo]])</f>
        <v>9</v>
      </c>
      <c r="S106" s="81">
        <f t="shared" si="3"/>
        <v>12</v>
      </c>
    </row>
    <row r="107" spans="1:19" ht="24">
      <c r="A107" s="51"/>
      <c r="B107" s="52" t="s">
        <v>28</v>
      </c>
      <c r="C107" s="76" t="s">
        <v>87</v>
      </c>
      <c r="D107" s="13">
        <v>1</v>
      </c>
      <c r="E107" s="6">
        <v>1</v>
      </c>
      <c r="F107" s="14">
        <v>0</v>
      </c>
      <c r="G107" s="69">
        <v>3</v>
      </c>
      <c r="H107" s="14">
        <v>4</v>
      </c>
      <c r="I107" s="6">
        <v>2</v>
      </c>
      <c r="J107" s="6">
        <v>9</v>
      </c>
      <c r="K107" s="15">
        <v>20</v>
      </c>
      <c r="M107" s="51"/>
      <c r="N107" s="52" t="s">
        <v>28</v>
      </c>
      <c r="O107" s="76" t="s">
        <v>87</v>
      </c>
      <c r="P107" s="81">
        <f>SUM(Tabla1380[[#This Row],[Totalmente en desacuerdo]:[En desacuerdo]])</f>
        <v>2</v>
      </c>
      <c r="Q107" s="81">
        <f>Tabla1380[[#This Row],[Neutro]]</f>
        <v>3</v>
      </c>
      <c r="R107" s="81">
        <f>SUM(Tabla1380[[#This Row],[De acuerdo]:[Totalmente de acuerdo]])</f>
        <v>15</v>
      </c>
      <c r="S107" s="81">
        <f t="shared" si="3"/>
        <v>20</v>
      </c>
    </row>
    <row r="108" spans="1:19" ht="24">
      <c r="A108" s="51"/>
      <c r="B108" s="52" t="s">
        <v>16</v>
      </c>
      <c r="C108" s="76" t="s">
        <v>87</v>
      </c>
      <c r="D108" s="13">
        <v>1</v>
      </c>
      <c r="E108" s="6">
        <v>0</v>
      </c>
      <c r="F108" s="14">
        <v>0</v>
      </c>
      <c r="G108" s="69">
        <v>0</v>
      </c>
      <c r="H108" s="14">
        <v>2</v>
      </c>
      <c r="I108" s="6">
        <v>3</v>
      </c>
      <c r="J108" s="6">
        <v>5</v>
      </c>
      <c r="K108" s="15">
        <v>11</v>
      </c>
      <c r="M108" s="51"/>
      <c r="N108" s="52" t="s">
        <v>16</v>
      </c>
      <c r="O108" s="76" t="s">
        <v>87</v>
      </c>
      <c r="P108" s="81">
        <f>SUM(Tabla1380[[#This Row],[Totalmente en desacuerdo]:[En desacuerdo]])</f>
        <v>1</v>
      </c>
      <c r="Q108" s="81">
        <f>Tabla1380[[#This Row],[Neutro]]</f>
        <v>0</v>
      </c>
      <c r="R108" s="81">
        <f>SUM(Tabla1380[[#This Row],[De acuerdo]:[Totalmente de acuerdo]])</f>
        <v>10</v>
      </c>
      <c r="S108" s="81">
        <f t="shared" si="3"/>
        <v>11</v>
      </c>
    </row>
    <row r="109" spans="1:19">
      <c r="A109" s="51"/>
      <c r="B109" s="52" t="s">
        <v>29</v>
      </c>
      <c r="C109" s="76" t="s">
        <v>89</v>
      </c>
      <c r="D109" s="13">
        <v>0</v>
      </c>
      <c r="E109" s="6">
        <v>0</v>
      </c>
      <c r="F109" s="14">
        <v>1</v>
      </c>
      <c r="G109" s="69">
        <v>1</v>
      </c>
      <c r="H109" s="14">
        <v>4</v>
      </c>
      <c r="I109" s="6">
        <v>1</v>
      </c>
      <c r="J109" s="6">
        <v>2</v>
      </c>
      <c r="K109" s="15">
        <v>9</v>
      </c>
      <c r="M109" s="51"/>
      <c r="N109" s="52" t="s">
        <v>29</v>
      </c>
      <c r="O109" s="76" t="s">
        <v>89</v>
      </c>
      <c r="P109" s="81">
        <f>SUM(Tabla1380[[#This Row],[Totalmente en desacuerdo]:[En desacuerdo]])</f>
        <v>1</v>
      </c>
      <c r="Q109" s="81">
        <f>Tabla1380[[#This Row],[Neutro]]</f>
        <v>1</v>
      </c>
      <c r="R109" s="81">
        <f>SUM(Tabla1380[[#This Row],[De acuerdo]:[Totalmente de acuerdo]])</f>
        <v>7</v>
      </c>
      <c r="S109" s="81">
        <f t="shared" si="3"/>
        <v>9</v>
      </c>
    </row>
    <row r="110" spans="1:19">
      <c r="A110" s="51"/>
      <c r="B110" s="52" t="s">
        <v>30</v>
      </c>
      <c r="C110" s="76" t="s">
        <v>89</v>
      </c>
      <c r="D110" s="13">
        <v>0</v>
      </c>
      <c r="E110" s="6">
        <v>0</v>
      </c>
      <c r="F110" s="14">
        <v>2</v>
      </c>
      <c r="G110" s="69">
        <v>2</v>
      </c>
      <c r="H110" s="14">
        <v>2</v>
      </c>
      <c r="I110" s="6">
        <v>1</v>
      </c>
      <c r="J110" s="6">
        <v>3</v>
      </c>
      <c r="K110" s="15">
        <v>10</v>
      </c>
      <c r="M110" s="51"/>
      <c r="N110" s="52" t="s">
        <v>30</v>
      </c>
      <c r="O110" s="76" t="s">
        <v>89</v>
      </c>
      <c r="P110" s="81">
        <f>SUM(Tabla1380[[#This Row],[Totalmente en desacuerdo]:[En desacuerdo]])</f>
        <v>2</v>
      </c>
      <c r="Q110" s="81">
        <f>Tabla1380[[#This Row],[Neutro]]</f>
        <v>2</v>
      </c>
      <c r="R110" s="81">
        <f>SUM(Tabla1380[[#This Row],[De acuerdo]:[Totalmente de acuerdo]])</f>
        <v>6</v>
      </c>
      <c r="S110" s="81">
        <f t="shared" si="3"/>
        <v>10</v>
      </c>
    </row>
    <row r="111" spans="1:19" ht="24">
      <c r="A111" s="51"/>
      <c r="B111" s="52" t="s">
        <v>31</v>
      </c>
      <c r="C111" s="76" t="s">
        <v>89</v>
      </c>
      <c r="D111" s="13">
        <v>0</v>
      </c>
      <c r="E111" s="6">
        <v>0</v>
      </c>
      <c r="F111" s="14">
        <v>2</v>
      </c>
      <c r="G111" s="69">
        <v>3</v>
      </c>
      <c r="H111" s="14">
        <v>13</v>
      </c>
      <c r="I111" s="6">
        <v>3</v>
      </c>
      <c r="J111" s="6">
        <v>6</v>
      </c>
      <c r="K111" s="15">
        <v>27</v>
      </c>
      <c r="M111" s="51"/>
      <c r="N111" s="52" t="s">
        <v>31</v>
      </c>
      <c r="O111" s="76" t="s">
        <v>89</v>
      </c>
      <c r="P111" s="81">
        <f>SUM(Tabla1380[[#This Row],[Totalmente en desacuerdo]:[En desacuerdo]])</f>
        <v>2</v>
      </c>
      <c r="Q111" s="81">
        <f>Tabla1380[[#This Row],[Neutro]]</f>
        <v>3</v>
      </c>
      <c r="R111" s="81">
        <f>SUM(Tabla1380[[#This Row],[De acuerdo]:[Totalmente de acuerdo]])</f>
        <v>22</v>
      </c>
      <c r="S111" s="81">
        <f t="shared" si="3"/>
        <v>27</v>
      </c>
    </row>
    <row r="112" spans="1:19">
      <c r="A112" s="51"/>
      <c r="B112" s="52" t="s">
        <v>32</v>
      </c>
      <c r="C112" s="76" t="s">
        <v>89</v>
      </c>
      <c r="D112" s="13">
        <v>0</v>
      </c>
      <c r="E112" s="6">
        <v>0</v>
      </c>
      <c r="F112" s="14">
        <v>0</v>
      </c>
      <c r="G112" s="69">
        <v>0</v>
      </c>
      <c r="H112" s="14">
        <v>4</v>
      </c>
      <c r="I112" s="6">
        <v>4</v>
      </c>
      <c r="J112" s="6">
        <v>1</v>
      </c>
      <c r="K112" s="15">
        <v>9</v>
      </c>
      <c r="M112" s="51"/>
      <c r="N112" s="52" t="s">
        <v>32</v>
      </c>
      <c r="O112" s="76" t="s">
        <v>89</v>
      </c>
      <c r="P112" s="81">
        <f>SUM(Tabla1380[[#This Row],[Totalmente en desacuerdo]:[En desacuerdo]])</f>
        <v>0</v>
      </c>
      <c r="Q112" s="81">
        <f>Tabla1380[[#This Row],[Neutro]]</f>
        <v>0</v>
      </c>
      <c r="R112" s="81">
        <f>SUM(Tabla1380[[#This Row],[De acuerdo]:[Totalmente de acuerdo]])</f>
        <v>9</v>
      </c>
      <c r="S112" s="81">
        <f t="shared" si="3"/>
        <v>9</v>
      </c>
    </row>
    <row r="113" spans="1:19">
      <c r="A113" s="16" t="s">
        <v>0</v>
      </c>
      <c r="B113" s="17"/>
      <c r="C113" s="17"/>
      <c r="D113" s="18">
        <v>5</v>
      </c>
      <c r="E113" s="19">
        <v>9</v>
      </c>
      <c r="F113" s="20">
        <v>33</v>
      </c>
      <c r="G113" s="70">
        <v>37</v>
      </c>
      <c r="H113" s="20">
        <v>113</v>
      </c>
      <c r="I113" s="19">
        <v>61</v>
      </c>
      <c r="J113" s="19">
        <v>73</v>
      </c>
      <c r="K113" s="21">
        <v>331</v>
      </c>
      <c r="M113" s="16" t="s">
        <v>0</v>
      </c>
      <c r="N113" s="17"/>
      <c r="O113" s="17"/>
      <c r="P113" s="81">
        <f>SUM(Tabla1380[[#This Row],[Totalmente en desacuerdo]:[En desacuerdo]])</f>
        <v>47</v>
      </c>
      <c r="Q113" s="81">
        <f>Tabla1380[[#This Row],[Neutro]]</f>
        <v>37</v>
      </c>
      <c r="R113" s="81">
        <f>SUM(Tabla1380[[#This Row],[De acuerdo]:[Totalmente de acuerdo]])</f>
        <v>247</v>
      </c>
      <c r="S113" s="81">
        <f t="shared" si="3"/>
        <v>331</v>
      </c>
    </row>
    <row r="1601" spans="12:12">
      <c r="L1601" s="47"/>
    </row>
    <row r="1602" spans="12:12">
      <c r="L1602" s="47"/>
    </row>
    <row r="1603" spans="12:12">
      <c r="L1603" s="47"/>
    </row>
    <row r="1604" spans="12:12">
      <c r="L1604" s="47"/>
    </row>
    <row r="1605" spans="12:12">
      <c r="L1605" s="47"/>
    </row>
    <row r="1606" spans="12:12">
      <c r="L1606" s="47"/>
    </row>
    <row r="1607" spans="12:12">
      <c r="L1607" s="47"/>
    </row>
    <row r="1608" spans="12:12">
      <c r="L1608" s="47"/>
    </row>
    <row r="1609" spans="12:12">
      <c r="L1609" s="47"/>
    </row>
    <row r="1610" spans="12:12">
      <c r="L1610" s="47"/>
    </row>
    <row r="1611" spans="12:12">
      <c r="L1611" s="47"/>
    </row>
    <row r="1612" spans="12:12">
      <c r="L1612" s="47"/>
    </row>
    <row r="1613" spans="12:12">
      <c r="L1613" s="47"/>
    </row>
    <row r="1614" spans="12:12">
      <c r="L1614" s="47"/>
    </row>
    <row r="1615" spans="12:12">
      <c r="L1615" s="47"/>
    </row>
    <row r="1616" spans="12:12">
      <c r="L1616" s="47"/>
    </row>
    <row r="1617" spans="12:12">
      <c r="L1617" s="47"/>
    </row>
    <row r="1618" spans="12:12">
      <c r="L1618" s="47"/>
    </row>
    <row r="1619" spans="12:12">
      <c r="L1619" s="47"/>
    </row>
    <row r="1620" spans="12:12">
      <c r="L1620" s="47"/>
    </row>
    <row r="1621" spans="12:12">
      <c r="L1621" s="47"/>
    </row>
    <row r="1622" spans="12:12">
      <c r="L1622" s="47"/>
    </row>
    <row r="1623" spans="12:12">
      <c r="L1623" s="47"/>
    </row>
    <row r="1624" spans="12:12">
      <c r="L1624" s="47"/>
    </row>
    <row r="1625" spans="12:12">
      <c r="L1625" s="47"/>
    </row>
    <row r="1626" spans="12:12">
      <c r="L1626" s="47"/>
    </row>
    <row r="1627" spans="12:12">
      <c r="L1627" s="48"/>
    </row>
    <row r="2109" spans="12:12">
      <c r="L2109" s="49">
        <v>0</v>
      </c>
    </row>
    <row r="2110" spans="12:12">
      <c r="L2110" s="50">
        <f>SUM(D2110:F2110)</f>
        <v>0</v>
      </c>
    </row>
    <row r="2111" spans="12:12">
      <c r="L2111" s="49">
        <v>0</v>
      </c>
    </row>
    <row r="2112" spans="12:12">
      <c r="L2112" s="50">
        <f>SUM(D2112:F2112)</f>
        <v>0</v>
      </c>
    </row>
    <row r="2113" spans="12:12">
      <c r="L2113" s="49">
        <v>0</v>
      </c>
    </row>
    <row r="2114" spans="12:12">
      <c r="L2114" s="50">
        <f>SUM(D2114:F2114)</f>
        <v>0</v>
      </c>
    </row>
    <row r="2115" spans="12:12">
      <c r="L2115" s="49">
        <v>0</v>
      </c>
    </row>
    <row r="2116" spans="12:12">
      <c r="L2116" s="50">
        <f>SUM(D2116:F2116)</f>
        <v>0</v>
      </c>
    </row>
    <row r="2123" spans="12:12">
      <c r="L2123" s="49">
        <v>0</v>
      </c>
    </row>
    <row r="2124" spans="12:12">
      <c r="L2124" s="50">
        <f>SUM(D2124:F2124)</f>
        <v>0</v>
      </c>
    </row>
    <row r="2125" spans="12:12">
      <c r="L2125" s="49">
        <v>0</v>
      </c>
    </row>
    <row r="2126" spans="12:12">
      <c r="L2126" s="50">
        <f>SUM(D2126:F2126)</f>
        <v>0</v>
      </c>
    </row>
    <row r="2127" spans="12:12">
      <c r="L2127" s="49">
        <v>0</v>
      </c>
    </row>
    <row r="2128" spans="12:12">
      <c r="L2128" s="50">
        <f>SUM(D2128:F2128)</f>
        <v>0</v>
      </c>
    </row>
    <row r="2129" spans="12:12">
      <c r="L2129" s="49">
        <v>0</v>
      </c>
    </row>
    <row r="2130" spans="12:12">
      <c r="L2130" s="50">
        <f>SUM(D2130:F2130)</f>
        <v>0</v>
      </c>
    </row>
    <row r="2137" spans="12:12">
      <c r="L2137" s="49">
        <v>0</v>
      </c>
    </row>
    <row r="2138" spans="12:12">
      <c r="L2138" s="50">
        <f>SUM(D2138:F2138)</f>
        <v>0</v>
      </c>
    </row>
    <row r="2139" spans="12:12">
      <c r="L2139" s="49">
        <v>0</v>
      </c>
    </row>
    <row r="2140" spans="12:12">
      <c r="L2140" s="50">
        <f>SUM(D2140:F2140)</f>
        <v>0</v>
      </c>
    </row>
    <row r="2141" spans="12:12">
      <c r="L2141" s="49">
        <v>0</v>
      </c>
    </row>
    <row r="2142" spans="12:12">
      <c r="L2142" s="50">
        <f>SUM(D2142:F2142)</f>
        <v>0</v>
      </c>
    </row>
    <row r="2143" spans="12:12">
      <c r="L2143" s="49">
        <v>0</v>
      </c>
    </row>
    <row r="2144" spans="12:12">
      <c r="L2144" s="50">
        <f>SUM(D2144:F2144)</f>
        <v>0</v>
      </c>
    </row>
    <row r="2151" spans="12:12">
      <c r="L2151" s="49">
        <v>0</v>
      </c>
    </row>
    <row r="2152" spans="12:12">
      <c r="L2152" s="50">
        <f>SUM(D2152:F2152)</f>
        <v>0</v>
      </c>
    </row>
    <row r="2153" spans="12:12">
      <c r="L2153" s="49">
        <v>0</v>
      </c>
    </row>
    <row r="2154" spans="12:12">
      <c r="L2154" s="50">
        <f>SUM(D2154:F2154)</f>
        <v>0</v>
      </c>
    </row>
    <row r="2155" spans="12:12">
      <c r="L2155" s="49">
        <v>0</v>
      </c>
    </row>
    <row r="2156" spans="12:12">
      <c r="L2156" s="50">
        <f>SUM(D2156:F2156)</f>
        <v>0</v>
      </c>
    </row>
    <row r="2157" spans="12:12">
      <c r="L2157" s="49">
        <v>0</v>
      </c>
    </row>
    <row r="2158" spans="12:12">
      <c r="L2158" s="50">
        <f>SUM(D2158:F2158)</f>
        <v>0</v>
      </c>
    </row>
    <row r="2165" spans="12:12">
      <c r="L2165" s="49">
        <v>0</v>
      </c>
    </row>
    <row r="2166" spans="12:12">
      <c r="L2166" s="50">
        <f>SUM(D2166:F2166)</f>
        <v>0</v>
      </c>
    </row>
    <row r="2167" spans="12:12">
      <c r="L2167" s="49">
        <v>0</v>
      </c>
    </row>
    <row r="2168" spans="12:12">
      <c r="L2168" s="50">
        <f>SUM(D2168:F2168)</f>
        <v>0</v>
      </c>
    </row>
    <row r="2169" spans="12:12">
      <c r="L2169" s="49">
        <v>0</v>
      </c>
    </row>
    <row r="2170" spans="12:12">
      <c r="L2170" s="50">
        <f>SUM(D2170:F2170)</f>
        <v>0</v>
      </c>
    </row>
    <row r="2171" spans="12:12">
      <c r="L2171" s="49">
        <v>0</v>
      </c>
    </row>
    <row r="2172" spans="12:12">
      <c r="L2172" s="50">
        <f>SUM(D2172:F2172)</f>
        <v>0</v>
      </c>
    </row>
    <row r="2179" spans="12:12">
      <c r="L2179" s="49">
        <v>0</v>
      </c>
    </row>
    <row r="2180" spans="12:12">
      <c r="L2180" s="50">
        <f>SUM(D2180:F2180)</f>
        <v>0</v>
      </c>
    </row>
    <row r="2181" spans="12:12">
      <c r="L2181" s="49">
        <v>0</v>
      </c>
    </row>
    <row r="2182" spans="12:12">
      <c r="L2182" s="50">
        <f>SUM(D2182:F2182)</f>
        <v>0</v>
      </c>
    </row>
    <row r="2183" spans="12:12">
      <c r="L2183" s="49">
        <v>0</v>
      </c>
    </row>
    <row r="2184" spans="12:12">
      <c r="L2184" s="50">
        <f>SUM(D2184:F2184)</f>
        <v>0</v>
      </c>
    </row>
    <row r="2185" spans="12:12">
      <c r="L2185" s="49">
        <v>0</v>
      </c>
    </row>
    <row r="2186" spans="12:12">
      <c r="L2186" s="50">
        <f>SUM(D2186:F2186)</f>
        <v>0</v>
      </c>
    </row>
    <row r="2193" spans="12:12">
      <c r="L2193" s="49">
        <v>0</v>
      </c>
    </row>
    <row r="2194" spans="12:12">
      <c r="L2194" s="50">
        <f>SUM(D2194:F2194)</f>
        <v>0</v>
      </c>
    </row>
    <row r="2195" spans="12:12">
      <c r="L2195" s="49">
        <v>0</v>
      </c>
    </row>
    <row r="2196" spans="12:12">
      <c r="L2196" s="50">
        <f>SUM(D2196:F2196)</f>
        <v>0</v>
      </c>
    </row>
    <row r="2197" spans="12:12">
      <c r="L2197" s="49">
        <v>0</v>
      </c>
    </row>
    <row r="2198" spans="12:12">
      <c r="L2198" s="50">
        <f>SUM(D2198:F2198)</f>
        <v>0</v>
      </c>
    </row>
    <row r="2199" spans="12:12">
      <c r="L2199" s="49">
        <v>0</v>
      </c>
    </row>
    <row r="2200" spans="12:12">
      <c r="L2200" s="50">
        <f>SUM(D2200:F2200)</f>
        <v>0</v>
      </c>
    </row>
    <row r="2207" spans="12:12">
      <c r="L2207" s="49">
        <v>0</v>
      </c>
    </row>
    <row r="2208" spans="12:12">
      <c r="L2208" s="50">
        <f>SUM(D2208:F2208)</f>
        <v>0</v>
      </c>
    </row>
    <row r="2209" spans="12:12">
      <c r="L2209" s="49">
        <v>0</v>
      </c>
    </row>
    <row r="2210" spans="12:12">
      <c r="L2210" s="50">
        <f>SUM(D2210:F2210)</f>
        <v>0</v>
      </c>
    </row>
    <row r="2211" spans="12:12">
      <c r="L2211" s="49">
        <v>0</v>
      </c>
    </row>
    <row r="2212" spans="12:12">
      <c r="L2212" s="50">
        <f>SUM(D2212:F2212)</f>
        <v>0</v>
      </c>
    </row>
    <row r="2213" spans="12:12">
      <c r="L2213" s="49">
        <v>0</v>
      </c>
    </row>
    <row r="2214" spans="12:12">
      <c r="L2214" s="50">
        <f>SUM(D2214:F2214)</f>
        <v>0</v>
      </c>
    </row>
    <row r="2221" spans="12:12">
      <c r="L2221" s="49">
        <v>0</v>
      </c>
    </row>
    <row r="2222" spans="12:12">
      <c r="L2222" s="50">
        <f>SUM(D2222:F2222)</f>
        <v>0</v>
      </c>
    </row>
    <row r="2223" spans="12:12">
      <c r="L2223" s="49">
        <v>0</v>
      </c>
    </row>
    <row r="2224" spans="12:12">
      <c r="L2224" s="50">
        <f>SUM(D2224:F2224)</f>
        <v>0</v>
      </c>
    </row>
    <row r="2225" spans="12:12">
      <c r="L2225" s="49">
        <v>0</v>
      </c>
    </row>
    <row r="2226" spans="12:12">
      <c r="L2226" s="50">
        <f>SUM(D2226:F2226)</f>
        <v>0</v>
      </c>
    </row>
    <row r="2227" spans="12:12">
      <c r="L2227" s="49">
        <v>0</v>
      </c>
    </row>
    <row r="2228" spans="12:12">
      <c r="L2228" s="50">
        <f>SUM(D2228:F2228)</f>
        <v>0</v>
      </c>
    </row>
    <row r="2235" spans="12:12">
      <c r="L2235" s="49">
        <v>0</v>
      </c>
    </row>
    <row r="2236" spans="12:12">
      <c r="L2236" s="50">
        <f>SUM(D2236:F2236)</f>
        <v>0</v>
      </c>
    </row>
    <row r="2237" spans="12:12">
      <c r="L2237" s="49">
        <v>0</v>
      </c>
    </row>
    <row r="2238" spans="12:12">
      <c r="L2238" s="50">
        <f>SUM(D2238:F2238)</f>
        <v>0</v>
      </c>
    </row>
    <row r="2239" spans="12:12">
      <c r="L2239" s="49">
        <v>0</v>
      </c>
    </row>
    <row r="2240" spans="12:12">
      <c r="L2240" s="50">
        <f>SUM(D2240:F2240)</f>
        <v>0</v>
      </c>
    </row>
    <row r="2241" spans="12:12">
      <c r="L2241" s="49">
        <v>0</v>
      </c>
    </row>
    <row r="2242" spans="12:12">
      <c r="L2242" s="50">
        <f>SUM(D2242:F2242)</f>
        <v>0</v>
      </c>
    </row>
    <row r="2249" spans="12:12">
      <c r="L2249" s="49">
        <v>0</v>
      </c>
    </row>
    <row r="2250" spans="12:12">
      <c r="L2250" s="50">
        <f>SUM(D2250:F2250)</f>
        <v>0</v>
      </c>
    </row>
    <row r="2251" spans="12:12">
      <c r="L2251" s="49">
        <v>0</v>
      </c>
    </row>
    <row r="2252" spans="12:12">
      <c r="L2252" s="50">
        <f>SUM(D2252:F2252)</f>
        <v>0</v>
      </c>
    </row>
    <row r="2253" spans="12:12">
      <c r="L2253" s="49">
        <v>0</v>
      </c>
    </row>
    <row r="2254" spans="12:12">
      <c r="L2254" s="50">
        <f>SUM(D2254:F2254)</f>
        <v>0</v>
      </c>
    </row>
    <row r="2255" spans="12:12">
      <c r="L2255" s="49">
        <v>0</v>
      </c>
    </row>
    <row r="2256" spans="12:12">
      <c r="L2256" s="50">
        <f>SUM(D2256:F2256)</f>
        <v>0</v>
      </c>
    </row>
    <row r="2263" spans="12:12">
      <c r="L2263" s="49">
        <v>0</v>
      </c>
    </row>
    <row r="2264" spans="12:12">
      <c r="L2264" s="50">
        <f>SUM(D2264:F2264)</f>
        <v>0</v>
      </c>
    </row>
    <row r="2265" spans="12:12">
      <c r="L2265" s="49">
        <v>0</v>
      </c>
    </row>
    <row r="2266" spans="12:12">
      <c r="L2266" s="50">
        <f>SUM(D2266:F2266)</f>
        <v>0</v>
      </c>
    </row>
    <row r="2267" spans="12:12">
      <c r="L2267" s="49">
        <v>0</v>
      </c>
    </row>
    <row r="2268" spans="12:12">
      <c r="L2268" s="50">
        <f>SUM(D2268:F2268)</f>
        <v>0</v>
      </c>
    </row>
    <row r="2269" spans="12:12">
      <c r="L2269" s="49">
        <v>0</v>
      </c>
    </row>
    <row r="2270" spans="12:12">
      <c r="L2270" s="50">
        <f>SUM(D2270:F2270)</f>
        <v>0</v>
      </c>
    </row>
    <row r="2277" spans="12:12">
      <c r="L2277" s="49">
        <v>0</v>
      </c>
    </row>
    <row r="2278" spans="12:12">
      <c r="L2278" s="50">
        <f>SUM(D2278:F2278)</f>
        <v>0</v>
      </c>
    </row>
    <row r="2279" spans="12:12">
      <c r="L2279" s="49">
        <v>0</v>
      </c>
    </row>
    <row r="2280" spans="12:12">
      <c r="L2280" s="50">
        <f>SUM(D2280:F2280)</f>
        <v>0</v>
      </c>
    </row>
    <row r="2281" spans="12:12">
      <c r="L2281" s="49">
        <v>0</v>
      </c>
    </row>
    <row r="2282" spans="12:12">
      <c r="L2282" s="50">
        <f>SUM(D2282:F2282)</f>
        <v>0</v>
      </c>
    </row>
    <row r="2283" spans="12:12">
      <c r="L2283" s="49">
        <v>0</v>
      </c>
    </row>
    <row r="2284" spans="12:12">
      <c r="L2284" s="50">
        <f>SUM(D2284:F2284)</f>
        <v>0</v>
      </c>
    </row>
    <row r="2291" spans="12:12">
      <c r="L2291" s="49">
        <v>0</v>
      </c>
    </row>
    <row r="2292" spans="12:12">
      <c r="L2292" s="50">
        <f>SUM(D2292:F2292)</f>
        <v>0</v>
      </c>
    </row>
    <row r="2293" spans="12:12">
      <c r="L2293" s="49">
        <v>0</v>
      </c>
    </row>
    <row r="2294" spans="12:12">
      <c r="L2294" s="50">
        <f>SUM(D2294:F2294)</f>
        <v>0</v>
      </c>
    </row>
    <row r="2295" spans="12:12">
      <c r="L2295" s="49">
        <v>0</v>
      </c>
    </row>
    <row r="2296" spans="12:12">
      <c r="L2296" s="50">
        <f>SUM(D2296:F2296)</f>
        <v>0</v>
      </c>
    </row>
    <row r="2297" spans="12:12">
      <c r="L2297" s="49">
        <v>0</v>
      </c>
    </row>
    <row r="2298" spans="12:12">
      <c r="L2298" s="50">
        <f>SUM(D2298:F2298)</f>
        <v>0</v>
      </c>
    </row>
    <row r="2305" spans="12:12">
      <c r="L2305" s="49">
        <v>0</v>
      </c>
    </row>
    <row r="2306" spans="12:12">
      <c r="L2306" s="50">
        <f>SUM(D2306:F2306)</f>
        <v>0</v>
      </c>
    </row>
    <row r="2307" spans="12:12">
      <c r="L2307" s="49">
        <v>0</v>
      </c>
    </row>
    <row r="2308" spans="12:12">
      <c r="L2308" s="50">
        <f>SUM(D2308:F2308)</f>
        <v>0</v>
      </c>
    </row>
    <row r="2309" spans="12:12">
      <c r="L2309" s="49">
        <v>0</v>
      </c>
    </row>
    <row r="2310" spans="12:12">
      <c r="L2310" s="50">
        <f>SUM(D2310:F2310)</f>
        <v>0</v>
      </c>
    </row>
    <row r="2311" spans="12:12">
      <c r="L2311" s="49">
        <v>0</v>
      </c>
    </row>
    <row r="2312" spans="12:12">
      <c r="L2312" s="50">
        <f>SUM(D2312:F2312)</f>
        <v>0</v>
      </c>
    </row>
    <row r="2319" spans="12:12">
      <c r="L2319" s="49">
        <v>0</v>
      </c>
    </row>
    <row r="2320" spans="12:12">
      <c r="L2320" s="50">
        <f>SUM(D2320:F2320)</f>
        <v>0</v>
      </c>
    </row>
    <row r="2321" spans="12:12">
      <c r="L2321" s="49">
        <v>0</v>
      </c>
    </row>
    <row r="2322" spans="12:12">
      <c r="L2322" s="50">
        <f>SUM(D2322:F2322)</f>
        <v>0</v>
      </c>
    </row>
    <row r="2323" spans="12:12">
      <c r="L2323" s="49">
        <v>0</v>
      </c>
    </row>
    <row r="2324" spans="12:12">
      <c r="L2324" s="50">
        <f>SUM(D2324:F2324)</f>
        <v>0</v>
      </c>
    </row>
    <row r="2325" spans="12:12">
      <c r="L2325" s="49">
        <v>0</v>
      </c>
    </row>
    <row r="2326" spans="12:12">
      <c r="L2326" s="50">
        <f>SUM(D2326:F2326)</f>
        <v>0</v>
      </c>
    </row>
    <row r="2333" spans="12:12">
      <c r="L2333" s="49">
        <v>0</v>
      </c>
    </row>
    <row r="2334" spans="12:12">
      <c r="L2334" s="50">
        <f>SUM(D2334:F2334)</f>
        <v>0</v>
      </c>
    </row>
    <row r="2335" spans="12:12">
      <c r="L2335" s="49">
        <v>0</v>
      </c>
    </row>
    <row r="2336" spans="12:12">
      <c r="L2336" s="50">
        <f>SUM(D2336:F2336)</f>
        <v>0</v>
      </c>
    </row>
    <row r="2337" spans="12:12">
      <c r="L2337" s="49">
        <v>0</v>
      </c>
    </row>
    <row r="2338" spans="12:12">
      <c r="L2338" s="50">
        <f>SUM(D2338:F2338)</f>
        <v>0</v>
      </c>
    </row>
    <row r="2339" spans="12:12">
      <c r="L2339" s="49">
        <v>0</v>
      </c>
    </row>
    <row r="2340" spans="12:12">
      <c r="L2340" s="50">
        <f>SUM(D2340:F2340)</f>
        <v>0</v>
      </c>
    </row>
    <row r="2347" spans="12:12">
      <c r="L2347" s="49">
        <v>0</v>
      </c>
    </row>
    <row r="2348" spans="12:12">
      <c r="L2348" s="50">
        <f>SUM(D2348:F2348)</f>
        <v>0</v>
      </c>
    </row>
    <row r="2349" spans="12:12">
      <c r="L2349" s="49">
        <v>0</v>
      </c>
    </row>
    <row r="2350" spans="12:12">
      <c r="L2350" s="50">
        <f>SUM(D2350:F2350)</f>
        <v>0</v>
      </c>
    </row>
    <row r="2351" spans="12:12">
      <c r="L2351" s="49">
        <v>0</v>
      </c>
    </row>
    <row r="2352" spans="12:12">
      <c r="L2352" s="50">
        <f>SUM(D2352:F2352)</f>
        <v>0</v>
      </c>
    </row>
    <row r="2353" spans="12:12">
      <c r="L2353" s="49">
        <v>0</v>
      </c>
    </row>
    <row r="2354" spans="12:12">
      <c r="L2354" s="50">
        <f>SUM(D2354:F2354)</f>
        <v>0</v>
      </c>
    </row>
    <row r="2361" spans="12:12">
      <c r="L2361" s="49">
        <v>0</v>
      </c>
    </row>
    <row r="2362" spans="12:12">
      <c r="L2362" s="50">
        <f>SUM(D2362:F2362)</f>
        <v>0</v>
      </c>
    </row>
    <row r="2363" spans="12:12">
      <c r="L2363" s="49">
        <v>0</v>
      </c>
    </row>
    <row r="2364" spans="12:12">
      <c r="L2364" s="50">
        <f>SUM(D2364:F2364)</f>
        <v>0</v>
      </c>
    </row>
    <row r="2365" spans="12:12">
      <c r="L2365" s="49">
        <v>0</v>
      </c>
    </row>
    <row r="2366" spans="12:12">
      <c r="L2366" s="50">
        <f>SUM(D2366:F2366)</f>
        <v>0</v>
      </c>
    </row>
    <row r="2367" spans="12:12">
      <c r="L2367" s="49">
        <v>0</v>
      </c>
    </row>
    <row r="2368" spans="12:12">
      <c r="L2368" s="50">
        <f>SUM(D2368:F2368)</f>
        <v>0</v>
      </c>
    </row>
    <row r="2375" spans="12:12">
      <c r="L2375" s="49">
        <v>0</v>
      </c>
    </row>
    <row r="2376" spans="12:12">
      <c r="L2376" s="50">
        <f>SUM(D2376:F2376)</f>
        <v>0</v>
      </c>
    </row>
    <row r="2377" spans="12:12">
      <c r="L2377" s="49">
        <v>0</v>
      </c>
    </row>
    <row r="2378" spans="12:12">
      <c r="L2378" s="50">
        <f>SUM(D2378:F2378)</f>
        <v>0</v>
      </c>
    </row>
    <row r="2379" spans="12:12">
      <c r="L2379" s="49">
        <v>0</v>
      </c>
    </row>
    <row r="2380" spans="12:12">
      <c r="L2380" s="50">
        <f>SUM(D2380:F2380)</f>
        <v>0</v>
      </c>
    </row>
    <row r="2381" spans="12:12">
      <c r="L2381" s="49">
        <v>0</v>
      </c>
    </row>
    <row r="2382" spans="12:12">
      <c r="L2382" s="50">
        <f>SUM(D2382:F2382)</f>
        <v>0</v>
      </c>
    </row>
    <row r="2389" spans="12:12">
      <c r="L2389" s="49">
        <v>0</v>
      </c>
    </row>
    <row r="2390" spans="12:12">
      <c r="L2390" s="50">
        <f>SUM(D2390:F2390)</f>
        <v>0</v>
      </c>
    </row>
    <row r="2391" spans="12:12">
      <c r="L2391" s="49">
        <v>0</v>
      </c>
    </row>
    <row r="2392" spans="12:12">
      <c r="L2392" s="50">
        <f>SUM(D2392:F2392)</f>
        <v>0</v>
      </c>
    </row>
    <row r="2393" spans="12:12">
      <c r="L2393" s="49">
        <v>0</v>
      </c>
    </row>
    <row r="2394" spans="12:12">
      <c r="L2394" s="50">
        <f>SUM(D2394:F2394)</f>
        <v>0</v>
      </c>
    </row>
    <row r="2395" spans="12:12">
      <c r="L2395" s="49">
        <v>0</v>
      </c>
    </row>
    <row r="2396" spans="12:12">
      <c r="L2396" s="50">
        <f>SUM(D2396:F2396)</f>
        <v>0</v>
      </c>
    </row>
    <row r="2403" spans="12:12">
      <c r="L2403" s="49">
        <v>0</v>
      </c>
    </row>
    <row r="2404" spans="12:12">
      <c r="L2404" s="50">
        <f>SUM(D2404:F2404)</f>
        <v>0</v>
      </c>
    </row>
    <row r="2405" spans="12:12">
      <c r="L2405" s="49">
        <v>0</v>
      </c>
    </row>
    <row r="2406" spans="12:12">
      <c r="L2406" s="50">
        <f>SUM(D2406:F2406)</f>
        <v>0</v>
      </c>
    </row>
    <row r="2407" spans="12:12">
      <c r="L2407" s="49">
        <v>0</v>
      </c>
    </row>
    <row r="2408" spans="12:12">
      <c r="L2408" s="50">
        <f>SUM(D2408:F2408)</f>
        <v>0</v>
      </c>
    </row>
    <row r="2409" spans="12:12">
      <c r="L2409" s="49">
        <v>0</v>
      </c>
    </row>
    <row r="2410" spans="12:12">
      <c r="L2410" s="50">
        <f>SUM(D2410:F2410)</f>
        <v>0</v>
      </c>
    </row>
    <row r="2417" spans="12:12">
      <c r="L2417" s="49">
        <v>0</v>
      </c>
    </row>
    <row r="2418" spans="12:12">
      <c r="L2418" s="50">
        <f>SUM(D2418:F2418)</f>
        <v>0</v>
      </c>
    </row>
    <row r="2419" spans="12:12">
      <c r="L2419" s="49">
        <v>0</v>
      </c>
    </row>
    <row r="2420" spans="12:12">
      <c r="L2420" s="50">
        <f>SUM(D2420:F2420)</f>
        <v>0</v>
      </c>
    </row>
    <row r="2421" spans="12:12">
      <c r="L2421" s="49">
        <v>0</v>
      </c>
    </row>
    <row r="2422" spans="12:12">
      <c r="L2422" s="50">
        <f>SUM(D2422:F2422)</f>
        <v>0</v>
      </c>
    </row>
    <row r="2423" spans="12:12">
      <c r="L2423" s="49">
        <v>0</v>
      </c>
    </row>
    <row r="2424" spans="12:12">
      <c r="L2424" s="50">
        <f>SUM(D2424:F2424)</f>
        <v>0</v>
      </c>
    </row>
    <row r="2431" spans="12:12">
      <c r="L2431" s="49">
        <v>0</v>
      </c>
    </row>
    <row r="2432" spans="12:12">
      <c r="L2432" s="50">
        <f>SUM(D2432:F2432)</f>
        <v>0</v>
      </c>
    </row>
    <row r="2433" spans="12:12">
      <c r="L2433" s="49">
        <v>0</v>
      </c>
    </row>
    <row r="2434" spans="12:12">
      <c r="L2434" s="50">
        <f>SUM(D2434:F2434)</f>
        <v>0</v>
      </c>
    </row>
    <row r="2435" spans="12:12">
      <c r="L2435" s="49">
        <v>0</v>
      </c>
    </row>
    <row r="2436" spans="12:12">
      <c r="L2436" s="50">
        <f>SUM(D2436:F2436)</f>
        <v>0</v>
      </c>
    </row>
    <row r="2437" spans="12:12">
      <c r="L2437" s="49">
        <v>0</v>
      </c>
    </row>
    <row r="2438" spans="12:12">
      <c r="L2438" s="50">
        <f>SUM(D2438:F2438)</f>
        <v>0</v>
      </c>
    </row>
    <row r="2445" spans="12:12">
      <c r="L2445" s="49">
        <v>0</v>
      </c>
    </row>
    <row r="2446" spans="12:12">
      <c r="L2446" s="50">
        <f>SUM(D2446:F2446)</f>
        <v>0</v>
      </c>
    </row>
    <row r="2447" spans="12:12">
      <c r="L2447" s="49">
        <v>0</v>
      </c>
    </row>
    <row r="2448" spans="12:12">
      <c r="L2448" s="50">
        <f>SUM(D2448:F2448)</f>
        <v>0</v>
      </c>
    </row>
    <row r="2449" spans="12:12">
      <c r="L2449" s="49">
        <v>0</v>
      </c>
    </row>
    <row r="2450" spans="12:12">
      <c r="L2450" s="50">
        <f>SUM(D2450:F2450)</f>
        <v>0</v>
      </c>
    </row>
    <row r="2451" spans="12:12">
      <c r="L2451" s="49">
        <v>0</v>
      </c>
    </row>
    <row r="2452" spans="12:12">
      <c r="L2452" s="50">
        <f>SUM(D2452:F2452)</f>
        <v>0</v>
      </c>
    </row>
    <row r="2459" spans="12:12">
      <c r="L2459" s="49">
        <v>0</v>
      </c>
    </row>
    <row r="2460" spans="12:12">
      <c r="L2460" s="50">
        <f>SUM(D2460:F2460)</f>
        <v>0</v>
      </c>
    </row>
    <row r="2461" spans="12:12">
      <c r="L2461" s="49">
        <v>0</v>
      </c>
    </row>
    <row r="2462" spans="12:12">
      <c r="L2462" s="50">
        <f>SUM(D2462:F2462)</f>
        <v>0</v>
      </c>
    </row>
    <row r="2463" spans="12:12">
      <c r="L2463" s="49">
        <v>0</v>
      </c>
    </row>
    <row r="2464" spans="12:12">
      <c r="L2464" s="50">
        <f>SUM(D2464:F2464)</f>
        <v>0</v>
      </c>
    </row>
    <row r="2465" spans="12:12">
      <c r="L2465" s="49">
        <v>0</v>
      </c>
    </row>
    <row r="2466" spans="12:12">
      <c r="L2466" s="50">
        <f>SUM(D2466:F2466)</f>
        <v>0</v>
      </c>
    </row>
    <row r="2473" spans="12:12">
      <c r="L2473" s="49">
        <v>0</v>
      </c>
    </row>
    <row r="2474" spans="12:12">
      <c r="L2474" s="50">
        <f>SUM(D2474:F2474)</f>
        <v>0</v>
      </c>
    </row>
    <row r="2475" spans="12:12">
      <c r="L2475" s="49">
        <v>0</v>
      </c>
    </row>
    <row r="2476" spans="12:12">
      <c r="L2476" s="50">
        <f>SUM(D2476:F2476)</f>
        <v>0</v>
      </c>
    </row>
    <row r="2477" spans="12:12">
      <c r="L2477" s="49">
        <v>0</v>
      </c>
    </row>
    <row r="2478" spans="12:12">
      <c r="L2478" s="50">
        <f>SUM(D2478:F2478)</f>
        <v>0</v>
      </c>
    </row>
    <row r="2479" spans="12:12">
      <c r="L2479" s="49">
        <v>0</v>
      </c>
    </row>
    <row r="2480" spans="12:12">
      <c r="L2480" s="50">
        <f>SUM(D2480:F2480)</f>
        <v>0</v>
      </c>
    </row>
    <row r="2487" spans="12:12">
      <c r="L2487" s="49">
        <v>0</v>
      </c>
    </row>
    <row r="2488" spans="12:12">
      <c r="L2488" s="50">
        <f>SUM(D2488:F2488)</f>
        <v>0</v>
      </c>
    </row>
    <row r="2489" spans="12:12">
      <c r="L2489" s="49">
        <v>0</v>
      </c>
    </row>
    <row r="2490" spans="12:12">
      <c r="L2490" s="50">
        <f>SUM(D2490:F2490)</f>
        <v>0</v>
      </c>
    </row>
    <row r="2491" spans="12:12">
      <c r="L2491" s="49">
        <v>0</v>
      </c>
    </row>
    <row r="2492" spans="12:12">
      <c r="L2492" s="50">
        <f>SUM(D2492:F2492)</f>
        <v>0</v>
      </c>
    </row>
    <row r="2493" spans="12:12">
      <c r="L2493" s="49">
        <v>0</v>
      </c>
    </row>
    <row r="2494" spans="12:12">
      <c r="L2494" s="50">
        <f>SUM(D2494:F2494)</f>
        <v>0</v>
      </c>
    </row>
    <row r="2501" spans="12:12">
      <c r="L2501" s="49">
        <v>0</v>
      </c>
    </row>
    <row r="2502" spans="12:12">
      <c r="L2502" s="50">
        <f>SUM(D2502:F2502)</f>
        <v>0</v>
      </c>
    </row>
    <row r="2503" spans="12:12">
      <c r="L2503" s="49">
        <v>0</v>
      </c>
    </row>
    <row r="2504" spans="12:12">
      <c r="L2504" s="50">
        <f>SUM(D2504:F2504)</f>
        <v>0</v>
      </c>
    </row>
    <row r="2505" spans="12:12">
      <c r="L2505" s="49">
        <v>0</v>
      </c>
    </row>
    <row r="2506" spans="12:12">
      <c r="L2506" s="50">
        <f>SUM(D2506:F2506)</f>
        <v>0</v>
      </c>
    </row>
    <row r="2507" spans="12:12">
      <c r="L2507" s="49">
        <v>0</v>
      </c>
    </row>
    <row r="2508" spans="12:12">
      <c r="L2508" s="50">
        <f>SUM(D2508:F2508)</f>
        <v>0</v>
      </c>
    </row>
    <row r="2515" spans="12:12">
      <c r="L2515" s="49">
        <v>0</v>
      </c>
    </row>
    <row r="2516" spans="12:12">
      <c r="L2516" s="50">
        <f>SUM(D2516:F2516)</f>
        <v>0</v>
      </c>
    </row>
    <row r="2517" spans="12:12">
      <c r="L2517" s="49">
        <v>0</v>
      </c>
    </row>
    <row r="2518" spans="12:12">
      <c r="L2518" s="50">
        <f>SUM(D2518:F2518)</f>
        <v>0</v>
      </c>
    </row>
    <row r="2519" spans="12:12">
      <c r="L2519" s="49">
        <v>0</v>
      </c>
    </row>
    <row r="2520" spans="12:12">
      <c r="L2520" s="50">
        <f>SUM(D2520:F2520)</f>
        <v>0</v>
      </c>
    </row>
    <row r="2521" spans="12:12">
      <c r="L2521" s="49">
        <v>0</v>
      </c>
    </row>
    <row r="2522" spans="12:12">
      <c r="L2522" s="50">
        <f>SUM(D2522:F2522)</f>
        <v>0</v>
      </c>
    </row>
    <row r="2529" spans="12:12">
      <c r="L2529" s="49">
        <v>0</v>
      </c>
    </row>
    <row r="2530" spans="12:12">
      <c r="L2530" s="50">
        <f>SUM(D2530:F2530)</f>
        <v>0</v>
      </c>
    </row>
    <row r="2531" spans="12:12">
      <c r="L2531" s="49">
        <v>0</v>
      </c>
    </row>
    <row r="2532" spans="12:12">
      <c r="L2532" s="50">
        <f>SUM(D2532:F2532)</f>
        <v>0</v>
      </c>
    </row>
    <row r="2533" spans="12:12">
      <c r="L2533" s="49">
        <v>0</v>
      </c>
    </row>
    <row r="2534" spans="12:12">
      <c r="L2534" s="50">
        <f>SUM(D2534:F2534)</f>
        <v>0</v>
      </c>
    </row>
    <row r="2535" spans="12:12">
      <c r="L2535" s="49">
        <v>0</v>
      </c>
    </row>
    <row r="2536" spans="12:12">
      <c r="L2536" s="50">
        <f>SUM(D2536:F2536)</f>
        <v>0</v>
      </c>
    </row>
    <row r="2543" spans="12:12">
      <c r="L2543" s="49">
        <v>0</v>
      </c>
    </row>
    <row r="2544" spans="12:12">
      <c r="L2544" s="50">
        <f>SUM(D2544:F2544)</f>
        <v>0</v>
      </c>
    </row>
    <row r="2545" spans="12:12">
      <c r="L2545" s="49">
        <v>0</v>
      </c>
    </row>
    <row r="2546" spans="12:12">
      <c r="L2546" s="50">
        <f>SUM(D2546:F2546)</f>
        <v>0</v>
      </c>
    </row>
    <row r="2547" spans="12:12">
      <c r="L2547" s="49">
        <v>0</v>
      </c>
    </row>
    <row r="2548" spans="12:12">
      <c r="L2548" s="50">
        <f>SUM(D2548:F2548)</f>
        <v>0</v>
      </c>
    </row>
    <row r="2549" spans="12:12">
      <c r="L2549" s="49">
        <v>0</v>
      </c>
    </row>
    <row r="2550" spans="12:12">
      <c r="L2550" s="50">
        <f>SUM(D2550:F2550)</f>
        <v>0</v>
      </c>
    </row>
    <row r="2557" spans="12:12">
      <c r="L2557" s="49">
        <v>0</v>
      </c>
    </row>
    <row r="2558" spans="12:12">
      <c r="L2558" s="50">
        <f>SUM(D2558:F2558)</f>
        <v>0</v>
      </c>
    </row>
    <row r="2559" spans="12:12">
      <c r="L2559" s="49">
        <v>0</v>
      </c>
    </row>
    <row r="2560" spans="12:12">
      <c r="L2560" s="50">
        <f>SUM(D2560:F2560)</f>
        <v>0</v>
      </c>
    </row>
    <row r="2561" spans="12:12">
      <c r="L2561" s="49">
        <v>0</v>
      </c>
    </row>
    <row r="2562" spans="12:12">
      <c r="L2562" s="50">
        <f>SUM(D2562:F2562)</f>
        <v>0</v>
      </c>
    </row>
    <row r="2563" spans="12:12">
      <c r="L2563" s="49">
        <v>0</v>
      </c>
    </row>
    <row r="2564" spans="12:12">
      <c r="L2564" s="50">
        <f>SUM(D2564:F2564)</f>
        <v>0</v>
      </c>
    </row>
    <row r="2571" spans="12:12">
      <c r="L2571" s="49">
        <v>0</v>
      </c>
    </row>
    <row r="2572" spans="12:12">
      <c r="L2572" s="50">
        <f>SUM(D2572:F2572)</f>
        <v>0</v>
      </c>
    </row>
    <row r="2573" spans="12:12">
      <c r="L2573" s="49">
        <v>0</v>
      </c>
    </row>
    <row r="2574" spans="12:12">
      <c r="L2574" s="50">
        <f>SUM(D2574:F2574)</f>
        <v>0</v>
      </c>
    </row>
    <row r="2575" spans="12:12">
      <c r="L2575" s="49">
        <v>0</v>
      </c>
    </row>
    <row r="2576" spans="12:12">
      <c r="L2576" s="50">
        <f>SUM(D2576:F2576)</f>
        <v>0</v>
      </c>
    </row>
    <row r="2577" spans="12:12">
      <c r="L2577" s="49">
        <v>0</v>
      </c>
    </row>
    <row r="2578" spans="12:12">
      <c r="L2578" s="50">
        <f>SUM(D2578:F2578)</f>
        <v>0</v>
      </c>
    </row>
    <row r="2585" spans="12:12">
      <c r="L2585" s="49">
        <v>0</v>
      </c>
    </row>
    <row r="2586" spans="12:12">
      <c r="L2586" s="50">
        <f>SUM(D2586:F2586)</f>
        <v>0</v>
      </c>
    </row>
    <row r="2587" spans="12:12">
      <c r="L2587" s="49">
        <v>0</v>
      </c>
    </row>
    <row r="2588" spans="12:12">
      <c r="L2588" s="50">
        <f>SUM(D2588:F2588)</f>
        <v>0</v>
      </c>
    </row>
    <row r="2589" spans="12:12">
      <c r="L2589" s="49">
        <v>0</v>
      </c>
    </row>
    <row r="2590" spans="12:12">
      <c r="L2590" s="50">
        <f>SUM(D2590:F2590)</f>
        <v>0</v>
      </c>
    </row>
    <row r="2591" spans="12:12">
      <c r="L2591" s="49">
        <v>0</v>
      </c>
    </row>
    <row r="2592" spans="12:12">
      <c r="L2592" s="50">
        <f>SUM(D2592:F2592)</f>
        <v>0</v>
      </c>
    </row>
    <row r="2599" spans="12:12">
      <c r="L2599" s="49">
        <v>0</v>
      </c>
    </row>
    <row r="2600" spans="12:12">
      <c r="L2600" s="50">
        <f>SUM(D2600:F2600)</f>
        <v>0</v>
      </c>
    </row>
    <row r="2601" spans="12:12">
      <c r="L2601" s="49">
        <v>0</v>
      </c>
    </row>
    <row r="2602" spans="12:12">
      <c r="L2602" s="50">
        <f>SUM(D2602:F2602)</f>
        <v>0</v>
      </c>
    </row>
    <row r="2603" spans="12:12">
      <c r="L2603" s="49">
        <v>0</v>
      </c>
    </row>
    <row r="2604" spans="12:12">
      <c r="L2604" s="50">
        <f>SUM(D2604:F2604)</f>
        <v>0</v>
      </c>
    </row>
    <row r="2605" spans="12:12">
      <c r="L2605" s="49">
        <v>0</v>
      </c>
    </row>
    <row r="2606" spans="12:12">
      <c r="L2606" s="50">
        <f>SUM(D2606:F2606)</f>
        <v>0</v>
      </c>
    </row>
    <row r="2613" spans="12:12">
      <c r="L2613" s="49">
        <v>0</v>
      </c>
    </row>
    <row r="2614" spans="12:12">
      <c r="L2614" s="50">
        <f>SUM(D2614:F2614)</f>
        <v>0</v>
      </c>
    </row>
    <row r="2615" spans="12:12">
      <c r="L2615" s="49">
        <v>0</v>
      </c>
    </row>
    <row r="2616" spans="12:12">
      <c r="L2616" s="50">
        <f>SUM(D2616:F2616)</f>
        <v>0</v>
      </c>
    </row>
    <row r="2617" spans="12:12">
      <c r="L2617" s="49">
        <v>0</v>
      </c>
    </row>
    <row r="2618" spans="12:12">
      <c r="L2618" s="50">
        <f>SUM(D2618:F2618)</f>
        <v>0</v>
      </c>
    </row>
    <row r="2619" spans="12:12">
      <c r="L2619" s="49">
        <v>0</v>
      </c>
    </row>
    <row r="2620" spans="12:12">
      <c r="L2620" s="50">
        <f>SUM(D2620:F2620)</f>
        <v>0</v>
      </c>
    </row>
    <row r="2627" spans="12:12">
      <c r="L2627" s="49">
        <v>0</v>
      </c>
    </row>
    <row r="2628" spans="12:12">
      <c r="L2628" s="50">
        <f>SUM(D2628:F2628)</f>
        <v>0</v>
      </c>
    </row>
    <row r="2629" spans="12:12">
      <c r="L2629" s="49">
        <v>0</v>
      </c>
    </row>
    <row r="2630" spans="12:12">
      <c r="L2630" s="50">
        <f>SUM(D2630:F2630)</f>
        <v>0</v>
      </c>
    </row>
    <row r="2631" spans="12:12">
      <c r="L2631" s="49">
        <v>0</v>
      </c>
    </row>
    <row r="2632" spans="12:12">
      <c r="L2632" s="50">
        <f>SUM(D2632:F2632)</f>
        <v>0</v>
      </c>
    </row>
    <row r="2633" spans="12:12">
      <c r="L2633" s="49">
        <v>0</v>
      </c>
    </row>
    <row r="2634" spans="12:12">
      <c r="L2634" s="50">
        <f>SUM(D2634:F2634)</f>
        <v>0</v>
      </c>
    </row>
    <row r="2641" spans="12:12">
      <c r="L2641" s="49">
        <v>0</v>
      </c>
    </row>
    <row r="2642" spans="12:12">
      <c r="L2642" s="50">
        <f>SUM(D2642:F2642)</f>
        <v>0</v>
      </c>
    </row>
    <row r="2643" spans="12:12">
      <c r="L2643" s="49">
        <v>0</v>
      </c>
    </row>
    <row r="2644" spans="12:12">
      <c r="L2644" s="50">
        <f>SUM(D2644:F2644)</f>
        <v>0</v>
      </c>
    </row>
    <row r="2645" spans="12:12">
      <c r="L2645" s="49">
        <v>0</v>
      </c>
    </row>
    <row r="2646" spans="12:12">
      <c r="L2646" s="50">
        <f>SUM(D2646:F2646)</f>
        <v>0</v>
      </c>
    </row>
    <row r="2647" spans="12:12">
      <c r="L2647" s="49">
        <v>0</v>
      </c>
    </row>
    <row r="2648" spans="12:12">
      <c r="L2648" s="50">
        <f>SUM(D2648:F2648)</f>
        <v>0</v>
      </c>
    </row>
    <row r="2655" spans="12:12">
      <c r="L2655" s="49">
        <v>0</v>
      </c>
    </row>
    <row r="2656" spans="12:12">
      <c r="L2656" s="50">
        <f>SUM(D2656:F2656)</f>
        <v>0</v>
      </c>
    </row>
    <row r="2657" spans="12:12">
      <c r="L2657" s="49">
        <v>0</v>
      </c>
    </row>
    <row r="2658" spans="12:12">
      <c r="L2658" s="50">
        <f>SUM(D2658:F2658)</f>
        <v>0</v>
      </c>
    </row>
    <row r="2659" spans="12:12">
      <c r="L2659" s="49">
        <v>0</v>
      </c>
    </row>
    <row r="2660" spans="12:12">
      <c r="L2660" s="50">
        <f>SUM(D2660:F2660)</f>
        <v>0</v>
      </c>
    </row>
    <row r="2661" spans="12:12">
      <c r="L2661" s="49">
        <v>0</v>
      </c>
    </row>
    <row r="2662" spans="12:12">
      <c r="L2662" s="50">
        <f>SUM(D2662:F2662)</f>
        <v>0</v>
      </c>
    </row>
    <row r="2669" spans="12:12">
      <c r="L2669" s="49">
        <v>0</v>
      </c>
    </row>
    <row r="2670" spans="12:12">
      <c r="L2670" s="50">
        <f>SUM(D2670:F2670)</f>
        <v>0</v>
      </c>
    </row>
    <row r="2671" spans="12:12">
      <c r="L2671" s="49">
        <v>0</v>
      </c>
    </row>
    <row r="2672" spans="12:12">
      <c r="L2672" s="50">
        <f>SUM(D2672:F2672)</f>
        <v>0</v>
      </c>
    </row>
    <row r="2673" spans="12:12">
      <c r="L2673" s="49">
        <v>0</v>
      </c>
    </row>
    <row r="2674" spans="12:12">
      <c r="L2674" s="50">
        <f>SUM(D2674:F2674)</f>
        <v>0</v>
      </c>
    </row>
    <row r="2675" spans="12:12">
      <c r="L2675" s="49">
        <v>0</v>
      </c>
    </row>
    <row r="2676" spans="12:12">
      <c r="L2676" s="50">
        <f>SUM(D2676:F2676)</f>
        <v>0</v>
      </c>
    </row>
    <row r="2683" spans="12:12">
      <c r="L2683" s="49">
        <v>0</v>
      </c>
    </row>
    <row r="2684" spans="12:12">
      <c r="L2684" s="50">
        <f>SUM(D2684:F2684)</f>
        <v>0</v>
      </c>
    </row>
    <row r="2685" spans="12:12">
      <c r="L2685" s="49">
        <v>0</v>
      </c>
    </row>
    <row r="2686" spans="12:12">
      <c r="L2686" s="50">
        <f>SUM(D2686:F2686)</f>
        <v>0</v>
      </c>
    </row>
    <row r="2687" spans="12:12">
      <c r="L2687" s="49">
        <v>0</v>
      </c>
    </row>
    <row r="2688" spans="12:12">
      <c r="L2688" s="50">
        <f>SUM(D2688:F2688)</f>
        <v>0</v>
      </c>
    </row>
    <row r="2689" spans="12:12">
      <c r="L2689" s="49">
        <v>0</v>
      </c>
    </row>
    <row r="2690" spans="12:12">
      <c r="L2690" s="50">
        <f>SUM(D2690:F2690)</f>
        <v>0</v>
      </c>
    </row>
    <row r="2697" spans="12:12">
      <c r="L2697" s="49">
        <v>0</v>
      </c>
    </row>
    <row r="2698" spans="12:12">
      <c r="L2698" s="50">
        <f>SUM(D2698:F2698)</f>
        <v>0</v>
      </c>
    </row>
    <row r="2699" spans="12:12">
      <c r="L2699" s="49">
        <v>0</v>
      </c>
    </row>
    <row r="2700" spans="12:12">
      <c r="L2700" s="50">
        <f>SUM(D2700:F2700)</f>
        <v>0</v>
      </c>
    </row>
    <row r="2701" spans="12:12">
      <c r="L2701" s="49">
        <v>0</v>
      </c>
    </row>
    <row r="2702" spans="12:12">
      <c r="L2702" s="50">
        <f>SUM(D2702:F2702)</f>
        <v>0</v>
      </c>
    </row>
    <row r="2703" spans="12:12">
      <c r="L2703" s="49">
        <v>0</v>
      </c>
    </row>
    <row r="2704" spans="12:12">
      <c r="L2704" s="50">
        <f>SUM(D2704:F2704)</f>
        <v>0</v>
      </c>
    </row>
    <row r="2711" spans="12:12">
      <c r="L2711" s="49">
        <v>0</v>
      </c>
    </row>
    <row r="2712" spans="12:12">
      <c r="L2712" s="50">
        <f>SUM(D2712:F2712)</f>
        <v>0</v>
      </c>
    </row>
    <row r="2713" spans="12:12">
      <c r="L2713" s="49">
        <v>0</v>
      </c>
    </row>
    <row r="2714" spans="12:12">
      <c r="L2714" s="50">
        <f>SUM(D2714:F2714)</f>
        <v>0</v>
      </c>
    </row>
    <row r="2715" spans="12:12">
      <c r="L2715" s="49">
        <v>0</v>
      </c>
    </row>
    <row r="2716" spans="12:12">
      <c r="L2716" s="50">
        <f>SUM(D2716:F2716)</f>
        <v>0</v>
      </c>
    </row>
    <row r="2717" spans="12:12">
      <c r="L2717" s="49">
        <v>0</v>
      </c>
    </row>
    <row r="2718" spans="12:12">
      <c r="L2718" s="50">
        <f>SUM(D2718:F2718)</f>
        <v>0</v>
      </c>
    </row>
    <row r="2725" spans="12:12">
      <c r="L2725" s="49">
        <v>0</v>
      </c>
    </row>
    <row r="2726" spans="12:12">
      <c r="L2726" s="50">
        <f>SUM(D2726:F2726)</f>
        <v>0</v>
      </c>
    </row>
    <row r="2727" spans="12:12">
      <c r="L2727" s="49">
        <v>0</v>
      </c>
    </row>
    <row r="2728" spans="12:12">
      <c r="L2728" s="50">
        <f>SUM(D2728:F2728)</f>
        <v>0</v>
      </c>
    </row>
    <row r="2729" spans="12:12">
      <c r="L2729" s="49">
        <v>0</v>
      </c>
    </row>
    <row r="2730" spans="12:12">
      <c r="L2730" s="50">
        <f>SUM(D2730:F2730)</f>
        <v>0</v>
      </c>
    </row>
    <row r="2731" spans="12:12">
      <c r="L2731" s="49">
        <v>0</v>
      </c>
    </row>
    <row r="2732" spans="12:12">
      <c r="L2732" s="50">
        <f>SUM(D2732:F2732)</f>
        <v>0</v>
      </c>
    </row>
    <row r="2739" spans="12:12">
      <c r="L2739" s="49">
        <v>0</v>
      </c>
    </row>
    <row r="2740" spans="12:12">
      <c r="L2740" s="50">
        <f>SUM(D2740:F2740)</f>
        <v>0</v>
      </c>
    </row>
    <row r="2741" spans="12:12">
      <c r="L2741" s="49">
        <v>0</v>
      </c>
    </row>
    <row r="2742" spans="12:12">
      <c r="L2742" s="50">
        <f>SUM(D2742:F2742)</f>
        <v>0</v>
      </c>
    </row>
    <row r="2743" spans="12:12">
      <c r="L2743" s="49">
        <v>0</v>
      </c>
    </row>
    <row r="2744" spans="12:12">
      <c r="L2744" s="50">
        <f>SUM(D2744:F2744)</f>
        <v>0</v>
      </c>
    </row>
    <row r="2745" spans="12:12">
      <c r="L2745" s="49">
        <v>0</v>
      </c>
    </row>
    <row r="2746" spans="12:12">
      <c r="L2746" s="50">
        <f>SUM(D2746:F2746)</f>
        <v>0</v>
      </c>
    </row>
    <row r="2753" spans="12:12">
      <c r="L2753" s="49">
        <v>0</v>
      </c>
    </row>
    <row r="2754" spans="12:12">
      <c r="L2754" s="50">
        <f>SUM(D2754:F2754)</f>
        <v>0</v>
      </c>
    </row>
    <row r="2755" spans="12:12">
      <c r="L2755" s="49">
        <v>0</v>
      </c>
    </row>
    <row r="2756" spans="12:12">
      <c r="L2756" s="50">
        <f>SUM(D2756:F2756)</f>
        <v>0</v>
      </c>
    </row>
    <row r="2757" spans="12:12">
      <c r="L2757" s="49">
        <v>0</v>
      </c>
    </row>
    <row r="2758" spans="12:12">
      <c r="L2758" s="50">
        <f>SUM(D2758:F2758)</f>
        <v>0</v>
      </c>
    </row>
    <row r="2759" spans="12:12">
      <c r="L2759" s="49">
        <v>0</v>
      </c>
    </row>
    <row r="2760" spans="12:12">
      <c r="L2760" s="50">
        <f>SUM(D2760:F2760)</f>
        <v>0</v>
      </c>
    </row>
    <row r="2767" spans="12:12">
      <c r="L2767" s="49">
        <v>0</v>
      </c>
    </row>
    <row r="2768" spans="12:12">
      <c r="L2768" s="50">
        <f>SUM(D2768:F2768)</f>
        <v>0</v>
      </c>
    </row>
    <row r="2769" spans="12:12">
      <c r="L2769" s="49">
        <v>0</v>
      </c>
    </row>
    <row r="2770" spans="12:12">
      <c r="L2770" s="50">
        <f>SUM(D2770:F2770)</f>
        <v>0</v>
      </c>
    </row>
    <row r="2771" spans="12:12">
      <c r="L2771" s="49">
        <v>0</v>
      </c>
    </row>
    <row r="2772" spans="12:12">
      <c r="L2772" s="50">
        <f>SUM(D2772:F2772)</f>
        <v>0</v>
      </c>
    </row>
    <row r="2773" spans="12:12">
      <c r="L2773" s="49">
        <v>0</v>
      </c>
    </row>
    <row r="2774" spans="12:12">
      <c r="L2774" s="50">
        <f>SUM(D2774:F2774)</f>
        <v>0</v>
      </c>
    </row>
    <row r="2781" spans="12:12">
      <c r="L2781" s="49">
        <v>0</v>
      </c>
    </row>
    <row r="2782" spans="12:12">
      <c r="L2782" s="50">
        <f>SUM(D2782:F2782)</f>
        <v>0</v>
      </c>
    </row>
    <row r="2783" spans="12:12">
      <c r="L2783" s="49">
        <v>0</v>
      </c>
    </row>
    <row r="2784" spans="12:12">
      <c r="L2784" s="50">
        <f>SUM(D2784:F2784)</f>
        <v>0</v>
      </c>
    </row>
    <row r="2785" spans="12:12">
      <c r="L2785" s="49">
        <v>0</v>
      </c>
    </row>
    <row r="2786" spans="12:12">
      <c r="L2786" s="50">
        <f>SUM(D2786:F2786)</f>
        <v>0</v>
      </c>
    </row>
    <row r="2787" spans="12:12">
      <c r="L2787" s="49">
        <v>0</v>
      </c>
    </row>
    <row r="2788" spans="12:12">
      <c r="L2788" s="50">
        <f>SUM(D2788:F2788)</f>
        <v>0</v>
      </c>
    </row>
    <row r="2795" spans="12:12">
      <c r="L2795" s="49">
        <v>0</v>
      </c>
    </row>
    <row r="2796" spans="12:12">
      <c r="L2796" s="50">
        <f>SUM(D2796:F2796)</f>
        <v>0</v>
      </c>
    </row>
    <row r="2797" spans="12:12">
      <c r="L2797" s="49">
        <v>0</v>
      </c>
    </row>
    <row r="2798" spans="12:12">
      <c r="L2798" s="50">
        <f>SUM(D2798:F2798)</f>
        <v>0</v>
      </c>
    </row>
    <row r="2799" spans="12:12">
      <c r="L2799" s="49">
        <v>0</v>
      </c>
    </row>
    <row r="2800" spans="12:12">
      <c r="L2800" s="50">
        <f>SUM(D2800:F2800)</f>
        <v>0</v>
      </c>
    </row>
    <row r="2801" spans="12:12">
      <c r="L2801" s="49">
        <v>0</v>
      </c>
    </row>
    <row r="2802" spans="12:12">
      <c r="L2802" s="50">
        <f>SUM(D2802:F2802)</f>
        <v>0</v>
      </c>
    </row>
    <row r="2809" spans="12:12">
      <c r="L2809" s="49">
        <v>0</v>
      </c>
    </row>
    <row r="2810" spans="12:12">
      <c r="L2810" s="50">
        <f>SUM(D2810:F2810)</f>
        <v>0</v>
      </c>
    </row>
    <row r="2811" spans="12:12">
      <c r="L2811" s="49">
        <v>0</v>
      </c>
    </row>
    <row r="2812" spans="12:12">
      <c r="L2812" s="50">
        <f>SUM(D2812:F2812)</f>
        <v>0</v>
      </c>
    </row>
    <row r="2813" spans="12:12">
      <c r="L2813" s="49">
        <v>0</v>
      </c>
    </row>
    <row r="2814" spans="12:12">
      <c r="L2814" s="50">
        <f>SUM(D2814:F2814)</f>
        <v>0</v>
      </c>
    </row>
    <row r="2815" spans="12:12">
      <c r="L2815" s="49">
        <v>0</v>
      </c>
    </row>
    <row r="2816" spans="12:12">
      <c r="L2816" s="50">
        <f>SUM(D2816:F2816)</f>
        <v>0</v>
      </c>
    </row>
    <row r="2819" spans="12:12">
      <c r="L2819" s="47"/>
    </row>
    <row r="2820" spans="12:12">
      <c r="L2820" s="47"/>
    </row>
    <row r="2821" spans="12:12">
      <c r="L2821" s="47"/>
    </row>
    <row r="2822" spans="12:12">
      <c r="L2822" s="47"/>
    </row>
    <row r="2823" spans="12:12">
      <c r="L2823" s="49">
        <v>0</v>
      </c>
    </row>
    <row r="2824" spans="12:12">
      <c r="L2824" s="50">
        <f>SUM(D2824:F2824)</f>
        <v>0</v>
      </c>
    </row>
    <row r="2825" spans="12:12">
      <c r="L2825" s="49">
        <v>0</v>
      </c>
    </row>
    <row r="2826" spans="12:12">
      <c r="L2826" s="50">
        <f>SUM(D2826:F2826)</f>
        <v>0</v>
      </c>
    </row>
    <row r="2827" spans="12:12">
      <c r="L2827" s="49">
        <v>0</v>
      </c>
    </row>
    <row r="2828" spans="12:12">
      <c r="L2828" s="50">
        <f>SUM(D2828:F2828)</f>
        <v>0</v>
      </c>
    </row>
    <row r="2829" spans="12:12">
      <c r="L2829" s="49">
        <v>0</v>
      </c>
    </row>
    <row r="2830" spans="12:12">
      <c r="L2830" s="50">
        <f>SUM(D2830:F2830)</f>
        <v>0</v>
      </c>
    </row>
    <row r="2831" spans="12:12">
      <c r="L2831" s="48"/>
    </row>
    <row r="2837" spans="12:12">
      <c r="L2837" s="49">
        <v>0</v>
      </c>
    </row>
    <row r="2838" spans="12:12">
      <c r="L2838" s="50">
        <f>SUM(D2838:F2838)</f>
        <v>0</v>
      </c>
    </row>
    <row r="2839" spans="12:12">
      <c r="L2839" s="49">
        <v>0</v>
      </c>
    </row>
    <row r="2840" spans="12:12">
      <c r="L2840" s="50">
        <f>SUM(D2840:F2840)</f>
        <v>0</v>
      </c>
    </row>
    <row r="2841" spans="12:12">
      <c r="L2841" s="49">
        <v>0</v>
      </c>
    </row>
    <row r="2842" spans="12:12">
      <c r="L2842" s="50">
        <f>SUM(D2842:F2842)</f>
        <v>0</v>
      </c>
    </row>
    <row r="2843" spans="12:12">
      <c r="L2843" s="49">
        <v>0</v>
      </c>
    </row>
    <row r="2844" spans="12:12">
      <c r="L2844" s="50">
        <f>SUM(D2844:F2844)</f>
        <v>0</v>
      </c>
    </row>
    <row r="2851" spans="12:12">
      <c r="L2851" s="49">
        <v>0</v>
      </c>
    </row>
    <row r="2852" spans="12:12">
      <c r="L2852" s="50">
        <f>SUM(D2852:F2852)</f>
        <v>0</v>
      </c>
    </row>
    <row r="2853" spans="12:12">
      <c r="L2853" s="49">
        <v>0</v>
      </c>
    </row>
    <row r="2854" spans="12:12">
      <c r="L2854" s="50">
        <f>SUM(D2854:F2854)</f>
        <v>0</v>
      </c>
    </row>
    <row r="2855" spans="12:12">
      <c r="L2855" s="49">
        <v>0</v>
      </c>
    </row>
    <row r="2856" spans="12:12">
      <c r="L2856" s="50">
        <f>SUM(D2856:F2856)</f>
        <v>0</v>
      </c>
    </row>
    <row r="2857" spans="12:12">
      <c r="L2857" s="49">
        <v>0</v>
      </c>
    </row>
    <row r="2858" spans="12:12">
      <c r="L2858" s="50">
        <f>SUM(D2858:F2858)</f>
        <v>0</v>
      </c>
    </row>
    <row r="2865" spans="12:12">
      <c r="L2865" s="49">
        <v>0</v>
      </c>
    </row>
    <row r="2866" spans="12:12">
      <c r="L2866" s="50">
        <f>SUM(D2866:F2866)</f>
        <v>0</v>
      </c>
    </row>
    <row r="2867" spans="12:12">
      <c r="L2867" s="49">
        <v>0</v>
      </c>
    </row>
    <row r="2868" spans="12:12">
      <c r="L2868" s="50">
        <f>SUM(D2868:F2868)</f>
        <v>0</v>
      </c>
    </row>
    <row r="2869" spans="12:12">
      <c r="L2869" s="49">
        <v>0</v>
      </c>
    </row>
    <row r="2870" spans="12:12">
      <c r="L2870" s="50">
        <f>SUM(D2870:F2870)</f>
        <v>0</v>
      </c>
    </row>
    <row r="2871" spans="12:12">
      <c r="L2871" s="49">
        <v>0</v>
      </c>
    </row>
    <row r="2872" spans="12:12">
      <c r="L2872" s="50">
        <f>SUM(D2872:F2872)</f>
        <v>0</v>
      </c>
    </row>
    <row r="2879" spans="12:12">
      <c r="L2879" s="49">
        <v>0</v>
      </c>
    </row>
    <row r="2880" spans="12:12">
      <c r="L2880" s="50">
        <f>SUM(D2880:F2880)</f>
        <v>0</v>
      </c>
    </row>
    <row r="2881" spans="12:12">
      <c r="L2881" s="49">
        <v>0</v>
      </c>
    </row>
    <row r="2882" spans="12:12">
      <c r="L2882" s="50">
        <f>SUM(D2882:F2882)</f>
        <v>0</v>
      </c>
    </row>
    <row r="2883" spans="12:12">
      <c r="L2883" s="49">
        <v>0</v>
      </c>
    </row>
    <row r="2884" spans="12:12">
      <c r="L2884" s="50">
        <f>SUM(D2884:F2884)</f>
        <v>0</v>
      </c>
    </row>
    <row r="2885" spans="12:12">
      <c r="L2885" s="49">
        <v>0</v>
      </c>
    </row>
    <row r="2886" spans="12:12">
      <c r="L2886" s="50">
        <f>SUM(D2886:F2886)</f>
        <v>0</v>
      </c>
    </row>
    <row r="2893" spans="12:12">
      <c r="L2893" s="49">
        <v>0</v>
      </c>
    </row>
    <row r="2894" spans="12:12">
      <c r="L2894" s="50">
        <f>SUM(D2894:F2894)</f>
        <v>0</v>
      </c>
    </row>
    <row r="2895" spans="12:12">
      <c r="L2895" s="49">
        <v>0</v>
      </c>
    </row>
    <row r="2896" spans="12:12">
      <c r="L2896" s="50">
        <f>SUM(D2896:F2896)</f>
        <v>0</v>
      </c>
    </row>
    <row r="2897" spans="12:12">
      <c r="L2897" s="49">
        <v>0</v>
      </c>
    </row>
    <row r="2898" spans="12:12">
      <c r="L2898" s="50">
        <f>SUM(D2898:F2898)</f>
        <v>0</v>
      </c>
    </row>
    <row r="2899" spans="12:12">
      <c r="L2899" s="49">
        <v>0</v>
      </c>
    </row>
    <row r="2900" spans="12:12">
      <c r="L2900" s="50">
        <f>SUM(D2900:F2900)</f>
        <v>0</v>
      </c>
    </row>
    <row r="2907" spans="12:12">
      <c r="L2907" s="49">
        <v>0</v>
      </c>
    </row>
    <row r="2908" spans="12:12">
      <c r="L2908" s="50">
        <f>SUM(D2908:F2908)</f>
        <v>0</v>
      </c>
    </row>
    <row r="2909" spans="12:12">
      <c r="L2909" s="49">
        <v>0</v>
      </c>
    </row>
    <row r="2910" spans="12:12">
      <c r="L2910" s="50">
        <f>SUM(D2910:F2910)</f>
        <v>0</v>
      </c>
    </row>
    <row r="2911" spans="12:12">
      <c r="L2911" s="49">
        <v>0</v>
      </c>
    </row>
    <row r="2912" spans="12:12">
      <c r="L2912" s="50">
        <f>SUM(D2912:F2912)</f>
        <v>0</v>
      </c>
    </row>
    <row r="2913" spans="12:12">
      <c r="L2913" s="49">
        <v>0</v>
      </c>
    </row>
    <row r="2914" spans="12:12">
      <c r="L2914" s="50">
        <f>SUM(D2914:F2914)</f>
        <v>0</v>
      </c>
    </row>
    <row r="2921" spans="12:12">
      <c r="L2921" s="49">
        <v>0</v>
      </c>
    </row>
    <row r="2922" spans="12:12">
      <c r="L2922" s="50">
        <f>SUM(D2922:F2922)</f>
        <v>0</v>
      </c>
    </row>
    <row r="2923" spans="12:12">
      <c r="L2923" s="49">
        <v>0</v>
      </c>
    </row>
    <row r="2924" spans="12:12">
      <c r="L2924" s="50">
        <f>SUM(D2924:F2924)</f>
        <v>0</v>
      </c>
    </row>
    <row r="2925" spans="12:12">
      <c r="L2925" s="49">
        <v>0</v>
      </c>
    </row>
    <row r="2926" spans="12:12">
      <c r="L2926" s="50">
        <f>SUM(D2926:F2926)</f>
        <v>0</v>
      </c>
    </row>
    <row r="2927" spans="12:12">
      <c r="L2927" s="49">
        <v>0</v>
      </c>
    </row>
    <row r="2928" spans="12:12">
      <c r="L2928" s="50">
        <f>SUM(D2928:F2928)</f>
        <v>0</v>
      </c>
    </row>
    <row r="2935" spans="12:12">
      <c r="L2935" s="49">
        <v>0</v>
      </c>
    </row>
    <row r="2936" spans="12:12">
      <c r="L2936" s="50">
        <f>SUM(D2936:F2936)</f>
        <v>0</v>
      </c>
    </row>
    <row r="2937" spans="12:12">
      <c r="L2937" s="49">
        <v>0</v>
      </c>
    </row>
    <row r="2938" spans="12:12">
      <c r="L2938" s="50">
        <f>SUM(D2938:F2938)</f>
        <v>0</v>
      </c>
    </row>
    <row r="2939" spans="12:12">
      <c r="L2939" s="49">
        <v>0</v>
      </c>
    </row>
    <row r="2940" spans="12:12">
      <c r="L2940" s="50">
        <f>SUM(D2940:F2940)</f>
        <v>0</v>
      </c>
    </row>
    <row r="2941" spans="12:12">
      <c r="L2941" s="49">
        <v>0</v>
      </c>
    </row>
    <row r="2942" spans="12:12">
      <c r="L2942" s="50">
        <f>SUM(D2942:F2942)</f>
        <v>0</v>
      </c>
    </row>
    <row r="2949" spans="12:12">
      <c r="L2949" s="49">
        <v>0</v>
      </c>
    </row>
    <row r="2950" spans="12:12">
      <c r="L2950" s="50">
        <f>SUM(D2950:F2950)</f>
        <v>0</v>
      </c>
    </row>
    <row r="2951" spans="12:12">
      <c r="L2951" s="49">
        <v>0</v>
      </c>
    </row>
    <row r="2952" spans="12:12">
      <c r="L2952" s="50">
        <f>SUM(D2952:F2952)</f>
        <v>0</v>
      </c>
    </row>
    <row r="2953" spans="12:12">
      <c r="L2953" s="49">
        <v>0</v>
      </c>
    </row>
    <row r="2954" spans="12:12">
      <c r="L2954" s="50">
        <f>SUM(D2954:F2954)</f>
        <v>0</v>
      </c>
    </row>
    <row r="2955" spans="12:12">
      <c r="L2955" s="49">
        <v>0</v>
      </c>
    </row>
    <row r="2956" spans="12:12">
      <c r="L2956" s="50">
        <f>SUM(D2956:F2956)</f>
        <v>0</v>
      </c>
    </row>
    <row r="2963" spans="12:12">
      <c r="L2963" s="49">
        <v>0</v>
      </c>
    </row>
    <row r="2964" spans="12:12">
      <c r="L2964" s="50">
        <f>SUM(D2964:F2964)</f>
        <v>0</v>
      </c>
    </row>
    <row r="2965" spans="12:12">
      <c r="L2965" s="49">
        <v>0</v>
      </c>
    </row>
    <row r="2966" spans="12:12">
      <c r="L2966" s="50">
        <f>SUM(D2966:F2966)</f>
        <v>0</v>
      </c>
    </row>
    <row r="2967" spans="12:12">
      <c r="L2967" s="49">
        <v>0</v>
      </c>
    </row>
    <row r="2968" spans="12:12">
      <c r="L2968" s="50">
        <f>SUM(D2968:F2968)</f>
        <v>0</v>
      </c>
    </row>
    <row r="2969" spans="12:12">
      <c r="L2969" s="49">
        <v>0</v>
      </c>
    </row>
    <row r="2970" spans="12:12">
      <c r="L2970" s="50">
        <f>SUM(D2970:F2970)</f>
        <v>0</v>
      </c>
    </row>
    <row r="2977" spans="12:12">
      <c r="L2977" s="49">
        <v>0</v>
      </c>
    </row>
    <row r="2978" spans="12:12">
      <c r="L2978" s="50">
        <f>SUM(D2978:F2978)</f>
        <v>0</v>
      </c>
    </row>
    <row r="2979" spans="12:12">
      <c r="L2979" s="49">
        <v>0</v>
      </c>
    </row>
    <row r="2980" spans="12:12">
      <c r="L2980" s="50">
        <f>SUM(D2980:F2980)</f>
        <v>0</v>
      </c>
    </row>
    <row r="2981" spans="12:12">
      <c r="L2981" s="49">
        <v>0</v>
      </c>
    </row>
    <row r="2982" spans="12:12">
      <c r="L2982" s="50">
        <f>SUM(D2982:F2982)</f>
        <v>0</v>
      </c>
    </row>
    <row r="2983" spans="12:12">
      <c r="L2983" s="49">
        <v>0</v>
      </c>
    </row>
    <row r="2984" spans="12:12">
      <c r="L2984" s="50">
        <f>SUM(D2984:F2984)</f>
        <v>0</v>
      </c>
    </row>
    <row r="2991" spans="12:12">
      <c r="L2991" s="49">
        <v>0</v>
      </c>
    </row>
    <row r="2992" spans="12:12">
      <c r="L2992" s="50">
        <f>SUM(D2992:F2992)</f>
        <v>0</v>
      </c>
    </row>
    <row r="2993" spans="12:12">
      <c r="L2993" s="49">
        <v>0</v>
      </c>
    </row>
    <row r="2994" spans="12:12">
      <c r="L2994" s="50">
        <f>SUM(D2994:F2994)</f>
        <v>0</v>
      </c>
    </row>
    <row r="2995" spans="12:12">
      <c r="L2995" s="49">
        <v>0</v>
      </c>
    </row>
    <row r="2996" spans="12:12">
      <c r="L2996" s="50">
        <f>SUM(D2996:F2996)</f>
        <v>0</v>
      </c>
    </row>
    <row r="2997" spans="12:12">
      <c r="L2997" s="49">
        <v>0</v>
      </c>
    </row>
    <row r="2998" spans="12:12">
      <c r="L2998" s="50">
        <f>SUM(D2998:F2998)</f>
        <v>0</v>
      </c>
    </row>
    <row r="3005" spans="12:12">
      <c r="L3005" s="49">
        <v>0</v>
      </c>
    </row>
    <row r="3006" spans="12:12">
      <c r="L3006" s="50">
        <f>SUM(D3006:F3006)</f>
        <v>0</v>
      </c>
    </row>
    <row r="3007" spans="12:12">
      <c r="L3007" s="49">
        <v>0</v>
      </c>
    </row>
    <row r="3008" spans="12:12">
      <c r="L3008" s="50">
        <f>SUM(D3008:F3008)</f>
        <v>0</v>
      </c>
    </row>
    <row r="3009" spans="12:12">
      <c r="L3009" s="49">
        <v>0</v>
      </c>
    </row>
    <row r="3010" spans="12:12">
      <c r="L3010" s="50">
        <f>SUM(D3010:F3010)</f>
        <v>0</v>
      </c>
    </row>
    <row r="3011" spans="12:12">
      <c r="L3011" s="49">
        <v>0</v>
      </c>
    </row>
    <row r="3012" spans="12:12">
      <c r="L3012" s="50">
        <f>SUM(D3012:F3012)</f>
        <v>0</v>
      </c>
    </row>
    <row r="3019" spans="12:12">
      <c r="L3019" s="49">
        <v>0</v>
      </c>
    </row>
    <row r="3020" spans="12:12">
      <c r="L3020" s="50">
        <f>SUM(D3020:F3020)</f>
        <v>0</v>
      </c>
    </row>
    <row r="3021" spans="12:12">
      <c r="L3021" s="49">
        <v>0</v>
      </c>
    </row>
    <row r="3022" spans="12:12">
      <c r="L3022" s="50">
        <f>SUM(D3022:F3022)</f>
        <v>0</v>
      </c>
    </row>
    <row r="3023" spans="12:12">
      <c r="L3023" s="49">
        <v>0</v>
      </c>
    </row>
    <row r="3024" spans="12:12">
      <c r="L3024" s="50">
        <f>SUM(D3024:F3024)</f>
        <v>0</v>
      </c>
    </row>
    <row r="3025" spans="12:12">
      <c r="L3025" s="49">
        <v>0</v>
      </c>
    </row>
    <row r="3026" spans="12:12">
      <c r="L3026" s="50">
        <f>SUM(D3026:F3026)</f>
        <v>0</v>
      </c>
    </row>
    <row r="3033" spans="12:12">
      <c r="L3033" s="49">
        <v>0</v>
      </c>
    </row>
    <row r="3034" spans="12:12">
      <c r="L3034" s="50">
        <f>SUM(D3034:F3034)</f>
        <v>0</v>
      </c>
    </row>
    <row r="3035" spans="12:12">
      <c r="L3035" s="49">
        <v>0</v>
      </c>
    </row>
    <row r="3036" spans="12:12">
      <c r="L3036" s="50">
        <f>SUM(D3036:F3036)</f>
        <v>0</v>
      </c>
    </row>
    <row r="3037" spans="12:12">
      <c r="L3037" s="49">
        <v>0</v>
      </c>
    </row>
    <row r="3038" spans="12:12">
      <c r="L3038" s="50">
        <f>SUM(D3038:F3038)</f>
        <v>0</v>
      </c>
    </row>
    <row r="3039" spans="12:12">
      <c r="L3039" s="49">
        <v>0</v>
      </c>
    </row>
    <row r="3040" spans="12:12">
      <c r="L3040" s="50">
        <f>SUM(D3040:F3040)</f>
        <v>0</v>
      </c>
    </row>
    <row r="3047" spans="12:12">
      <c r="L3047" s="49">
        <v>0</v>
      </c>
    </row>
    <row r="3048" spans="12:12">
      <c r="L3048" s="50">
        <f>SUM(D3048:F3048)</f>
        <v>0</v>
      </c>
    </row>
    <row r="3049" spans="12:12">
      <c r="L3049" s="49">
        <v>0</v>
      </c>
    </row>
    <row r="3050" spans="12:12">
      <c r="L3050" s="50">
        <f>SUM(D3050:F3050)</f>
        <v>0</v>
      </c>
    </row>
    <row r="3051" spans="12:12">
      <c r="L3051" s="49">
        <v>0</v>
      </c>
    </row>
    <row r="3052" spans="12:12">
      <c r="L3052" s="50">
        <f>SUM(D3052:F3052)</f>
        <v>0</v>
      </c>
    </row>
    <row r="3053" spans="12:12">
      <c r="L3053" s="49">
        <v>0</v>
      </c>
    </row>
    <row r="3054" spans="12:12">
      <c r="L3054" s="50">
        <f>SUM(D3054:F3054)</f>
        <v>0</v>
      </c>
    </row>
    <row r="3061" spans="12:12">
      <c r="L3061" s="49">
        <v>0</v>
      </c>
    </row>
    <row r="3062" spans="12:12">
      <c r="L3062" s="50">
        <f>SUM(D3062:F3062)</f>
        <v>0</v>
      </c>
    </row>
    <row r="3063" spans="12:12">
      <c r="L3063" s="49">
        <v>0</v>
      </c>
    </row>
    <row r="3064" spans="12:12">
      <c r="L3064" s="50">
        <f>SUM(D3064:F3064)</f>
        <v>0</v>
      </c>
    </row>
    <row r="3065" spans="12:12">
      <c r="L3065" s="49">
        <v>0</v>
      </c>
    </row>
    <row r="3066" spans="12:12">
      <c r="L3066" s="50">
        <f>SUM(D3066:F3066)</f>
        <v>0</v>
      </c>
    </row>
    <row r="3067" spans="12:12">
      <c r="L3067" s="49">
        <v>0</v>
      </c>
    </row>
    <row r="3068" spans="12:12">
      <c r="L3068" s="50">
        <f>SUM(D3068:F3068)</f>
        <v>0</v>
      </c>
    </row>
  </sheetData>
  <mergeCells count="12">
    <mergeCell ref="A87:K87"/>
    <mergeCell ref="D89:J89"/>
    <mergeCell ref="N5:T5"/>
    <mergeCell ref="N32:T32"/>
    <mergeCell ref="N61:T61"/>
    <mergeCell ref="N89:T89"/>
    <mergeCell ref="D61:J61"/>
    <mergeCell ref="A3:K3"/>
    <mergeCell ref="D5:J5"/>
    <mergeCell ref="A31:K31"/>
    <mergeCell ref="D33:J33"/>
    <mergeCell ref="A59:K59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T3068"/>
  <sheetViews>
    <sheetView topLeftCell="A29" zoomScale="83" workbookViewId="0">
      <selection activeCell="C101" sqref="C101"/>
    </sheetView>
  </sheetViews>
  <sheetFormatPr baseColWidth="10" defaultRowHeight="15"/>
  <cols>
    <col min="12" max="12" width="9.5703125" style="28" customWidth="1"/>
  </cols>
  <sheetData>
    <row r="3" spans="1:20">
      <c r="A3" s="91" t="s">
        <v>57</v>
      </c>
      <c r="B3" s="92"/>
      <c r="C3" s="93"/>
      <c r="D3" s="92"/>
      <c r="E3" s="92"/>
      <c r="F3" s="92"/>
      <c r="G3" s="92"/>
      <c r="H3" s="92"/>
      <c r="I3" s="92"/>
      <c r="J3" s="92"/>
      <c r="K3" s="94"/>
    </row>
    <row r="4" spans="1:20">
      <c r="A4" s="7" t="s">
        <v>2</v>
      </c>
      <c r="B4" s="4"/>
      <c r="C4" s="4"/>
      <c r="D4" s="4"/>
      <c r="E4" s="4"/>
      <c r="F4" s="4"/>
      <c r="G4" s="29"/>
      <c r="H4" s="4"/>
      <c r="I4" s="4"/>
      <c r="J4" s="4"/>
      <c r="K4" s="4"/>
    </row>
    <row r="5" spans="1:20" ht="32.25" customHeight="1">
      <c r="A5" s="55"/>
      <c r="B5" s="56"/>
      <c r="C5" s="8"/>
      <c r="D5" s="98" t="s">
        <v>155</v>
      </c>
      <c r="E5" s="99"/>
      <c r="F5" s="100"/>
      <c r="G5" s="99"/>
      <c r="H5" s="100"/>
      <c r="I5" s="99"/>
      <c r="J5" s="99"/>
      <c r="K5" s="4"/>
      <c r="N5" s="104" t="s">
        <v>58</v>
      </c>
      <c r="O5" s="105"/>
      <c r="P5" s="106"/>
      <c r="Q5" s="105"/>
      <c r="R5" s="106"/>
      <c r="S5" s="105"/>
      <c r="T5" s="105"/>
    </row>
    <row r="6" spans="1:20" ht="36.75">
      <c r="A6" s="57" t="s">
        <v>91</v>
      </c>
      <c r="B6" s="58" t="s">
        <v>92</v>
      </c>
      <c r="C6" s="75" t="s">
        <v>85</v>
      </c>
      <c r="D6" s="3" t="s">
        <v>4</v>
      </c>
      <c r="E6" s="2" t="s">
        <v>5</v>
      </c>
      <c r="F6" s="1" t="s">
        <v>6</v>
      </c>
      <c r="G6" s="67" t="s">
        <v>7</v>
      </c>
      <c r="H6" s="1" t="s">
        <v>8</v>
      </c>
      <c r="I6" s="2" t="s">
        <v>9</v>
      </c>
      <c r="J6" s="2" t="s">
        <v>10</v>
      </c>
      <c r="K6" s="53" t="s">
        <v>0</v>
      </c>
      <c r="M6" s="57" t="s">
        <v>91</v>
      </c>
      <c r="N6" s="58" t="s">
        <v>92</v>
      </c>
      <c r="O6" s="75" t="s">
        <v>85</v>
      </c>
      <c r="P6" s="81" t="s">
        <v>97</v>
      </c>
      <c r="Q6" s="81" t="s">
        <v>98</v>
      </c>
      <c r="R6" s="81" t="s">
        <v>99</v>
      </c>
      <c r="S6" s="81" t="s">
        <v>0</v>
      </c>
    </row>
    <row r="7" spans="1:20" ht="24">
      <c r="A7" s="54" t="s">
        <v>11</v>
      </c>
      <c r="B7" s="9" t="s">
        <v>12</v>
      </c>
      <c r="C7" s="76" t="s">
        <v>88</v>
      </c>
      <c r="D7" s="10">
        <v>0</v>
      </c>
      <c r="E7" s="5">
        <v>3</v>
      </c>
      <c r="F7" s="11">
        <v>13</v>
      </c>
      <c r="G7" s="68">
        <v>4</v>
      </c>
      <c r="H7" s="11">
        <v>8</v>
      </c>
      <c r="I7" s="5">
        <v>0</v>
      </c>
      <c r="J7" s="5">
        <v>0</v>
      </c>
      <c r="K7" s="12">
        <v>28</v>
      </c>
      <c r="M7" s="54" t="s">
        <v>11</v>
      </c>
      <c r="N7" s="9" t="s">
        <v>12</v>
      </c>
      <c r="O7" s="76" t="s">
        <v>88</v>
      </c>
      <c r="P7" s="81">
        <f>SUM(Tabla2685[[#This Row],[Totalmente en desacuerdo]:[En desacuerdo]])</f>
        <v>16</v>
      </c>
      <c r="Q7" s="81">
        <f>Tabla2685[[#This Row],[Neutro]]</f>
        <v>4</v>
      </c>
      <c r="R7" s="81">
        <f>SUM(Tabla2685[[#This Row],[De acuerdo]:[Totalmente de acuerdo]])</f>
        <v>8</v>
      </c>
      <c r="S7" s="81">
        <f>SUM(P7:R7)</f>
        <v>28</v>
      </c>
    </row>
    <row r="8" spans="1:20">
      <c r="A8" s="51"/>
      <c r="B8" s="52" t="s">
        <v>13</v>
      </c>
      <c r="C8" s="76" t="s">
        <v>88</v>
      </c>
      <c r="D8" s="13">
        <v>0</v>
      </c>
      <c r="E8" s="6">
        <v>0</v>
      </c>
      <c r="F8" s="14">
        <v>5</v>
      </c>
      <c r="G8" s="69">
        <v>1</v>
      </c>
      <c r="H8" s="14">
        <v>1</v>
      </c>
      <c r="I8" s="6">
        <v>1</v>
      </c>
      <c r="J8" s="6">
        <v>0</v>
      </c>
      <c r="K8" s="15">
        <v>8</v>
      </c>
      <c r="M8" s="51"/>
      <c r="N8" s="52" t="s">
        <v>13</v>
      </c>
      <c r="O8" s="76" t="s">
        <v>88</v>
      </c>
      <c r="P8" s="81">
        <f>SUM(Tabla2685[[#This Row],[Totalmente en desacuerdo]:[En desacuerdo]])</f>
        <v>5</v>
      </c>
      <c r="Q8" s="81">
        <f>Tabla2685[[#This Row],[Neutro]]</f>
        <v>1</v>
      </c>
      <c r="R8" s="81">
        <f>SUM(Tabla2685[[#This Row],[De acuerdo]:[Totalmente de acuerdo]])</f>
        <v>2</v>
      </c>
      <c r="S8" s="81">
        <f t="shared" ref="S8:S29" si="0">SUM(P8:R8)</f>
        <v>8</v>
      </c>
    </row>
    <row r="9" spans="1:20">
      <c r="A9" s="51"/>
      <c r="B9" s="52" t="s">
        <v>14</v>
      </c>
      <c r="C9" s="76" t="s">
        <v>88</v>
      </c>
      <c r="D9" s="13">
        <v>0</v>
      </c>
      <c r="E9" s="6">
        <v>0</v>
      </c>
      <c r="F9" s="14">
        <v>6</v>
      </c>
      <c r="G9" s="69">
        <v>6</v>
      </c>
      <c r="H9" s="14">
        <v>0</v>
      </c>
      <c r="I9" s="6">
        <v>1</v>
      </c>
      <c r="J9" s="6">
        <v>0</v>
      </c>
      <c r="K9" s="15">
        <v>13</v>
      </c>
      <c r="M9" s="51"/>
      <c r="N9" s="52" t="s">
        <v>14</v>
      </c>
      <c r="O9" s="76" t="s">
        <v>88</v>
      </c>
      <c r="P9" s="81">
        <f>SUM(Tabla2685[[#This Row],[Totalmente en desacuerdo]:[En desacuerdo]])</f>
        <v>6</v>
      </c>
      <c r="Q9" s="81">
        <f>Tabla2685[[#This Row],[Neutro]]</f>
        <v>6</v>
      </c>
      <c r="R9" s="81">
        <f>SUM(Tabla2685[[#This Row],[De acuerdo]:[Totalmente de acuerdo]])</f>
        <v>1</v>
      </c>
      <c r="S9" s="81">
        <f t="shared" si="0"/>
        <v>13</v>
      </c>
    </row>
    <row r="10" spans="1:20">
      <c r="A10" s="51"/>
      <c r="B10" s="52" t="s">
        <v>15</v>
      </c>
      <c r="C10" s="76" t="s">
        <v>88</v>
      </c>
      <c r="D10" s="13">
        <v>0</v>
      </c>
      <c r="E10" s="6">
        <v>1</v>
      </c>
      <c r="F10" s="14">
        <v>0</v>
      </c>
      <c r="G10" s="69">
        <v>2</v>
      </c>
      <c r="H10" s="14">
        <v>2</v>
      </c>
      <c r="I10" s="6">
        <v>1</v>
      </c>
      <c r="J10" s="6">
        <v>0</v>
      </c>
      <c r="K10" s="15">
        <v>6</v>
      </c>
      <c r="M10" s="51"/>
      <c r="N10" s="52" t="s">
        <v>15</v>
      </c>
      <c r="O10" s="76" t="s">
        <v>88</v>
      </c>
      <c r="P10" s="81">
        <f>SUM(Tabla2685[[#This Row],[Totalmente en desacuerdo]:[En desacuerdo]])</f>
        <v>1</v>
      </c>
      <c r="Q10" s="81">
        <f>Tabla2685[[#This Row],[Neutro]]</f>
        <v>2</v>
      </c>
      <c r="R10" s="81">
        <f>SUM(Tabla2685[[#This Row],[De acuerdo]:[Totalmente de acuerdo]])</f>
        <v>3</v>
      </c>
      <c r="S10" s="81">
        <f t="shared" si="0"/>
        <v>6</v>
      </c>
    </row>
    <row r="11" spans="1:20">
      <c r="A11" s="51"/>
      <c r="B11" s="52" t="s">
        <v>16</v>
      </c>
      <c r="C11" s="76" t="s">
        <v>88</v>
      </c>
      <c r="D11" s="13">
        <v>2</v>
      </c>
      <c r="E11" s="6">
        <v>0</v>
      </c>
      <c r="F11" s="14">
        <v>5</v>
      </c>
      <c r="G11" s="69">
        <v>1</v>
      </c>
      <c r="H11" s="14">
        <v>0</v>
      </c>
      <c r="I11" s="6">
        <v>1</v>
      </c>
      <c r="J11" s="6">
        <v>2</v>
      </c>
      <c r="K11" s="15">
        <v>11</v>
      </c>
      <c r="M11" s="51"/>
      <c r="N11" s="52" t="s">
        <v>16</v>
      </c>
      <c r="O11" s="76" t="s">
        <v>88</v>
      </c>
      <c r="P11" s="81">
        <f>SUM(Tabla2685[[#This Row],[Totalmente en desacuerdo]:[En desacuerdo]])</f>
        <v>7</v>
      </c>
      <c r="Q11" s="81">
        <f>Tabla2685[[#This Row],[Neutro]]</f>
        <v>1</v>
      </c>
      <c r="R11" s="81">
        <f>SUM(Tabla2685[[#This Row],[De acuerdo]:[Totalmente de acuerdo]])</f>
        <v>3</v>
      </c>
      <c r="S11" s="81">
        <f t="shared" si="0"/>
        <v>11</v>
      </c>
    </row>
    <row r="12" spans="1:20">
      <c r="A12" s="51"/>
      <c r="B12" s="52" t="s">
        <v>17</v>
      </c>
      <c r="C12" s="76" t="s">
        <v>88</v>
      </c>
      <c r="D12" s="13">
        <v>0</v>
      </c>
      <c r="E12" s="6">
        <v>1</v>
      </c>
      <c r="F12" s="14">
        <v>1</v>
      </c>
      <c r="G12" s="69">
        <v>0</v>
      </c>
      <c r="H12" s="14">
        <v>4</v>
      </c>
      <c r="I12" s="6">
        <v>3</v>
      </c>
      <c r="J12" s="6">
        <v>1</v>
      </c>
      <c r="K12" s="15">
        <v>10</v>
      </c>
      <c r="M12" s="51"/>
      <c r="N12" s="52" t="s">
        <v>17</v>
      </c>
      <c r="O12" s="76" t="s">
        <v>88</v>
      </c>
      <c r="P12" s="81">
        <f>SUM(Tabla2685[[#This Row],[Totalmente en desacuerdo]:[En desacuerdo]])</f>
        <v>2</v>
      </c>
      <c r="Q12" s="81">
        <f>Tabla2685[[#This Row],[Neutro]]</f>
        <v>0</v>
      </c>
      <c r="R12" s="81">
        <f>SUM(Tabla2685[[#This Row],[De acuerdo]:[Totalmente de acuerdo]])</f>
        <v>8</v>
      </c>
      <c r="S12" s="81">
        <f t="shared" si="0"/>
        <v>10</v>
      </c>
    </row>
    <row r="13" spans="1:20">
      <c r="A13" s="51"/>
      <c r="B13" s="52" t="s">
        <v>18</v>
      </c>
      <c r="C13" s="76" t="s">
        <v>88</v>
      </c>
      <c r="D13" s="13">
        <v>2</v>
      </c>
      <c r="E13" s="6">
        <v>2</v>
      </c>
      <c r="F13" s="14">
        <v>5</v>
      </c>
      <c r="G13" s="69">
        <v>1</v>
      </c>
      <c r="H13" s="14">
        <v>3</v>
      </c>
      <c r="I13" s="6">
        <v>2</v>
      </c>
      <c r="J13" s="6">
        <v>0</v>
      </c>
      <c r="K13" s="15">
        <v>15</v>
      </c>
      <c r="M13" s="51"/>
      <c r="N13" s="52" t="s">
        <v>18</v>
      </c>
      <c r="O13" s="76" t="s">
        <v>88</v>
      </c>
      <c r="P13" s="81">
        <f>SUM(Tabla2685[[#This Row],[Totalmente en desacuerdo]:[En desacuerdo]])</f>
        <v>9</v>
      </c>
      <c r="Q13" s="81">
        <f>Tabla2685[[#This Row],[Neutro]]</f>
        <v>1</v>
      </c>
      <c r="R13" s="81">
        <f>SUM(Tabla2685[[#This Row],[De acuerdo]:[Totalmente de acuerdo]])</f>
        <v>5</v>
      </c>
      <c r="S13" s="81">
        <f t="shared" si="0"/>
        <v>15</v>
      </c>
    </row>
    <row r="14" spans="1:20">
      <c r="A14" s="51"/>
      <c r="B14" s="52" t="s">
        <v>19</v>
      </c>
      <c r="C14" s="76" t="s">
        <v>88</v>
      </c>
      <c r="D14" s="13">
        <v>0</v>
      </c>
      <c r="E14" s="6">
        <v>1</v>
      </c>
      <c r="F14" s="14">
        <v>3</v>
      </c>
      <c r="G14" s="69">
        <v>3</v>
      </c>
      <c r="H14" s="14">
        <v>0</v>
      </c>
      <c r="I14" s="6">
        <v>1</v>
      </c>
      <c r="J14" s="6">
        <v>1</v>
      </c>
      <c r="K14" s="15">
        <v>9</v>
      </c>
      <c r="M14" s="51"/>
      <c r="N14" s="52" t="s">
        <v>19</v>
      </c>
      <c r="O14" s="76" t="s">
        <v>88</v>
      </c>
      <c r="P14" s="81">
        <f>SUM(Tabla2685[[#This Row],[Totalmente en desacuerdo]:[En desacuerdo]])</f>
        <v>4</v>
      </c>
      <c r="Q14" s="81">
        <f>Tabla2685[[#This Row],[Neutro]]</f>
        <v>3</v>
      </c>
      <c r="R14" s="81">
        <f>SUM(Tabla2685[[#This Row],[De acuerdo]:[Totalmente de acuerdo]])</f>
        <v>2</v>
      </c>
      <c r="S14" s="81">
        <f t="shared" si="0"/>
        <v>9</v>
      </c>
    </row>
    <row r="15" spans="1:20">
      <c r="A15" s="51"/>
      <c r="B15" s="52" t="s">
        <v>20</v>
      </c>
      <c r="C15" s="76" t="s">
        <v>88</v>
      </c>
      <c r="D15" s="13">
        <v>1</v>
      </c>
      <c r="E15" s="6">
        <v>1</v>
      </c>
      <c r="F15" s="14">
        <v>5</v>
      </c>
      <c r="G15" s="69">
        <v>3</v>
      </c>
      <c r="H15" s="14">
        <v>2</v>
      </c>
      <c r="I15" s="6">
        <v>0</v>
      </c>
      <c r="J15" s="6">
        <v>1</v>
      </c>
      <c r="K15" s="15">
        <v>13</v>
      </c>
      <c r="M15" s="51"/>
      <c r="N15" s="52" t="s">
        <v>20</v>
      </c>
      <c r="O15" s="76" t="s">
        <v>88</v>
      </c>
      <c r="P15" s="81">
        <f>SUM(Tabla2685[[#This Row],[Totalmente en desacuerdo]:[En desacuerdo]])</f>
        <v>7</v>
      </c>
      <c r="Q15" s="81">
        <f>Tabla2685[[#This Row],[Neutro]]</f>
        <v>3</v>
      </c>
      <c r="R15" s="81">
        <f>SUM(Tabla2685[[#This Row],[De acuerdo]:[Totalmente de acuerdo]])</f>
        <v>3</v>
      </c>
      <c r="S15" s="81">
        <f t="shared" si="0"/>
        <v>13</v>
      </c>
    </row>
    <row r="16" spans="1:20">
      <c r="A16" s="51"/>
      <c r="B16" s="52" t="s">
        <v>21</v>
      </c>
      <c r="C16" s="77" t="s">
        <v>86</v>
      </c>
      <c r="D16" s="13">
        <v>3</v>
      </c>
      <c r="E16" s="6">
        <v>0</v>
      </c>
      <c r="F16" s="14">
        <v>4</v>
      </c>
      <c r="G16" s="69">
        <v>3</v>
      </c>
      <c r="H16" s="14">
        <v>6</v>
      </c>
      <c r="I16" s="6">
        <v>0</v>
      </c>
      <c r="J16" s="6">
        <v>1</v>
      </c>
      <c r="K16" s="15">
        <v>17</v>
      </c>
      <c r="M16" s="51"/>
      <c r="N16" s="52" t="s">
        <v>21</v>
      </c>
      <c r="O16" s="77" t="s">
        <v>86</v>
      </c>
      <c r="P16" s="81">
        <f>SUM(Tabla2685[[#This Row],[Totalmente en desacuerdo]:[En desacuerdo]])</f>
        <v>7</v>
      </c>
      <c r="Q16" s="81">
        <f>Tabla2685[[#This Row],[Neutro]]</f>
        <v>3</v>
      </c>
      <c r="R16" s="81">
        <f>SUM(Tabla2685[[#This Row],[De acuerdo]:[Totalmente de acuerdo]])</f>
        <v>7</v>
      </c>
      <c r="S16" s="81">
        <f t="shared" si="0"/>
        <v>17</v>
      </c>
    </row>
    <row r="17" spans="1:19">
      <c r="A17" s="51"/>
      <c r="B17" s="52" t="s">
        <v>22</v>
      </c>
      <c r="C17" s="77" t="s">
        <v>86</v>
      </c>
      <c r="D17" s="13">
        <v>3</v>
      </c>
      <c r="E17" s="6">
        <v>1</v>
      </c>
      <c r="F17" s="14">
        <v>1</v>
      </c>
      <c r="G17" s="69">
        <v>11</v>
      </c>
      <c r="H17" s="14">
        <v>8</v>
      </c>
      <c r="I17" s="6">
        <v>0</v>
      </c>
      <c r="J17" s="6">
        <v>0</v>
      </c>
      <c r="K17" s="15">
        <v>24</v>
      </c>
      <c r="M17" s="51"/>
      <c r="N17" s="52" t="s">
        <v>22</v>
      </c>
      <c r="O17" s="77" t="s">
        <v>86</v>
      </c>
      <c r="P17" s="81">
        <f>SUM(Tabla2685[[#This Row],[Totalmente en desacuerdo]:[En desacuerdo]])</f>
        <v>5</v>
      </c>
      <c r="Q17" s="81">
        <f>Tabla2685[[#This Row],[Neutro]]</f>
        <v>11</v>
      </c>
      <c r="R17" s="81">
        <f>SUM(Tabla2685[[#This Row],[De acuerdo]:[Totalmente de acuerdo]])</f>
        <v>8</v>
      </c>
      <c r="S17" s="81">
        <f t="shared" si="0"/>
        <v>24</v>
      </c>
    </row>
    <row r="18" spans="1:19">
      <c r="A18" s="51"/>
      <c r="B18" s="52" t="s">
        <v>23</v>
      </c>
      <c r="C18" s="77" t="s">
        <v>86</v>
      </c>
      <c r="D18" s="13">
        <v>0</v>
      </c>
      <c r="E18" s="6">
        <v>1</v>
      </c>
      <c r="F18" s="14">
        <v>1</v>
      </c>
      <c r="G18" s="69">
        <v>7</v>
      </c>
      <c r="H18" s="14">
        <v>12</v>
      </c>
      <c r="I18" s="6">
        <v>0</v>
      </c>
      <c r="J18" s="6">
        <v>0</v>
      </c>
      <c r="K18" s="15">
        <v>21</v>
      </c>
      <c r="M18" s="51"/>
      <c r="N18" s="52" t="s">
        <v>23</v>
      </c>
      <c r="O18" s="77" t="s">
        <v>86</v>
      </c>
      <c r="P18" s="81">
        <f>SUM(Tabla2685[[#This Row],[Totalmente en desacuerdo]:[En desacuerdo]])</f>
        <v>2</v>
      </c>
      <c r="Q18" s="81">
        <f>Tabla2685[[#This Row],[Neutro]]</f>
        <v>7</v>
      </c>
      <c r="R18" s="81">
        <f>SUM(Tabla2685[[#This Row],[De acuerdo]:[Totalmente de acuerdo]])</f>
        <v>12</v>
      </c>
      <c r="S18" s="81">
        <f t="shared" si="0"/>
        <v>21</v>
      </c>
    </row>
    <row r="19" spans="1:19">
      <c r="A19" s="51"/>
      <c r="B19" s="52" t="s">
        <v>24</v>
      </c>
      <c r="C19" s="77" t="s">
        <v>86</v>
      </c>
      <c r="D19" s="13">
        <v>0</v>
      </c>
      <c r="E19" s="6">
        <v>2</v>
      </c>
      <c r="F19" s="14">
        <v>3</v>
      </c>
      <c r="G19" s="69">
        <v>5</v>
      </c>
      <c r="H19" s="14">
        <v>7</v>
      </c>
      <c r="I19" s="6">
        <v>0</v>
      </c>
      <c r="J19" s="6">
        <v>0</v>
      </c>
      <c r="K19" s="15">
        <v>17</v>
      </c>
      <c r="M19" s="51"/>
      <c r="N19" s="52" t="s">
        <v>24</v>
      </c>
      <c r="O19" s="77" t="s">
        <v>86</v>
      </c>
      <c r="P19" s="81">
        <f>SUM(Tabla2685[[#This Row],[Totalmente en desacuerdo]:[En desacuerdo]])</f>
        <v>5</v>
      </c>
      <c r="Q19" s="81">
        <f>Tabla2685[[#This Row],[Neutro]]</f>
        <v>5</v>
      </c>
      <c r="R19" s="81">
        <f>SUM(Tabla2685[[#This Row],[De acuerdo]:[Totalmente de acuerdo]])</f>
        <v>7</v>
      </c>
      <c r="S19" s="81">
        <f t="shared" si="0"/>
        <v>17</v>
      </c>
    </row>
    <row r="20" spans="1:19" ht="24">
      <c r="A20" s="51"/>
      <c r="B20" s="52" t="s">
        <v>25</v>
      </c>
      <c r="C20" s="77" t="s">
        <v>86</v>
      </c>
      <c r="D20" s="13">
        <v>0</v>
      </c>
      <c r="E20" s="6">
        <v>0</v>
      </c>
      <c r="F20" s="14">
        <v>1</v>
      </c>
      <c r="G20" s="69">
        <v>4</v>
      </c>
      <c r="H20" s="14">
        <v>7</v>
      </c>
      <c r="I20" s="6">
        <v>0</v>
      </c>
      <c r="J20" s="6">
        <v>0</v>
      </c>
      <c r="K20" s="15">
        <v>12</v>
      </c>
      <c r="M20" s="51"/>
      <c r="N20" s="52" t="s">
        <v>25</v>
      </c>
      <c r="O20" s="77" t="s">
        <v>86</v>
      </c>
      <c r="P20" s="81">
        <f>SUM(Tabla2685[[#This Row],[Totalmente en desacuerdo]:[En desacuerdo]])</f>
        <v>1</v>
      </c>
      <c r="Q20" s="81">
        <f>Tabla2685[[#This Row],[Neutro]]</f>
        <v>4</v>
      </c>
      <c r="R20" s="81">
        <f>SUM(Tabla2685[[#This Row],[De acuerdo]:[Totalmente de acuerdo]])</f>
        <v>7</v>
      </c>
      <c r="S20" s="81">
        <f t="shared" si="0"/>
        <v>12</v>
      </c>
    </row>
    <row r="21" spans="1:19">
      <c r="A21" s="51"/>
      <c r="B21" s="52" t="s">
        <v>26</v>
      </c>
      <c r="C21" s="77" t="s">
        <v>86</v>
      </c>
      <c r="D21" s="13">
        <v>0</v>
      </c>
      <c r="E21" s="6">
        <v>2</v>
      </c>
      <c r="F21" s="14">
        <v>5</v>
      </c>
      <c r="G21" s="69">
        <v>8</v>
      </c>
      <c r="H21" s="14">
        <v>14</v>
      </c>
      <c r="I21" s="6">
        <v>0</v>
      </c>
      <c r="J21" s="6">
        <v>0</v>
      </c>
      <c r="K21" s="15">
        <v>29</v>
      </c>
      <c r="M21" s="51"/>
      <c r="N21" s="52" t="s">
        <v>26</v>
      </c>
      <c r="O21" s="77" t="s">
        <v>86</v>
      </c>
      <c r="P21" s="81">
        <f>SUM(Tabla2685[[#This Row],[Totalmente en desacuerdo]:[En desacuerdo]])</f>
        <v>7</v>
      </c>
      <c r="Q21" s="81">
        <f>Tabla2685[[#This Row],[Neutro]]</f>
        <v>8</v>
      </c>
      <c r="R21" s="81">
        <f>SUM(Tabla2685[[#This Row],[De acuerdo]:[Totalmente de acuerdo]])</f>
        <v>14</v>
      </c>
      <c r="S21" s="81">
        <f t="shared" si="0"/>
        <v>29</v>
      </c>
    </row>
    <row r="22" spans="1:19" ht="24">
      <c r="A22" s="51"/>
      <c r="B22" s="52" t="s">
        <v>27</v>
      </c>
      <c r="C22" s="76" t="s">
        <v>87</v>
      </c>
      <c r="D22" s="13">
        <v>0</v>
      </c>
      <c r="E22" s="6">
        <v>0</v>
      </c>
      <c r="F22" s="14">
        <v>2</v>
      </c>
      <c r="G22" s="69">
        <v>4</v>
      </c>
      <c r="H22" s="14">
        <v>1</v>
      </c>
      <c r="I22" s="6">
        <v>3</v>
      </c>
      <c r="J22" s="6">
        <v>2</v>
      </c>
      <c r="K22" s="15">
        <v>12</v>
      </c>
      <c r="M22" s="51"/>
      <c r="N22" s="52" t="s">
        <v>27</v>
      </c>
      <c r="O22" s="76" t="s">
        <v>87</v>
      </c>
      <c r="P22" s="81">
        <f>SUM(Tabla2685[[#This Row],[Totalmente en desacuerdo]:[En desacuerdo]])</f>
        <v>2</v>
      </c>
      <c r="Q22" s="81">
        <f>Tabla2685[[#This Row],[Neutro]]</f>
        <v>4</v>
      </c>
      <c r="R22" s="81">
        <f>SUM(Tabla2685[[#This Row],[De acuerdo]:[Totalmente de acuerdo]])</f>
        <v>6</v>
      </c>
      <c r="S22" s="81">
        <f t="shared" si="0"/>
        <v>12</v>
      </c>
    </row>
    <row r="23" spans="1:19" ht="24">
      <c r="A23" s="51"/>
      <c r="B23" s="52" t="s">
        <v>28</v>
      </c>
      <c r="C23" s="76" t="s">
        <v>87</v>
      </c>
      <c r="D23" s="13">
        <v>0</v>
      </c>
      <c r="E23" s="6">
        <v>1</v>
      </c>
      <c r="F23" s="14">
        <v>7</v>
      </c>
      <c r="G23" s="69">
        <v>2</v>
      </c>
      <c r="H23" s="14">
        <v>1</v>
      </c>
      <c r="I23" s="6">
        <v>2</v>
      </c>
      <c r="J23" s="6">
        <v>7</v>
      </c>
      <c r="K23" s="15">
        <v>20</v>
      </c>
      <c r="M23" s="51"/>
      <c r="N23" s="52" t="s">
        <v>28</v>
      </c>
      <c r="O23" s="76" t="s">
        <v>87</v>
      </c>
      <c r="P23" s="81">
        <f>SUM(Tabla2685[[#This Row],[Totalmente en desacuerdo]:[En desacuerdo]])</f>
        <v>8</v>
      </c>
      <c r="Q23" s="81">
        <f>Tabla2685[[#This Row],[Neutro]]</f>
        <v>2</v>
      </c>
      <c r="R23" s="81">
        <f>SUM(Tabla2685[[#This Row],[De acuerdo]:[Totalmente de acuerdo]])</f>
        <v>10</v>
      </c>
      <c r="S23" s="81">
        <f t="shared" si="0"/>
        <v>20</v>
      </c>
    </row>
    <row r="24" spans="1:19" ht="24">
      <c r="A24" s="51"/>
      <c r="B24" s="52" t="s">
        <v>16</v>
      </c>
      <c r="C24" s="76" t="s">
        <v>87</v>
      </c>
      <c r="D24" s="13">
        <v>0</v>
      </c>
      <c r="E24" s="6">
        <v>2</v>
      </c>
      <c r="F24" s="14">
        <v>5</v>
      </c>
      <c r="G24" s="69">
        <v>1</v>
      </c>
      <c r="H24" s="14">
        <v>1</v>
      </c>
      <c r="I24" s="6">
        <v>1</v>
      </c>
      <c r="J24" s="6">
        <v>1</v>
      </c>
      <c r="K24" s="15">
        <v>11</v>
      </c>
      <c r="M24" s="51"/>
      <c r="N24" s="52" t="s">
        <v>16</v>
      </c>
      <c r="O24" s="76" t="s">
        <v>87</v>
      </c>
      <c r="P24" s="81">
        <f>SUM(Tabla2685[[#This Row],[Totalmente en desacuerdo]:[En desacuerdo]])</f>
        <v>7</v>
      </c>
      <c r="Q24" s="81">
        <f>Tabla2685[[#This Row],[Neutro]]</f>
        <v>1</v>
      </c>
      <c r="R24" s="81">
        <f>SUM(Tabla2685[[#This Row],[De acuerdo]:[Totalmente de acuerdo]])</f>
        <v>3</v>
      </c>
      <c r="S24" s="81">
        <f t="shared" si="0"/>
        <v>11</v>
      </c>
    </row>
    <row r="25" spans="1:19">
      <c r="A25" s="51"/>
      <c r="B25" s="52" t="s">
        <v>29</v>
      </c>
      <c r="C25" s="76" t="s">
        <v>89</v>
      </c>
      <c r="D25" s="13">
        <v>0</v>
      </c>
      <c r="E25" s="6">
        <v>0</v>
      </c>
      <c r="F25" s="14">
        <v>5</v>
      </c>
      <c r="G25" s="69">
        <v>0</v>
      </c>
      <c r="H25" s="14">
        <v>4</v>
      </c>
      <c r="I25" s="6">
        <v>0</v>
      </c>
      <c r="J25" s="6">
        <v>0</v>
      </c>
      <c r="K25" s="15">
        <v>9</v>
      </c>
      <c r="M25" s="51"/>
      <c r="N25" s="52" t="s">
        <v>29</v>
      </c>
      <c r="O25" s="76" t="s">
        <v>89</v>
      </c>
      <c r="P25" s="81">
        <f>SUM(Tabla2685[[#This Row],[Totalmente en desacuerdo]:[En desacuerdo]])</f>
        <v>5</v>
      </c>
      <c r="Q25" s="81">
        <f>Tabla2685[[#This Row],[Neutro]]</f>
        <v>0</v>
      </c>
      <c r="R25" s="81">
        <f>SUM(Tabla2685[[#This Row],[De acuerdo]:[Totalmente de acuerdo]])</f>
        <v>4</v>
      </c>
      <c r="S25" s="81">
        <f t="shared" si="0"/>
        <v>9</v>
      </c>
    </row>
    <row r="26" spans="1:19">
      <c r="A26" s="51"/>
      <c r="B26" s="52" t="s">
        <v>30</v>
      </c>
      <c r="C26" s="76" t="s">
        <v>89</v>
      </c>
      <c r="D26" s="13">
        <v>0</v>
      </c>
      <c r="E26" s="6">
        <v>0</v>
      </c>
      <c r="F26" s="14">
        <v>2</v>
      </c>
      <c r="G26" s="69">
        <v>1</v>
      </c>
      <c r="H26" s="14">
        <v>6</v>
      </c>
      <c r="I26" s="6">
        <v>0</v>
      </c>
      <c r="J26" s="6">
        <v>1</v>
      </c>
      <c r="K26" s="15">
        <v>10</v>
      </c>
      <c r="M26" s="51"/>
      <c r="N26" s="52" t="s">
        <v>30</v>
      </c>
      <c r="O26" s="76" t="s">
        <v>89</v>
      </c>
      <c r="P26" s="81">
        <f>SUM(Tabla2685[[#This Row],[Totalmente en desacuerdo]:[En desacuerdo]])</f>
        <v>2</v>
      </c>
      <c r="Q26" s="81">
        <f>Tabla2685[[#This Row],[Neutro]]</f>
        <v>1</v>
      </c>
      <c r="R26" s="81">
        <f>SUM(Tabla2685[[#This Row],[De acuerdo]:[Totalmente de acuerdo]])</f>
        <v>7</v>
      </c>
      <c r="S26" s="81">
        <f t="shared" si="0"/>
        <v>10</v>
      </c>
    </row>
    <row r="27" spans="1:19" ht="24">
      <c r="A27" s="51"/>
      <c r="B27" s="52" t="s">
        <v>31</v>
      </c>
      <c r="C27" s="76" t="s">
        <v>89</v>
      </c>
      <c r="D27" s="13">
        <v>15</v>
      </c>
      <c r="E27" s="6">
        <v>4</v>
      </c>
      <c r="F27" s="14">
        <v>6</v>
      </c>
      <c r="G27" s="69">
        <v>1</v>
      </c>
      <c r="H27" s="14">
        <v>1</v>
      </c>
      <c r="I27" s="6">
        <v>0</v>
      </c>
      <c r="J27" s="6">
        <v>0</v>
      </c>
      <c r="K27" s="15">
        <v>27</v>
      </c>
      <c r="M27" s="51"/>
      <c r="N27" s="52" t="s">
        <v>31</v>
      </c>
      <c r="O27" s="76" t="s">
        <v>89</v>
      </c>
      <c r="P27" s="81">
        <f>SUM(Tabla2685[[#This Row],[Totalmente en desacuerdo]:[En desacuerdo]])</f>
        <v>25</v>
      </c>
      <c r="Q27" s="81">
        <f>Tabla2685[[#This Row],[Neutro]]</f>
        <v>1</v>
      </c>
      <c r="R27" s="81">
        <f>SUM(Tabla2685[[#This Row],[De acuerdo]:[Totalmente de acuerdo]])</f>
        <v>1</v>
      </c>
      <c r="S27" s="81">
        <f t="shared" si="0"/>
        <v>27</v>
      </c>
    </row>
    <row r="28" spans="1:19">
      <c r="A28" s="51"/>
      <c r="B28" s="52" t="s">
        <v>32</v>
      </c>
      <c r="C28" s="76" t="s">
        <v>89</v>
      </c>
      <c r="D28" s="13">
        <v>0</v>
      </c>
      <c r="E28" s="6">
        <v>0</v>
      </c>
      <c r="F28" s="14">
        <v>1</v>
      </c>
      <c r="G28" s="69">
        <v>0</v>
      </c>
      <c r="H28" s="14">
        <v>1</v>
      </c>
      <c r="I28" s="6">
        <v>2</v>
      </c>
      <c r="J28" s="6">
        <v>5</v>
      </c>
      <c r="K28" s="15">
        <v>9</v>
      </c>
      <c r="M28" s="51"/>
      <c r="N28" s="52" t="s">
        <v>32</v>
      </c>
      <c r="O28" s="76" t="s">
        <v>89</v>
      </c>
      <c r="P28" s="81">
        <f>SUM(Tabla2685[[#This Row],[Totalmente en desacuerdo]:[En desacuerdo]])</f>
        <v>1</v>
      </c>
      <c r="Q28" s="81">
        <f>Tabla2685[[#This Row],[Neutro]]</f>
        <v>0</v>
      </c>
      <c r="R28" s="81">
        <f>SUM(Tabla2685[[#This Row],[De acuerdo]:[Totalmente de acuerdo]])</f>
        <v>8</v>
      </c>
      <c r="S28" s="81">
        <f t="shared" si="0"/>
        <v>9</v>
      </c>
    </row>
    <row r="29" spans="1:19">
      <c r="A29" s="16" t="s">
        <v>0</v>
      </c>
      <c r="B29" s="17"/>
      <c r="C29" s="17"/>
      <c r="D29" s="18">
        <v>26</v>
      </c>
      <c r="E29" s="19">
        <v>22</v>
      </c>
      <c r="F29" s="20">
        <v>86</v>
      </c>
      <c r="G29" s="70">
        <v>68</v>
      </c>
      <c r="H29" s="20">
        <v>89</v>
      </c>
      <c r="I29" s="19">
        <v>18</v>
      </c>
      <c r="J29" s="19">
        <v>22</v>
      </c>
      <c r="K29" s="21">
        <v>331</v>
      </c>
      <c r="M29" s="16" t="s">
        <v>0</v>
      </c>
      <c r="N29" s="17"/>
      <c r="O29" s="17"/>
      <c r="P29" s="81">
        <f>SUM(Tabla2685[[#This Row],[Totalmente en desacuerdo]:[En desacuerdo]])</f>
        <v>134</v>
      </c>
      <c r="Q29" s="81">
        <f>Tabla2685[[#This Row],[Neutro]]</f>
        <v>68</v>
      </c>
      <c r="R29" s="81">
        <f>SUM(Tabla2685[[#This Row],[De acuerdo]:[Totalmente de acuerdo]])</f>
        <v>129</v>
      </c>
      <c r="S29" s="81">
        <f t="shared" si="0"/>
        <v>331</v>
      </c>
    </row>
    <row r="30" spans="1:19">
      <c r="A30" s="4"/>
      <c r="B30" s="4"/>
      <c r="C30" s="4"/>
      <c r="D30" s="4"/>
      <c r="E30" s="4"/>
      <c r="F30" s="4"/>
      <c r="G30" s="29"/>
      <c r="H30" s="4"/>
      <c r="I30" s="4"/>
      <c r="J30" s="4"/>
      <c r="K30" s="4"/>
    </row>
    <row r="31" spans="1:19">
      <c r="A31" s="91" t="s">
        <v>59</v>
      </c>
      <c r="B31" s="92"/>
      <c r="C31" s="93"/>
      <c r="D31" s="92"/>
      <c r="E31" s="92"/>
      <c r="F31" s="92"/>
      <c r="G31" s="92"/>
      <c r="H31" s="92"/>
      <c r="I31" s="92"/>
      <c r="J31" s="92"/>
      <c r="K31" s="94"/>
    </row>
    <row r="32" spans="1:19">
      <c r="A32" s="7" t="s">
        <v>2</v>
      </c>
      <c r="B32" s="4"/>
      <c r="C32" s="4"/>
      <c r="D32" s="4"/>
      <c r="E32" s="4"/>
      <c r="F32" s="4"/>
      <c r="G32" s="29"/>
      <c r="H32" s="4"/>
      <c r="I32" s="4"/>
      <c r="J32" s="4"/>
      <c r="K32" s="4"/>
    </row>
    <row r="33" spans="1:20" ht="24.75" customHeight="1">
      <c r="A33" s="55"/>
      <c r="B33" s="56"/>
      <c r="C33" s="8"/>
      <c r="D33" s="98" t="s">
        <v>156</v>
      </c>
      <c r="E33" s="99"/>
      <c r="F33" s="100"/>
      <c r="G33" s="99"/>
      <c r="H33" s="100"/>
      <c r="I33" s="99"/>
      <c r="J33" s="99"/>
      <c r="K33" s="4"/>
      <c r="N33" s="104" t="s">
        <v>60</v>
      </c>
      <c r="O33" s="105"/>
      <c r="P33" s="106"/>
      <c r="Q33" s="105"/>
      <c r="R33" s="106"/>
      <c r="S33" s="105"/>
      <c r="T33" s="105"/>
    </row>
    <row r="34" spans="1:20" ht="36.75">
      <c r="A34" s="57" t="s">
        <v>91</v>
      </c>
      <c r="B34" s="58" t="s">
        <v>92</v>
      </c>
      <c r="C34" s="75" t="s">
        <v>85</v>
      </c>
      <c r="D34" s="3" t="s">
        <v>4</v>
      </c>
      <c r="E34" s="2" t="s">
        <v>5</v>
      </c>
      <c r="F34" s="1" t="s">
        <v>6</v>
      </c>
      <c r="G34" s="67" t="s">
        <v>7</v>
      </c>
      <c r="H34" s="1" t="s">
        <v>8</v>
      </c>
      <c r="I34" s="2" t="s">
        <v>9</v>
      </c>
      <c r="J34" s="2" t="s">
        <v>10</v>
      </c>
      <c r="K34" s="53" t="s">
        <v>0</v>
      </c>
      <c r="M34" s="57" t="s">
        <v>91</v>
      </c>
      <c r="N34" s="58" t="s">
        <v>92</v>
      </c>
      <c r="O34" s="75" t="s">
        <v>85</v>
      </c>
      <c r="P34" s="81" t="s">
        <v>97</v>
      </c>
      <c r="Q34" s="81" t="s">
        <v>98</v>
      </c>
      <c r="R34" s="81" t="s">
        <v>99</v>
      </c>
      <c r="S34" s="81" t="s">
        <v>0</v>
      </c>
    </row>
    <row r="35" spans="1:20" ht="24">
      <c r="A35" s="54" t="s">
        <v>11</v>
      </c>
      <c r="B35" s="9" t="s">
        <v>12</v>
      </c>
      <c r="C35" s="76" t="s">
        <v>88</v>
      </c>
      <c r="D35" s="10">
        <v>8</v>
      </c>
      <c r="E35" s="5">
        <v>5</v>
      </c>
      <c r="F35" s="11">
        <v>9</v>
      </c>
      <c r="G35" s="68">
        <v>6</v>
      </c>
      <c r="H35" s="11">
        <v>0</v>
      </c>
      <c r="I35" s="5">
        <v>0</v>
      </c>
      <c r="J35" s="5">
        <v>0</v>
      </c>
      <c r="K35" s="12">
        <v>28</v>
      </c>
      <c r="M35" s="54" t="s">
        <v>11</v>
      </c>
      <c r="N35" s="9" t="s">
        <v>12</v>
      </c>
      <c r="O35" s="76" t="s">
        <v>88</v>
      </c>
      <c r="P35" s="81">
        <f>SUM(Tabla2786[[#This Row],[Totalmente en desacuerdo]:[En desacuerdo]])</f>
        <v>22</v>
      </c>
      <c r="Q35" s="81">
        <f>Tabla2786[[#This Row],[Neutro]]</f>
        <v>6</v>
      </c>
      <c r="R35" s="81">
        <f>SUM(Tabla2786[[#This Row],[De acuerdo]:[Totalmente de acuerdo]])</f>
        <v>0</v>
      </c>
      <c r="S35" s="81">
        <f>SUM(P35:R35)</f>
        <v>28</v>
      </c>
    </row>
    <row r="36" spans="1:20">
      <c r="A36" s="51"/>
      <c r="B36" s="52" t="s">
        <v>13</v>
      </c>
      <c r="C36" s="76" t="s">
        <v>88</v>
      </c>
      <c r="D36" s="13">
        <v>2</v>
      </c>
      <c r="E36" s="6">
        <v>1</v>
      </c>
      <c r="F36" s="14">
        <v>5</v>
      </c>
      <c r="G36" s="69">
        <v>0</v>
      </c>
      <c r="H36" s="14">
        <v>0</v>
      </c>
      <c r="I36" s="6">
        <v>0</v>
      </c>
      <c r="J36" s="6">
        <v>0</v>
      </c>
      <c r="K36" s="15">
        <v>8</v>
      </c>
      <c r="M36" s="51"/>
      <c r="N36" s="52" t="s">
        <v>13</v>
      </c>
      <c r="O36" s="76" t="s">
        <v>88</v>
      </c>
      <c r="P36" s="81">
        <f>SUM(Tabla2786[[#This Row],[Totalmente en desacuerdo]:[En desacuerdo]])</f>
        <v>8</v>
      </c>
      <c r="Q36" s="81">
        <f>Tabla2786[[#This Row],[Neutro]]</f>
        <v>0</v>
      </c>
      <c r="R36" s="81">
        <f>SUM(Tabla2786[[#This Row],[De acuerdo]:[Totalmente de acuerdo]])</f>
        <v>0</v>
      </c>
      <c r="S36" s="81">
        <f t="shared" ref="S36:S57" si="1">SUM(P36:R36)</f>
        <v>8</v>
      </c>
    </row>
    <row r="37" spans="1:20">
      <c r="A37" s="51"/>
      <c r="B37" s="52" t="s">
        <v>14</v>
      </c>
      <c r="C37" s="76" t="s">
        <v>88</v>
      </c>
      <c r="D37" s="13">
        <v>5</v>
      </c>
      <c r="E37" s="6">
        <v>1</v>
      </c>
      <c r="F37" s="14">
        <v>2</v>
      </c>
      <c r="G37" s="69">
        <v>4</v>
      </c>
      <c r="H37" s="14">
        <v>1</v>
      </c>
      <c r="I37" s="6">
        <v>0</v>
      </c>
      <c r="J37" s="6">
        <v>0</v>
      </c>
      <c r="K37" s="15">
        <v>13</v>
      </c>
      <c r="M37" s="51"/>
      <c r="N37" s="52" t="s">
        <v>14</v>
      </c>
      <c r="O37" s="76" t="s">
        <v>88</v>
      </c>
      <c r="P37" s="81">
        <f>SUM(Tabla2786[[#This Row],[Totalmente en desacuerdo]:[En desacuerdo]])</f>
        <v>8</v>
      </c>
      <c r="Q37" s="81">
        <f>Tabla2786[[#This Row],[Neutro]]</f>
        <v>4</v>
      </c>
      <c r="R37" s="81">
        <f>SUM(Tabla2786[[#This Row],[De acuerdo]:[Totalmente de acuerdo]])</f>
        <v>1</v>
      </c>
      <c r="S37" s="81">
        <f t="shared" si="1"/>
        <v>13</v>
      </c>
    </row>
    <row r="38" spans="1:20">
      <c r="A38" s="51"/>
      <c r="B38" s="52" t="s">
        <v>15</v>
      </c>
      <c r="C38" s="76" t="s">
        <v>88</v>
      </c>
      <c r="D38" s="13">
        <v>3</v>
      </c>
      <c r="E38" s="6">
        <v>2</v>
      </c>
      <c r="F38" s="14">
        <v>1</v>
      </c>
      <c r="G38" s="69">
        <v>0</v>
      </c>
      <c r="H38" s="14">
        <v>0</v>
      </c>
      <c r="I38" s="6">
        <v>0</v>
      </c>
      <c r="J38" s="6">
        <v>0</v>
      </c>
      <c r="K38" s="15">
        <v>6</v>
      </c>
      <c r="M38" s="51"/>
      <c r="N38" s="52" t="s">
        <v>15</v>
      </c>
      <c r="O38" s="76" t="s">
        <v>88</v>
      </c>
      <c r="P38" s="81">
        <f>SUM(Tabla2786[[#This Row],[Totalmente en desacuerdo]:[En desacuerdo]])</f>
        <v>6</v>
      </c>
      <c r="Q38" s="81">
        <f>Tabla2786[[#This Row],[Neutro]]</f>
        <v>0</v>
      </c>
      <c r="R38" s="81">
        <f>SUM(Tabla2786[[#This Row],[De acuerdo]:[Totalmente de acuerdo]])</f>
        <v>0</v>
      </c>
      <c r="S38" s="81">
        <f t="shared" si="1"/>
        <v>6</v>
      </c>
    </row>
    <row r="39" spans="1:20">
      <c r="A39" s="51"/>
      <c r="B39" s="52" t="s">
        <v>16</v>
      </c>
      <c r="C39" s="76" t="s">
        <v>88</v>
      </c>
      <c r="D39" s="13">
        <v>6</v>
      </c>
      <c r="E39" s="6">
        <v>1</v>
      </c>
      <c r="F39" s="14">
        <v>3</v>
      </c>
      <c r="G39" s="69">
        <v>1</v>
      </c>
      <c r="H39" s="14">
        <v>0</v>
      </c>
      <c r="I39" s="6">
        <v>0</v>
      </c>
      <c r="J39" s="6">
        <v>0</v>
      </c>
      <c r="K39" s="15">
        <v>11</v>
      </c>
      <c r="M39" s="51"/>
      <c r="N39" s="52" t="s">
        <v>16</v>
      </c>
      <c r="O39" s="76" t="s">
        <v>88</v>
      </c>
      <c r="P39" s="81">
        <f>SUM(Tabla2786[[#This Row],[Totalmente en desacuerdo]:[En desacuerdo]])</f>
        <v>10</v>
      </c>
      <c r="Q39" s="81">
        <f>Tabla2786[[#This Row],[Neutro]]</f>
        <v>1</v>
      </c>
      <c r="R39" s="81">
        <f>SUM(Tabla2786[[#This Row],[De acuerdo]:[Totalmente de acuerdo]])</f>
        <v>0</v>
      </c>
      <c r="S39" s="81">
        <f t="shared" si="1"/>
        <v>11</v>
      </c>
    </row>
    <row r="40" spans="1:20">
      <c r="A40" s="51"/>
      <c r="B40" s="52" t="s">
        <v>17</v>
      </c>
      <c r="C40" s="76" t="s">
        <v>88</v>
      </c>
      <c r="D40" s="13">
        <v>4</v>
      </c>
      <c r="E40" s="6">
        <v>0</v>
      </c>
      <c r="F40" s="14">
        <v>5</v>
      </c>
      <c r="G40" s="69">
        <v>1</v>
      </c>
      <c r="H40" s="14">
        <v>0</v>
      </c>
      <c r="I40" s="6">
        <v>0</v>
      </c>
      <c r="J40" s="6">
        <v>0</v>
      </c>
      <c r="K40" s="15">
        <v>10</v>
      </c>
      <c r="M40" s="51"/>
      <c r="N40" s="52" t="s">
        <v>17</v>
      </c>
      <c r="O40" s="76" t="s">
        <v>88</v>
      </c>
      <c r="P40" s="81">
        <f>SUM(Tabla2786[[#This Row],[Totalmente en desacuerdo]:[En desacuerdo]])</f>
        <v>9</v>
      </c>
      <c r="Q40" s="81">
        <f>Tabla2786[[#This Row],[Neutro]]</f>
        <v>1</v>
      </c>
      <c r="R40" s="81">
        <f>SUM(Tabla2786[[#This Row],[De acuerdo]:[Totalmente de acuerdo]])</f>
        <v>0</v>
      </c>
      <c r="S40" s="81">
        <f t="shared" si="1"/>
        <v>10</v>
      </c>
    </row>
    <row r="41" spans="1:20">
      <c r="A41" s="51"/>
      <c r="B41" s="52" t="s">
        <v>18</v>
      </c>
      <c r="C41" s="76" t="s">
        <v>88</v>
      </c>
      <c r="D41" s="13">
        <v>10</v>
      </c>
      <c r="E41" s="6">
        <v>2</v>
      </c>
      <c r="F41" s="14">
        <v>3</v>
      </c>
      <c r="G41" s="69">
        <v>0</v>
      </c>
      <c r="H41" s="14">
        <v>0</v>
      </c>
      <c r="I41" s="6">
        <v>0</v>
      </c>
      <c r="J41" s="6">
        <v>0</v>
      </c>
      <c r="K41" s="15">
        <v>15</v>
      </c>
      <c r="M41" s="51"/>
      <c r="N41" s="52" t="s">
        <v>18</v>
      </c>
      <c r="O41" s="76" t="s">
        <v>88</v>
      </c>
      <c r="P41" s="81">
        <f>SUM(Tabla2786[[#This Row],[Totalmente en desacuerdo]:[En desacuerdo]])</f>
        <v>15</v>
      </c>
      <c r="Q41" s="81">
        <f>Tabla2786[[#This Row],[Neutro]]</f>
        <v>0</v>
      </c>
      <c r="R41" s="81">
        <f>SUM(Tabla2786[[#This Row],[De acuerdo]:[Totalmente de acuerdo]])</f>
        <v>0</v>
      </c>
      <c r="S41" s="81">
        <f t="shared" si="1"/>
        <v>15</v>
      </c>
    </row>
    <row r="42" spans="1:20">
      <c r="A42" s="51"/>
      <c r="B42" s="52" t="s">
        <v>19</v>
      </c>
      <c r="C42" s="76" t="s">
        <v>88</v>
      </c>
      <c r="D42" s="13">
        <v>4</v>
      </c>
      <c r="E42" s="6">
        <v>0</v>
      </c>
      <c r="F42" s="14">
        <v>3</v>
      </c>
      <c r="G42" s="69">
        <v>2</v>
      </c>
      <c r="H42" s="14">
        <v>0</v>
      </c>
      <c r="I42" s="6">
        <v>0</v>
      </c>
      <c r="J42" s="6">
        <v>0</v>
      </c>
      <c r="K42" s="15">
        <v>9</v>
      </c>
      <c r="M42" s="51"/>
      <c r="N42" s="52" t="s">
        <v>19</v>
      </c>
      <c r="O42" s="76" t="s">
        <v>88</v>
      </c>
      <c r="P42" s="81">
        <f>SUM(Tabla2786[[#This Row],[Totalmente en desacuerdo]:[En desacuerdo]])</f>
        <v>7</v>
      </c>
      <c r="Q42" s="81">
        <f>Tabla2786[[#This Row],[Neutro]]</f>
        <v>2</v>
      </c>
      <c r="R42" s="81">
        <f>SUM(Tabla2786[[#This Row],[De acuerdo]:[Totalmente de acuerdo]])</f>
        <v>0</v>
      </c>
      <c r="S42" s="81">
        <f t="shared" si="1"/>
        <v>9</v>
      </c>
    </row>
    <row r="43" spans="1:20">
      <c r="A43" s="51"/>
      <c r="B43" s="52" t="s">
        <v>20</v>
      </c>
      <c r="C43" s="76" t="s">
        <v>88</v>
      </c>
      <c r="D43" s="13">
        <v>6</v>
      </c>
      <c r="E43" s="6">
        <v>2</v>
      </c>
      <c r="F43" s="14">
        <v>3</v>
      </c>
      <c r="G43" s="69">
        <v>1</v>
      </c>
      <c r="H43" s="14">
        <v>0</v>
      </c>
      <c r="I43" s="6">
        <v>0</v>
      </c>
      <c r="J43" s="6">
        <v>1</v>
      </c>
      <c r="K43" s="15">
        <v>13</v>
      </c>
      <c r="M43" s="51"/>
      <c r="N43" s="52" t="s">
        <v>20</v>
      </c>
      <c r="O43" s="76" t="s">
        <v>88</v>
      </c>
      <c r="P43" s="81">
        <f>SUM(Tabla2786[[#This Row],[Totalmente en desacuerdo]:[En desacuerdo]])</f>
        <v>11</v>
      </c>
      <c r="Q43" s="81">
        <f>Tabla2786[[#This Row],[Neutro]]</f>
        <v>1</v>
      </c>
      <c r="R43" s="81">
        <f>SUM(Tabla2786[[#This Row],[De acuerdo]:[Totalmente de acuerdo]])</f>
        <v>1</v>
      </c>
      <c r="S43" s="81">
        <f t="shared" si="1"/>
        <v>13</v>
      </c>
    </row>
    <row r="44" spans="1:20">
      <c r="A44" s="51"/>
      <c r="B44" s="52" t="s">
        <v>21</v>
      </c>
      <c r="C44" s="77" t="s">
        <v>86</v>
      </c>
      <c r="D44" s="13">
        <v>2</v>
      </c>
      <c r="E44" s="6">
        <v>0</v>
      </c>
      <c r="F44" s="14">
        <v>2</v>
      </c>
      <c r="G44" s="69">
        <v>5</v>
      </c>
      <c r="H44" s="14">
        <v>7</v>
      </c>
      <c r="I44" s="6">
        <v>1</v>
      </c>
      <c r="J44" s="6">
        <v>0</v>
      </c>
      <c r="K44" s="15">
        <v>17</v>
      </c>
      <c r="M44" s="51"/>
      <c r="N44" s="52" t="s">
        <v>21</v>
      </c>
      <c r="O44" s="77" t="s">
        <v>86</v>
      </c>
      <c r="P44" s="81">
        <f>SUM(Tabla2786[[#This Row],[Totalmente en desacuerdo]:[En desacuerdo]])</f>
        <v>4</v>
      </c>
      <c r="Q44" s="81">
        <f>Tabla2786[[#This Row],[Neutro]]</f>
        <v>5</v>
      </c>
      <c r="R44" s="81">
        <f>SUM(Tabla2786[[#This Row],[De acuerdo]:[Totalmente de acuerdo]])</f>
        <v>8</v>
      </c>
      <c r="S44" s="81">
        <f t="shared" si="1"/>
        <v>17</v>
      </c>
    </row>
    <row r="45" spans="1:20">
      <c r="A45" s="51"/>
      <c r="B45" s="52" t="s">
        <v>22</v>
      </c>
      <c r="C45" s="77" t="s">
        <v>86</v>
      </c>
      <c r="D45" s="13">
        <v>2</v>
      </c>
      <c r="E45" s="6">
        <v>2</v>
      </c>
      <c r="F45" s="14">
        <v>4</v>
      </c>
      <c r="G45" s="69">
        <v>5</v>
      </c>
      <c r="H45" s="14">
        <v>11</v>
      </c>
      <c r="I45" s="6">
        <v>0</v>
      </c>
      <c r="J45" s="6">
        <v>0</v>
      </c>
      <c r="K45" s="15">
        <v>24</v>
      </c>
      <c r="M45" s="51"/>
      <c r="N45" s="52" t="s">
        <v>22</v>
      </c>
      <c r="O45" s="77" t="s">
        <v>86</v>
      </c>
      <c r="P45" s="81">
        <f>SUM(Tabla2786[[#This Row],[Totalmente en desacuerdo]:[En desacuerdo]])</f>
        <v>8</v>
      </c>
      <c r="Q45" s="81">
        <f>Tabla2786[[#This Row],[Neutro]]</f>
        <v>5</v>
      </c>
      <c r="R45" s="81">
        <f>SUM(Tabla2786[[#This Row],[De acuerdo]:[Totalmente de acuerdo]])</f>
        <v>11</v>
      </c>
      <c r="S45" s="81">
        <f t="shared" si="1"/>
        <v>24</v>
      </c>
    </row>
    <row r="46" spans="1:20">
      <c r="A46" s="51"/>
      <c r="B46" s="52" t="s">
        <v>23</v>
      </c>
      <c r="C46" s="77" t="s">
        <v>86</v>
      </c>
      <c r="D46" s="13">
        <v>1</v>
      </c>
      <c r="E46" s="6">
        <v>2</v>
      </c>
      <c r="F46" s="14">
        <v>1</v>
      </c>
      <c r="G46" s="69">
        <v>7</v>
      </c>
      <c r="H46" s="14">
        <v>10</v>
      </c>
      <c r="I46" s="6">
        <v>0</v>
      </c>
      <c r="J46" s="6">
        <v>0</v>
      </c>
      <c r="K46" s="15">
        <v>21</v>
      </c>
      <c r="M46" s="51"/>
      <c r="N46" s="52" t="s">
        <v>23</v>
      </c>
      <c r="O46" s="77" t="s">
        <v>86</v>
      </c>
      <c r="P46" s="81">
        <f>SUM(Tabla2786[[#This Row],[Totalmente en desacuerdo]:[En desacuerdo]])</f>
        <v>4</v>
      </c>
      <c r="Q46" s="81">
        <f>Tabla2786[[#This Row],[Neutro]]</f>
        <v>7</v>
      </c>
      <c r="R46" s="81">
        <f>SUM(Tabla2786[[#This Row],[De acuerdo]:[Totalmente de acuerdo]])</f>
        <v>10</v>
      </c>
      <c r="S46" s="81">
        <f t="shared" si="1"/>
        <v>21</v>
      </c>
    </row>
    <row r="47" spans="1:20">
      <c r="A47" s="51"/>
      <c r="B47" s="52" t="s">
        <v>24</v>
      </c>
      <c r="C47" s="77" t="s">
        <v>86</v>
      </c>
      <c r="D47" s="13">
        <v>0</v>
      </c>
      <c r="E47" s="6">
        <v>3</v>
      </c>
      <c r="F47" s="14">
        <v>2</v>
      </c>
      <c r="G47" s="69">
        <v>4</v>
      </c>
      <c r="H47" s="14">
        <v>8</v>
      </c>
      <c r="I47" s="6">
        <v>0</v>
      </c>
      <c r="J47" s="6">
        <v>0</v>
      </c>
      <c r="K47" s="15">
        <v>17</v>
      </c>
      <c r="M47" s="51"/>
      <c r="N47" s="52" t="s">
        <v>24</v>
      </c>
      <c r="O47" s="77" t="s">
        <v>86</v>
      </c>
      <c r="P47" s="81">
        <f>SUM(Tabla2786[[#This Row],[Totalmente en desacuerdo]:[En desacuerdo]])</f>
        <v>5</v>
      </c>
      <c r="Q47" s="81">
        <f>Tabla2786[[#This Row],[Neutro]]</f>
        <v>4</v>
      </c>
      <c r="R47" s="81">
        <f>SUM(Tabla2786[[#This Row],[De acuerdo]:[Totalmente de acuerdo]])</f>
        <v>8</v>
      </c>
      <c r="S47" s="81">
        <f t="shared" si="1"/>
        <v>17</v>
      </c>
    </row>
    <row r="48" spans="1:20" ht="24">
      <c r="A48" s="51"/>
      <c r="B48" s="52" t="s">
        <v>25</v>
      </c>
      <c r="C48" s="77" t="s">
        <v>86</v>
      </c>
      <c r="D48" s="13">
        <v>0</v>
      </c>
      <c r="E48" s="6">
        <v>0</v>
      </c>
      <c r="F48" s="14">
        <v>0</v>
      </c>
      <c r="G48" s="69">
        <v>9</v>
      </c>
      <c r="H48" s="14">
        <v>3</v>
      </c>
      <c r="I48" s="6">
        <v>0</v>
      </c>
      <c r="J48" s="6">
        <v>0</v>
      </c>
      <c r="K48" s="15">
        <v>12</v>
      </c>
      <c r="M48" s="51"/>
      <c r="N48" s="52" t="s">
        <v>25</v>
      </c>
      <c r="O48" s="77" t="s">
        <v>86</v>
      </c>
      <c r="P48" s="81">
        <f>SUM(Tabla2786[[#This Row],[Totalmente en desacuerdo]:[En desacuerdo]])</f>
        <v>0</v>
      </c>
      <c r="Q48" s="81">
        <f>Tabla2786[[#This Row],[Neutro]]</f>
        <v>9</v>
      </c>
      <c r="R48" s="81">
        <f>SUM(Tabla2786[[#This Row],[De acuerdo]:[Totalmente de acuerdo]])</f>
        <v>3</v>
      </c>
      <c r="S48" s="81">
        <f t="shared" si="1"/>
        <v>12</v>
      </c>
    </row>
    <row r="49" spans="1:20">
      <c r="A49" s="51"/>
      <c r="B49" s="52" t="s">
        <v>26</v>
      </c>
      <c r="C49" s="77" t="s">
        <v>86</v>
      </c>
      <c r="D49" s="13">
        <v>0</v>
      </c>
      <c r="E49" s="6">
        <v>2</v>
      </c>
      <c r="F49" s="14">
        <v>6</v>
      </c>
      <c r="G49" s="69">
        <v>10</v>
      </c>
      <c r="H49" s="14">
        <v>11</v>
      </c>
      <c r="I49" s="6">
        <v>0</v>
      </c>
      <c r="J49" s="6">
        <v>0</v>
      </c>
      <c r="K49" s="15">
        <v>29</v>
      </c>
      <c r="M49" s="51"/>
      <c r="N49" s="52" t="s">
        <v>26</v>
      </c>
      <c r="O49" s="77" t="s">
        <v>86</v>
      </c>
      <c r="P49" s="81">
        <f>SUM(Tabla2786[[#This Row],[Totalmente en desacuerdo]:[En desacuerdo]])</f>
        <v>8</v>
      </c>
      <c r="Q49" s="81">
        <f>Tabla2786[[#This Row],[Neutro]]</f>
        <v>10</v>
      </c>
      <c r="R49" s="81">
        <f>SUM(Tabla2786[[#This Row],[De acuerdo]:[Totalmente de acuerdo]])</f>
        <v>11</v>
      </c>
      <c r="S49" s="81">
        <f t="shared" si="1"/>
        <v>29</v>
      </c>
    </row>
    <row r="50" spans="1:20" ht="24">
      <c r="A50" s="51"/>
      <c r="B50" s="52" t="s">
        <v>27</v>
      </c>
      <c r="C50" s="76" t="s">
        <v>87</v>
      </c>
      <c r="D50" s="13">
        <v>0</v>
      </c>
      <c r="E50" s="6">
        <v>0</v>
      </c>
      <c r="F50" s="14">
        <v>7</v>
      </c>
      <c r="G50" s="69">
        <v>3</v>
      </c>
      <c r="H50" s="14">
        <v>1</v>
      </c>
      <c r="I50" s="6">
        <v>1</v>
      </c>
      <c r="J50" s="6">
        <v>0</v>
      </c>
      <c r="K50" s="15">
        <v>12</v>
      </c>
      <c r="M50" s="51"/>
      <c r="N50" s="52" t="s">
        <v>27</v>
      </c>
      <c r="O50" s="76" t="s">
        <v>87</v>
      </c>
      <c r="P50" s="81">
        <f>SUM(Tabla2786[[#This Row],[Totalmente en desacuerdo]:[En desacuerdo]])</f>
        <v>7</v>
      </c>
      <c r="Q50" s="81">
        <f>Tabla2786[[#This Row],[Neutro]]</f>
        <v>3</v>
      </c>
      <c r="R50" s="81">
        <f>SUM(Tabla2786[[#This Row],[De acuerdo]:[Totalmente de acuerdo]])</f>
        <v>2</v>
      </c>
      <c r="S50" s="81">
        <f t="shared" si="1"/>
        <v>12</v>
      </c>
    </row>
    <row r="51" spans="1:20" ht="24">
      <c r="A51" s="51"/>
      <c r="B51" s="52" t="s">
        <v>28</v>
      </c>
      <c r="C51" s="76" t="s">
        <v>87</v>
      </c>
      <c r="D51" s="13">
        <v>0</v>
      </c>
      <c r="E51" s="6">
        <v>1</v>
      </c>
      <c r="F51" s="14">
        <v>8</v>
      </c>
      <c r="G51" s="69">
        <v>6</v>
      </c>
      <c r="H51" s="14">
        <v>4</v>
      </c>
      <c r="I51" s="6">
        <v>1</v>
      </c>
      <c r="J51" s="6">
        <v>0</v>
      </c>
      <c r="K51" s="15">
        <v>20</v>
      </c>
      <c r="M51" s="51"/>
      <c r="N51" s="52" t="s">
        <v>28</v>
      </c>
      <c r="O51" s="76" t="s">
        <v>87</v>
      </c>
      <c r="P51" s="81">
        <f>SUM(Tabla2786[[#This Row],[Totalmente en desacuerdo]:[En desacuerdo]])</f>
        <v>9</v>
      </c>
      <c r="Q51" s="81">
        <f>Tabla2786[[#This Row],[Neutro]]</f>
        <v>6</v>
      </c>
      <c r="R51" s="81">
        <f>SUM(Tabla2786[[#This Row],[De acuerdo]:[Totalmente de acuerdo]])</f>
        <v>5</v>
      </c>
      <c r="S51" s="81">
        <f t="shared" si="1"/>
        <v>20</v>
      </c>
    </row>
    <row r="52" spans="1:20" ht="24">
      <c r="A52" s="51"/>
      <c r="B52" s="52" t="s">
        <v>16</v>
      </c>
      <c r="C52" s="76" t="s">
        <v>87</v>
      </c>
      <c r="D52" s="13">
        <v>0</v>
      </c>
      <c r="E52" s="6">
        <v>1</v>
      </c>
      <c r="F52" s="14">
        <v>3</v>
      </c>
      <c r="G52" s="69">
        <v>3</v>
      </c>
      <c r="H52" s="14">
        <v>4</v>
      </c>
      <c r="I52" s="6">
        <v>0</v>
      </c>
      <c r="J52" s="6">
        <v>0</v>
      </c>
      <c r="K52" s="15">
        <v>11</v>
      </c>
      <c r="M52" s="51"/>
      <c r="N52" s="52" t="s">
        <v>16</v>
      </c>
      <c r="O52" s="76" t="s">
        <v>87</v>
      </c>
      <c r="P52" s="81">
        <f>SUM(Tabla2786[[#This Row],[Totalmente en desacuerdo]:[En desacuerdo]])</f>
        <v>4</v>
      </c>
      <c r="Q52" s="81">
        <f>Tabla2786[[#This Row],[Neutro]]</f>
        <v>3</v>
      </c>
      <c r="R52" s="81">
        <f>SUM(Tabla2786[[#This Row],[De acuerdo]:[Totalmente de acuerdo]])</f>
        <v>4</v>
      </c>
      <c r="S52" s="81">
        <f t="shared" si="1"/>
        <v>11</v>
      </c>
    </row>
    <row r="53" spans="1:20">
      <c r="A53" s="51"/>
      <c r="B53" s="52" t="s">
        <v>29</v>
      </c>
      <c r="C53" s="76" t="s">
        <v>89</v>
      </c>
      <c r="D53" s="13">
        <v>6</v>
      </c>
      <c r="E53" s="6">
        <v>1</v>
      </c>
      <c r="F53" s="14">
        <v>1</v>
      </c>
      <c r="G53" s="69">
        <v>0</v>
      </c>
      <c r="H53" s="14">
        <v>1</v>
      </c>
      <c r="I53" s="6">
        <v>0</v>
      </c>
      <c r="J53" s="6">
        <v>0</v>
      </c>
      <c r="K53" s="15">
        <v>9</v>
      </c>
      <c r="M53" s="51"/>
      <c r="N53" s="52" t="s">
        <v>29</v>
      </c>
      <c r="O53" s="76" t="s">
        <v>89</v>
      </c>
      <c r="P53" s="81">
        <f>SUM(Tabla2786[[#This Row],[Totalmente en desacuerdo]:[En desacuerdo]])</f>
        <v>8</v>
      </c>
      <c r="Q53" s="81">
        <f>Tabla2786[[#This Row],[Neutro]]</f>
        <v>0</v>
      </c>
      <c r="R53" s="81">
        <f>SUM(Tabla2786[[#This Row],[De acuerdo]:[Totalmente de acuerdo]])</f>
        <v>1</v>
      </c>
      <c r="S53" s="81">
        <f t="shared" si="1"/>
        <v>9</v>
      </c>
    </row>
    <row r="54" spans="1:20">
      <c r="A54" s="51"/>
      <c r="B54" s="52" t="s">
        <v>30</v>
      </c>
      <c r="C54" s="76" t="s">
        <v>89</v>
      </c>
      <c r="D54" s="13">
        <v>5</v>
      </c>
      <c r="E54" s="6">
        <v>0</v>
      </c>
      <c r="F54" s="14">
        <v>2</v>
      </c>
      <c r="G54" s="69">
        <v>3</v>
      </c>
      <c r="H54" s="14">
        <v>0</v>
      </c>
      <c r="I54" s="6">
        <v>0</v>
      </c>
      <c r="J54" s="6">
        <v>0</v>
      </c>
      <c r="K54" s="15">
        <v>10</v>
      </c>
      <c r="M54" s="51"/>
      <c r="N54" s="52" t="s">
        <v>30</v>
      </c>
      <c r="O54" s="76" t="s">
        <v>89</v>
      </c>
      <c r="P54" s="81">
        <f>SUM(Tabla2786[[#This Row],[Totalmente en desacuerdo]:[En desacuerdo]])</f>
        <v>7</v>
      </c>
      <c r="Q54" s="81">
        <f>Tabla2786[[#This Row],[Neutro]]</f>
        <v>3</v>
      </c>
      <c r="R54" s="81">
        <f>SUM(Tabla2786[[#This Row],[De acuerdo]:[Totalmente de acuerdo]])</f>
        <v>0</v>
      </c>
      <c r="S54" s="81">
        <f t="shared" si="1"/>
        <v>10</v>
      </c>
    </row>
    <row r="55" spans="1:20" ht="24">
      <c r="A55" s="51"/>
      <c r="B55" s="52" t="s">
        <v>31</v>
      </c>
      <c r="C55" s="76" t="s">
        <v>89</v>
      </c>
      <c r="D55" s="13">
        <v>14</v>
      </c>
      <c r="E55" s="6">
        <v>3</v>
      </c>
      <c r="F55" s="14">
        <v>5</v>
      </c>
      <c r="G55" s="69">
        <v>3</v>
      </c>
      <c r="H55" s="14">
        <v>2</v>
      </c>
      <c r="I55" s="6">
        <v>0</v>
      </c>
      <c r="J55" s="6">
        <v>0</v>
      </c>
      <c r="K55" s="15">
        <v>27</v>
      </c>
      <c r="M55" s="51"/>
      <c r="N55" s="52" t="s">
        <v>31</v>
      </c>
      <c r="O55" s="76" t="s">
        <v>89</v>
      </c>
      <c r="P55" s="81">
        <f>SUM(Tabla2786[[#This Row],[Totalmente en desacuerdo]:[En desacuerdo]])</f>
        <v>22</v>
      </c>
      <c r="Q55" s="81">
        <f>Tabla2786[[#This Row],[Neutro]]</f>
        <v>3</v>
      </c>
      <c r="R55" s="81">
        <f>SUM(Tabla2786[[#This Row],[De acuerdo]:[Totalmente de acuerdo]])</f>
        <v>2</v>
      </c>
      <c r="S55" s="81">
        <f t="shared" si="1"/>
        <v>27</v>
      </c>
    </row>
    <row r="56" spans="1:20">
      <c r="A56" s="51"/>
      <c r="B56" s="52" t="s">
        <v>32</v>
      </c>
      <c r="C56" s="76" t="s">
        <v>89</v>
      </c>
      <c r="D56" s="13">
        <v>0</v>
      </c>
      <c r="E56" s="6">
        <v>4</v>
      </c>
      <c r="F56" s="14">
        <v>4</v>
      </c>
      <c r="G56" s="69">
        <v>0</v>
      </c>
      <c r="H56" s="14">
        <v>1</v>
      </c>
      <c r="I56" s="6">
        <v>0</v>
      </c>
      <c r="J56" s="6">
        <v>0</v>
      </c>
      <c r="K56" s="15">
        <v>9</v>
      </c>
      <c r="M56" s="51"/>
      <c r="N56" s="52" t="s">
        <v>32</v>
      </c>
      <c r="O56" s="76" t="s">
        <v>89</v>
      </c>
      <c r="P56" s="81">
        <f>SUM(Tabla2786[[#This Row],[Totalmente en desacuerdo]:[En desacuerdo]])</f>
        <v>8</v>
      </c>
      <c r="Q56" s="81">
        <f>Tabla2786[[#This Row],[Neutro]]</f>
        <v>0</v>
      </c>
      <c r="R56" s="81">
        <f>SUM(Tabla2786[[#This Row],[De acuerdo]:[Totalmente de acuerdo]])</f>
        <v>1</v>
      </c>
      <c r="S56" s="81">
        <f t="shared" si="1"/>
        <v>9</v>
      </c>
    </row>
    <row r="57" spans="1:20">
      <c r="A57" s="16" t="s">
        <v>0</v>
      </c>
      <c r="B57" s="17"/>
      <c r="C57" s="17"/>
      <c r="D57" s="18">
        <v>78</v>
      </c>
      <c r="E57" s="19">
        <v>33</v>
      </c>
      <c r="F57" s="20">
        <v>79</v>
      </c>
      <c r="G57" s="70">
        <v>73</v>
      </c>
      <c r="H57" s="20">
        <v>64</v>
      </c>
      <c r="I57" s="19">
        <v>3</v>
      </c>
      <c r="J57" s="19">
        <v>1</v>
      </c>
      <c r="K57" s="21">
        <v>331</v>
      </c>
      <c r="M57" s="16" t="s">
        <v>0</v>
      </c>
      <c r="N57" s="17"/>
      <c r="O57" s="17"/>
      <c r="P57" s="81">
        <f>SUM(Tabla2786[[#This Row],[Totalmente en desacuerdo]:[En desacuerdo]])</f>
        <v>190</v>
      </c>
      <c r="Q57" s="81">
        <f>Tabla2786[[#This Row],[Neutro]]</f>
        <v>73</v>
      </c>
      <c r="R57" s="81">
        <f>SUM(Tabla2786[[#This Row],[De acuerdo]:[Totalmente de acuerdo]])</f>
        <v>68</v>
      </c>
      <c r="S57" s="81">
        <f t="shared" si="1"/>
        <v>331</v>
      </c>
    </row>
    <row r="58" spans="1:20">
      <c r="A58" s="4"/>
      <c r="B58" s="4"/>
      <c r="C58" s="4"/>
      <c r="D58" s="4"/>
      <c r="E58" s="4"/>
      <c r="F58" s="4"/>
      <c r="G58" s="29"/>
      <c r="H58" s="4"/>
      <c r="I58" s="4"/>
      <c r="J58" s="4"/>
      <c r="K58" s="4"/>
    </row>
    <row r="59" spans="1:20">
      <c r="A59" s="91" t="s">
        <v>61</v>
      </c>
      <c r="B59" s="92"/>
      <c r="C59" s="93"/>
      <c r="D59" s="92"/>
      <c r="E59" s="92"/>
      <c r="F59" s="92"/>
      <c r="G59" s="92"/>
      <c r="H59" s="92"/>
      <c r="I59" s="92"/>
      <c r="J59" s="92"/>
      <c r="K59" s="94"/>
    </row>
    <row r="60" spans="1:20">
      <c r="A60" s="7" t="s">
        <v>2</v>
      </c>
      <c r="B60" s="4"/>
      <c r="C60" s="4"/>
      <c r="D60" s="4"/>
      <c r="E60" s="4"/>
      <c r="F60" s="4"/>
      <c r="G60" s="29"/>
      <c r="H60" s="4"/>
      <c r="I60" s="4"/>
      <c r="J60" s="4"/>
      <c r="K60" s="4"/>
    </row>
    <row r="61" spans="1:20" ht="35.25" customHeight="1">
      <c r="A61" s="55"/>
      <c r="B61" s="56"/>
      <c r="C61" s="8"/>
      <c r="D61" s="98" t="s">
        <v>157</v>
      </c>
      <c r="E61" s="99"/>
      <c r="F61" s="100"/>
      <c r="G61" s="99"/>
      <c r="H61" s="100"/>
      <c r="I61" s="99"/>
      <c r="J61" s="99"/>
      <c r="K61" s="4"/>
      <c r="N61" s="104" t="s">
        <v>62</v>
      </c>
      <c r="O61" s="105"/>
      <c r="P61" s="106"/>
      <c r="Q61" s="105"/>
      <c r="R61" s="106"/>
      <c r="S61" s="105"/>
      <c r="T61" s="105"/>
    </row>
    <row r="62" spans="1:20" ht="36.75">
      <c r="A62" s="57" t="s">
        <v>91</v>
      </c>
      <c r="B62" s="58" t="s">
        <v>92</v>
      </c>
      <c r="C62" s="75" t="s">
        <v>85</v>
      </c>
      <c r="D62" s="3" t="s">
        <v>4</v>
      </c>
      <c r="E62" s="2" t="s">
        <v>5</v>
      </c>
      <c r="F62" s="1" t="s">
        <v>6</v>
      </c>
      <c r="G62" s="67" t="s">
        <v>7</v>
      </c>
      <c r="H62" s="1" t="s">
        <v>8</v>
      </c>
      <c r="I62" s="2" t="s">
        <v>9</v>
      </c>
      <c r="J62" s="2" t="s">
        <v>10</v>
      </c>
      <c r="K62" s="53" t="s">
        <v>0</v>
      </c>
      <c r="M62" s="57" t="s">
        <v>91</v>
      </c>
      <c r="N62" s="58" t="s">
        <v>92</v>
      </c>
      <c r="O62" s="75" t="s">
        <v>85</v>
      </c>
      <c r="P62" s="81" t="s">
        <v>97</v>
      </c>
      <c r="Q62" s="81" t="s">
        <v>98</v>
      </c>
      <c r="R62" s="81" t="s">
        <v>99</v>
      </c>
      <c r="S62" s="81" t="s">
        <v>0</v>
      </c>
    </row>
    <row r="63" spans="1:20" ht="24">
      <c r="A63" s="54" t="s">
        <v>11</v>
      </c>
      <c r="B63" s="9" t="s">
        <v>12</v>
      </c>
      <c r="C63" s="76" t="s">
        <v>88</v>
      </c>
      <c r="D63" s="10">
        <v>12</v>
      </c>
      <c r="E63" s="5">
        <v>2</v>
      </c>
      <c r="F63" s="11">
        <v>11</v>
      </c>
      <c r="G63" s="68">
        <v>2</v>
      </c>
      <c r="H63" s="11">
        <v>1</v>
      </c>
      <c r="I63" s="5">
        <v>0</v>
      </c>
      <c r="J63" s="5">
        <v>0</v>
      </c>
      <c r="K63" s="12">
        <v>28</v>
      </c>
      <c r="M63" s="54" t="s">
        <v>11</v>
      </c>
      <c r="N63" s="9" t="s">
        <v>12</v>
      </c>
      <c r="O63" s="76" t="s">
        <v>88</v>
      </c>
      <c r="P63" s="81">
        <f>SUM(Tabla2887[[#This Row],[Totalmente en desacuerdo]:[En desacuerdo]])</f>
        <v>25</v>
      </c>
      <c r="Q63" s="81">
        <f>Tabla2887[[#This Row],[Neutro]]</f>
        <v>2</v>
      </c>
      <c r="R63" s="81">
        <f>SUM(Tabla2887[[#This Row],[De acuerdo]:[Totalmente de acuerdo]])</f>
        <v>1</v>
      </c>
      <c r="S63" s="81">
        <f>SUM(P63:R63)</f>
        <v>28</v>
      </c>
    </row>
    <row r="64" spans="1:20">
      <c r="A64" s="51"/>
      <c r="B64" s="52" t="s">
        <v>13</v>
      </c>
      <c r="C64" s="76" t="s">
        <v>88</v>
      </c>
      <c r="D64" s="13">
        <v>2</v>
      </c>
      <c r="E64" s="6">
        <v>1</v>
      </c>
      <c r="F64" s="14">
        <v>4</v>
      </c>
      <c r="G64" s="69">
        <v>0</v>
      </c>
      <c r="H64" s="14">
        <v>1</v>
      </c>
      <c r="I64" s="6">
        <v>0</v>
      </c>
      <c r="J64" s="6">
        <v>0</v>
      </c>
      <c r="K64" s="15">
        <v>8</v>
      </c>
      <c r="M64" s="51"/>
      <c r="N64" s="52" t="s">
        <v>13</v>
      </c>
      <c r="O64" s="76" t="s">
        <v>88</v>
      </c>
      <c r="P64" s="81">
        <f>SUM(Tabla2887[[#This Row],[Totalmente en desacuerdo]:[En desacuerdo]])</f>
        <v>7</v>
      </c>
      <c r="Q64" s="81">
        <f>Tabla2887[[#This Row],[Neutro]]</f>
        <v>0</v>
      </c>
      <c r="R64" s="81">
        <f>SUM(Tabla2887[[#This Row],[De acuerdo]:[Totalmente de acuerdo]])</f>
        <v>1</v>
      </c>
      <c r="S64" s="81">
        <f t="shared" ref="S64:S85" si="2">SUM(P64:R64)</f>
        <v>8</v>
      </c>
    </row>
    <row r="65" spans="1:19">
      <c r="A65" s="51"/>
      <c r="B65" s="52" t="s">
        <v>14</v>
      </c>
      <c r="C65" s="76" t="s">
        <v>88</v>
      </c>
      <c r="D65" s="13">
        <v>8</v>
      </c>
      <c r="E65" s="6">
        <v>0</v>
      </c>
      <c r="F65" s="14">
        <v>4</v>
      </c>
      <c r="G65" s="69">
        <v>1</v>
      </c>
      <c r="H65" s="14">
        <v>0</v>
      </c>
      <c r="I65" s="6">
        <v>0</v>
      </c>
      <c r="J65" s="6">
        <v>0</v>
      </c>
      <c r="K65" s="15">
        <v>13</v>
      </c>
      <c r="M65" s="51"/>
      <c r="N65" s="52" t="s">
        <v>14</v>
      </c>
      <c r="O65" s="76" t="s">
        <v>88</v>
      </c>
      <c r="P65" s="81">
        <f>SUM(Tabla2887[[#This Row],[Totalmente en desacuerdo]:[En desacuerdo]])</f>
        <v>12</v>
      </c>
      <c r="Q65" s="81">
        <f>Tabla2887[[#This Row],[Neutro]]</f>
        <v>1</v>
      </c>
      <c r="R65" s="81">
        <f>SUM(Tabla2887[[#This Row],[De acuerdo]:[Totalmente de acuerdo]])</f>
        <v>0</v>
      </c>
      <c r="S65" s="81">
        <f t="shared" si="2"/>
        <v>13</v>
      </c>
    </row>
    <row r="66" spans="1:19">
      <c r="A66" s="51"/>
      <c r="B66" s="52" t="s">
        <v>15</v>
      </c>
      <c r="C66" s="76" t="s">
        <v>88</v>
      </c>
      <c r="D66" s="13">
        <v>0</v>
      </c>
      <c r="E66" s="6">
        <v>2</v>
      </c>
      <c r="F66" s="14">
        <v>4</v>
      </c>
      <c r="G66" s="69">
        <v>0</v>
      </c>
      <c r="H66" s="14">
        <v>0</v>
      </c>
      <c r="I66" s="6">
        <v>0</v>
      </c>
      <c r="J66" s="6">
        <v>0</v>
      </c>
      <c r="K66" s="15">
        <v>6</v>
      </c>
      <c r="M66" s="51"/>
      <c r="N66" s="52" t="s">
        <v>15</v>
      </c>
      <c r="O66" s="76" t="s">
        <v>88</v>
      </c>
      <c r="P66" s="81">
        <f>SUM(Tabla2887[[#This Row],[Totalmente en desacuerdo]:[En desacuerdo]])</f>
        <v>6</v>
      </c>
      <c r="Q66" s="81">
        <f>Tabla2887[[#This Row],[Neutro]]</f>
        <v>0</v>
      </c>
      <c r="R66" s="81">
        <f>SUM(Tabla2887[[#This Row],[De acuerdo]:[Totalmente de acuerdo]])</f>
        <v>0</v>
      </c>
      <c r="S66" s="81">
        <f t="shared" si="2"/>
        <v>6</v>
      </c>
    </row>
    <row r="67" spans="1:19">
      <c r="A67" s="51"/>
      <c r="B67" s="52" t="s">
        <v>16</v>
      </c>
      <c r="C67" s="76" t="s">
        <v>88</v>
      </c>
      <c r="D67" s="13">
        <v>4</v>
      </c>
      <c r="E67" s="6">
        <v>0</v>
      </c>
      <c r="F67" s="14">
        <v>4</v>
      </c>
      <c r="G67" s="69">
        <v>1</v>
      </c>
      <c r="H67" s="14">
        <v>2</v>
      </c>
      <c r="I67" s="6">
        <v>0</v>
      </c>
      <c r="J67" s="6">
        <v>0</v>
      </c>
      <c r="K67" s="15">
        <v>11</v>
      </c>
      <c r="M67" s="51"/>
      <c r="N67" s="52" t="s">
        <v>16</v>
      </c>
      <c r="O67" s="76" t="s">
        <v>88</v>
      </c>
      <c r="P67" s="81">
        <f>SUM(Tabla2887[[#This Row],[Totalmente en desacuerdo]:[En desacuerdo]])</f>
        <v>8</v>
      </c>
      <c r="Q67" s="81">
        <f>Tabla2887[[#This Row],[Neutro]]</f>
        <v>1</v>
      </c>
      <c r="R67" s="81">
        <f>SUM(Tabla2887[[#This Row],[De acuerdo]:[Totalmente de acuerdo]])</f>
        <v>2</v>
      </c>
      <c r="S67" s="81">
        <f t="shared" si="2"/>
        <v>11</v>
      </c>
    </row>
    <row r="68" spans="1:19">
      <c r="A68" s="51"/>
      <c r="B68" s="52" t="s">
        <v>17</v>
      </c>
      <c r="C68" s="76" t="s">
        <v>88</v>
      </c>
      <c r="D68" s="13">
        <v>4</v>
      </c>
      <c r="E68" s="6">
        <v>1</v>
      </c>
      <c r="F68" s="14">
        <v>3</v>
      </c>
      <c r="G68" s="69">
        <v>1</v>
      </c>
      <c r="H68" s="14">
        <v>1</v>
      </c>
      <c r="I68" s="6">
        <v>0</v>
      </c>
      <c r="J68" s="6">
        <v>0</v>
      </c>
      <c r="K68" s="15">
        <v>10</v>
      </c>
      <c r="M68" s="51"/>
      <c r="N68" s="52" t="s">
        <v>17</v>
      </c>
      <c r="O68" s="76" t="s">
        <v>88</v>
      </c>
      <c r="P68" s="81">
        <f>SUM(Tabla2887[[#This Row],[Totalmente en desacuerdo]:[En desacuerdo]])</f>
        <v>8</v>
      </c>
      <c r="Q68" s="81">
        <f>Tabla2887[[#This Row],[Neutro]]</f>
        <v>1</v>
      </c>
      <c r="R68" s="81">
        <f>SUM(Tabla2887[[#This Row],[De acuerdo]:[Totalmente de acuerdo]])</f>
        <v>1</v>
      </c>
      <c r="S68" s="81">
        <f t="shared" si="2"/>
        <v>10</v>
      </c>
    </row>
    <row r="69" spans="1:19">
      <c r="A69" s="51"/>
      <c r="B69" s="52" t="s">
        <v>18</v>
      </c>
      <c r="C69" s="76" t="s">
        <v>88</v>
      </c>
      <c r="D69" s="13">
        <v>3</v>
      </c>
      <c r="E69" s="6">
        <v>1</v>
      </c>
      <c r="F69" s="14">
        <v>8</v>
      </c>
      <c r="G69" s="69">
        <v>2</v>
      </c>
      <c r="H69" s="14">
        <v>1</v>
      </c>
      <c r="I69" s="6">
        <v>0</v>
      </c>
      <c r="J69" s="6">
        <v>0</v>
      </c>
      <c r="K69" s="15">
        <v>15</v>
      </c>
      <c r="M69" s="51"/>
      <c r="N69" s="52" t="s">
        <v>18</v>
      </c>
      <c r="O69" s="76" t="s">
        <v>88</v>
      </c>
      <c r="P69" s="81">
        <f>SUM(Tabla2887[[#This Row],[Totalmente en desacuerdo]:[En desacuerdo]])</f>
        <v>12</v>
      </c>
      <c r="Q69" s="81">
        <f>Tabla2887[[#This Row],[Neutro]]</f>
        <v>2</v>
      </c>
      <c r="R69" s="81">
        <f>SUM(Tabla2887[[#This Row],[De acuerdo]:[Totalmente de acuerdo]])</f>
        <v>1</v>
      </c>
      <c r="S69" s="81">
        <f t="shared" si="2"/>
        <v>15</v>
      </c>
    </row>
    <row r="70" spans="1:19">
      <c r="A70" s="51"/>
      <c r="B70" s="52" t="s">
        <v>19</v>
      </c>
      <c r="C70" s="76" t="s">
        <v>88</v>
      </c>
      <c r="D70" s="13">
        <v>5</v>
      </c>
      <c r="E70" s="6">
        <v>0</v>
      </c>
      <c r="F70" s="14">
        <v>1</v>
      </c>
      <c r="G70" s="69">
        <v>0</v>
      </c>
      <c r="H70" s="14">
        <v>3</v>
      </c>
      <c r="I70" s="6">
        <v>0</v>
      </c>
      <c r="J70" s="6">
        <v>0</v>
      </c>
      <c r="K70" s="15">
        <v>9</v>
      </c>
      <c r="M70" s="51"/>
      <c r="N70" s="52" t="s">
        <v>19</v>
      </c>
      <c r="O70" s="76" t="s">
        <v>88</v>
      </c>
      <c r="P70" s="81">
        <f>SUM(Tabla2887[[#This Row],[Totalmente en desacuerdo]:[En desacuerdo]])</f>
        <v>6</v>
      </c>
      <c r="Q70" s="81">
        <f>Tabla2887[[#This Row],[Neutro]]</f>
        <v>0</v>
      </c>
      <c r="R70" s="81">
        <f>SUM(Tabla2887[[#This Row],[De acuerdo]:[Totalmente de acuerdo]])</f>
        <v>3</v>
      </c>
      <c r="S70" s="81">
        <f t="shared" si="2"/>
        <v>9</v>
      </c>
    </row>
    <row r="71" spans="1:19">
      <c r="A71" s="51"/>
      <c r="B71" s="52" t="s">
        <v>20</v>
      </c>
      <c r="C71" s="76" t="s">
        <v>88</v>
      </c>
      <c r="D71" s="13">
        <v>2</v>
      </c>
      <c r="E71" s="6">
        <v>2</v>
      </c>
      <c r="F71" s="14">
        <v>7</v>
      </c>
      <c r="G71" s="69">
        <v>0</v>
      </c>
      <c r="H71" s="14">
        <v>2</v>
      </c>
      <c r="I71" s="6">
        <v>0</v>
      </c>
      <c r="J71" s="6">
        <v>0</v>
      </c>
      <c r="K71" s="15">
        <v>13</v>
      </c>
      <c r="M71" s="51"/>
      <c r="N71" s="52" t="s">
        <v>20</v>
      </c>
      <c r="O71" s="76" t="s">
        <v>88</v>
      </c>
      <c r="P71" s="81">
        <f>SUM(Tabla2887[[#This Row],[Totalmente en desacuerdo]:[En desacuerdo]])</f>
        <v>11</v>
      </c>
      <c r="Q71" s="81">
        <f>Tabla2887[[#This Row],[Neutro]]</f>
        <v>0</v>
      </c>
      <c r="R71" s="81">
        <f>SUM(Tabla2887[[#This Row],[De acuerdo]:[Totalmente de acuerdo]])</f>
        <v>2</v>
      </c>
      <c r="S71" s="81">
        <f t="shared" si="2"/>
        <v>13</v>
      </c>
    </row>
    <row r="72" spans="1:19">
      <c r="A72" s="51"/>
      <c r="B72" s="52" t="s">
        <v>21</v>
      </c>
      <c r="C72" s="77" t="s">
        <v>86</v>
      </c>
      <c r="D72" s="13">
        <v>0</v>
      </c>
      <c r="E72" s="6">
        <v>0</v>
      </c>
      <c r="F72" s="14">
        <v>3</v>
      </c>
      <c r="G72" s="69">
        <v>4</v>
      </c>
      <c r="H72" s="14">
        <v>7</v>
      </c>
      <c r="I72" s="6">
        <v>3</v>
      </c>
      <c r="J72" s="6">
        <v>0</v>
      </c>
      <c r="K72" s="15">
        <v>17</v>
      </c>
      <c r="M72" s="51"/>
      <c r="N72" s="52" t="s">
        <v>21</v>
      </c>
      <c r="O72" s="77" t="s">
        <v>86</v>
      </c>
      <c r="P72" s="81">
        <f>SUM(Tabla2887[[#This Row],[Totalmente en desacuerdo]:[En desacuerdo]])</f>
        <v>3</v>
      </c>
      <c r="Q72" s="81">
        <f>Tabla2887[[#This Row],[Neutro]]</f>
        <v>4</v>
      </c>
      <c r="R72" s="81">
        <f>SUM(Tabla2887[[#This Row],[De acuerdo]:[Totalmente de acuerdo]])</f>
        <v>10</v>
      </c>
      <c r="S72" s="81">
        <f t="shared" si="2"/>
        <v>17</v>
      </c>
    </row>
    <row r="73" spans="1:19">
      <c r="A73" s="51"/>
      <c r="B73" s="52" t="s">
        <v>22</v>
      </c>
      <c r="C73" s="77" t="s">
        <v>86</v>
      </c>
      <c r="D73" s="13">
        <v>0</v>
      </c>
      <c r="E73" s="6">
        <v>0</v>
      </c>
      <c r="F73" s="14">
        <v>3</v>
      </c>
      <c r="G73" s="69">
        <v>9</v>
      </c>
      <c r="H73" s="14">
        <v>7</v>
      </c>
      <c r="I73" s="6">
        <v>5</v>
      </c>
      <c r="J73" s="6">
        <v>0</v>
      </c>
      <c r="K73" s="15">
        <v>24</v>
      </c>
      <c r="M73" s="51"/>
      <c r="N73" s="52" t="s">
        <v>22</v>
      </c>
      <c r="O73" s="77" t="s">
        <v>86</v>
      </c>
      <c r="P73" s="81">
        <f>SUM(Tabla2887[[#This Row],[Totalmente en desacuerdo]:[En desacuerdo]])</f>
        <v>3</v>
      </c>
      <c r="Q73" s="81">
        <f>Tabla2887[[#This Row],[Neutro]]</f>
        <v>9</v>
      </c>
      <c r="R73" s="81">
        <f>SUM(Tabla2887[[#This Row],[De acuerdo]:[Totalmente de acuerdo]])</f>
        <v>12</v>
      </c>
      <c r="S73" s="81">
        <f t="shared" si="2"/>
        <v>24</v>
      </c>
    </row>
    <row r="74" spans="1:19">
      <c r="A74" s="51"/>
      <c r="B74" s="52" t="s">
        <v>23</v>
      </c>
      <c r="C74" s="77" t="s">
        <v>86</v>
      </c>
      <c r="D74" s="13">
        <v>0</v>
      </c>
      <c r="E74" s="6">
        <v>0</v>
      </c>
      <c r="F74" s="14">
        <v>2</v>
      </c>
      <c r="G74" s="69">
        <v>8</v>
      </c>
      <c r="H74" s="14">
        <v>9</v>
      </c>
      <c r="I74" s="6">
        <v>2</v>
      </c>
      <c r="J74" s="6">
        <v>0</v>
      </c>
      <c r="K74" s="15">
        <v>21</v>
      </c>
      <c r="M74" s="51"/>
      <c r="N74" s="52" t="s">
        <v>23</v>
      </c>
      <c r="O74" s="77" t="s">
        <v>86</v>
      </c>
      <c r="P74" s="81">
        <f>SUM(Tabla2887[[#This Row],[Totalmente en desacuerdo]:[En desacuerdo]])</f>
        <v>2</v>
      </c>
      <c r="Q74" s="81">
        <f>Tabla2887[[#This Row],[Neutro]]</f>
        <v>8</v>
      </c>
      <c r="R74" s="81">
        <f>SUM(Tabla2887[[#This Row],[De acuerdo]:[Totalmente de acuerdo]])</f>
        <v>11</v>
      </c>
      <c r="S74" s="81">
        <f t="shared" si="2"/>
        <v>21</v>
      </c>
    </row>
    <row r="75" spans="1:19">
      <c r="A75" s="51"/>
      <c r="B75" s="52" t="s">
        <v>24</v>
      </c>
      <c r="C75" s="77" t="s">
        <v>86</v>
      </c>
      <c r="D75" s="13">
        <v>0</v>
      </c>
      <c r="E75" s="6">
        <v>1</v>
      </c>
      <c r="F75" s="14">
        <v>1</v>
      </c>
      <c r="G75" s="69">
        <v>2</v>
      </c>
      <c r="H75" s="14">
        <v>9</v>
      </c>
      <c r="I75" s="6">
        <v>4</v>
      </c>
      <c r="J75" s="6">
        <v>0</v>
      </c>
      <c r="K75" s="15">
        <v>17</v>
      </c>
      <c r="M75" s="51"/>
      <c r="N75" s="52" t="s">
        <v>24</v>
      </c>
      <c r="O75" s="77" t="s">
        <v>86</v>
      </c>
      <c r="P75" s="81">
        <f>SUM(Tabla2887[[#This Row],[Totalmente en desacuerdo]:[En desacuerdo]])</f>
        <v>2</v>
      </c>
      <c r="Q75" s="81">
        <f>Tabla2887[[#This Row],[Neutro]]</f>
        <v>2</v>
      </c>
      <c r="R75" s="81">
        <f>SUM(Tabla2887[[#This Row],[De acuerdo]:[Totalmente de acuerdo]])</f>
        <v>13</v>
      </c>
      <c r="S75" s="81">
        <f t="shared" si="2"/>
        <v>17</v>
      </c>
    </row>
    <row r="76" spans="1:19" ht="24">
      <c r="A76" s="51"/>
      <c r="B76" s="52" t="s">
        <v>25</v>
      </c>
      <c r="C76" s="77" t="s">
        <v>86</v>
      </c>
      <c r="D76" s="13">
        <v>0</v>
      </c>
      <c r="E76" s="6">
        <v>0</v>
      </c>
      <c r="F76" s="14">
        <v>0</v>
      </c>
      <c r="G76" s="69">
        <v>5</v>
      </c>
      <c r="H76" s="14">
        <v>7</v>
      </c>
      <c r="I76" s="6">
        <v>0</v>
      </c>
      <c r="J76" s="6">
        <v>0</v>
      </c>
      <c r="K76" s="15">
        <v>12</v>
      </c>
      <c r="M76" s="51"/>
      <c r="N76" s="52" t="s">
        <v>25</v>
      </c>
      <c r="O76" s="77" t="s">
        <v>86</v>
      </c>
      <c r="P76" s="81">
        <f>SUM(Tabla2887[[#This Row],[Totalmente en desacuerdo]:[En desacuerdo]])</f>
        <v>0</v>
      </c>
      <c r="Q76" s="81">
        <f>Tabla2887[[#This Row],[Neutro]]</f>
        <v>5</v>
      </c>
      <c r="R76" s="81">
        <f>SUM(Tabla2887[[#This Row],[De acuerdo]:[Totalmente de acuerdo]])</f>
        <v>7</v>
      </c>
      <c r="S76" s="81">
        <f t="shared" si="2"/>
        <v>12</v>
      </c>
    </row>
    <row r="77" spans="1:19">
      <c r="A77" s="51"/>
      <c r="B77" s="52" t="s">
        <v>26</v>
      </c>
      <c r="C77" s="77" t="s">
        <v>86</v>
      </c>
      <c r="D77" s="13">
        <v>0</v>
      </c>
      <c r="E77" s="6">
        <v>0</v>
      </c>
      <c r="F77" s="14">
        <v>0</v>
      </c>
      <c r="G77" s="69">
        <v>4</v>
      </c>
      <c r="H77" s="14">
        <v>14</v>
      </c>
      <c r="I77" s="6">
        <v>11</v>
      </c>
      <c r="J77" s="6">
        <v>0</v>
      </c>
      <c r="K77" s="15">
        <v>29</v>
      </c>
      <c r="M77" s="51"/>
      <c r="N77" s="52" t="s">
        <v>26</v>
      </c>
      <c r="O77" s="77" t="s">
        <v>86</v>
      </c>
      <c r="P77" s="81">
        <f>SUM(Tabla2887[[#This Row],[Totalmente en desacuerdo]:[En desacuerdo]])</f>
        <v>0</v>
      </c>
      <c r="Q77" s="81">
        <f>Tabla2887[[#This Row],[Neutro]]</f>
        <v>4</v>
      </c>
      <c r="R77" s="81">
        <f>SUM(Tabla2887[[#This Row],[De acuerdo]:[Totalmente de acuerdo]])</f>
        <v>25</v>
      </c>
      <c r="S77" s="81">
        <f t="shared" si="2"/>
        <v>29</v>
      </c>
    </row>
    <row r="78" spans="1:19" ht="24">
      <c r="A78" s="51"/>
      <c r="B78" s="52" t="s">
        <v>27</v>
      </c>
      <c r="C78" s="76" t="s">
        <v>87</v>
      </c>
      <c r="D78" s="13">
        <v>0</v>
      </c>
      <c r="E78" s="6">
        <v>0</v>
      </c>
      <c r="F78" s="14">
        <v>0</v>
      </c>
      <c r="G78" s="69">
        <v>5</v>
      </c>
      <c r="H78" s="14">
        <v>1</v>
      </c>
      <c r="I78" s="6">
        <v>3</v>
      </c>
      <c r="J78" s="6">
        <v>3</v>
      </c>
      <c r="K78" s="15">
        <v>12</v>
      </c>
      <c r="M78" s="51"/>
      <c r="N78" s="52" t="s">
        <v>27</v>
      </c>
      <c r="O78" s="76" t="s">
        <v>87</v>
      </c>
      <c r="P78" s="81">
        <f>SUM(Tabla2887[[#This Row],[Totalmente en desacuerdo]:[En desacuerdo]])</f>
        <v>0</v>
      </c>
      <c r="Q78" s="81">
        <f>Tabla2887[[#This Row],[Neutro]]</f>
        <v>5</v>
      </c>
      <c r="R78" s="81">
        <f>SUM(Tabla2887[[#This Row],[De acuerdo]:[Totalmente de acuerdo]])</f>
        <v>7</v>
      </c>
      <c r="S78" s="81">
        <f t="shared" si="2"/>
        <v>12</v>
      </c>
    </row>
    <row r="79" spans="1:19" ht="24">
      <c r="A79" s="51"/>
      <c r="B79" s="52" t="s">
        <v>28</v>
      </c>
      <c r="C79" s="76" t="s">
        <v>87</v>
      </c>
      <c r="D79" s="13">
        <v>0</v>
      </c>
      <c r="E79" s="6">
        <v>1</v>
      </c>
      <c r="F79" s="14">
        <v>4</v>
      </c>
      <c r="G79" s="69">
        <v>4</v>
      </c>
      <c r="H79" s="14">
        <v>4</v>
      </c>
      <c r="I79" s="6">
        <v>3</v>
      </c>
      <c r="J79" s="6">
        <v>4</v>
      </c>
      <c r="K79" s="15">
        <v>20</v>
      </c>
      <c r="M79" s="51"/>
      <c r="N79" s="52" t="s">
        <v>28</v>
      </c>
      <c r="O79" s="76" t="s">
        <v>87</v>
      </c>
      <c r="P79" s="81">
        <f>SUM(Tabla2887[[#This Row],[Totalmente en desacuerdo]:[En desacuerdo]])</f>
        <v>5</v>
      </c>
      <c r="Q79" s="81">
        <f>Tabla2887[[#This Row],[Neutro]]</f>
        <v>4</v>
      </c>
      <c r="R79" s="81">
        <f>SUM(Tabla2887[[#This Row],[De acuerdo]:[Totalmente de acuerdo]])</f>
        <v>11</v>
      </c>
      <c r="S79" s="81">
        <f t="shared" si="2"/>
        <v>20</v>
      </c>
    </row>
    <row r="80" spans="1:19" ht="24">
      <c r="A80" s="51"/>
      <c r="B80" s="52" t="s">
        <v>16</v>
      </c>
      <c r="C80" s="76" t="s">
        <v>87</v>
      </c>
      <c r="D80" s="13">
        <v>0</v>
      </c>
      <c r="E80" s="6">
        <v>0</v>
      </c>
      <c r="F80" s="14">
        <v>7</v>
      </c>
      <c r="G80" s="69">
        <v>1</v>
      </c>
      <c r="H80" s="14">
        <v>1</v>
      </c>
      <c r="I80" s="6">
        <v>1</v>
      </c>
      <c r="J80" s="6">
        <v>1</v>
      </c>
      <c r="K80" s="15">
        <v>11</v>
      </c>
      <c r="M80" s="51"/>
      <c r="N80" s="52" t="s">
        <v>16</v>
      </c>
      <c r="O80" s="76" t="s">
        <v>87</v>
      </c>
      <c r="P80" s="81">
        <f>SUM(Tabla2887[[#This Row],[Totalmente en desacuerdo]:[En desacuerdo]])</f>
        <v>7</v>
      </c>
      <c r="Q80" s="81">
        <f>Tabla2887[[#This Row],[Neutro]]</f>
        <v>1</v>
      </c>
      <c r="R80" s="81">
        <f>SUM(Tabla2887[[#This Row],[De acuerdo]:[Totalmente de acuerdo]])</f>
        <v>3</v>
      </c>
      <c r="S80" s="81">
        <f t="shared" si="2"/>
        <v>11</v>
      </c>
    </row>
    <row r="81" spans="1:19">
      <c r="A81" s="51"/>
      <c r="B81" s="52" t="s">
        <v>29</v>
      </c>
      <c r="C81" s="76" t="s">
        <v>89</v>
      </c>
      <c r="D81" s="13">
        <v>0</v>
      </c>
      <c r="E81" s="6">
        <v>2</v>
      </c>
      <c r="F81" s="14">
        <v>3</v>
      </c>
      <c r="G81" s="69">
        <v>0</v>
      </c>
      <c r="H81" s="14">
        <v>2</v>
      </c>
      <c r="I81" s="6">
        <v>2</v>
      </c>
      <c r="J81" s="6">
        <v>0</v>
      </c>
      <c r="K81" s="15">
        <v>9</v>
      </c>
      <c r="M81" s="51"/>
      <c r="N81" s="52" t="s">
        <v>29</v>
      </c>
      <c r="O81" s="76" t="s">
        <v>89</v>
      </c>
      <c r="P81" s="81">
        <f>SUM(Tabla2887[[#This Row],[Totalmente en desacuerdo]:[En desacuerdo]])</f>
        <v>5</v>
      </c>
      <c r="Q81" s="81">
        <f>Tabla2887[[#This Row],[Neutro]]</f>
        <v>0</v>
      </c>
      <c r="R81" s="81">
        <f>SUM(Tabla2887[[#This Row],[De acuerdo]:[Totalmente de acuerdo]])</f>
        <v>4</v>
      </c>
      <c r="S81" s="81">
        <f t="shared" si="2"/>
        <v>9</v>
      </c>
    </row>
    <row r="82" spans="1:19">
      <c r="A82" s="51"/>
      <c r="B82" s="52" t="s">
        <v>30</v>
      </c>
      <c r="C82" s="76" t="s">
        <v>89</v>
      </c>
      <c r="D82" s="13">
        <v>0</v>
      </c>
      <c r="E82" s="6">
        <v>2</v>
      </c>
      <c r="F82" s="14">
        <v>5</v>
      </c>
      <c r="G82" s="69">
        <v>1</v>
      </c>
      <c r="H82" s="14">
        <v>1</v>
      </c>
      <c r="I82" s="6">
        <v>1</v>
      </c>
      <c r="J82" s="6">
        <v>0</v>
      </c>
      <c r="K82" s="15">
        <v>10</v>
      </c>
      <c r="M82" s="51"/>
      <c r="N82" s="52" t="s">
        <v>30</v>
      </c>
      <c r="O82" s="76" t="s">
        <v>89</v>
      </c>
      <c r="P82" s="81">
        <f>SUM(Tabla2887[[#This Row],[Totalmente en desacuerdo]:[En desacuerdo]])</f>
        <v>7</v>
      </c>
      <c r="Q82" s="81">
        <f>Tabla2887[[#This Row],[Neutro]]</f>
        <v>1</v>
      </c>
      <c r="R82" s="81">
        <f>SUM(Tabla2887[[#This Row],[De acuerdo]:[Totalmente de acuerdo]])</f>
        <v>2</v>
      </c>
      <c r="S82" s="81">
        <f t="shared" si="2"/>
        <v>10</v>
      </c>
    </row>
    <row r="83" spans="1:19" ht="24">
      <c r="A83" s="51"/>
      <c r="B83" s="52" t="s">
        <v>31</v>
      </c>
      <c r="C83" s="76" t="s">
        <v>89</v>
      </c>
      <c r="D83" s="13">
        <v>7</v>
      </c>
      <c r="E83" s="6">
        <v>1</v>
      </c>
      <c r="F83" s="14">
        <v>12</v>
      </c>
      <c r="G83" s="69">
        <v>5</v>
      </c>
      <c r="H83" s="14">
        <v>2</v>
      </c>
      <c r="I83" s="6">
        <v>0</v>
      </c>
      <c r="J83" s="6">
        <v>0</v>
      </c>
      <c r="K83" s="15">
        <v>27</v>
      </c>
      <c r="M83" s="51"/>
      <c r="N83" s="52" t="s">
        <v>31</v>
      </c>
      <c r="O83" s="76" t="s">
        <v>89</v>
      </c>
      <c r="P83" s="81">
        <f>SUM(Tabla2887[[#This Row],[Totalmente en desacuerdo]:[En desacuerdo]])</f>
        <v>20</v>
      </c>
      <c r="Q83" s="81">
        <f>Tabla2887[[#This Row],[Neutro]]</f>
        <v>5</v>
      </c>
      <c r="R83" s="81">
        <f>SUM(Tabla2887[[#This Row],[De acuerdo]:[Totalmente de acuerdo]])</f>
        <v>2</v>
      </c>
      <c r="S83" s="81">
        <f t="shared" si="2"/>
        <v>27</v>
      </c>
    </row>
    <row r="84" spans="1:19">
      <c r="A84" s="51"/>
      <c r="B84" s="52" t="s">
        <v>32</v>
      </c>
      <c r="C84" s="76" t="s">
        <v>89</v>
      </c>
      <c r="D84" s="13">
        <v>0</v>
      </c>
      <c r="E84" s="6">
        <v>0</v>
      </c>
      <c r="F84" s="14">
        <v>0</v>
      </c>
      <c r="G84" s="69">
        <v>3</v>
      </c>
      <c r="H84" s="14">
        <v>1</v>
      </c>
      <c r="I84" s="6">
        <v>4</v>
      </c>
      <c r="J84" s="6">
        <v>1</v>
      </c>
      <c r="K84" s="15">
        <v>9</v>
      </c>
      <c r="M84" s="51"/>
      <c r="N84" s="52" t="s">
        <v>32</v>
      </c>
      <c r="O84" s="76" t="s">
        <v>89</v>
      </c>
      <c r="P84" s="81">
        <f>SUM(Tabla2887[[#This Row],[Totalmente en desacuerdo]:[En desacuerdo]])</f>
        <v>0</v>
      </c>
      <c r="Q84" s="81">
        <f>Tabla2887[[#This Row],[Neutro]]</f>
        <v>3</v>
      </c>
      <c r="R84" s="81">
        <f>SUM(Tabla2887[[#This Row],[De acuerdo]:[Totalmente de acuerdo]])</f>
        <v>6</v>
      </c>
      <c r="S84" s="81">
        <f t="shared" si="2"/>
        <v>9</v>
      </c>
    </row>
    <row r="85" spans="1:19">
      <c r="A85" s="16" t="s">
        <v>0</v>
      </c>
      <c r="B85" s="17"/>
      <c r="C85" s="17"/>
      <c r="D85" s="18">
        <v>47</v>
      </c>
      <c r="E85" s="19">
        <v>16</v>
      </c>
      <c r="F85" s="20">
        <v>86</v>
      </c>
      <c r="G85" s="70">
        <v>58</v>
      </c>
      <c r="H85" s="20">
        <v>76</v>
      </c>
      <c r="I85" s="19">
        <v>39</v>
      </c>
      <c r="J85" s="19">
        <v>9</v>
      </c>
      <c r="K85" s="21">
        <v>331</v>
      </c>
      <c r="M85" s="16" t="s">
        <v>0</v>
      </c>
      <c r="N85" s="17"/>
      <c r="O85" s="17"/>
      <c r="P85" s="81">
        <f>SUM(Tabla2887[[#This Row],[Totalmente en desacuerdo]:[En desacuerdo]])</f>
        <v>149</v>
      </c>
      <c r="Q85" s="81">
        <f>Tabla2887[[#This Row],[Neutro]]</f>
        <v>58</v>
      </c>
      <c r="R85" s="81">
        <f>SUM(Tabla2887[[#This Row],[De acuerdo]:[Totalmente de acuerdo]])</f>
        <v>124</v>
      </c>
      <c r="S85" s="81">
        <f t="shared" si="2"/>
        <v>331</v>
      </c>
    </row>
    <row r="1601" spans="12:12">
      <c r="L1601" s="47"/>
    </row>
    <row r="1602" spans="12:12">
      <c r="L1602" s="47"/>
    </row>
    <row r="1603" spans="12:12">
      <c r="L1603" s="47"/>
    </row>
    <row r="1604" spans="12:12">
      <c r="L1604" s="47"/>
    </row>
    <row r="1605" spans="12:12">
      <c r="L1605" s="47"/>
    </row>
    <row r="1606" spans="12:12">
      <c r="L1606" s="47"/>
    </row>
    <row r="1607" spans="12:12">
      <c r="L1607" s="47"/>
    </row>
    <row r="1608" spans="12:12">
      <c r="L1608" s="47"/>
    </row>
    <row r="1609" spans="12:12">
      <c r="L1609" s="47"/>
    </row>
    <row r="1610" spans="12:12">
      <c r="L1610" s="47"/>
    </row>
    <row r="1611" spans="12:12">
      <c r="L1611" s="47"/>
    </row>
    <row r="1612" spans="12:12">
      <c r="L1612" s="47"/>
    </row>
    <row r="1613" spans="12:12">
      <c r="L1613" s="47"/>
    </row>
    <row r="1614" spans="12:12">
      <c r="L1614" s="47"/>
    </row>
    <row r="1615" spans="12:12">
      <c r="L1615" s="47"/>
    </row>
    <row r="1616" spans="12:12">
      <c r="L1616" s="47"/>
    </row>
    <row r="1617" spans="12:12">
      <c r="L1617" s="47"/>
    </row>
    <row r="1618" spans="12:12">
      <c r="L1618" s="47"/>
    </row>
    <row r="1619" spans="12:12">
      <c r="L1619" s="47"/>
    </row>
    <row r="1620" spans="12:12">
      <c r="L1620" s="47"/>
    </row>
    <row r="1621" spans="12:12">
      <c r="L1621" s="47"/>
    </row>
    <row r="1622" spans="12:12">
      <c r="L1622" s="47"/>
    </row>
    <row r="1623" spans="12:12">
      <c r="L1623" s="47"/>
    </row>
    <row r="1624" spans="12:12">
      <c r="L1624" s="47"/>
    </row>
    <row r="1625" spans="12:12">
      <c r="L1625" s="47"/>
    </row>
    <row r="1626" spans="12:12">
      <c r="L1626" s="47"/>
    </row>
    <row r="1627" spans="12:12">
      <c r="L1627" s="48"/>
    </row>
    <row r="2109" spans="12:12">
      <c r="L2109" s="49">
        <v>0</v>
      </c>
    </row>
    <row r="2110" spans="12:12">
      <c r="L2110" s="50">
        <f>SUM(D2110:F2110)</f>
        <v>0</v>
      </c>
    </row>
    <row r="2111" spans="12:12">
      <c r="L2111" s="49">
        <v>0</v>
      </c>
    </row>
    <row r="2112" spans="12:12">
      <c r="L2112" s="50">
        <f>SUM(D2112:F2112)</f>
        <v>0</v>
      </c>
    </row>
    <row r="2113" spans="12:12">
      <c r="L2113" s="49">
        <v>0</v>
      </c>
    </row>
    <row r="2114" spans="12:12">
      <c r="L2114" s="50">
        <f>SUM(D2114:F2114)</f>
        <v>0</v>
      </c>
    </row>
    <row r="2115" spans="12:12">
      <c r="L2115" s="49">
        <v>0</v>
      </c>
    </row>
    <row r="2116" spans="12:12">
      <c r="L2116" s="50">
        <f>SUM(D2116:F2116)</f>
        <v>0</v>
      </c>
    </row>
    <row r="2123" spans="12:12">
      <c r="L2123" s="49">
        <v>0</v>
      </c>
    </row>
    <row r="2124" spans="12:12">
      <c r="L2124" s="50">
        <f>SUM(D2124:F2124)</f>
        <v>0</v>
      </c>
    </row>
    <row r="2125" spans="12:12">
      <c r="L2125" s="49">
        <v>0</v>
      </c>
    </row>
    <row r="2126" spans="12:12">
      <c r="L2126" s="50">
        <f>SUM(D2126:F2126)</f>
        <v>0</v>
      </c>
    </row>
    <row r="2127" spans="12:12">
      <c r="L2127" s="49">
        <v>0</v>
      </c>
    </row>
    <row r="2128" spans="12:12">
      <c r="L2128" s="50">
        <f>SUM(D2128:F2128)</f>
        <v>0</v>
      </c>
    </row>
    <row r="2129" spans="12:12">
      <c r="L2129" s="49">
        <v>0</v>
      </c>
    </row>
    <row r="2130" spans="12:12">
      <c r="L2130" s="50">
        <f>SUM(D2130:F2130)</f>
        <v>0</v>
      </c>
    </row>
    <row r="2137" spans="12:12">
      <c r="L2137" s="49">
        <v>0</v>
      </c>
    </row>
    <row r="2138" spans="12:12">
      <c r="L2138" s="50">
        <f>SUM(D2138:F2138)</f>
        <v>0</v>
      </c>
    </row>
    <row r="2139" spans="12:12">
      <c r="L2139" s="49">
        <v>0</v>
      </c>
    </row>
    <row r="2140" spans="12:12">
      <c r="L2140" s="50">
        <f>SUM(D2140:F2140)</f>
        <v>0</v>
      </c>
    </row>
    <row r="2141" spans="12:12">
      <c r="L2141" s="49">
        <v>0</v>
      </c>
    </row>
    <row r="2142" spans="12:12">
      <c r="L2142" s="50">
        <f>SUM(D2142:F2142)</f>
        <v>0</v>
      </c>
    </row>
    <row r="2143" spans="12:12">
      <c r="L2143" s="49">
        <v>0</v>
      </c>
    </row>
    <row r="2144" spans="12:12">
      <c r="L2144" s="50">
        <f>SUM(D2144:F2144)</f>
        <v>0</v>
      </c>
    </row>
    <row r="2151" spans="12:12">
      <c r="L2151" s="49">
        <v>0</v>
      </c>
    </row>
    <row r="2152" spans="12:12">
      <c r="L2152" s="50">
        <f>SUM(D2152:F2152)</f>
        <v>0</v>
      </c>
    </row>
    <row r="2153" spans="12:12">
      <c r="L2153" s="49">
        <v>0</v>
      </c>
    </row>
    <row r="2154" spans="12:12">
      <c r="L2154" s="50">
        <f>SUM(D2154:F2154)</f>
        <v>0</v>
      </c>
    </row>
    <row r="2155" spans="12:12">
      <c r="L2155" s="49">
        <v>0</v>
      </c>
    </row>
    <row r="2156" spans="12:12">
      <c r="L2156" s="50">
        <f>SUM(D2156:F2156)</f>
        <v>0</v>
      </c>
    </row>
    <row r="2157" spans="12:12">
      <c r="L2157" s="49">
        <v>0</v>
      </c>
    </row>
    <row r="2158" spans="12:12">
      <c r="L2158" s="50">
        <f>SUM(D2158:F2158)</f>
        <v>0</v>
      </c>
    </row>
    <row r="2165" spans="12:12">
      <c r="L2165" s="49">
        <v>0</v>
      </c>
    </row>
    <row r="2166" spans="12:12">
      <c r="L2166" s="50">
        <f>SUM(D2166:F2166)</f>
        <v>0</v>
      </c>
    </row>
    <row r="2167" spans="12:12">
      <c r="L2167" s="49">
        <v>0</v>
      </c>
    </row>
    <row r="2168" spans="12:12">
      <c r="L2168" s="50">
        <f>SUM(D2168:F2168)</f>
        <v>0</v>
      </c>
    </row>
    <row r="2169" spans="12:12">
      <c r="L2169" s="49">
        <v>0</v>
      </c>
    </row>
    <row r="2170" spans="12:12">
      <c r="L2170" s="50">
        <f>SUM(D2170:F2170)</f>
        <v>0</v>
      </c>
    </row>
    <row r="2171" spans="12:12">
      <c r="L2171" s="49">
        <v>0</v>
      </c>
    </row>
    <row r="2172" spans="12:12">
      <c r="L2172" s="50">
        <f>SUM(D2172:F2172)</f>
        <v>0</v>
      </c>
    </row>
    <row r="2179" spans="12:12">
      <c r="L2179" s="49">
        <v>0</v>
      </c>
    </row>
    <row r="2180" spans="12:12">
      <c r="L2180" s="50">
        <f>SUM(D2180:F2180)</f>
        <v>0</v>
      </c>
    </row>
    <row r="2181" spans="12:12">
      <c r="L2181" s="49">
        <v>0</v>
      </c>
    </row>
    <row r="2182" spans="12:12">
      <c r="L2182" s="50">
        <f>SUM(D2182:F2182)</f>
        <v>0</v>
      </c>
    </row>
    <row r="2183" spans="12:12">
      <c r="L2183" s="49">
        <v>0</v>
      </c>
    </row>
    <row r="2184" spans="12:12">
      <c r="L2184" s="50">
        <f>SUM(D2184:F2184)</f>
        <v>0</v>
      </c>
    </row>
    <row r="2185" spans="12:12">
      <c r="L2185" s="49">
        <v>0</v>
      </c>
    </row>
    <row r="2186" spans="12:12">
      <c r="L2186" s="50">
        <f>SUM(D2186:F2186)</f>
        <v>0</v>
      </c>
    </row>
    <row r="2193" spans="12:12">
      <c r="L2193" s="49">
        <v>0</v>
      </c>
    </row>
    <row r="2194" spans="12:12">
      <c r="L2194" s="50">
        <f>SUM(D2194:F2194)</f>
        <v>0</v>
      </c>
    </row>
    <row r="2195" spans="12:12">
      <c r="L2195" s="49">
        <v>0</v>
      </c>
    </row>
    <row r="2196" spans="12:12">
      <c r="L2196" s="50">
        <f>SUM(D2196:F2196)</f>
        <v>0</v>
      </c>
    </row>
    <row r="2197" spans="12:12">
      <c r="L2197" s="49">
        <v>0</v>
      </c>
    </row>
    <row r="2198" spans="12:12">
      <c r="L2198" s="50">
        <f>SUM(D2198:F2198)</f>
        <v>0</v>
      </c>
    </row>
    <row r="2199" spans="12:12">
      <c r="L2199" s="49">
        <v>0</v>
      </c>
    </row>
    <row r="2200" spans="12:12">
      <c r="L2200" s="50">
        <f>SUM(D2200:F2200)</f>
        <v>0</v>
      </c>
    </row>
    <row r="2207" spans="12:12">
      <c r="L2207" s="49">
        <v>0</v>
      </c>
    </row>
    <row r="2208" spans="12:12">
      <c r="L2208" s="50">
        <f>SUM(D2208:F2208)</f>
        <v>0</v>
      </c>
    </row>
    <row r="2209" spans="12:12">
      <c r="L2209" s="49">
        <v>0</v>
      </c>
    </row>
    <row r="2210" spans="12:12">
      <c r="L2210" s="50">
        <f>SUM(D2210:F2210)</f>
        <v>0</v>
      </c>
    </row>
    <row r="2211" spans="12:12">
      <c r="L2211" s="49">
        <v>0</v>
      </c>
    </row>
    <row r="2212" spans="12:12">
      <c r="L2212" s="50">
        <f>SUM(D2212:F2212)</f>
        <v>0</v>
      </c>
    </row>
    <row r="2213" spans="12:12">
      <c r="L2213" s="49">
        <v>0</v>
      </c>
    </row>
    <row r="2214" spans="12:12">
      <c r="L2214" s="50">
        <f>SUM(D2214:F2214)</f>
        <v>0</v>
      </c>
    </row>
    <row r="2221" spans="12:12">
      <c r="L2221" s="49">
        <v>0</v>
      </c>
    </row>
    <row r="2222" spans="12:12">
      <c r="L2222" s="50">
        <f>SUM(D2222:F2222)</f>
        <v>0</v>
      </c>
    </row>
    <row r="2223" spans="12:12">
      <c r="L2223" s="49">
        <v>0</v>
      </c>
    </row>
    <row r="2224" spans="12:12">
      <c r="L2224" s="50">
        <f>SUM(D2224:F2224)</f>
        <v>0</v>
      </c>
    </row>
    <row r="2225" spans="12:12">
      <c r="L2225" s="49">
        <v>0</v>
      </c>
    </row>
    <row r="2226" spans="12:12">
      <c r="L2226" s="50">
        <f>SUM(D2226:F2226)</f>
        <v>0</v>
      </c>
    </row>
    <row r="2227" spans="12:12">
      <c r="L2227" s="49">
        <v>0</v>
      </c>
    </row>
    <row r="2228" spans="12:12">
      <c r="L2228" s="50">
        <f>SUM(D2228:F2228)</f>
        <v>0</v>
      </c>
    </row>
    <row r="2235" spans="12:12">
      <c r="L2235" s="49">
        <v>0</v>
      </c>
    </row>
    <row r="2236" spans="12:12">
      <c r="L2236" s="50">
        <f>SUM(D2236:F2236)</f>
        <v>0</v>
      </c>
    </row>
    <row r="2237" spans="12:12">
      <c r="L2237" s="49">
        <v>0</v>
      </c>
    </row>
    <row r="2238" spans="12:12">
      <c r="L2238" s="50">
        <f>SUM(D2238:F2238)</f>
        <v>0</v>
      </c>
    </row>
    <row r="2239" spans="12:12">
      <c r="L2239" s="49">
        <v>0</v>
      </c>
    </row>
    <row r="2240" spans="12:12">
      <c r="L2240" s="50">
        <f>SUM(D2240:F2240)</f>
        <v>0</v>
      </c>
    </row>
    <row r="2241" spans="12:12">
      <c r="L2241" s="49">
        <v>0</v>
      </c>
    </row>
    <row r="2242" spans="12:12">
      <c r="L2242" s="50">
        <f>SUM(D2242:F2242)</f>
        <v>0</v>
      </c>
    </row>
    <row r="2249" spans="12:12">
      <c r="L2249" s="49">
        <v>0</v>
      </c>
    </row>
    <row r="2250" spans="12:12">
      <c r="L2250" s="50">
        <f>SUM(D2250:F2250)</f>
        <v>0</v>
      </c>
    </row>
    <row r="2251" spans="12:12">
      <c r="L2251" s="49">
        <v>0</v>
      </c>
    </row>
    <row r="2252" spans="12:12">
      <c r="L2252" s="50">
        <f>SUM(D2252:F2252)</f>
        <v>0</v>
      </c>
    </row>
    <row r="2253" spans="12:12">
      <c r="L2253" s="49">
        <v>0</v>
      </c>
    </row>
    <row r="2254" spans="12:12">
      <c r="L2254" s="50">
        <f>SUM(D2254:F2254)</f>
        <v>0</v>
      </c>
    </row>
    <row r="2255" spans="12:12">
      <c r="L2255" s="49">
        <v>0</v>
      </c>
    </row>
    <row r="2256" spans="12:12">
      <c r="L2256" s="50">
        <f>SUM(D2256:F2256)</f>
        <v>0</v>
      </c>
    </row>
    <row r="2263" spans="12:12">
      <c r="L2263" s="49">
        <v>0</v>
      </c>
    </row>
    <row r="2264" spans="12:12">
      <c r="L2264" s="50">
        <f>SUM(D2264:F2264)</f>
        <v>0</v>
      </c>
    </row>
    <row r="2265" spans="12:12">
      <c r="L2265" s="49">
        <v>0</v>
      </c>
    </row>
    <row r="2266" spans="12:12">
      <c r="L2266" s="50">
        <f>SUM(D2266:F2266)</f>
        <v>0</v>
      </c>
    </row>
    <row r="2267" spans="12:12">
      <c r="L2267" s="49">
        <v>0</v>
      </c>
    </row>
    <row r="2268" spans="12:12">
      <c r="L2268" s="50">
        <f>SUM(D2268:F2268)</f>
        <v>0</v>
      </c>
    </row>
    <row r="2269" spans="12:12">
      <c r="L2269" s="49">
        <v>0</v>
      </c>
    </row>
    <row r="2270" spans="12:12">
      <c r="L2270" s="50">
        <f>SUM(D2270:F2270)</f>
        <v>0</v>
      </c>
    </row>
    <row r="2277" spans="12:12">
      <c r="L2277" s="49">
        <v>0</v>
      </c>
    </row>
    <row r="2278" spans="12:12">
      <c r="L2278" s="50">
        <f>SUM(D2278:F2278)</f>
        <v>0</v>
      </c>
    </row>
    <row r="2279" spans="12:12">
      <c r="L2279" s="49">
        <v>0</v>
      </c>
    </row>
    <row r="2280" spans="12:12">
      <c r="L2280" s="50">
        <f>SUM(D2280:F2280)</f>
        <v>0</v>
      </c>
    </row>
    <row r="2281" spans="12:12">
      <c r="L2281" s="49">
        <v>0</v>
      </c>
    </row>
    <row r="2282" spans="12:12">
      <c r="L2282" s="50">
        <f>SUM(D2282:F2282)</f>
        <v>0</v>
      </c>
    </row>
    <row r="2283" spans="12:12">
      <c r="L2283" s="49">
        <v>0</v>
      </c>
    </row>
    <row r="2284" spans="12:12">
      <c r="L2284" s="50">
        <f>SUM(D2284:F2284)</f>
        <v>0</v>
      </c>
    </row>
    <row r="2291" spans="12:12">
      <c r="L2291" s="49">
        <v>0</v>
      </c>
    </row>
    <row r="2292" spans="12:12">
      <c r="L2292" s="50">
        <f>SUM(D2292:F2292)</f>
        <v>0</v>
      </c>
    </row>
    <row r="2293" spans="12:12">
      <c r="L2293" s="49">
        <v>0</v>
      </c>
    </row>
    <row r="2294" spans="12:12">
      <c r="L2294" s="50">
        <f>SUM(D2294:F2294)</f>
        <v>0</v>
      </c>
    </row>
    <row r="2295" spans="12:12">
      <c r="L2295" s="49">
        <v>0</v>
      </c>
    </row>
    <row r="2296" spans="12:12">
      <c r="L2296" s="50">
        <f>SUM(D2296:F2296)</f>
        <v>0</v>
      </c>
    </row>
    <row r="2297" spans="12:12">
      <c r="L2297" s="49">
        <v>0</v>
      </c>
    </row>
    <row r="2298" spans="12:12">
      <c r="L2298" s="50">
        <f>SUM(D2298:F2298)</f>
        <v>0</v>
      </c>
    </row>
    <row r="2305" spans="12:12">
      <c r="L2305" s="49">
        <v>0</v>
      </c>
    </row>
    <row r="2306" spans="12:12">
      <c r="L2306" s="50">
        <f>SUM(D2306:F2306)</f>
        <v>0</v>
      </c>
    </row>
    <row r="2307" spans="12:12">
      <c r="L2307" s="49">
        <v>0</v>
      </c>
    </row>
    <row r="2308" spans="12:12">
      <c r="L2308" s="50">
        <f>SUM(D2308:F2308)</f>
        <v>0</v>
      </c>
    </row>
    <row r="2309" spans="12:12">
      <c r="L2309" s="49">
        <v>0</v>
      </c>
    </row>
    <row r="2310" spans="12:12">
      <c r="L2310" s="50">
        <f>SUM(D2310:F2310)</f>
        <v>0</v>
      </c>
    </row>
    <row r="2311" spans="12:12">
      <c r="L2311" s="49">
        <v>0</v>
      </c>
    </row>
    <row r="2312" spans="12:12">
      <c r="L2312" s="50">
        <f>SUM(D2312:F2312)</f>
        <v>0</v>
      </c>
    </row>
    <row r="2319" spans="12:12">
      <c r="L2319" s="49">
        <v>0</v>
      </c>
    </row>
    <row r="2320" spans="12:12">
      <c r="L2320" s="50">
        <f>SUM(D2320:F2320)</f>
        <v>0</v>
      </c>
    </row>
    <row r="2321" spans="12:12">
      <c r="L2321" s="49">
        <v>0</v>
      </c>
    </row>
    <row r="2322" spans="12:12">
      <c r="L2322" s="50">
        <f>SUM(D2322:F2322)</f>
        <v>0</v>
      </c>
    </row>
    <row r="2323" spans="12:12">
      <c r="L2323" s="49">
        <v>0</v>
      </c>
    </row>
    <row r="2324" spans="12:12">
      <c r="L2324" s="50">
        <f>SUM(D2324:F2324)</f>
        <v>0</v>
      </c>
    </row>
    <row r="2325" spans="12:12">
      <c r="L2325" s="49">
        <v>0</v>
      </c>
    </row>
    <row r="2326" spans="12:12">
      <c r="L2326" s="50">
        <f>SUM(D2326:F2326)</f>
        <v>0</v>
      </c>
    </row>
    <row r="2333" spans="12:12">
      <c r="L2333" s="49">
        <v>0</v>
      </c>
    </row>
    <row r="2334" spans="12:12">
      <c r="L2334" s="50">
        <f>SUM(D2334:F2334)</f>
        <v>0</v>
      </c>
    </row>
    <row r="2335" spans="12:12">
      <c r="L2335" s="49">
        <v>0</v>
      </c>
    </row>
    <row r="2336" spans="12:12">
      <c r="L2336" s="50">
        <f>SUM(D2336:F2336)</f>
        <v>0</v>
      </c>
    </row>
    <row r="2337" spans="12:12">
      <c r="L2337" s="49">
        <v>0</v>
      </c>
    </row>
    <row r="2338" spans="12:12">
      <c r="L2338" s="50">
        <f>SUM(D2338:F2338)</f>
        <v>0</v>
      </c>
    </row>
    <row r="2339" spans="12:12">
      <c r="L2339" s="49">
        <v>0</v>
      </c>
    </row>
    <row r="2340" spans="12:12">
      <c r="L2340" s="50">
        <f>SUM(D2340:F2340)</f>
        <v>0</v>
      </c>
    </row>
    <row r="2347" spans="12:12">
      <c r="L2347" s="49">
        <v>0</v>
      </c>
    </row>
    <row r="2348" spans="12:12">
      <c r="L2348" s="50">
        <f>SUM(D2348:F2348)</f>
        <v>0</v>
      </c>
    </row>
    <row r="2349" spans="12:12">
      <c r="L2349" s="49">
        <v>0</v>
      </c>
    </row>
    <row r="2350" spans="12:12">
      <c r="L2350" s="50">
        <f>SUM(D2350:F2350)</f>
        <v>0</v>
      </c>
    </row>
    <row r="2351" spans="12:12">
      <c r="L2351" s="49">
        <v>0</v>
      </c>
    </row>
    <row r="2352" spans="12:12">
      <c r="L2352" s="50">
        <f>SUM(D2352:F2352)</f>
        <v>0</v>
      </c>
    </row>
    <row r="2353" spans="12:12">
      <c r="L2353" s="49">
        <v>0</v>
      </c>
    </row>
    <row r="2354" spans="12:12">
      <c r="L2354" s="50">
        <f>SUM(D2354:F2354)</f>
        <v>0</v>
      </c>
    </row>
    <row r="2361" spans="12:12">
      <c r="L2361" s="49">
        <v>0</v>
      </c>
    </row>
    <row r="2362" spans="12:12">
      <c r="L2362" s="50">
        <f>SUM(D2362:F2362)</f>
        <v>0</v>
      </c>
    </row>
    <row r="2363" spans="12:12">
      <c r="L2363" s="49">
        <v>0</v>
      </c>
    </row>
    <row r="2364" spans="12:12">
      <c r="L2364" s="50">
        <f>SUM(D2364:F2364)</f>
        <v>0</v>
      </c>
    </row>
    <row r="2365" spans="12:12">
      <c r="L2365" s="49">
        <v>0</v>
      </c>
    </row>
    <row r="2366" spans="12:12">
      <c r="L2366" s="50">
        <f>SUM(D2366:F2366)</f>
        <v>0</v>
      </c>
    </row>
    <row r="2367" spans="12:12">
      <c r="L2367" s="49">
        <v>0</v>
      </c>
    </row>
    <row r="2368" spans="12:12">
      <c r="L2368" s="50">
        <f>SUM(D2368:F2368)</f>
        <v>0</v>
      </c>
    </row>
    <row r="2375" spans="12:12">
      <c r="L2375" s="49">
        <v>0</v>
      </c>
    </row>
    <row r="2376" spans="12:12">
      <c r="L2376" s="50">
        <f>SUM(D2376:F2376)</f>
        <v>0</v>
      </c>
    </row>
    <row r="2377" spans="12:12">
      <c r="L2377" s="49">
        <v>0</v>
      </c>
    </row>
    <row r="2378" spans="12:12">
      <c r="L2378" s="50">
        <f>SUM(D2378:F2378)</f>
        <v>0</v>
      </c>
    </row>
    <row r="2379" spans="12:12">
      <c r="L2379" s="49">
        <v>0</v>
      </c>
    </row>
    <row r="2380" spans="12:12">
      <c r="L2380" s="50">
        <f>SUM(D2380:F2380)</f>
        <v>0</v>
      </c>
    </row>
    <row r="2381" spans="12:12">
      <c r="L2381" s="49">
        <v>0</v>
      </c>
    </row>
    <row r="2382" spans="12:12">
      <c r="L2382" s="50">
        <f>SUM(D2382:F2382)</f>
        <v>0</v>
      </c>
    </row>
    <row r="2389" spans="12:12">
      <c r="L2389" s="49">
        <v>0</v>
      </c>
    </row>
    <row r="2390" spans="12:12">
      <c r="L2390" s="50">
        <f>SUM(D2390:F2390)</f>
        <v>0</v>
      </c>
    </row>
    <row r="2391" spans="12:12">
      <c r="L2391" s="49">
        <v>0</v>
      </c>
    </row>
    <row r="2392" spans="12:12">
      <c r="L2392" s="50">
        <f>SUM(D2392:F2392)</f>
        <v>0</v>
      </c>
    </row>
    <row r="2393" spans="12:12">
      <c r="L2393" s="49">
        <v>0</v>
      </c>
    </row>
    <row r="2394" spans="12:12">
      <c r="L2394" s="50">
        <f>SUM(D2394:F2394)</f>
        <v>0</v>
      </c>
    </row>
    <row r="2395" spans="12:12">
      <c r="L2395" s="49">
        <v>0</v>
      </c>
    </row>
    <row r="2396" spans="12:12">
      <c r="L2396" s="50">
        <f>SUM(D2396:F2396)</f>
        <v>0</v>
      </c>
    </row>
    <row r="2403" spans="12:12">
      <c r="L2403" s="49">
        <v>0</v>
      </c>
    </row>
    <row r="2404" spans="12:12">
      <c r="L2404" s="50">
        <f>SUM(D2404:F2404)</f>
        <v>0</v>
      </c>
    </row>
    <row r="2405" spans="12:12">
      <c r="L2405" s="49">
        <v>0</v>
      </c>
    </row>
    <row r="2406" spans="12:12">
      <c r="L2406" s="50">
        <f>SUM(D2406:F2406)</f>
        <v>0</v>
      </c>
    </row>
    <row r="2407" spans="12:12">
      <c r="L2407" s="49">
        <v>0</v>
      </c>
    </row>
    <row r="2408" spans="12:12">
      <c r="L2408" s="50">
        <f>SUM(D2408:F2408)</f>
        <v>0</v>
      </c>
    </row>
    <row r="2409" spans="12:12">
      <c r="L2409" s="49">
        <v>0</v>
      </c>
    </row>
    <row r="2410" spans="12:12">
      <c r="L2410" s="50">
        <f>SUM(D2410:F2410)</f>
        <v>0</v>
      </c>
    </row>
    <row r="2417" spans="12:12">
      <c r="L2417" s="49">
        <v>0</v>
      </c>
    </row>
    <row r="2418" spans="12:12">
      <c r="L2418" s="50">
        <f>SUM(D2418:F2418)</f>
        <v>0</v>
      </c>
    </row>
    <row r="2419" spans="12:12">
      <c r="L2419" s="49">
        <v>0</v>
      </c>
    </row>
    <row r="2420" spans="12:12">
      <c r="L2420" s="50">
        <f>SUM(D2420:F2420)</f>
        <v>0</v>
      </c>
    </row>
    <row r="2421" spans="12:12">
      <c r="L2421" s="49">
        <v>0</v>
      </c>
    </row>
    <row r="2422" spans="12:12">
      <c r="L2422" s="50">
        <f>SUM(D2422:F2422)</f>
        <v>0</v>
      </c>
    </row>
    <row r="2423" spans="12:12">
      <c r="L2423" s="49">
        <v>0</v>
      </c>
    </row>
    <row r="2424" spans="12:12">
      <c r="L2424" s="50">
        <f>SUM(D2424:F2424)</f>
        <v>0</v>
      </c>
    </row>
    <row r="2431" spans="12:12">
      <c r="L2431" s="49">
        <v>0</v>
      </c>
    </row>
    <row r="2432" spans="12:12">
      <c r="L2432" s="50">
        <f>SUM(D2432:F2432)</f>
        <v>0</v>
      </c>
    </row>
    <row r="2433" spans="12:12">
      <c r="L2433" s="49">
        <v>0</v>
      </c>
    </row>
    <row r="2434" spans="12:12">
      <c r="L2434" s="50">
        <f>SUM(D2434:F2434)</f>
        <v>0</v>
      </c>
    </row>
    <row r="2435" spans="12:12">
      <c r="L2435" s="49">
        <v>0</v>
      </c>
    </row>
    <row r="2436" spans="12:12">
      <c r="L2436" s="50">
        <f>SUM(D2436:F2436)</f>
        <v>0</v>
      </c>
    </row>
    <row r="2437" spans="12:12">
      <c r="L2437" s="49">
        <v>0</v>
      </c>
    </row>
    <row r="2438" spans="12:12">
      <c r="L2438" s="50">
        <f>SUM(D2438:F2438)</f>
        <v>0</v>
      </c>
    </row>
    <row r="2445" spans="12:12">
      <c r="L2445" s="49">
        <v>0</v>
      </c>
    </row>
    <row r="2446" spans="12:12">
      <c r="L2446" s="50">
        <f>SUM(D2446:F2446)</f>
        <v>0</v>
      </c>
    </row>
    <row r="2447" spans="12:12">
      <c r="L2447" s="49">
        <v>0</v>
      </c>
    </row>
    <row r="2448" spans="12:12">
      <c r="L2448" s="50">
        <f>SUM(D2448:F2448)</f>
        <v>0</v>
      </c>
    </row>
    <row r="2449" spans="12:12">
      <c r="L2449" s="49">
        <v>0</v>
      </c>
    </row>
    <row r="2450" spans="12:12">
      <c r="L2450" s="50">
        <f>SUM(D2450:F2450)</f>
        <v>0</v>
      </c>
    </row>
    <row r="2451" spans="12:12">
      <c r="L2451" s="49">
        <v>0</v>
      </c>
    </row>
    <row r="2452" spans="12:12">
      <c r="L2452" s="50">
        <f>SUM(D2452:F2452)</f>
        <v>0</v>
      </c>
    </row>
    <row r="2459" spans="12:12">
      <c r="L2459" s="49">
        <v>0</v>
      </c>
    </row>
    <row r="2460" spans="12:12">
      <c r="L2460" s="50">
        <f>SUM(D2460:F2460)</f>
        <v>0</v>
      </c>
    </row>
    <row r="2461" spans="12:12">
      <c r="L2461" s="49">
        <v>0</v>
      </c>
    </row>
    <row r="2462" spans="12:12">
      <c r="L2462" s="50">
        <f>SUM(D2462:F2462)</f>
        <v>0</v>
      </c>
    </row>
    <row r="2463" spans="12:12">
      <c r="L2463" s="49">
        <v>0</v>
      </c>
    </row>
    <row r="2464" spans="12:12">
      <c r="L2464" s="50">
        <f>SUM(D2464:F2464)</f>
        <v>0</v>
      </c>
    </row>
    <row r="2465" spans="12:12">
      <c r="L2465" s="49">
        <v>0</v>
      </c>
    </row>
    <row r="2466" spans="12:12">
      <c r="L2466" s="50">
        <f>SUM(D2466:F2466)</f>
        <v>0</v>
      </c>
    </row>
    <row r="2473" spans="12:12">
      <c r="L2473" s="49">
        <v>0</v>
      </c>
    </row>
    <row r="2474" spans="12:12">
      <c r="L2474" s="50">
        <f>SUM(D2474:F2474)</f>
        <v>0</v>
      </c>
    </row>
    <row r="2475" spans="12:12">
      <c r="L2475" s="49">
        <v>0</v>
      </c>
    </row>
    <row r="2476" spans="12:12">
      <c r="L2476" s="50">
        <f>SUM(D2476:F2476)</f>
        <v>0</v>
      </c>
    </row>
    <row r="2477" spans="12:12">
      <c r="L2477" s="49">
        <v>0</v>
      </c>
    </row>
    <row r="2478" spans="12:12">
      <c r="L2478" s="50">
        <f>SUM(D2478:F2478)</f>
        <v>0</v>
      </c>
    </row>
    <row r="2479" spans="12:12">
      <c r="L2479" s="49">
        <v>0</v>
      </c>
    </row>
    <row r="2480" spans="12:12">
      <c r="L2480" s="50">
        <f>SUM(D2480:F2480)</f>
        <v>0</v>
      </c>
    </row>
    <row r="2487" spans="12:12">
      <c r="L2487" s="49">
        <v>0</v>
      </c>
    </row>
    <row r="2488" spans="12:12">
      <c r="L2488" s="50">
        <f>SUM(D2488:F2488)</f>
        <v>0</v>
      </c>
    </row>
    <row r="2489" spans="12:12">
      <c r="L2489" s="49">
        <v>0</v>
      </c>
    </row>
    <row r="2490" spans="12:12">
      <c r="L2490" s="50">
        <f>SUM(D2490:F2490)</f>
        <v>0</v>
      </c>
    </row>
    <row r="2491" spans="12:12">
      <c r="L2491" s="49">
        <v>0</v>
      </c>
    </row>
    <row r="2492" spans="12:12">
      <c r="L2492" s="50">
        <f>SUM(D2492:F2492)</f>
        <v>0</v>
      </c>
    </row>
    <row r="2493" spans="12:12">
      <c r="L2493" s="49">
        <v>0</v>
      </c>
    </row>
    <row r="2494" spans="12:12">
      <c r="L2494" s="50">
        <f>SUM(D2494:F2494)</f>
        <v>0</v>
      </c>
    </row>
    <row r="2501" spans="12:12">
      <c r="L2501" s="49">
        <v>0</v>
      </c>
    </row>
    <row r="2502" spans="12:12">
      <c r="L2502" s="50">
        <f>SUM(D2502:F2502)</f>
        <v>0</v>
      </c>
    </row>
    <row r="2503" spans="12:12">
      <c r="L2503" s="49">
        <v>0</v>
      </c>
    </row>
    <row r="2504" spans="12:12">
      <c r="L2504" s="50">
        <f>SUM(D2504:F2504)</f>
        <v>0</v>
      </c>
    </row>
    <row r="2505" spans="12:12">
      <c r="L2505" s="49">
        <v>0</v>
      </c>
    </row>
    <row r="2506" spans="12:12">
      <c r="L2506" s="50">
        <f>SUM(D2506:F2506)</f>
        <v>0</v>
      </c>
    </row>
    <row r="2507" spans="12:12">
      <c r="L2507" s="49">
        <v>0</v>
      </c>
    </row>
    <row r="2508" spans="12:12">
      <c r="L2508" s="50">
        <f>SUM(D2508:F2508)</f>
        <v>0</v>
      </c>
    </row>
    <row r="2515" spans="12:12">
      <c r="L2515" s="49">
        <v>0</v>
      </c>
    </row>
    <row r="2516" spans="12:12">
      <c r="L2516" s="50">
        <f>SUM(D2516:F2516)</f>
        <v>0</v>
      </c>
    </row>
    <row r="2517" spans="12:12">
      <c r="L2517" s="49">
        <v>0</v>
      </c>
    </row>
    <row r="2518" spans="12:12">
      <c r="L2518" s="50">
        <f>SUM(D2518:F2518)</f>
        <v>0</v>
      </c>
    </row>
    <row r="2519" spans="12:12">
      <c r="L2519" s="49">
        <v>0</v>
      </c>
    </row>
    <row r="2520" spans="12:12">
      <c r="L2520" s="50">
        <f>SUM(D2520:F2520)</f>
        <v>0</v>
      </c>
    </row>
    <row r="2521" spans="12:12">
      <c r="L2521" s="49">
        <v>0</v>
      </c>
    </row>
    <row r="2522" spans="12:12">
      <c r="L2522" s="50">
        <f>SUM(D2522:F2522)</f>
        <v>0</v>
      </c>
    </row>
    <row r="2529" spans="12:12">
      <c r="L2529" s="49">
        <v>0</v>
      </c>
    </row>
    <row r="2530" spans="12:12">
      <c r="L2530" s="50">
        <f>SUM(D2530:F2530)</f>
        <v>0</v>
      </c>
    </row>
    <row r="2531" spans="12:12">
      <c r="L2531" s="49">
        <v>0</v>
      </c>
    </row>
    <row r="2532" spans="12:12">
      <c r="L2532" s="50">
        <f>SUM(D2532:F2532)</f>
        <v>0</v>
      </c>
    </row>
    <row r="2533" spans="12:12">
      <c r="L2533" s="49">
        <v>0</v>
      </c>
    </row>
    <row r="2534" spans="12:12">
      <c r="L2534" s="50">
        <f>SUM(D2534:F2534)</f>
        <v>0</v>
      </c>
    </row>
    <row r="2535" spans="12:12">
      <c r="L2535" s="49">
        <v>0</v>
      </c>
    </row>
    <row r="2536" spans="12:12">
      <c r="L2536" s="50">
        <f>SUM(D2536:F2536)</f>
        <v>0</v>
      </c>
    </row>
    <row r="2543" spans="12:12">
      <c r="L2543" s="49">
        <v>0</v>
      </c>
    </row>
    <row r="2544" spans="12:12">
      <c r="L2544" s="50">
        <f>SUM(D2544:F2544)</f>
        <v>0</v>
      </c>
    </row>
    <row r="2545" spans="12:12">
      <c r="L2545" s="49">
        <v>0</v>
      </c>
    </row>
    <row r="2546" spans="12:12">
      <c r="L2546" s="50">
        <f>SUM(D2546:F2546)</f>
        <v>0</v>
      </c>
    </row>
    <row r="2547" spans="12:12">
      <c r="L2547" s="49">
        <v>0</v>
      </c>
    </row>
    <row r="2548" spans="12:12">
      <c r="L2548" s="50">
        <f>SUM(D2548:F2548)</f>
        <v>0</v>
      </c>
    </row>
    <row r="2549" spans="12:12">
      <c r="L2549" s="49">
        <v>0</v>
      </c>
    </row>
    <row r="2550" spans="12:12">
      <c r="L2550" s="50">
        <f>SUM(D2550:F2550)</f>
        <v>0</v>
      </c>
    </row>
    <row r="2557" spans="12:12">
      <c r="L2557" s="49">
        <v>0</v>
      </c>
    </row>
    <row r="2558" spans="12:12">
      <c r="L2558" s="50">
        <f>SUM(D2558:F2558)</f>
        <v>0</v>
      </c>
    </row>
    <row r="2559" spans="12:12">
      <c r="L2559" s="49">
        <v>0</v>
      </c>
    </row>
    <row r="2560" spans="12:12">
      <c r="L2560" s="50">
        <f>SUM(D2560:F2560)</f>
        <v>0</v>
      </c>
    </row>
    <row r="2561" spans="12:12">
      <c r="L2561" s="49">
        <v>0</v>
      </c>
    </row>
    <row r="2562" spans="12:12">
      <c r="L2562" s="50">
        <f>SUM(D2562:F2562)</f>
        <v>0</v>
      </c>
    </row>
    <row r="2563" spans="12:12">
      <c r="L2563" s="49">
        <v>0</v>
      </c>
    </row>
    <row r="2564" spans="12:12">
      <c r="L2564" s="50">
        <f>SUM(D2564:F2564)</f>
        <v>0</v>
      </c>
    </row>
    <row r="2571" spans="12:12">
      <c r="L2571" s="49">
        <v>0</v>
      </c>
    </row>
    <row r="2572" spans="12:12">
      <c r="L2572" s="50">
        <f>SUM(D2572:F2572)</f>
        <v>0</v>
      </c>
    </row>
    <row r="2573" spans="12:12">
      <c r="L2573" s="49">
        <v>0</v>
      </c>
    </row>
    <row r="2574" spans="12:12">
      <c r="L2574" s="50">
        <f>SUM(D2574:F2574)</f>
        <v>0</v>
      </c>
    </row>
    <row r="2575" spans="12:12">
      <c r="L2575" s="49">
        <v>0</v>
      </c>
    </row>
    <row r="2576" spans="12:12">
      <c r="L2576" s="50">
        <f>SUM(D2576:F2576)</f>
        <v>0</v>
      </c>
    </row>
    <row r="2577" spans="12:12">
      <c r="L2577" s="49">
        <v>0</v>
      </c>
    </row>
    <row r="2578" spans="12:12">
      <c r="L2578" s="50">
        <f>SUM(D2578:F2578)</f>
        <v>0</v>
      </c>
    </row>
    <row r="2585" spans="12:12">
      <c r="L2585" s="49">
        <v>0</v>
      </c>
    </row>
    <row r="2586" spans="12:12">
      <c r="L2586" s="50">
        <f>SUM(D2586:F2586)</f>
        <v>0</v>
      </c>
    </row>
    <row r="2587" spans="12:12">
      <c r="L2587" s="49">
        <v>0</v>
      </c>
    </row>
    <row r="2588" spans="12:12">
      <c r="L2588" s="50">
        <f>SUM(D2588:F2588)</f>
        <v>0</v>
      </c>
    </row>
    <row r="2589" spans="12:12">
      <c r="L2589" s="49">
        <v>0</v>
      </c>
    </row>
    <row r="2590" spans="12:12">
      <c r="L2590" s="50">
        <f>SUM(D2590:F2590)</f>
        <v>0</v>
      </c>
    </row>
    <row r="2591" spans="12:12">
      <c r="L2591" s="49">
        <v>0</v>
      </c>
    </row>
    <row r="2592" spans="12:12">
      <c r="L2592" s="50">
        <f>SUM(D2592:F2592)</f>
        <v>0</v>
      </c>
    </row>
    <row r="2599" spans="12:12">
      <c r="L2599" s="49">
        <v>0</v>
      </c>
    </row>
    <row r="2600" spans="12:12">
      <c r="L2600" s="50">
        <f>SUM(D2600:F2600)</f>
        <v>0</v>
      </c>
    </row>
    <row r="2601" spans="12:12">
      <c r="L2601" s="49">
        <v>0</v>
      </c>
    </row>
    <row r="2602" spans="12:12">
      <c r="L2602" s="50">
        <f>SUM(D2602:F2602)</f>
        <v>0</v>
      </c>
    </row>
    <row r="2603" spans="12:12">
      <c r="L2603" s="49">
        <v>0</v>
      </c>
    </row>
    <row r="2604" spans="12:12">
      <c r="L2604" s="50">
        <f>SUM(D2604:F2604)</f>
        <v>0</v>
      </c>
    </row>
    <row r="2605" spans="12:12">
      <c r="L2605" s="49">
        <v>0</v>
      </c>
    </row>
    <row r="2606" spans="12:12">
      <c r="L2606" s="50">
        <f>SUM(D2606:F2606)</f>
        <v>0</v>
      </c>
    </row>
    <row r="2613" spans="12:12">
      <c r="L2613" s="49">
        <v>0</v>
      </c>
    </row>
    <row r="2614" spans="12:12">
      <c r="L2614" s="50">
        <f>SUM(D2614:F2614)</f>
        <v>0</v>
      </c>
    </row>
    <row r="2615" spans="12:12">
      <c r="L2615" s="49">
        <v>0</v>
      </c>
    </row>
    <row r="2616" spans="12:12">
      <c r="L2616" s="50">
        <f>SUM(D2616:F2616)</f>
        <v>0</v>
      </c>
    </row>
    <row r="2617" spans="12:12">
      <c r="L2617" s="49">
        <v>0</v>
      </c>
    </row>
    <row r="2618" spans="12:12">
      <c r="L2618" s="50">
        <f>SUM(D2618:F2618)</f>
        <v>0</v>
      </c>
    </row>
    <row r="2619" spans="12:12">
      <c r="L2619" s="49">
        <v>0</v>
      </c>
    </row>
    <row r="2620" spans="12:12">
      <c r="L2620" s="50">
        <f>SUM(D2620:F2620)</f>
        <v>0</v>
      </c>
    </row>
    <row r="2627" spans="12:12">
      <c r="L2627" s="49">
        <v>0</v>
      </c>
    </row>
    <row r="2628" spans="12:12">
      <c r="L2628" s="50">
        <f>SUM(D2628:F2628)</f>
        <v>0</v>
      </c>
    </row>
    <row r="2629" spans="12:12">
      <c r="L2629" s="49">
        <v>0</v>
      </c>
    </row>
    <row r="2630" spans="12:12">
      <c r="L2630" s="50">
        <f>SUM(D2630:F2630)</f>
        <v>0</v>
      </c>
    </row>
    <row r="2631" spans="12:12">
      <c r="L2631" s="49">
        <v>0</v>
      </c>
    </row>
    <row r="2632" spans="12:12">
      <c r="L2632" s="50">
        <f>SUM(D2632:F2632)</f>
        <v>0</v>
      </c>
    </row>
    <row r="2633" spans="12:12">
      <c r="L2633" s="49">
        <v>0</v>
      </c>
    </row>
    <row r="2634" spans="12:12">
      <c r="L2634" s="50">
        <f>SUM(D2634:F2634)</f>
        <v>0</v>
      </c>
    </row>
    <row r="2641" spans="12:12">
      <c r="L2641" s="49">
        <v>0</v>
      </c>
    </row>
    <row r="2642" spans="12:12">
      <c r="L2642" s="50">
        <f>SUM(D2642:F2642)</f>
        <v>0</v>
      </c>
    </row>
    <row r="2643" spans="12:12">
      <c r="L2643" s="49">
        <v>0</v>
      </c>
    </row>
    <row r="2644" spans="12:12">
      <c r="L2644" s="50">
        <f>SUM(D2644:F2644)</f>
        <v>0</v>
      </c>
    </row>
    <row r="2645" spans="12:12">
      <c r="L2645" s="49">
        <v>0</v>
      </c>
    </row>
    <row r="2646" spans="12:12">
      <c r="L2646" s="50">
        <f>SUM(D2646:F2646)</f>
        <v>0</v>
      </c>
    </row>
    <row r="2647" spans="12:12">
      <c r="L2647" s="49">
        <v>0</v>
      </c>
    </row>
    <row r="2648" spans="12:12">
      <c r="L2648" s="50">
        <f>SUM(D2648:F2648)</f>
        <v>0</v>
      </c>
    </row>
    <row r="2655" spans="12:12">
      <c r="L2655" s="49">
        <v>0</v>
      </c>
    </row>
    <row r="2656" spans="12:12">
      <c r="L2656" s="50">
        <f>SUM(D2656:F2656)</f>
        <v>0</v>
      </c>
    </row>
    <row r="2657" spans="12:12">
      <c r="L2657" s="49">
        <v>0</v>
      </c>
    </row>
    <row r="2658" spans="12:12">
      <c r="L2658" s="50">
        <f>SUM(D2658:F2658)</f>
        <v>0</v>
      </c>
    </row>
    <row r="2659" spans="12:12">
      <c r="L2659" s="49">
        <v>0</v>
      </c>
    </row>
    <row r="2660" spans="12:12">
      <c r="L2660" s="50">
        <f>SUM(D2660:F2660)</f>
        <v>0</v>
      </c>
    </row>
    <row r="2661" spans="12:12">
      <c r="L2661" s="49">
        <v>0</v>
      </c>
    </row>
    <row r="2662" spans="12:12">
      <c r="L2662" s="50">
        <f>SUM(D2662:F2662)</f>
        <v>0</v>
      </c>
    </row>
    <row r="2669" spans="12:12">
      <c r="L2669" s="49">
        <v>0</v>
      </c>
    </row>
    <row r="2670" spans="12:12">
      <c r="L2670" s="50">
        <f>SUM(D2670:F2670)</f>
        <v>0</v>
      </c>
    </row>
    <row r="2671" spans="12:12">
      <c r="L2671" s="49">
        <v>0</v>
      </c>
    </row>
    <row r="2672" spans="12:12">
      <c r="L2672" s="50">
        <f>SUM(D2672:F2672)</f>
        <v>0</v>
      </c>
    </row>
    <row r="2673" spans="12:12">
      <c r="L2673" s="49">
        <v>0</v>
      </c>
    </row>
    <row r="2674" spans="12:12">
      <c r="L2674" s="50">
        <f>SUM(D2674:F2674)</f>
        <v>0</v>
      </c>
    </row>
    <row r="2675" spans="12:12">
      <c r="L2675" s="49">
        <v>0</v>
      </c>
    </row>
    <row r="2676" spans="12:12">
      <c r="L2676" s="50">
        <f>SUM(D2676:F2676)</f>
        <v>0</v>
      </c>
    </row>
    <row r="2683" spans="12:12">
      <c r="L2683" s="49">
        <v>0</v>
      </c>
    </row>
    <row r="2684" spans="12:12">
      <c r="L2684" s="50">
        <f>SUM(D2684:F2684)</f>
        <v>0</v>
      </c>
    </row>
    <row r="2685" spans="12:12">
      <c r="L2685" s="49">
        <v>0</v>
      </c>
    </row>
    <row r="2686" spans="12:12">
      <c r="L2686" s="50">
        <f>SUM(D2686:F2686)</f>
        <v>0</v>
      </c>
    </row>
    <row r="2687" spans="12:12">
      <c r="L2687" s="49">
        <v>0</v>
      </c>
    </row>
    <row r="2688" spans="12:12">
      <c r="L2688" s="50">
        <f>SUM(D2688:F2688)</f>
        <v>0</v>
      </c>
    </row>
    <row r="2689" spans="12:12">
      <c r="L2689" s="49">
        <v>0</v>
      </c>
    </row>
    <row r="2690" spans="12:12">
      <c r="L2690" s="50">
        <f>SUM(D2690:F2690)</f>
        <v>0</v>
      </c>
    </row>
    <row r="2697" spans="12:12">
      <c r="L2697" s="49">
        <v>0</v>
      </c>
    </row>
    <row r="2698" spans="12:12">
      <c r="L2698" s="50">
        <f>SUM(D2698:F2698)</f>
        <v>0</v>
      </c>
    </row>
    <row r="2699" spans="12:12">
      <c r="L2699" s="49">
        <v>0</v>
      </c>
    </row>
    <row r="2700" spans="12:12">
      <c r="L2700" s="50">
        <f>SUM(D2700:F2700)</f>
        <v>0</v>
      </c>
    </row>
    <row r="2701" spans="12:12">
      <c r="L2701" s="49">
        <v>0</v>
      </c>
    </row>
    <row r="2702" spans="12:12">
      <c r="L2702" s="50">
        <f>SUM(D2702:F2702)</f>
        <v>0</v>
      </c>
    </row>
    <row r="2703" spans="12:12">
      <c r="L2703" s="49">
        <v>0</v>
      </c>
    </row>
    <row r="2704" spans="12:12">
      <c r="L2704" s="50">
        <f>SUM(D2704:F2704)</f>
        <v>0</v>
      </c>
    </row>
    <row r="2711" spans="12:12">
      <c r="L2711" s="49">
        <v>0</v>
      </c>
    </row>
    <row r="2712" spans="12:12">
      <c r="L2712" s="50">
        <f>SUM(D2712:F2712)</f>
        <v>0</v>
      </c>
    </row>
    <row r="2713" spans="12:12">
      <c r="L2713" s="49">
        <v>0</v>
      </c>
    </row>
    <row r="2714" spans="12:12">
      <c r="L2714" s="50">
        <f>SUM(D2714:F2714)</f>
        <v>0</v>
      </c>
    </row>
    <row r="2715" spans="12:12">
      <c r="L2715" s="49">
        <v>0</v>
      </c>
    </row>
    <row r="2716" spans="12:12">
      <c r="L2716" s="50">
        <f>SUM(D2716:F2716)</f>
        <v>0</v>
      </c>
    </row>
    <row r="2717" spans="12:12">
      <c r="L2717" s="49">
        <v>0</v>
      </c>
    </row>
    <row r="2718" spans="12:12">
      <c r="L2718" s="50">
        <f>SUM(D2718:F2718)</f>
        <v>0</v>
      </c>
    </row>
    <row r="2725" spans="12:12">
      <c r="L2725" s="49">
        <v>0</v>
      </c>
    </row>
    <row r="2726" spans="12:12">
      <c r="L2726" s="50">
        <f>SUM(D2726:F2726)</f>
        <v>0</v>
      </c>
    </row>
    <row r="2727" spans="12:12">
      <c r="L2727" s="49">
        <v>0</v>
      </c>
    </row>
    <row r="2728" spans="12:12">
      <c r="L2728" s="50">
        <f>SUM(D2728:F2728)</f>
        <v>0</v>
      </c>
    </row>
    <row r="2729" spans="12:12">
      <c r="L2729" s="49">
        <v>0</v>
      </c>
    </row>
    <row r="2730" spans="12:12">
      <c r="L2730" s="50">
        <f>SUM(D2730:F2730)</f>
        <v>0</v>
      </c>
    </row>
    <row r="2731" spans="12:12">
      <c r="L2731" s="49">
        <v>0</v>
      </c>
    </row>
    <row r="2732" spans="12:12">
      <c r="L2732" s="50">
        <f>SUM(D2732:F2732)</f>
        <v>0</v>
      </c>
    </row>
    <row r="2739" spans="12:12">
      <c r="L2739" s="49">
        <v>0</v>
      </c>
    </row>
    <row r="2740" spans="12:12">
      <c r="L2740" s="50">
        <f>SUM(D2740:F2740)</f>
        <v>0</v>
      </c>
    </row>
    <row r="2741" spans="12:12">
      <c r="L2741" s="49">
        <v>0</v>
      </c>
    </row>
    <row r="2742" spans="12:12">
      <c r="L2742" s="50">
        <f>SUM(D2742:F2742)</f>
        <v>0</v>
      </c>
    </row>
    <row r="2743" spans="12:12">
      <c r="L2743" s="49">
        <v>0</v>
      </c>
    </row>
    <row r="2744" spans="12:12">
      <c r="L2744" s="50">
        <f>SUM(D2744:F2744)</f>
        <v>0</v>
      </c>
    </row>
    <row r="2745" spans="12:12">
      <c r="L2745" s="49">
        <v>0</v>
      </c>
    </row>
    <row r="2746" spans="12:12">
      <c r="L2746" s="50">
        <f>SUM(D2746:F2746)</f>
        <v>0</v>
      </c>
    </row>
    <row r="2753" spans="12:12">
      <c r="L2753" s="49">
        <v>0</v>
      </c>
    </row>
    <row r="2754" spans="12:12">
      <c r="L2754" s="50">
        <f>SUM(D2754:F2754)</f>
        <v>0</v>
      </c>
    </row>
    <row r="2755" spans="12:12">
      <c r="L2755" s="49">
        <v>0</v>
      </c>
    </row>
    <row r="2756" spans="12:12">
      <c r="L2756" s="50">
        <f>SUM(D2756:F2756)</f>
        <v>0</v>
      </c>
    </row>
    <row r="2757" spans="12:12">
      <c r="L2757" s="49">
        <v>0</v>
      </c>
    </row>
    <row r="2758" spans="12:12">
      <c r="L2758" s="50">
        <f>SUM(D2758:F2758)</f>
        <v>0</v>
      </c>
    </row>
    <row r="2759" spans="12:12">
      <c r="L2759" s="49">
        <v>0</v>
      </c>
    </row>
    <row r="2760" spans="12:12">
      <c r="L2760" s="50">
        <f>SUM(D2760:F2760)</f>
        <v>0</v>
      </c>
    </row>
    <row r="2767" spans="12:12">
      <c r="L2767" s="49">
        <v>0</v>
      </c>
    </row>
    <row r="2768" spans="12:12">
      <c r="L2768" s="50">
        <f>SUM(D2768:F2768)</f>
        <v>0</v>
      </c>
    </row>
    <row r="2769" spans="12:12">
      <c r="L2769" s="49">
        <v>0</v>
      </c>
    </row>
    <row r="2770" spans="12:12">
      <c r="L2770" s="50">
        <f>SUM(D2770:F2770)</f>
        <v>0</v>
      </c>
    </row>
    <row r="2771" spans="12:12">
      <c r="L2771" s="49">
        <v>0</v>
      </c>
    </row>
    <row r="2772" spans="12:12">
      <c r="L2772" s="50">
        <f>SUM(D2772:F2772)</f>
        <v>0</v>
      </c>
    </row>
    <row r="2773" spans="12:12">
      <c r="L2773" s="49">
        <v>0</v>
      </c>
    </row>
    <row r="2774" spans="12:12">
      <c r="L2774" s="50">
        <f>SUM(D2774:F2774)</f>
        <v>0</v>
      </c>
    </row>
    <row r="2781" spans="12:12">
      <c r="L2781" s="49">
        <v>0</v>
      </c>
    </row>
    <row r="2782" spans="12:12">
      <c r="L2782" s="50">
        <f>SUM(D2782:F2782)</f>
        <v>0</v>
      </c>
    </row>
    <row r="2783" spans="12:12">
      <c r="L2783" s="49">
        <v>0</v>
      </c>
    </row>
    <row r="2784" spans="12:12">
      <c r="L2784" s="50">
        <f>SUM(D2784:F2784)</f>
        <v>0</v>
      </c>
    </row>
    <row r="2785" spans="12:12">
      <c r="L2785" s="49">
        <v>0</v>
      </c>
    </row>
    <row r="2786" spans="12:12">
      <c r="L2786" s="50">
        <f>SUM(D2786:F2786)</f>
        <v>0</v>
      </c>
    </row>
    <row r="2787" spans="12:12">
      <c r="L2787" s="49">
        <v>0</v>
      </c>
    </row>
    <row r="2788" spans="12:12">
      <c r="L2788" s="50">
        <f>SUM(D2788:F2788)</f>
        <v>0</v>
      </c>
    </row>
    <row r="2795" spans="12:12">
      <c r="L2795" s="49">
        <v>0</v>
      </c>
    </row>
    <row r="2796" spans="12:12">
      <c r="L2796" s="50">
        <f>SUM(D2796:F2796)</f>
        <v>0</v>
      </c>
    </row>
    <row r="2797" spans="12:12">
      <c r="L2797" s="49">
        <v>0</v>
      </c>
    </row>
    <row r="2798" spans="12:12">
      <c r="L2798" s="50">
        <f>SUM(D2798:F2798)</f>
        <v>0</v>
      </c>
    </row>
    <row r="2799" spans="12:12">
      <c r="L2799" s="49">
        <v>0</v>
      </c>
    </row>
    <row r="2800" spans="12:12">
      <c r="L2800" s="50">
        <f>SUM(D2800:F2800)</f>
        <v>0</v>
      </c>
    </row>
    <row r="2801" spans="12:12">
      <c r="L2801" s="49">
        <v>0</v>
      </c>
    </row>
    <row r="2802" spans="12:12">
      <c r="L2802" s="50">
        <f>SUM(D2802:F2802)</f>
        <v>0</v>
      </c>
    </row>
    <row r="2809" spans="12:12">
      <c r="L2809" s="49">
        <v>0</v>
      </c>
    </row>
    <row r="2810" spans="12:12">
      <c r="L2810" s="50">
        <f>SUM(D2810:F2810)</f>
        <v>0</v>
      </c>
    </row>
    <row r="2811" spans="12:12">
      <c r="L2811" s="49">
        <v>0</v>
      </c>
    </row>
    <row r="2812" spans="12:12">
      <c r="L2812" s="50">
        <f>SUM(D2812:F2812)</f>
        <v>0</v>
      </c>
    </row>
    <row r="2813" spans="12:12">
      <c r="L2813" s="49">
        <v>0</v>
      </c>
    </row>
    <row r="2814" spans="12:12">
      <c r="L2814" s="50">
        <f>SUM(D2814:F2814)</f>
        <v>0</v>
      </c>
    </row>
    <row r="2815" spans="12:12">
      <c r="L2815" s="49">
        <v>0</v>
      </c>
    </row>
    <row r="2816" spans="12:12">
      <c r="L2816" s="50">
        <f>SUM(D2816:F2816)</f>
        <v>0</v>
      </c>
    </row>
    <row r="2819" spans="12:12">
      <c r="L2819" s="47"/>
    </row>
    <row r="2820" spans="12:12">
      <c r="L2820" s="47"/>
    </row>
    <row r="2821" spans="12:12">
      <c r="L2821" s="47"/>
    </row>
    <row r="2822" spans="12:12">
      <c r="L2822" s="47"/>
    </row>
    <row r="2823" spans="12:12">
      <c r="L2823" s="49">
        <v>0</v>
      </c>
    </row>
    <row r="2824" spans="12:12">
      <c r="L2824" s="50">
        <f>SUM(D2824:F2824)</f>
        <v>0</v>
      </c>
    </row>
    <row r="2825" spans="12:12">
      <c r="L2825" s="49">
        <v>0</v>
      </c>
    </row>
    <row r="2826" spans="12:12">
      <c r="L2826" s="50">
        <f>SUM(D2826:F2826)</f>
        <v>0</v>
      </c>
    </row>
    <row r="2827" spans="12:12">
      <c r="L2827" s="49">
        <v>0</v>
      </c>
    </row>
    <row r="2828" spans="12:12">
      <c r="L2828" s="50">
        <f>SUM(D2828:F2828)</f>
        <v>0</v>
      </c>
    </row>
    <row r="2829" spans="12:12">
      <c r="L2829" s="49">
        <v>0</v>
      </c>
    </row>
    <row r="2830" spans="12:12">
      <c r="L2830" s="50">
        <f>SUM(D2830:F2830)</f>
        <v>0</v>
      </c>
    </row>
    <row r="2831" spans="12:12">
      <c r="L2831" s="48"/>
    </row>
    <row r="2837" spans="12:12">
      <c r="L2837" s="49">
        <v>0</v>
      </c>
    </row>
    <row r="2838" spans="12:12">
      <c r="L2838" s="50">
        <f>SUM(D2838:F2838)</f>
        <v>0</v>
      </c>
    </row>
    <row r="2839" spans="12:12">
      <c r="L2839" s="49">
        <v>0</v>
      </c>
    </row>
    <row r="2840" spans="12:12">
      <c r="L2840" s="50">
        <f>SUM(D2840:F2840)</f>
        <v>0</v>
      </c>
    </row>
    <row r="2841" spans="12:12">
      <c r="L2841" s="49">
        <v>0</v>
      </c>
    </row>
    <row r="2842" spans="12:12">
      <c r="L2842" s="50">
        <f>SUM(D2842:F2842)</f>
        <v>0</v>
      </c>
    </row>
    <row r="2843" spans="12:12">
      <c r="L2843" s="49">
        <v>0</v>
      </c>
    </row>
    <row r="2844" spans="12:12">
      <c r="L2844" s="50">
        <f>SUM(D2844:F2844)</f>
        <v>0</v>
      </c>
    </row>
    <row r="2851" spans="12:12">
      <c r="L2851" s="49">
        <v>0</v>
      </c>
    </row>
    <row r="2852" spans="12:12">
      <c r="L2852" s="50">
        <f>SUM(D2852:F2852)</f>
        <v>0</v>
      </c>
    </row>
    <row r="2853" spans="12:12">
      <c r="L2853" s="49">
        <v>0</v>
      </c>
    </row>
    <row r="2854" spans="12:12">
      <c r="L2854" s="50">
        <f>SUM(D2854:F2854)</f>
        <v>0</v>
      </c>
    </row>
    <row r="2855" spans="12:12">
      <c r="L2855" s="49">
        <v>0</v>
      </c>
    </row>
    <row r="2856" spans="12:12">
      <c r="L2856" s="50">
        <f>SUM(D2856:F2856)</f>
        <v>0</v>
      </c>
    </row>
    <row r="2857" spans="12:12">
      <c r="L2857" s="49">
        <v>0</v>
      </c>
    </row>
    <row r="2858" spans="12:12">
      <c r="L2858" s="50">
        <f>SUM(D2858:F2858)</f>
        <v>0</v>
      </c>
    </row>
    <row r="2865" spans="12:12">
      <c r="L2865" s="49">
        <v>0</v>
      </c>
    </row>
    <row r="2866" spans="12:12">
      <c r="L2866" s="50">
        <f>SUM(D2866:F2866)</f>
        <v>0</v>
      </c>
    </row>
    <row r="2867" spans="12:12">
      <c r="L2867" s="49">
        <v>0</v>
      </c>
    </row>
    <row r="2868" spans="12:12">
      <c r="L2868" s="50">
        <f>SUM(D2868:F2868)</f>
        <v>0</v>
      </c>
    </row>
    <row r="2869" spans="12:12">
      <c r="L2869" s="49">
        <v>0</v>
      </c>
    </row>
    <row r="2870" spans="12:12">
      <c r="L2870" s="50">
        <f>SUM(D2870:F2870)</f>
        <v>0</v>
      </c>
    </row>
    <row r="2871" spans="12:12">
      <c r="L2871" s="49">
        <v>0</v>
      </c>
    </row>
    <row r="2872" spans="12:12">
      <c r="L2872" s="50">
        <f>SUM(D2872:F2872)</f>
        <v>0</v>
      </c>
    </row>
    <row r="2879" spans="12:12">
      <c r="L2879" s="49">
        <v>0</v>
      </c>
    </row>
    <row r="2880" spans="12:12">
      <c r="L2880" s="50">
        <f>SUM(D2880:F2880)</f>
        <v>0</v>
      </c>
    </row>
    <row r="2881" spans="12:12">
      <c r="L2881" s="49">
        <v>0</v>
      </c>
    </row>
    <row r="2882" spans="12:12">
      <c r="L2882" s="50">
        <f>SUM(D2882:F2882)</f>
        <v>0</v>
      </c>
    </row>
    <row r="2883" spans="12:12">
      <c r="L2883" s="49">
        <v>0</v>
      </c>
    </row>
    <row r="2884" spans="12:12">
      <c r="L2884" s="50">
        <f>SUM(D2884:F2884)</f>
        <v>0</v>
      </c>
    </row>
    <row r="2885" spans="12:12">
      <c r="L2885" s="49">
        <v>0</v>
      </c>
    </row>
    <row r="2886" spans="12:12">
      <c r="L2886" s="50">
        <f>SUM(D2886:F2886)</f>
        <v>0</v>
      </c>
    </row>
    <row r="2893" spans="12:12">
      <c r="L2893" s="49">
        <v>0</v>
      </c>
    </row>
    <row r="2894" spans="12:12">
      <c r="L2894" s="50">
        <f>SUM(D2894:F2894)</f>
        <v>0</v>
      </c>
    </row>
    <row r="2895" spans="12:12">
      <c r="L2895" s="49">
        <v>0</v>
      </c>
    </row>
    <row r="2896" spans="12:12">
      <c r="L2896" s="50">
        <f>SUM(D2896:F2896)</f>
        <v>0</v>
      </c>
    </row>
    <row r="2897" spans="12:12">
      <c r="L2897" s="49">
        <v>0</v>
      </c>
    </row>
    <row r="2898" spans="12:12">
      <c r="L2898" s="50">
        <f>SUM(D2898:F2898)</f>
        <v>0</v>
      </c>
    </row>
    <row r="2899" spans="12:12">
      <c r="L2899" s="49">
        <v>0</v>
      </c>
    </row>
    <row r="2900" spans="12:12">
      <c r="L2900" s="50">
        <f>SUM(D2900:F2900)</f>
        <v>0</v>
      </c>
    </row>
    <row r="2907" spans="12:12">
      <c r="L2907" s="49">
        <v>0</v>
      </c>
    </row>
    <row r="2908" spans="12:12">
      <c r="L2908" s="50">
        <f>SUM(D2908:F2908)</f>
        <v>0</v>
      </c>
    </row>
    <row r="2909" spans="12:12">
      <c r="L2909" s="49">
        <v>0</v>
      </c>
    </row>
    <row r="2910" spans="12:12">
      <c r="L2910" s="50">
        <f>SUM(D2910:F2910)</f>
        <v>0</v>
      </c>
    </row>
    <row r="2911" spans="12:12">
      <c r="L2911" s="49">
        <v>0</v>
      </c>
    </row>
    <row r="2912" spans="12:12">
      <c r="L2912" s="50">
        <f>SUM(D2912:F2912)</f>
        <v>0</v>
      </c>
    </row>
    <row r="2913" spans="12:12">
      <c r="L2913" s="49">
        <v>0</v>
      </c>
    </row>
    <row r="2914" spans="12:12">
      <c r="L2914" s="50">
        <f>SUM(D2914:F2914)</f>
        <v>0</v>
      </c>
    </row>
    <row r="2921" spans="12:12">
      <c r="L2921" s="49">
        <v>0</v>
      </c>
    </row>
    <row r="2922" spans="12:12">
      <c r="L2922" s="50">
        <f>SUM(D2922:F2922)</f>
        <v>0</v>
      </c>
    </row>
    <row r="2923" spans="12:12">
      <c r="L2923" s="49">
        <v>0</v>
      </c>
    </row>
    <row r="2924" spans="12:12">
      <c r="L2924" s="50">
        <f>SUM(D2924:F2924)</f>
        <v>0</v>
      </c>
    </row>
    <row r="2925" spans="12:12">
      <c r="L2925" s="49">
        <v>0</v>
      </c>
    </row>
    <row r="2926" spans="12:12">
      <c r="L2926" s="50">
        <f>SUM(D2926:F2926)</f>
        <v>0</v>
      </c>
    </row>
    <row r="2927" spans="12:12">
      <c r="L2927" s="49">
        <v>0</v>
      </c>
    </row>
    <row r="2928" spans="12:12">
      <c r="L2928" s="50">
        <f>SUM(D2928:F2928)</f>
        <v>0</v>
      </c>
    </row>
    <row r="2935" spans="12:12">
      <c r="L2935" s="49">
        <v>0</v>
      </c>
    </row>
    <row r="2936" spans="12:12">
      <c r="L2936" s="50">
        <f>SUM(D2936:F2936)</f>
        <v>0</v>
      </c>
    </row>
    <row r="2937" spans="12:12">
      <c r="L2937" s="49">
        <v>0</v>
      </c>
    </row>
    <row r="2938" spans="12:12">
      <c r="L2938" s="50">
        <f>SUM(D2938:F2938)</f>
        <v>0</v>
      </c>
    </row>
    <row r="2939" spans="12:12">
      <c r="L2939" s="49">
        <v>0</v>
      </c>
    </row>
    <row r="2940" spans="12:12">
      <c r="L2940" s="50">
        <f>SUM(D2940:F2940)</f>
        <v>0</v>
      </c>
    </row>
    <row r="2941" spans="12:12">
      <c r="L2941" s="49">
        <v>0</v>
      </c>
    </row>
    <row r="2942" spans="12:12">
      <c r="L2942" s="50">
        <f>SUM(D2942:F2942)</f>
        <v>0</v>
      </c>
    </row>
    <row r="2949" spans="12:12">
      <c r="L2949" s="49">
        <v>0</v>
      </c>
    </row>
    <row r="2950" spans="12:12">
      <c r="L2950" s="50">
        <f>SUM(D2950:F2950)</f>
        <v>0</v>
      </c>
    </row>
    <row r="2951" spans="12:12">
      <c r="L2951" s="49">
        <v>0</v>
      </c>
    </row>
    <row r="2952" spans="12:12">
      <c r="L2952" s="50">
        <f>SUM(D2952:F2952)</f>
        <v>0</v>
      </c>
    </row>
    <row r="2953" spans="12:12">
      <c r="L2953" s="49">
        <v>0</v>
      </c>
    </row>
    <row r="2954" spans="12:12">
      <c r="L2954" s="50">
        <f>SUM(D2954:F2954)</f>
        <v>0</v>
      </c>
    </row>
    <row r="2955" spans="12:12">
      <c r="L2955" s="49">
        <v>0</v>
      </c>
    </row>
    <row r="2956" spans="12:12">
      <c r="L2956" s="50">
        <f>SUM(D2956:F2956)</f>
        <v>0</v>
      </c>
    </row>
    <row r="2963" spans="12:12">
      <c r="L2963" s="49">
        <v>0</v>
      </c>
    </row>
    <row r="2964" spans="12:12">
      <c r="L2964" s="50">
        <f>SUM(D2964:F2964)</f>
        <v>0</v>
      </c>
    </row>
    <row r="2965" spans="12:12">
      <c r="L2965" s="49">
        <v>0</v>
      </c>
    </row>
    <row r="2966" spans="12:12">
      <c r="L2966" s="50">
        <f>SUM(D2966:F2966)</f>
        <v>0</v>
      </c>
    </row>
    <row r="2967" spans="12:12">
      <c r="L2967" s="49">
        <v>0</v>
      </c>
    </row>
    <row r="2968" spans="12:12">
      <c r="L2968" s="50">
        <f>SUM(D2968:F2968)</f>
        <v>0</v>
      </c>
    </row>
    <row r="2969" spans="12:12">
      <c r="L2969" s="49">
        <v>0</v>
      </c>
    </row>
    <row r="2970" spans="12:12">
      <c r="L2970" s="50">
        <f>SUM(D2970:F2970)</f>
        <v>0</v>
      </c>
    </row>
    <row r="2977" spans="12:12">
      <c r="L2977" s="49">
        <v>0</v>
      </c>
    </row>
    <row r="2978" spans="12:12">
      <c r="L2978" s="50">
        <f>SUM(D2978:F2978)</f>
        <v>0</v>
      </c>
    </row>
    <row r="2979" spans="12:12">
      <c r="L2979" s="49">
        <v>0</v>
      </c>
    </row>
    <row r="2980" spans="12:12">
      <c r="L2980" s="50">
        <f>SUM(D2980:F2980)</f>
        <v>0</v>
      </c>
    </row>
    <row r="2981" spans="12:12">
      <c r="L2981" s="49">
        <v>0</v>
      </c>
    </row>
    <row r="2982" spans="12:12">
      <c r="L2982" s="50">
        <f>SUM(D2982:F2982)</f>
        <v>0</v>
      </c>
    </row>
    <row r="2983" spans="12:12">
      <c r="L2983" s="49">
        <v>0</v>
      </c>
    </row>
    <row r="2984" spans="12:12">
      <c r="L2984" s="50">
        <f>SUM(D2984:F2984)</f>
        <v>0</v>
      </c>
    </row>
    <row r="2991" spans="12:12">
      <c r="L2991" s="49">
        <v>0</v>
      </c>
    </row>
    <row r="2992" spans="12:12">
      <c r="L2992" s="50">
        <f>SUM(D2992:F2992)</f>
        <v>0</v>
      </c>
    </row>
    <row r="2993" spans="12:12">
      <c r="L2993" s="49">
        <v>0</v>
      </c>
    </row>
    <row r="2994" spans="12:12">
      <c r="L2994" s="50">
        <f>SUM(D2994:F2994)</f>
        <v>0</v>
      </c>
    </row>
    <row r="2995" spans="12:12">
      <c r="L2995" s="49">
        <v>0</v>
      </c>
    </row>
    <row r="2996" spans="12:12">
      <c r="L2996" s="50">
        <f>SUM(D2996:F2996)</f>
        <v>0</v>
      </c>
    </row>
    <row r="2997" spans="12:12">
      <c r="L2997" s="49">
        <v>0</v>
      </c>
    </row>
    <row r="2998" spans="12:12">
      <c r="L2998" s="50">
        <f>SUM(D2998:F2998)</f>
        <v>0</v>
      </c>
    </row>
    <row r="3005" spans="12:12">
      <c r="L3005" s="49">
        <v>0</v>
      </c>
    </row>
    <row r="3006" spans="12:12">
      <c r="L3006" s="50">
        <f>SUM(D3006:F3006)</f>
        <v>0</v>
      </c>
    </row>
    <row r="3007" spans="12:12">
      <c r="L3007" s="49">
        <v>0</v>
      </c>
    </row>
    <row r="3008" spans="12:12">
      <c r="L3008" s="50">
        <f>SUM(D3008:F3008)</f>
        <v>0</v>
      </c>
    </row>
    <row r="3009" spans="12:12">
      <c r="L3009" s="49">
        <v>0</v>
      </c>
    </row>
    <row r="3010" spans="12:12">
      <c r="L3010" s="50">
        <f>SUM(D3010:F3010)</f>
        <v>0</v>
      </c>
    </row>
    <row r="3011" spans="12:12">
      <c r="L3011" s="49">
        <v>0</v>
      </c>
    </row>
    <row r="3012" spans="12:12">
      <c r="L3012" s="50">
        <f>SUM(D3012:F3012)</f>
        <v>0</v>
      </c>
    </row>
    <row r="3019" spans="12:12">
      <c r="L3019" s="49">
        <v>0</v>
      </c>
    </row>
    <row r="3020" spans="12:12">
      <c r="L3020" s="50">
        <f>SUM(D3020:F3020)</f>
        <v>0</v>
      </c>
    </row>
    <row r="3021" spans="12:12">
      <c r="L3021" s="49">
        <v>0</v>
      </c>
    </row>
    <row r="3022" spans="12:12">
      <c r="L3022" s="50">
        <f>SUM(D3022:F3022)</f>
        <v>0</v>
      </c>
    </row>
    <row r="3023" spans="12:12">
      <c r="L3023" s="49">
        <v>0</v>
      </c>
    </row>
    <row r="3024" spans="12:12">
      <c r="L3024" s="50">
        <f>SUM(D3024:F3024)</f>
        <v>0</v>
      </c>
    </row>
    <row r="3025" spans="12:12">
      <c r="L3025" s="49">
        <v>0</v>
      </c>
    </row>
    <row r="3026" spans="12:12">
      <c r="L3026" s="50">
        <f>SUM(D3026:F3026)</f>
        <v>0</v>
      </c>
    </row>
    <row r="3033" spans="12:12">
      <c r="L3033" s="49">
        <v>0</v>
      </c>
    </row>
    <row r="3034" spans="12:12">
      <c r="L3034" s="50">
        <f>SUM(D3034:F3034)</f>
        <v>0</v>
      </c>
    </row>
    <row r="3035" spans="12:12">
      <c r="L3035" s="49">
        <v>0</v>
      </c>
    </row>
    <row r="3036" spans="12:12">
      <c r="L3036" s="50">
        <f>SUM(D3036:F3036)</f>
        <v>0</v>
      </c>
    </row>
    <row r="3037" spans="12:12">
      <c r="L3037" s="49">
        <v>0</v>
      </c>
    </row>
    <row r="3038" spans="12:12">
      <c r="L3038" s="50">
        <f>SUM(D3038:F3038)</f>
        <v>0</v>
      </c>
    </row>
    <row r="3039" spans="12:12">
      <c r="L3039" s="49">
        <v>0</v>
      </c>
    </row>
    <row r="3040" spans="12:12">
      <c r="L3040" s="50">
        <f>SUM(D3040:F3040)</f>
        <v>0</v>
      </c>
    </row>
    <row r="3047" spans="12:12">
      <c r="L3047" s="49">
        <v>0</v>
      </c>
    </row>
    <row r="3048" spans="12:12">
      <c r="L3048" s="50">
        <f>SUM(D3048:F3048)</f>
        <v>0</v>
      </c>
    </row>
    <row r="3049" spans="12:12">
      <c r="L3049" s="49">
        <v>0</v>
      </c>
    </row>
    <row r="3050" spans="12:12">
      <c r="L3050" s="50">
        <f>SUM(D3050:F3050)</f>
        <v>0</v>
      </c>
    </row>
    <row r="3051" spans="12:12">
      <c r="L3051" s="49">
        <v>0</v>
      </c>
    </row>
    <row r="3052" spans="12:12">
      <c r="L3052" s="50">
        <f>SUM(D3052:F3052)</f>
        <v>0</v>
      </c>
    </row>
    <row r="3053" spans="12:12">
      <c r="L3053" s="49">
        <v>0</v>
      </c>
    </row>
    <row r="3054" spans="12:12">
      <c r="L3054" s="50">
        <f>SUM(D3054:F3054)</f>
        <v>0</v>
      </c>
    </row>
    <row r="3061" spans="12:12">
      <c r="L3061" s="49">
        <v>0</v>
      </c>
    </row>
    <row r="3062" spans="12:12">
      <c r="L3062" s="50">
        <f>SUM(D3062:F3062)</f>
        <v>0</v>
      </c>
    </row>
    <row r="3063" spans="12:12">
      <c r="L3063" s="49">
        <v>0</v>
      </c>
    </row>
    <row r="3064" spans="12:12">
      <c r="L3064" s="50">
        <f>SUM(D3064:F3064)</f>
        <v>0</v>
      </c>
    </row>
    <row r="3065" spans="12:12">
      <c r="L3065" s="49">
        <v>0</v>
      </c>
    </row>
    <row r="3066" spans="12:12">
      <c r="L3066" s="50">
        <f>SUM(D3066:F3066)</f>
        <v>0</v>
      </c>
    </row>
    <row r="3067" spans="12:12">
      <c r="L3067" s="49">
        <v>0</v>
      </c>
    </row>
    <row r="3068" spans="12:12">
      <c r="L3068" s="50">
        <f>SUM(D3068:F3068)</f>
        <v>0</v>
      </c>
    </row>
  </sheetData>
  <autoFilter ref="M62:S62" xr:uid="{00000000-0009-0000-0000-000003000000}"/>
  <mergeCells count="9">
    <mergeCell ref="N5:T5"/>
    <mergeCell ref="N33:T33"/>
    <mergeCell ref="N61:T61"/>
    <mergeCell ref="A3:K3"/>
    <mergeCell ref="D5:J5"/>
    <mergeCell ref="A31:K31"/>
    <mergeCell ref="D33:J33"/>
    <mergeCell ref="A59:K59"/>
    <mergeCell ref="D61:J6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T3068"/>
  <sheetViews>
    <sheetView topLeftCell="A91" zoomScale="76" workbookViewId="0">
      <selection activeCell="B89" sqref="B89"/>
    </sheetView>
  </sheetViews>
  <sheetFormatPr baseColWidth="10" defaultRowHeight="15"/>
  <cols>
    <col min="12" max="12" width="9.5703125" style="28" customWidth="1"/>
  </cols>
  <sheetData>
    <row r="3" spans="1:20">
      <c r="A3" s="91" t="s">
        <v>49</v>
      </c>
      <c r="B3" s="92"/>
      <c r="C3" s="93"/>
      <c r="D3" s="92"/>
      <c r="E3" s="92"/>
      <c r="F3" s="92"/>
      <c r="G3" s="92"/>
      <c r="H3" s="92"/>
      <c r="I3" s="92"/>
      <c r="J3" s="92"/>
      <c r="K3" s="94"/>
    </row>
    <row r="4" spans="1:20">
      <c r="A4" s="7" t="s">
        <v>2</v>
      </c>
      <c r="B4" s="4"/>
      <c r="C4" s="4"/>
      <c r="D4" s="4"/>
      <c r="E4" s="4"/>
      <c r="F4" s="4"/>
      <c r="G4" s="29"/>
      <c r="H4" s="4"/>
      <c r="I4" s="4"/>
      <c r="J4" s="4"/>
      <c r="K4" s="4"/>
    </row>
    <row r="5" spans="1:20" ht="34.5" customHeight="1">
      <c r="A5" s="55"/>
      <c r="B5" s="56"/>
      <c r="C5" s="8"/>
      <c r="D5" s="98" t="s">
        <v>158</v>
      </c>
      <c r="E5" s="99"/>
      <c r="F5" s="100"/>
      <c r="G5" s="99"/>
      <c r="H5" s="100"/>
      <c r="I5" s="99"/>
      <c r="J5" s="99"/>
      <c r="K5" s="4"/>
      <c r="N5" s="104" t="s">
        <v>50</v>
      </c>
      <c r="O5" s="105"/>
      <c r="P5" s="106"/>
      <c r="Q5" s="105"/>
      <c r="R5" s="106"/>
      <c r="S5" s="105"/>
      <c r="T5" s="105"/>
    </row>
    <row r="6" spans="1:20" ht="36.75">
      <c r="A6" s="57" t="s">
        <v>91</v>
      </c>
      <c r="B6" s="58" t="s">
        <v>92</v>
      </c>
      <c r="C6" s="75" t="s">
        <v>85</v>
      </c>
      <c r="D6" s="3" t="s">
        <v>4</v>
      </c>
      <c r="E6" s="2" t="s">
        <v>5</v>
      </c>
      <c r="F6" s="1" t="s">
        <v>6</v>
      </c>
      <c r="G6" s="67" t="s">
        <v>7</v>
      </c>
      <c r="H6" s="1" t="s">
        <v>8</v>
      </c>
      <c r="I6" s="2" t="s">
        <v>9</v>
      </c>
      <c r="J6" s="2" t="s">
        <v>10</v>
      </c>
      <c r="K6" s="53" t="s">
        <v>0</v>
      </c>
      <c r="M6" s="57" t="s">
        <v>91</v>
      </c>
      <c r="N6" s="58" t="s">
        <v>92</v>
      </c>
      <c r="O6" s="75" t="s">
        <v>85</v>
      </c>
      <c r="P6" s="81" t="s">
        <v>97</v>
      </c>
      <c r="Q6" s="81" t="s">
        <v>98</v>
      </c>
      <c r="R6" s="81" t="s">
        <v>99</v>
      </c>
      <c r="S6" s="81" t="s">
        <v>0</v>
      </c>
    </row>
    <row r="7" spans="1:20" ht="24">
      <c r="A7" s="54" t="s">
        <v>11</v>
      </c>
      <c r="B7" s="9" t="s">
        <v>12</v>
      </c>
      <c r="C7" s="76" t="s">
        <v>88</v>
      </c>
      <c r="D7" s="10">
        <v>0</v>
      </c>
      <c r="E7" s="5">
        <v>0</v>
      </c>
      <c r="F7" s="11">
        <v>6</v>
      </c>
      <c r="G7" s="68">
        <v>5</v>
      </c>
      <c r="H7" s="11">
        <v>13</v>
      </c>
      <c r="I7" s="5">
        <v>3</v>
      </c>
      <c r="J7" s="5">
        <v>1</v>
      </c>
      <c r="K7" s="12">
        <v>28</v>
      </c>
      <c r="M7" s="54" t="s">
        <v>11</v>
      </c>
      <c r="N7" s="9" t="s">
        <v>12</v>
      </c>
      <c r="O7" s="76" t="s">
        <v>88</v>
      </c>
      <c r="P7" s="81">
        <f>SUM(Tabla2281[[#This Row],[Totalmente en desacuerdo]:[En desacuerdo]])</f>
        <v>6</v>
      </c>
      <c r="Q7" s="81">
        <f>Tabla2281[[#This Row],[Neutro]]</f>
        <v>5</v>
      </c>
      <c r="R7" s="81">
        <f>SUM(Tabla2281[[#This Row],[De acuerdo]:[Totalmente de acuerdo]])</f>
        <v>17</v>
      </c>
      <c r="S7" s="81">
        <f>SUM(P7:R7)</f>
        <v>28</v>
      </c>
    </row>
    <row r="8" spans="1:20">
      <c r="A8" s="51"/>
      <c r="B8" s="52" t="s">
        <v>13</v>
      </c>
      <c r="C8" s="76" t="s">
        <v>88</v>
      </c>
      <c r="D8" s="13">
        <v>0</v>
      </c>
      <c r="E8" s="6">
        <v>1</v>
      </c>
      <c r="F8" s="14">
        <v>3</v>
      </c>
      <c r="G8" s="69">
        <v>2</v>
      </c>
      <c r="H8" s="14">
        <v>2</v>
      </c>
      <c r="I8" s="6">
        <v>0</v>
      </c>
      <c r="J8" s="6">
        <v>0</v>
      </c>
      <c r="K8" s="15">
        <v>8</v>
      </c>
      <c r="M8" s="51"/>
      <c r="N8" s="52" t="s">
        <v>13</v>
      </c>
      <c r="O8" s="76" t="s">
        <v>88</v>
      </c>
      <c r="P8" s="81">
        <f>SUM(Tabla2281[[#This Row],[Totalmente en desacuerdo]:[En desacuerdo]])</f>
        <v>4</v>
      </c>
      <c r="Q8" s="81">
        <f>Tabla2281[[#This Row],[Neutro]]</f>
        <v>2</v>
      </c>
      <c r="R8" s="81">
        <f>SUM(Tabla2281[[#This Row],[De acuerdo]:[Totalmente de acuerdo]])</f>
        <v>2</v>
      </c>
      <c r="S8" s="81">
        <f t="shared" ref="S8:S29" si="0">SUM(P8:R8)</f>
        <v>8</v>
      </c>
    </row>
    <row r="9" spans="1:20">
      <c r="A9" s="51"/>
      <c r="B9" s="52" t="s">
        <v>14</v>
      </c>
      <c r="C9" s="76" t="s">
        <v>88</v>
      </c>
      <c r="D9" s="13">
        <v>0</v>
      </c>
      <c r="E9" s="6">
        <v>1</v>
      </c>
      <c r="F9" s="14">
        <v>3</v>
      </c>
      <c r="G9" s="69">
        <v>5</v>
      </c>
      <c r="H9" s="14">
        <v>4</v>
      </c>
      <c r="I9" s="6">
        <v>0</v>
      </c>
      <c r="J9" s="6">
        <v>0</v>
      </c>
      <c r="K9" s="15">
        <v>13</v>
      </c>
      <c r="M9" s="51"/>
      <c r="N9" s="52" t="s">
        <v>14</v>
      </c>
      <c r="O9" s="76" t="s">
        <v>88</v>
      </c>
      <c r="P9" s="81">
        <f>SUM(Tabla2281[[#This Row],[Totalmente en desacuerdo]:[En desacuerdo]])</f>
        <v>4</v>
      </c>
      <c r="Q9" s="81">
        <f>Tabla2281[[#This Row],[Neutro]]</f>
        <v>5</v>
      </c>
      <c r="R9" s="81">
        <f>SUM(Tabla2281[[#This Row],[De acuerdo]:[Totalmente de acuerdo]])</f>
        <v>4</v>
      </c>
      <c r="S9" s="81">
        <f t="shared" si="0"/>
        <v>13</v>
      </c>
    </row>
    <row r="10" spans="1:20">
      <c r="A10" s="51"/>
      <c r="B10" s="52" t="s">
        <v>15</v>
      </c>
      <c r="C10" s="76" t="s">
        <v>88</v>
      </c>
      <c r="D10" s="13">
        <v>0</v>
      </c>
      <c r="E10" s="6">
        <v>0</v>
      </c>
      <c r="F10" s="14">
        <v>0</v>
      </c>
      <c r="G10" s="69">
        <v>0</v>
      </c>
      <c r="H10" s="14">
        <v>4</v>
      </c>
      <c r="I10" s="6">
        <v>2</v>
      </c>
      <c r="J10" s="6">
        <v>0</v>
      </c>
      <c r="K10" s="15">
        <v>6</v>
      </c>
      <c r="M10" s="51"/>
      <c r="N10" s="52" t="s">
        <v>15</v>
      </c>
      <c r="O10" s="76" t="s">
        <v>88</v>
      </c>
      <c r="P10" s="81">
        <f>SUM(Tabla2281[[#This Row],[Totalmente en desacuerdo]:[En desacuerdo]])</f>
        <v>0</v>
      </c>
      <c r="Q10" s="81">
        <f>Tabla2281[[#This Row],[Neutro]]</f>
        <v>0</v>
      </c>
      <c r="R10" s="81">
        <f>SUM(Tabla2281[[#This Row],[De acuerdo]:[Totalmente de acuerdo]])</f>
        <v>6</v>
      </c>
      <c r="S10" s="81">
        <f t="shared" si="0"/>
        <v>6</v>
      </c>
    </row>
    <row r="11" spans="1:20">
      <c r="A11" s="51"/>
      <c r="B11" s="52" t="s">
        <v>16</v>
      </c>
      <c r="C11" s="76" t="s">
        <v>88</v>
      </c>
      <c r="D11" s="13">
        <v>1</v>
      </c>
      <c r="E11" s="6">
        <v>2</v>
      </c>
      <c r="F11" s="14">
        <v>4</v>
      </c>
      <c r="G11" s="69">
        <v>2</v>
      </c>
      <c r="H11" s="14">
        <v>0</v>
      </c>
      <c r="I11" s="6">
        <v>1</v>
      </c>
      <c r="J11" s="6">
        <v>1</v>
      </c>
      <c r="K11" s="15">
        <v>11</v>
      </c>
      <c r="M11" s="51"/>
      <c r="N11" s="52" t="s">
        <v>16</v>
      </c>
      <c r="O11" s="76" t="s">
        <v>88</v>
      </c>
      <c r="P11" s="81">
        <f>SUM(Tabla2281[[#This Row],[Totalmente en desacuerdo]:[En desacuerdo]])</f>
        <v>7</v>
      </c>
      <c r="Q11" s="81">
        <f>Tabla2281[[#This Row],[Neutro]]</f>
        <v>2</v>
      </c>
      <c r="R11" s="81">
        <f>SUM(Tabla2281[[#This Row],[De acuerdo]:[Totalmente de acuerdo]])</f>
        <v>2</v>
      </c>
      <c r="S11" s="81">
        <f t="shared" si="0"/>
        <v>11</v>
      </c>
    </row>
    <row r="12" spans="1:20">
      <c r="A12" s="51"/>
      <c r="B12" s="52" t="s">
        <v>17</v>
      </c>
      <c r="C12" s="76" t="s">
        <v>88</v>
      </c>
      <c r="D12" s="13">
        <v>0</v>
      </c>
      <c r="E12" s="6">
        <v>0</v>
      </c>
      <c r="F12" s="14">
        <v>0</v>
      </c>
      <c r="G12" s="69">
        <v>1</v>
      </c>
      <c r="H12" s="14">
        <v>7</v>
      </c>
      <c r="I12" s="6">
        <v>2</v>
      </c>
      <c r="J12" s="6">
        <v>0</v>
      </c>
      <c r="K12" s="15">
        <v>10</v>
      </c>
      <c r="M12" s="51"/>
      <c r="N12" s="52" t="s">
        <v>17</v>
      </c>
      <c r="O12" s="76" t="s">
        <v>88</v>
      </c>
      <c r="P12" s="81">
        <f>SUM(Tabla2281[[#This Row],[Totalmente en desacuerdo]:[En desacuerdo]])</f>
        <v>0</v>
      </c>
      <c r="Q12" s="81">
        <f>Tabla2281[[#This Row],[Neutro]]</f>
        <v>1</v>
      </c>
      <c r="R12" s="81">
        <f>SUM(Tabla2281[[#This Row],[De acuerdo]:[Totalmente de acuerdo]])</f>
        <v>9</v>
      </c>
      <c r="S12" s="81">
        <f t="shared" si="0"/>
        <v>10</v>
      </c>
    </row>
    <row r="13" spans="1:20">
      <c r="A13" s="51"/>
      <c r="B13" s="52" t="s">
        <v>18</v>
      </c>
      <c r="C13" s="76" t="s">
        <v>88</v>
      </c>
      <c r="D13" s="13">
        <v>0</v>
      </c>
      <c r="E13" s="6">
        <v>3</v>
      </c>
      <c r="F13" s="14">
        <v>2</v>
      </c>
      <c r="G13" s="69">
        <v>4</v>
      </c>
      <c r="H13" s="14">
        <v>3</v>
      </c>
      <c r="I13" s="6">
        <v>2</v>
      </c>
      <c r="J13" s="6">
        <v>1</v>
      </c>
      <c r="K13" s="15">
        <v>15</v>
      </c>
      <c r="M13" s="51"/>
      <c r="N13" s="52" t="s">
        <v>18</v>
      </c>
      <c r="O13" s="76" t="s">
        <v>88</v>
      </c>
      <c r="P13" s="81">
        <f>SUM(Tabla2281[[#This Row],[Totalmente en desacuerdo]:[En desacuerdo]])</f>
        <v>5</v>
      </c>
      <c r="Q13" s="81">
        <f>Tabla2281[[#This Row],[Neutro]]</f>
        <v>4</v>
      </c>
      <c r="R13" s="81">
        <f>SUM(Tabla2281[[#This Row],[De acuerdo]:[Totalmente de acuerdo]])</f>
        <v>6</v>
      </c>
      <c r="S13" s="81">
        <f t="shared" si="0"/>
        <v>15</v>
      </c>
    </row>
    <row r="14" spans="1:20">
      <c r="A14" s="51"/>
      <c r="B14" s="52" t="s">
        <v>19</v>
      </c>
      <c r="C14" s="76" t="s">
        <v>88</v>
      </c>
      <c r="D14" s="13">
        <v>0</v>
      </c>
      <c r="E14" s="6">
        <v>1</v>
      </c>
      <c r="F14" s="14">
        <v>3</v>
      </c>
      <c r="G14" s="69">
        <v>2</v>
      </c>
      <c r="H14" s="14">
        <v>1</v>
      </c>
      <c r="I14" s="6">
        <v>0</v>
      </c>
      <c r="J14" s="6">
        <v>2</v>
      </c>
      <c r="K14" s="15">
        <v>9</v>
      </c>
      <c r="M14" s="51"/>
      <c r="N14" s="52" t="s">
        <v>19</v>
      </c>
      <c r="O14" s="76" t="s">
        <v>88</v>
      </c>
      <c r="P14" s="81">
        <f>SUM(Tabla2281[[#This Row],[Totalmente en desacuerdo]:[En desacuerdo]])</f>
        <v>4</v>
      </c>
      <c r="Q14" s="81">
        <f>Tabla2281[[#This Row],[Neutro]]</f>
        <v>2</v>
      </c>
      <c r="R14" s="81">
        <f>SUM(Tabla2281[[#This Row],[De acuerdo]:[Totalmente de acuerdo]])</f>
        <v>3</v>
      </c>
      <c r="S14" s="81">
        <f t="shared" si="0"/>
        <v>9</v>
      </c>
    </row>
    <row r="15" spans="1:20">
      <c r="A15" s="51"/>
      <c r="B15" s="52" t="s">
        <v>20</v>
      </c>
      <c r="C15" s="76" t="s">
        <v>88</v>
      </c>
      <c r="D15" s="13">
        <v>0</v>
      </c>
      <c r="E15" s="6">
        <v>1</v>
      </c>
      <c r="F15" s="14">
        <v>5</v>
      </c>
      <c r="G15" s="69">
        <v>2</v>
      </c>
      <c r="H15" s="14">
        <v>1</v>
      </c>
      <c r="I15" s="6">
        <v>2</v>
      </c>
      <c r="J15" s="6">
        <v>2</v>
      </c>
      <c r="K15" s="15">
        <v>13</v>
      </c>
      <c r="M15" s="51"/>
      <c r="N15" s="52" t="s">
        <v>20</v>
      </c>
      <c r="O15" s="76" t="s">
        <v>88</v>
      </c>
      <c r="P15" s="81">
        <f>SUM(Tabla2281[[#This Row],[Totalmente en desacuerdo]:[En desacuerdo]])</f>
        <v>6</v>
      </c>
      <c r="Q15" s="81">
        <f>Tabla2281[[#This Row],[Neutro]]</f>
        <v>2</v>
      </c>
      <c r="R15" s="81">
        <f>SUM(Tabla2281[[#This Row],[De acuerdo]:[Totalmente de acuerdo]])</f>
        <v>5</v>
      </c>
      <c r="S15" s="81">
        <f t="shared" si="0"/>
        <v>13</v>
      </c>
    </row>
    <row r="16" spans="1:20">
      <c r="A16" s="51"/>
      <c r="B16" s="52" t="s">
        <v>21</v>
      </c>
      <c r="C16" s="77" t="s">
        <v>86</v>
      </c>
      <c r="D16" s="13">
        <v>1</v>
      </c>
      <c r="E16" s="6">
        <v>0</v>
      </c>
      <c r="F16" s="14">
        <v>0</v>
      </c>
      <c r="G16" s="69">
        <v>0</v>
      </c>
      <c r="H16" s="14">
        <v>3</v>
      </c>
      <c r="I16" s="6">
        <v>1</v>
      </c>
      <c r="J16" s="6">
        <v>12</v>
      </c>
      <c r="K16" s="15">
        <v>17</v>
      </c>
      <c r="M16" s="51"/>
      <c r="N16" s="52" t="s">
        <v>21</v>
      </c>
      <c r="O16" s="77" t="s">
        <v>86</v>
      </c>
      <c r="P16" s="81">
        <f>SUM(Tabla2281[[#This Row],[Totalmente en desacuerdo]:[En desacuerdo]])</f>
        <v>1</v>
      </c>
      <c r="Q16" s="81">
        <f>Tabla2281[[#This Row],[Neutro]]</f>
        <v>0</v>
      </c>
      <c r="R16" s="81">
        <f>SUM(Tabla2281[[#This Row],[De acuerdo]:[Totalmente de acuerdo]])</f>
        <v>16</v>
      </c>
      <c r="S16" s="81">
        <f t="shared" si="0"/>
        <v>17</v>
      </c>
    </row>
    <row r="17" spans="1:19">
      <c r="A17" s="51"/>
      <c r="B17" s="52" t="s">
        <v>22</v>
      </c>
      <c r="C17" s="77" t="s">
        <v>86</v>
      </c>
      <c r="D17" s="13">
        <v>1</v>
      </c>
      <c r="E17" s="6">
        <v>0</v>
      </c>
      <c r="F17" s="14">
        <v>0</v>
      </c>
      <c r="G17" s="69">
        <v>0</v>
      </c>
      <c r="H17" s="14">
        <v>1</v>
      </c>
      <c r="I17" s="6">
        <v>7</v>
      </c>
      <c r="J17" s="6">
        <v>15</v>
      </c>
      <c r="K17" s="15">
        <v>24</v>
      </c>
      <c r="M17" s="51"/>
      <c r="N17" s="52" t="s">
        <v>22</v>
      </c>
      <c r="O17" s="77" t="s">
        <v>86</v>
      </c>
      <c r="P17" s="81">
        <f>SUM(Tabla2281[[#This Row],[Totalmente en desacuerdo]:[En desacuerdo]])</f>
        <v>1</v>
      </c>
      <c r="Q17" s="81">
        <f>Tabla2281[[#This Row],[Neutro]]</f>
        <v>0</v>
      </c>
      <c r="R17" s="81">
        <f>SUM(Tabla2281[[#This Row],[De acuerdo]:[Totalmente de acuerdo]])</f>
        <v>23</v>
      </c>
      <c r="S17" s="81">
        <f t="shared" si="0"/>
        <v>24</v>
      </c>
    </row>
    <row r="18" spans="1:19">
      <c r="A18" s="51"/>
      <c r="B18" s="52" t="s">
        <v>23</v>
      </c>
      <c r="C18" s="77" t="s">
        <v>86</v>
      </c>
      <c r="D18" s="13">
        <v>0</v>
      </c>
      <c r="E18" s="6">
        <v>1</v>
      </c>
      <c r="F18" s="14">
        <v>2</v>
      </c>
      <c r="G18" s="69">
        <v>2</v>
      </c>
      <c r="H18" s="14">
        <v>4</v>
      </c>
      <c r="I18" s="6">
        <v>2</v>
      </c>
      <c r="J18" s="6">
        <v>10</v>
      </c>
      <c r="K18" s="15">
        <v>21</v>
      </c>
      <c r="M18" s="51"/>
      <c r="N18" s="52" t="s">
        <v>23</v>
      </c>
      <c r="O18" s="77" t="s">
        <v>86</v>
      </c>
      <c r="P18" s="81">
        <f>SUM(Tabla2281[[#This Row],[Totalmente en desacuerdo]:[En desacuerdo]])</f>
        <v>3</v>
      </c>
      <c r="Q18" s="81">
        <f>Tabla2281[[#This Row],[Neutro]]</f>
        <v>2</v>
      </c>
      <c r="R18" s="81">
        <f>SUM(Tabla2281[[#This Row],[De acuerdo]:[Totalmente de acuerdo]])</f>
        <v>16</v>
      </c>
      <c r="S18" s="81">
        <f t="shared" si="0"/>
        <v>21</v>
      </c>
    </row>
    <row r="19" spans="1:19">
      <c r="A19" s="51"/>
      <c r="B19" s="52" t="s">
        <v>24</v>
      </c>
      <c r="C19" s="77" t="s">
        <v>86</v>
      </c>
      <c r="D19" s="13">
        <v>0</v>
      </c>
      <c r="E19" s="6">
        <v>2</v>
      </c>
      <c r="F19" s="14">
        <v>0</v>
      </c>
      <c r="G19" s="69">
        <v>4</v>
      </c>
      <c r="H19" s="14">
        <v>3</v>
      </c>
      <c r="I19" s="6">
        <v>2</v>
      </c>
      <c r="J19" s="6">
        <v>6</v>
      </c>
      <c r="K19" s="15">
        <v>17</v>
      </c>
      <c r="M19" s="51"/>
      <c r="N19" s="52" t="s">
        <v>24</v>
      </c>
      <c r="O19" s="77" t="s">
        <v>86</v>
      </c>
      <c r="P19" s="81">
        <f>SUM(Tabla2281[[#This Row],[Totalmente en desacuerdo]:[En desacuerdo]])</f>
        <v>2</v>
      </c>
      <c r="Q19" s="81">
        <f>Tabla2281[[#This Row],[Neutro]]</f>
        <v>4</v>
      </c>
      <c r="R19" s="81">
        <f>SUM(Tabla2281[[#This Row],[De acuerdo]:[Totalmente de acuerdo]])</f>
        <v>11</v>
      </c>
      <c r="S19" s="81">
        <f t="shared" si="0"/>
        <v>17</v>
      </c>
    </row>
    <row r="20" spans="1:19" ht="24">
      <c r="A20" s="51"/>
      <c r="B20" s="52" t="s">
        <v>25</v>
      </c>
      <c r="C20" s="77" t="s">
        <v>86</v>
      </c>
      <c r="D20" s="13">
        <v>0</v>
      </c>
      <c r="E20" s="6">
        <v>0</v>
      </c>
      <c r="F20" s="14">
        <v>0</v>
      </c>
      <c r="G20" s="69">
        <v>4</v>
      </c>
      <c r="H20" s="14">
        <v>1</v>
      </c>
      <c r="I20" s="6">
        <v>1</v>
      </c>
      <c r="J20" s="6">
        <v>6</v>
      </c>
      <c r="K20" s="15">
        <v>12</v>
      </c>
      <c r="M20" s="51"/>
      <c r="N20" s="52" t="s">
        <v>25</v>
      </c>
      <c r="O20" s="77" t="s">
        <v>86</v>
      </c>
      <c r="P20" s="81">
        <f>SUM(Tabla2281[[#This Row],[Totalmente en desacuerdo]:[En desacuerdo]])</f>
        <v>0</v>
      </c>
      <c r="Q20" s="81">
        <f>Tabla2281[[#This Row],[Neutro]]</f>
        <v>4</v>
      </c>
      <c r="R20" s="81">
        <f>SUM(Tabla2281[[#This Row],[De acuerdo]:[Totalmente de acuerdo]])</f>
        <v>8</v>
      </c>
      <c r="S20" s="81">
        <f t="shared" si="0"/>
        <v>12</v>
      </c>
    </row>
    <row r="21" spans="1:19">
      <c r="A21" s="51"/>
      <c r="B21" s="52" t="s">
        <v>26</v>
      </c>
      <c r="C21" s="77" t="s">
        <v>86</v>
      </c>
      <c r="D21" s="13">
        <v>1</v>
      </c>
      <c r="E21" s="6">
        <v>0</v>
      </c>
      <c r="F21" s="14">
        <v>0</v>
      </c>
      <c r="G21" s="69">
        <v>1</v>
      </c>
      <c r="H21" s="14">
        <v>5</v>
      </c>
      <c r="I21" s="6">
        <v>7</v>
      </c>
      <c r="J21" s="6">
        <v>15</v>
      </c>
      <c r="K21" s="15">
        <v>29</v>
      </c>
      <c r="M21" s="51"/>
      <c r="N21" s="52" t="s">
        <v>26</v>
      </c>
      <c r="O21" s="77" t="s">
        <v>86</v>
      </c>
      <c r="P21" s="81">
        <f>SUM(Tabla2281[[#This Row],[Totalmente en desacuerdo]:[En desacuerdo]])</f>
        <v>1</v>
      </c>
      <c r="Q21" s="81">
        <f>Tabla2281[[#This Row],[Neutro]]</f>
        <v>1</v>
      </c>
      <c r="R21" s="81">
        <f>SUM(Tabla2281[[#This Row],[De acuerdo]:[Totalmente de acuerdo]])</f>
        <v>27</v>
      </c>
      <c r="S21" s="81">
        <f t="shared" si="0"/>
        <v>29</v>
      </c>
    </row>
    <row r="22" spans="1:19" ht="24">
      <c r="A22" s="51"/>
      <c r="B22" s="52" t="s">
        <v>27</v>
      </c>
      <c r="C22" s="76" t="s">
        <v>87</v>
      </c>
      <c r="D22" s="13">
        <v>0</v>
      </c>
      <c r="E22" s="6">
        <v>0</v>
      </c>
      <c r="F22" s="14">
        <v>0</v>
      </c>
      <c r="G22" s="69">
        <v>6</v>
      </c>
      <c r="H22" s="14">
        <v>0</v>
      </c>
      <c r="I22" s="6">
        <v>2</v>
      </c>
      <c r="J22" s="6">
        <v>4</v>
      </c>
      <c r="K22" s="15">
        <v>12</v>
      </c>
      <c r="M22" s="51"/>
      <c r="N22" s="52" t="s">
        <v>27</v>
      </c>
      <c r="O22" s="76" t="s">
        <v>87</v>
      </c>
      <c r="P22" s="81">
        <f>SUM(Tabla2281[[#This Row],[Totalmente en desacuerdo]:[En desacuerdo]])</f>
        <v>0</v>
      </c>
      <c r="Q22" s="81">
        <f>Tabla2281[[#This Row],[Neutro]]</f>
        <v>6</v>
      </c>
      <c r="R22" s="81">
        <f>SUM(Tabla2281[[#This Row],[De acuerdo]:[Totalmente de acuerdo]])</f>
        <v>6</v>
      </c>
      <c r="S22" s="81">
        <f t="shared" si="0"/>
        <v>12</v>
      </c>
    </row>
    <row r="23" spans="1:19" ht="24">
      <c r="A23" s="51"/>
      <c r="B23" s="52" t="s">
        <v>28</v>
      </c>
      <c r="C23" s="76" t="s">
        <v>87</v>
      </c>
      <c r="D23" s="13">
        <v>0</v>
      </c>
      <c r="E23" s="6">
        <v>0</v>
      </c>
      <c r="F23" s="14">
        <v>5</v>
      </c>
      <c r="G23" s="69">
        <v>2</v>
      </c>
      <c r="H23" s="14">
        <v>6</v>
      </c>
      <c r="I23" s="6">
        <v>2</v>
      </c>
      <c r="J23" s="6">
        <v>5</v>
      </c>
      <c r="K23" s="15">
        <v>20</v>
      </c>
      <c r="M23" s="51"/>
      <c r="N23" s="52" t="s">
        <v>28</v>
      </c>
      <c r="O23" s="76" t="s">
        <v>87</v>
      </c>
      <c r="P23" s="81">
        <f>SUM(Tabla2281[[#This Row],[Totalmente en desacuerdo]:[En desacuerdo]])</f>
        <v>5</v>
      </c>
      <c r="Q23" s="81">
        <f>Tabla2281[[#This Row],[Neutro]]</f>
        <v>2</v>
      </c>
      <c r="R23" s="81">
        <f>SUM(Tabla2281[[#This Row],[De acuerdo]:[Totalmente de acuerdo]])</f>
        <v>13</v>
      </c>
      <c r="S23" s="81">
        <f t="shared" si="0"/>
        <v>20</v>
      </c>
    </row>
    <row r="24" spans="1:19" ht="24">
      <c r="A24" s="51"/>
      <c r="B24" s="52" t="s">
        <v>16</v>
      </c>
      <c r="C24" s="76" t="s">
        <v>87</v>
      </c>
      <c r="D24" s="13">
        <v>0</v>
      </c>
      <c r="E24" s="6">
        <v>1</v>
      </c>
      <c r="F24" s="14">
        <v>4</v>
      </c>
      <c r="G24" s="69">
        <v>2</v>
      </c>
      <c r="H24" s="14">
        <v>2</v>
      </c>
      <c r="I24" s="6">
        <v>1</v>
      </c>
      <c r="J24" s="6">
        <v>1</v>
      </c>
      <c r="K24" s="15">
        <v>11</v>
      </c>
      <c r="M24" s="51"/>
      <c r="N24" s="52" t="s">
        <v>16</v>
      </c>
      <c r="O24" s="76" t="s">
        <v>87</v>
      </c>
      <c r="P24" s="81">
        <f>SUM(Tabla2281[[#This Row],[Totalmente en desacuerdo]:[En desacuerdo]])</f>
        <v>5</v>
      </c>
      <c r="Q24" s="81">
        <f>Tabla2281[[#This Row],[Neutro]]</f>
        <v>2</v>
      </c>
      <c r="R24" s="81">
        <f>SUM(Tabla2281[[#This Row],[De acuerdo]:[Totalmente de acuerdo]])</f>
        <v>4</v>
      </c>
      <c r="S24" s="81">
        <f t="shared" si="0"/>
        <v>11</v>
      </c>
    </row>
    <row r="25" spans="1:19">
      <c r="A25" s="51"/>
      <c r="B25" s="52" t="s">
        <v>29</v>
      </c>
      <c r="C25" s="76" t="s">
        <v>89</v>
      </c>
      <c r="D25" s="13">
        <v>6</v>
      </c>
      <c r="E25" s="6">
        <v>1</v>
      </c>
      <c r="F25" s="14">
        <v>2</v>
      </c>
      <c r="G25" s="69">
        <v>0</v>
      </c>
      <c r="H25" s="14">
        <v>0</v>
      </c>
      <c r="I25" s="6">
        <v>0</v>
      </c>
      <c r="J25" s="6">
        <v>0</v>
      </c>
      <c r="K25" s="15">
        <v>9</v>
      </c>
      <c r="M25" s="51"/>
      <c r="N25" s="52" t="s">
        <v>29</v>
      </c>
      <c r="O25" s="76" t="s">
        <v>89</v>
      </c>
      <c r="P25" s="81">
        <f>SUM(Tabla2281[[#This Row],[Totalmente en desacuerdo]:[En desacuerdo]])</f>
        <v>9</v>
      </c>
      <c r="Q25" s="81">
        <f>Tabla2281[[#This Row],[Neutro]]</f>
        <v>0</v>
      </c>
      <c r="R25" s="81">
        <f>SUM(Tabla2281[[#This Row],[De acuerdo]:[Totalmente de acuerdo]])</f>
        <v>0</v>
      </c>
      <c r="S25" s="81">
        <f t="shared" si="0"/>
        <v>9</v>
      </c>
    </row>
    <row r="26" spans="1:19">
      <c r="A26" s="51"/>
      <c r="B26" s="52" t="s">
        <v>30</v>
      </c>
      <c r="C26" s="76" t="s">
        <v>89</v>
      </c>
      <c r="D26" s="13">
        <v>4</v>
      </c>
      <c r="E26" s="6">
        <v>1</v>
      </c>
      <c r="F26" s="14">
        <v>2</v>
      </c>
      <c r="G26" s="69">
        <v>1</v>
      </c>
      <c r="H26" s="14">
        <v>2</v>
      </c>
      <c r="I26" s="6">
        <v>0</v>
      </c>
      <c r="J26" s="6">
        <v>0</v>
      </c>
      <c r="K26" s="15">
        <v>10</v>
      </c>
      <c r="M26" s="51"/>
      <c r="N26" s="52" t="s">
        <v>30</v>
      </c>
      <c r="O26" s="76" t="s">
        <v>89</v>
      </c>
      <c r="P26" s="81">
        <f>SUM(Tabla2281[[#This Row],[Totalmente en desacuerdo]:[En desacuerdo]])</f>
        <v>7</v>
      </c>
      <c r="Q26" s="81">
        <f>Tabla2281[[#This Row],[Neutro]]</f>
        <v>1</v>
      </c>
      <c r="R26" s="81">
        <f>SUM(Tabla2281[[#This Row],[De acuerdo]:[Totalmente de acuerdo]])</f>
        <v>2</v>
      </c>
      <c r="S26" s="81">
        <f t="shared" si="0"/>
        <v>10</v>
      </c>
    </row>
    <row r="27" spans="1:19" ht="24">
      <c r="A27" s="51"/>
      <c r="B27" s="52" t="s">
        <v>31</v>
      </c>
      <c r="C27" s="76" t="s">
        <v>89</v>
      </c>
      <c r="D27" s="13">
        <v>4</v>
      </c>
      <c r="E27" s="6">
        <v>7</v>
      </c>
      <c r="F27" s="14">
        <v>10</v>
      </c>
      <c r="G27" s="69">
        <v>2</v>
      </c>
      <c r="H27" s="14">
        <v>4</v>
      </c>
      <c r="I27" s="6">
        <v>0</v>
      </c>
      <c r="J27" s="6">
        <v>0</v>
      </c>
      <c r="K27" s="15">
        <v>27</v>
      </c>
      <c r="M27" s="51"/>
      <c r="N27" s="52" t="s">
        <v>31</v>
      </c>
      <c r="O27" s="76" t="s">
        <v>89</v>
      </c>
      <c r="P27" s="81">
        <f>SUM(Tabla2281[[#This Row],[Totalmente en desacuerdo]:[En desacuerdo]])</f>
        <v>21</v>
      </c>
      <c r="Q27" s="81">
        <f>Tabla2281[[#This Row],[Neutro]]</f>
        <v>2</v>
      </c>
      <c r="R27" s="81">
        <f>SUM(Tabla2281[[#This Row],[De acuerdo]:[Totalmente de acuerdo]])</f>
        <v>4</v>
      </c>
      <c r="S27" s="81">
        <f t="shared" si="0"/>
        <v>27</v>
      </c>
    </row>
    <row r="28" spans="1:19">
      <c r="A28" s="51"/>
      <c r="B28" s="52" t="s">
        <v>32</v>
      </c>
      <c r="C28" s="76" t="s">
        <v>89</v>
      </c>
      <c r="D28" s="13">
        <v>1</v>
      </c>
      <c r="E28" s="6">
        <v>2</v>
      </c>
      <c r="F28" s="14">
        <v>3</v>
      </c>
      <c r="G28" s="69">
        <v>3</v>
      </c>
      <c r="H28" s="14">
        <v>0</v>
      </c>
      <c r="I28" s="6">
        <v>0</v>
      </c>
      <c r="J28" s="6">
        <v>0</v>
      </c>
      <c r="K28" s="15">
        <v>9</v>
      </c>
      <c r="M28" s="51"/>
      <c r="N28" s="52" t="s">
        <v>32</v>
      </c>
      <c r="O28" s="76" t="s">
        <v>89</v>
      </c>
      <c r="P28" s="81">
        <f>SUM(Tabla2281[[#This Row],[Totalmente en desacuerdo]:[En desacuerdo]])</f>
        <v>6</v>
      </c>
      <c r="Q28" s="81">
        <f>Tabla2281[[#This Row],[Neutro]]</f>
        <v>3</v>
      </c>
      <c r="R28" s="81">
        <f>SUM(Tabla2281[[#This Row],[De acuerdo]:[Totalmente de acuerdo]])</f>
        <v>0</v>
      </c>
      <c r="S28" s="81">
        <f t="shared" si="0"/>
        <v>9</v>
      </c>
    </row>
    <row r="29" spans="1:19">
      <c r="A29" s="16" t="s">
        <v>0</v>
      </c>
      <c r="B29" s="17"/>
      <c r="C29" s="17"/>
      <c r="D29" s="18">
        <v>19</v>
      </c>
      <c r="E29" s="19">
        <v>24</v>
      </c>
      <c r="F29" s="20">
        <v>54</v>
      </c>
      <c r="G29" s="70">
        <v>50</v>
      </c>
      <c r="H29" s="20">
        <v>66</v>
      </c>
      <c r="I29" s="19">
        <v>37</v>
      </c>
      <c r="J29" s="19">
        <v>81</v>
      </c>
      <c r="K29" s="21">
        <v>331</v>
      </c>
      <c r="M29" s="16" t="s">
        <v>0</v>
      </c>
      <c r="N29" s="17"/>
      <c r="O29" s="17"/>
      <c r="P29" s="81">
        <f>SUM(Tabla2281[[#This Row],[Totalmente en desacuerdo]:[En desacuerdo]])</f>
        <v>97</v>
      </c>
      <c r="Q29" s="81">
        <f>Tabla2281[[#This Row],[Neutro]]</f>
        <v>50</v>
      </c>
      <c r="R29" s="81">
        <f>SUM(Tabla2281[[#This Row],[De acuerdo]:[Totalmente de acuerdo]])</f>
        <v>184</v>
      </c>
      <c r="S29" s="81">
        <f t="shared" si="0"/>
        <v>331</v>
      </c>
    </row>
    <row r="30" spans="1:19">
      <c r="A30" s="4"/>
      <c r="B30" s="4"/>
      <c r="C30" s="4"/>
      <c r="D30" s="4"/>
      <c r="E30" s="4"/>
      <c r="F30" s="4"/>
      <c r="G30" s="29"/>
      <c r="H30" s="4"/>
      <c r="I30" s="4"/>
      <c r="J30" s="4"/>
      <c r="K30" s="4"/>
    </row>
    <row r="31" spans="1:19">
      <c r="A31" s="91" t="s">
        <v>51</v>
      </c>
      <c r="B31" s="92"/>
      <c r="C31" s="93"/>
      <c r="D31" s="92"/>
      <c r="E31" s="92"/>
      <c r="F31" s="92"/>
      <c r="G31" s="92"/>
      <c r="H31" s="92"/>
      <c r="I31" s="92"/>
      <c r="J31" s="92"/>
      <c r="K31" s="94"/>
    </row>
    <row r="32" spans="1:19">
      <c r="A32" s="7" t="s">
        <v>2</v>
      </c>
      <c r="B32" s="4"/>
      <c r="C32" s="4"/>
      <c r="D32" s="4"/>
      <c r="E32" s="4"/>
      <c r="F32" s="4"/>
      <c r="G32" s="29"/>
      <c r="H32" s="4"/>
      <c r="I32" s="4"/>
      <c r="J32" s="4"/>
      <c r="K32" s="4"/>
    </row>
    <row r="33" spans="1:20" ht="40.5" customHeight="1">
      <c r="A33" s="55"/>
      <c r="B33" s="56"/>
      <c r="C33" s="8"/>
      <c r="D33" s="98" t="s">
        <v>159</v>
      </c>
      <c r="E33" s="99"/>
      <c r="F33" s="100"/>
      <c r="G33" s="99"/>
      <c r="H33" s="100"/>
      <c r="I33" s="99"/>
      <c r="J33" s="99"/>
      <c r="K33" s="4"/>
      <c r="N33" s="104" t="s">
        <v>52</v>
      </c>
      <c r="O33" s="105"/>
      <c r="P33" s="106"/>
      <c r="Q33" s="105"/>
      <c r="R33" s="106"/>
      <c r="S33" s="105"/>
      <c r="T33" s="105"/>
    </row>
    <row r="34" spans="1:20" ht="36.75">
      <c r="A34" s="57" t="s">
        <v>91</v>
      </c>
      <c r="B34" s="58" t="s">
        <v>92</v>
      </c>
      <c r="C34" s="75" t="s">
        <v>85</v>
      </c>
      <c r="D34" s="3" t="s">
        <v>4</v>
      </c>
      <c r="E34" s="2" t="s">
        <v>5</v>
      </c>
      <c r="F34" s="1" t="s">
        <v>6</v>
      </c>
      <c r="G34" s="67" t="s">
        <v>7</v>
      </c>
      <c r="H34" s="1" t="s">
        <v>8</v>
      </c>
      <c r="I34" s="2" t="s">
        <v>9</v>
      </c>
      <c r="J34" s="2" t="s">
        <v>10</v>
      </c>
      <c r="K34" s="53" t="s">
        <v>0</v>
      </c>
      <c r="M34" s="57" t="s">
        <v>91</v>
      </c>
      <c r="N34" s="58" t="s">
        <v>92</v>
      </c>
      <c r="O34" s="75" t="s">
        <v>85</v>
      </c>
      <c r="P34" s="81" t="s">
        <v>97</v>
      </c>
      <c r="Q34" s="81" t="s">
        <v>98</v>
      </c>
      <c r="R34" s="81" t="s">
        <v>99</v>
      </c>
      <c r="S34" s="81" t="s">
        <v>0</v>
      </c>
    </row>
    <row r="35" spans="1:20" ht="24">
      <c r="A35" s="54" t="s">
        <v>11</v>
      </c>
      <c r="B35" s="9" t="s">
        <v>12</v>
      </c>
      <c r="C35" s="76" t="s">
        <v>88</v>
      </c>
      <c r="D35" s="10">
        <v>0</v>
      </c>
      <c r="E35" s="5">
        <v>0</v>
      </c>
      <c r="F35" s="11">
        <v>10</v>
      </c>
      <c r="G35" s="68">
        <v>2</v>
      </c>
      <c r="H35" s="11">
        <v>9</v>
      </c>
      <c r="I35" s="5">
        <v>5</v>
      </c>
      <c r="J35" s="5">
        <v>2</v>
      </c>
      <c r="K35" s="12">
        <v>28</v>
      </c>
      <c r="M35" s="54" t="s">
        <v>11</v>
      </c>
      <c r="N35" s="9" t="s">
        <v>12</v>
      </c>
      <c r="O35" s="76" t="s">
        <v>88</v>
      </c>
      <c r="P35" s="81">
        <f>SUM(Tabla2382[[#This Row],[Totalmente en desacuerdo]:[En desacuerdo]])</f>
        <v>10</v>
      </c>
      <c r="Q35" s="81">
        <f>Tabla2382[[#This Row],[Neutro]]</f>
        <v>2</v>
      </c>
      <c r="R35" s="81">
        <f>SUM(Tabla2382[[#This Row],[De acuerdo]:[Totalmente de acuerdo]])</f>
        <v>16</v>
      </c>
      <c r="S35" s="81">
        <f>SUM(P35:R35)</f>
        <v>28</v>
      </c>
    </row>
    <row r="36" spans="1:20">
      <c r="A36" s="51"/>
      <c r="B36" s="52" t="s">
        <v>13</v>
      </c>
      <c r="C36" s="76" t="s">
        <v>88</v>
      </c>
      <c r="D36" s="13">
        <v>0</v>
      </c>
      <c r="E36" s="6">
        <v>0</v>
      </c>
      <c r="F36" s="14">
        <v>4</v>
      </c>
      <c r="G36" s="69">
        <v>3</v>
      </c>
      <c r="H36" s="14">
        <v>0</v>
      </c>
      <c r="I36" s="6">
        <v>1</v>
      </c>
      <c r="J36" s="6">
        <v>0</v>
      </c>
      <c r="K36" s="15">
        <v>8</v>
      </c>
      <c r="M36" s="51"/>
      <c r="N36" s="52" t="s">
        <v>13</v>
      </c>
      <c r="O36" s="76" t="s">
        <v>88</v>
      </c>
      <c r="P36" s="81">
        <f>SUM(Tabla2382[[#This Row],[Totalmente en desacuerdo]:[En desacuerdo]])</f>
        <v>4</v>
      </c>
      <c r="Q36" s="81">
        <f>Tabla2382[[#This Row],[Neutro]]</f>
        <v>3</v>
      </c>
      <c r="R36" s="81">
        <f>SUM(Tabla2382[[#This Row],[De acuerdo]:[Totalmente de acuerdo]])</f>
        <v>1</v>
      </c>
      <c r="S36" s="81">
        <f t="shared" ref="S36:S57" si="1">SUM(P36:R36)</f>
        <v>8</v>
      </c>
    </row>
    <row r="37" spans="1:20">
      <c r="A37" s="51"/>
      <c r="B37" s="52" t="s">
        <v>14</v>
      </c>
      <c r="C37" s="76" t="s">
        <v>88</v>
      </c>
      <c r="D37" s="13">
        <v>0</v>
      </c>
      <c r="E37" s="6">
        <v>0</v>
      </c>
      <c r="F37" s="14">
        <v>7</v>
      </c>
      <c r="G37" s="69">
        <v>2</v>
      </c>
      <c r="H37" s="14">
        <v>4</v>
      </c>
      <c r="I37" s="6">
        <v>0</v>
      </c>
      <c r="J37" s="6">
        <v>0</v>
      </c>
      <c r="K37" s="15">
        <v>13</v>
      </c>
      <c r="M37" s="51"/>
      <c r="N37" s="52" t="s">
        <v>14</v>
      </c>
      <c r="O37" s="76" t="s">
        <v>88</v>
      </c>
      <c r="P37" s="81">
        <f>SUM(Tabla2382[[#This Row],[Totalmente en desacuerdo]:[En desacuerdo]])</f>
        <v>7</v>
      </c>
      <c r="Q37" s="81">
        <f>Tabla2382[[#This Row],[Neutro]]</f>
        <v>2</v>
      </c>
      <c r="R37" s="81">
        <f>SUM(Tabla2382[[#This Row],[De acuerdo]:[Totalmente de acuerdo]])</f>
        <v>4</v>
      </c>
      <c r="S37" s="81">
        <f t="shared" si="1"/>
        <v>13</v>
      </c>
    </row>
    <row r="38" spans="1:20">
      <c r="A38" s="51"/>
      <c r="B38" s="52" t="s">
        <v>15</v>
      </c>
      <c r="C38" s="76" t="s">
        <v>88</v>
      </c>
      <c r="D38" s="13">
        <v>0</v>
      </c>
      <c r="E38" s="6">
        <v>0</v>
      </c>
      <c r="F38" s="14">
        <v>0</v>
      </c>
      <c r="G38" s="69">
        <v>0</v>
      </c>
      <c r="H38" s="14">
        <v>3</v>
      </c>
      <c r="I38" s="6">
        <v>3</v>
      </c>
      <c r="J38" s="6">
        <v>0</v>
      </c>
      <c r="K38" s="15">
        <v>6</v>
      </c>
      <c r="M38" s="51"/>
      <c r="N38" s="52" t="s">
        <v>15</v>
      </c>
      <c r="O38" s="76" t="s">
        <v>88</v>
      </c>
      <c r="P38" s="81">
        <f>SUM(Tabla2382[[#This Row],[Totalmente en desacuerdo]:[En desacuerdo]])</f>
        <v>0</v>
      </c>
      <c r="Q38" s="81">
        <f>Tabla2382[[#This Row],[Neutro]]</f>
        <v>0</v>
      </c>
      <c r="R38" s="81">
        <f>SUM(Tabla2382[[#This Row],[De acuerdo]:[Totalmente de acuerdo]])</f>
        <v>6</v>
      </c>
      <c r="S38" s="81">
        <f t="shared" si="1"/>
        <v>6</v>
      </c>
    </row>
    <row r="39" spans="1:20">
      <c r="A39" s="51"/>
      <c r="B39" s="52" t="s">
        <v>16</v>
      </c>
      <c r="C39" s="76" t="s">
        <v>88</v>
      </c>
      <c r="D39" s="13">
        <v>0</v>
      </c>
      <c r="E39" s="6">
        <v>1</v>
      </c>
      <c r="F39" s="14">
        <v>7</v>
      </c>
      <c r="G39" s="69">
        <v>1</v>
      </c>
      <c r="H39" s="14">
        <v>1</v>
      </c>
      <c r="I39" s="6">
        <v>0</v>
      </c>
      <c r="J39" s="6">
        <v>1</v>
      </c>
      <c r="K39" s="15">
        <v>11</v>
      </c>
      <c r="M39" s="51"/>
      <c r="N39" s="52" t="s">
        <v>16</v>
      </c>
      <c r="O39" s="76" t="s">
        <v>88</v>
      </c>
      <c r="P39" s="81">
        <f>SUM(Tabla2382[[#This Row],[Totalmente en desacuerdo]:[En desacuerdo]])</f>
        <v>8</v>
      </c>
      <c r="Q39" s="81">
        <f>Tabla2382[[#This Row],[Neutro]]</f>
        <v>1</v>
      </c>
      <c r="R39" s="81">
        <f>SUM(Tabla2382[[#This Row],[De acuerdo]:[Totalmente de acuerdo]])</f>
        <v>2</v>
      </c>
      <c r="S39" s="81">
        <f t="shared" si="1"/>
        <v>11</v>
      </c>
    </row>
    <row r="40" spans="1:20">
      <c r="A40" s="51"/>
      <c r="B40" s="52" t="s">
        <v>17</v>
      </c>
      <c r="C40" s="76" t="s">
        <v>88</v>
      </c>
      <c r="D40" s="13">
        <v>0</v>
      </c>
      <c r="E40" s="6">
        <v>0</v>
      </c>
      <c r="F40" s="14">
        <v>0</v>
      </c>
      <c r="G40" s="69">
        <v>1</v>
      </c>
      <c r="H40" s="14">
        <v>3</v>
      </c>
      <c r="I40" s="6">
        <v>4</v>
      </c>
      <c r="J40" s="6">
        <v>2</v>
      </c>
      <c r="K40" s="15">
        <v>10</v>
      </c>
      <c r="M40" s="51"/>
      <c r="N40" s="52" t="s">
        <v>17</v>
      </c>
      <c r="O40" s="76" t="s">
        <v>88</v>
      </c>
      <c r="P40" s="81">
        <f>SUM(Tabla2382[[#This Row],[Totalmente en desacuerdo]:[En desacuerdo]])</f>
        <v>0</v>
      </c>
      <c r="Q40" s="81">
        <f>Tabla2382[[#This Row],[Neutro]]</f>
        <v>1</v>
      </c>
      <c r="R40" s="81">
        <f>SUM(Tabla2382[[#This Row],[De acuerdo]:[Totalmente de acuerdo]])</f>
        <v>9</v>
      </c>
      <c r="S40" s="81">
        <f t="shared" si="1"/>
        <v>10</v>
      </c>
    </row>
    <row r="41" spans="1:20">
      <c r="A41" s="51"/>
      <c r="B41" s="52" t="s">
        <v>18</v>
      </c>
      <c r="C41" s="76" t="s">
        <v>88</v>
      </c>
      <c r="D41" s="13">
        <v>0</v>
      </c>
      <c r="E41" s="6">
        <v>1</v>
      </c>
      <c r="F41" s="14">
        <v>2</v>
      </c>
      <c r="G41" s="69">
        <v>5</v>
      </c>
      <c r="H41" s="14">
        <v>3</v>
      </c>
      <c r="I41" s="6">
        <v>3</v>
      </c>
      <c r="J41" s="6">
        <v>1</v>
      </c>
      <c r="K41" s="15">
        <v>15</v>
      </c>
      <c r="M41" s="51"/>
      <c r="N41" s="52" t="s">
        <v>18</v>
      </c>
      <c r="O41" s="76" t="s">
        <v>88</v>
      </c>
      <c r="P41" s="81">
        <f>SUM(Tabla2382[[#This Row],[Totalmente en desacuerdo]:[En desacuerdo]])</f>
        <v>3</v>
      </c>
      <c r="Q41" s="81">
        <f>Tabla2382[[#This Row],[Neutro]]</f>
        <v>5</v>
      </c>
      <c r="R41" s="81">
        <f>SUM(Tabla2382[[#This Row],[De acuerdo]:[Totalmente de acuerdo]])</f>
        <v>7</v>
      </c>
      <c r="S41" s="81">
        <f t="shared" si="1"/>
        <v>15</v>
      </c>
    </row>
    <row r="42" spans="1:20">
      <c r="A42" s="51"/>
      <c r="B42" s="52" t="s">
        <v>19</v>
      </c>
      <c r="C42" s="76" t="s">
        <v>88</v>
      </c>
      <c r="D42" s="13">
        <v>0</v>
      </c>
      <c r="E42" s="6">
        <v>1</v>
      </c>
      <c r="F42" s="14">
        <v>4</v>
      </c>
      <c r="G42" s="69">
        <v>2</v>
      </c>
      <c r="H42" s="14">
        <v>0</v>
      </c>
      <c r="I42" s="6">
        <v>1</v>
      </c>
      <c r="J42" s="6">
        <v>1</v>
      </c>
      <c r="K42" s="15">
        <v>9</v>
      </c>
      <c r="M42" s="51"/>
      <c r="N42" s="52" t="s">
        <v>19</v>
      </c>
      <c r="O42" s="76" t="s">
        <v>88</v>
      </c>
      <c r="P42" s="81">
        <f>SUM(Tabla2382[[#This Row],[Totalmente en desacuerdo]:[En desacuerdo]])</f>
        <v>5</v>
      </c>
      <c r="Q42" s="81">
        <f>Tabla2382[[#This Row],[Neutro]]</f>
        <v>2</v>
      </c>
      <c r="R42" s="81">
        <f>SUM(Tabla2382[[#This Row],[De acuerdo]:[Totalmente de acuerdo]])</f>
        <v>2</v>
      </c>
      <c r="S42" s="81">
        <f t="shared" si="1"/>
        <v>9</v>
      </c>
    </row>
    <row r="43" spans="1:20">
      <c r="A43" s="51"/>
      <c r="B43" s="52" t="s">
        <v>20</v>
      </c>
      <c r="C43" s="76" t="s">
        <v>88</v>
      </c>
      <c r="D43" s="13">
        <v>0</v>
      </c>
      <c r="E43" s="6">
        <v>1</v>
      </c>
      <c r="F43" s="14">
        <v>6</v>
      </c>
      <c r="G43" s="69">
        <v>2</v>
      </c>
      <c r="H43" s="14">
        <v>1</v>
      </c>
      <c r="I43" s="6">
        <v>1</v>
      </c>
      <c r="J43" s="6">
        <v>2</v>
      </c>
      <c r="K43" s="15">
        <v>13</v>
      </c>
      <c r="M43" s="51"/>
      <c r="N43" s="52" t="s">
        <v>20</v>
      </c>
      <c r="O43" s="76" t="s">
        <v>88</v>
      </c>
      <c r="P43" s="81">
        <f>SUM(Tabla2382[[#This Row],[Totalmente en desacuerdo]:[En desacuerdo]])</f>
        <v>7</v>
      </c>
      <c r="Q43" s="81">
        <f>Tabla2382[[#This Row],[Neutro]]</f>
        <v>2</v>
      </c>
      <c r="R43" s="81">
        <f>SUM(Tabla2382[[#This Row],[De acuerdo]:[Totalmente de acuerdo]])</f>
        <v>4</v>
      </c>
      <c r="S43" s="81">
        <f t="shared" si="1"/>
        <v>13</v>
      </c>
    </row>
    <row r="44" spans="1:20">
      <c r="A44" s="51"/>
      <c r="B44" s="52" t="s">
        <v>21</v>
      </c>
      <c r="C44" s="77" t="s">
        <v>86</v>
      </c>
      <c r="D44" s="13">
        <v>1</v>
      </c>
      <c r="E44" s="6">
        <v>0</v>
      </c>
      <c r="F44" s="14">
        <v>0</v>
      </c>
      <c r="G44" s="69">
        <v>0</v>
      </c>
      <c r="H44" s="14">
        <v>4</v>
      </c>
      <c r="I44" s="6">
        <v>1</v>
      </c>
      <c r="J44" s="6">
        <v>11</v>
      </c>
      <c r="K44" s="15">
        <v>17</v>
      </c>
      <c r="M44" s="51"/>
      <c r="N44" s="52" t="s">
        <v>21</v>
      </c>
      <c r="O44" s="77" t="s">
        <v>86</v>
      </c>
      <c r="P44" s="81">
        <f>SUM(Tabla2382[[#This Row],[Totalmente en desacuerdo]:[En desacuerdo]])</f>
        <v>1</v>
      </c>
      <c r="Q44" s="81">
        <f>Tabla2382[[#This Row],[Neutro]]</f>
        <v>0</v>
      </c>
      <c r="R44" s="81">
        <f>SUM(Tabla2382[[#This Row],[De acuerdo]:[Totalmente de acuerdo]])</f>
        <v>16</v>
      </c>
      <c r="S44" s="81">
        <f t="shared" si="1"/>
        <v>17</v>
      </c>
    </row>
    <row r="45" spans="1:20">
      <c r="A45" s="51"/>
      <c r="B45" s="52" t="s">
        <v>22</v>
      </c>
      <c r="C45" s="77" t="s">
        <v>86</v>
      </c>
      <c r="D45" s="13">
        <v>0</v>
      </c>
      <c r="E45" s="6">
        <v>0</v>
      </c>
      <c r="F45" s="14">
        <v>0</v>
      </c>
      <c r="G45" s="69">
        <v>0</v>
      </c>
      <c r="H45" s="14">
        <v>3</v>
      </c>
      <c r="I45" s="6">
        <v>3</v>
      </c>
      <c r="J45" s="6">
        <v>18</v>
      </c>
      <c r="K45" s="15">
        <v>24</v>
      </c>
      <c r="M45" s="51"/>
      <c r="N45" s="52" t="s">
        <v>22</v>
      </c>
      <c r="O45" s="77" t="s">
        <v>86</v>
      </c>
      <c r="P45" s="81">
        <f>SUM(Tabla2382[[#This Row],[Totalmente en desacuerdo]:[En desacuerdo]])</f>
        <v>0</v>
      </c>
      <c r="Q45" s="81">
        <f>Tabla2382[[#This Row],[Neutro]]</f>
        <v>0</v>
      </c>
      <c r="R45" s="81">
        <f>SUM(Tabla2382[[#This Row],[De acuerdo]:[Totalmente de acuerdo]])</f>
        <v>24</v>
      </c>
      <c r="S45" s="81">
        <f t="shared" si="1"/>
        <v>24</v>
      </c>
    </row>
    <row r="46" spans="1:20">
      <c r="A46" s="51"/>
      <c r="B46" s="52" t="s">
        <v>23</v>
      </c>
      <c r="C46" s="77" t="s">
        <v>86</v>
      </c>
      <c r="D46" s="13">
        <v>0</v>
      </c>
      <c r="E46" s="6">
        <v>0</v>
      </c>
      <c r="F46" s="14">
        <v>2</v>
      </c>
      <c r="G46" s="69">
        <v>0</v>
      </c>
      <c r="H46" s="14">
        <v>6</v>
      </c>
      <c r="I46" s="6">
        <v>1</v>
      </c>
      <c r="J46" s="6">
        <v>12</v>
      </c>
      <c r="K46" s="15">
        <v>21</v>
      </c>
      <c r="M46" s="51"/>
      <c r="N46" s="52" t="s">
        <v>23</v>
      </c>
      <c r="O46" s="77" t="s">
        <v>86</v>
      </c>
      <c r="P46" s="81">
        <f>SUM(Tabla2382[[#This Row],[Totalmente en desacuerdo]:[En desacuerdo]])</f>
        <v>2</v>
      </c>
      <c r="Q46" s="81">
        <f>Tabla2382[[#This Row],[Neutro]]</f>
        <v>0</v>
      </c>
      <c r="R46" s="81">
        <f>SUM(Tabla2382[[#This Row],[De acuerdo]:[Totalmente de acuerdo]])</f>
        <v>19</v>
      </c>
      <c r="S46" s="81">
        <f t="shared" si="1"/>
        <v>21</v>
      </c>
    </row>
    <row r="47" spans="1:20">
      <c r="A47" s="51"/>
      <c r="B47" s="52" t="s">
        <v>24</v>
      </c>
      <c r="C47" s="77" t="s">
        <v>86</v>
      </c>
      <c r="D47" s="13">
        <v>0</v>
      </c>
      <c r="E47" s="6">
        <v>2</v>
      </c>
      <c r="F47" s="14">
        <v>0</v>
      </c>
      <c r="G47" s="69">
        <v>0</v>
      </c>
      <c r="H47" s="14">
        <v>5</v>
      </c>
      <c r="I47" s="6">
        <v>3</v>
      </c>
      <c r="J47" s="6">
        <v>7</v>
      </c>
      <c r="K47" s="15">
        <v>17</v>
      </c>
      <c r="M47" s="51"/>
      <c r="N47" s="52" t="s">
        <v>24</v>
      </c>
      <c r="O47" s="77" t="s">
        <v>86</v>
      </c>
      <c r="P47" s="81">
        <f>SUM(Tabla2382[[#This Row],[Totalmente en desacuerdo]:[En desacuerdo]])</f>
        <v>2</v>
      </c>
      <c r="Q47" s="81">
        <f>Tabla2382[[#This Row],[Neutro]]</f>
        <v>0</v>
      </c>
      <c r="R47" s="81">
        <f>SUM(Tabla2382[[#This Row],[De acuerdo]:[Totalmente de acuerdo]])</f>
        <v>15</v>
      </c>
      <c r="S47" s="81">
        <f t="shared" si="1"/>
        <v>17</v>
      </c>
    </row>
    <row r="48" spans="1:20" ht="24">
      <c r="A48" s="51"/>
      <c r="B48" s="52" t="s">
        <v>25</v>
      </c>
      <c r="C48" s="77" t="s">
        <v>86</v>
      </c>
      <c r="D48" s="13">
        <v>0</v>
      </c>
      <c r="E48" s="6">
        <v>0</v>
      </c>
      <c r="F48" s="14">
        <v>0</v>
      </c>
      <c r="G48" s="69">
        <v>1</v>
      </c>
      <c r="H48" s="14">
        <v>2</v>
      </c>
      <c r="I48" s="6">
        <v>5</v>
      </c>
      <c r="J48" s="6">
        <v>4</v>
      </c>
      <c r="K48" s="15">
        <v>12</v>
      </c>
      <c r="M48" s="51"/>
      <c r="N48" s="52" t="s">
        <v>25</v>
      </c>
      <c r="O48" s="77" t="s">
        <v>86</v>
      </c>
      <c r="P48" s="81">
        <f>SUM(Tabla2382[[#This Row],[Totalmente en desacuerdo]:[En desacuerdo]])</f>
        <v>0</v>
      </c>
      <c r="Q48" s="81">
        <f>Tabla2382[[#This Row],[Neutro]]</f>
        <v>1</v>
      </c>
      <c r="R48" s="81">
        <f>SUM(Tabla2382[[#This Row],[De acuerdo]:[Totalmente de acuerdo]])</f>
        <v>11</v>
      </c>
      <c r="S48" s="81">
        <f t="shared" si="1"/>
        <v>12</v>
      </c>
    </row>
    <row r="49" spans="1:20">
      <c r="A49" s="51"/>
      <c r="B49" s="52" t="s">
        <v>26</v>
      </c>
      <c r="C49" s="77" t="s">
        <v>86</v>
      </c>
      <c r="D49" s="13">
        <v>0</v>
      </c>
      <c r="E49" s="6">
        <v>1</v>
      </c>
      <c r="F49" s="14">
        <v>1</v>
      </c>
      <c r="G49" s="69">
        <v>1</v>
      </c>
      <c r="H49" s="14">
        <v>12</v>
      </c>
      <c r="I49" s="6">
        <v>10</v>
      </c>
      <c r="J49" s="6">
        <v>4</v>
      </c>
      <c r="K49" s="15">
        <v>29</v>
      </c>
      <c r="M49" s="51"/>
      <c r="N49" s="52" t="s">
        <v>26</v>
      </c>
      <c r="O49" s="77" t="s">
        <v>86</v>
      </c>
      <c r="P49" s="81">
        <f>SUM(Tabla2382[[#This Row],[Totalmente en desacuerdo]:[En desacuerdo]])</f>
        <v>2</v>
      </c>
      <c r="Q49" s="81">
        <f>Tabla2382[[#This Row],[Neutro]]</f>
        <v>1</v>
      </c>
      <c r="R49" s="81">
        <f>SUM(Tabla2382[[#This Row],[De acuerdo]:[Totalmente de acuerdo]])</f>
        <v>26</v>
      </c>
      <c r="S49" s="81">
        <f t="shared" si="1"/>
        <v>29</v>
      </c>
    </row>
    <row r="50" spans="1:20" ht="24">
      <c r="A50" s="51"/>
      <c r="B50" s="52" t="s">
        <v>27</v>
      </c>
      <c r="C50" s="76" t="s">
        <v>87</v>
      </c>
      <c r="D50" s="13">
        <v>0</v>
      </c>
      <c r="E50" s="6">
        <v>0</v>
      </c>
      <c r="F50" s="14">
        <v>2</v>
      </c>
      <c r="G50" s="69">
        <v>3</v>
      </c>
      <c r="H50" s="14">
        <v>3</v>
      </c>
      <c r="I50" s="6">
        <v>1</v>
      </c>
      <c r="J50" s="6">
        <v>3</v>
      </c>
      <c r="K50" s="15">
        <v>12</v>
      </c>
      <c r="M50" s="51"/>
      <c r="N50" s="52" t="s">
        <v>27</v>
      </c>
      <c r="O50" s="76" t="s">
        <v>87</v>
      </c>
      <c r="P50" s="81">
        <f>SUM(Tabla2382[[#This Row],[Totalmente en desacuerdo]:[En desacuerdo]])</f>
        <v>2</v>
      </c>
      <c r="Q50" s="81">
        <f>Tabla2382[[#This Row],[Neutro]]</f>
        <v>3</v>
      </c>
      <c r="R50" s="81">
        <f>SUM(Tabla2382[[#This Row],[De acuerdo]:[Totalmente de acuerdo]])</f>
        <v>7</v>
      </c>
      <c r="S50" s="81">
        <f t="shared" si="1"/>
        <v>12</v>
      </c>
    </row>
    <row r="51" spans="1:20" ht="24">
      <c r="A51" s="51"/>
      <c r="B51" s="52" t="s">
        <v>28</v>
      </c>
      <c r="C51" s="76" t="s">
        <v>87</v>
      </c>
      <c r="D51" s="13">
        <v>0</v>
      </c>
      <c r="E51" s="6">
        <v>0</v>
      </c>
      <c r="F51" s="14">
        <v>11</v>
      </c>
      <c r="G51" s="69">
        <v>3</v>
      </c>
      <c r="H51" s="14">
        <v>1</v>
      </c>
      <c r="I51" s="6">
        <v>3</v>
      </c>
      <c r="J51" s="6">
        <v>2</v>
      </c>
      <c r="K51" s="15">
        <v>20</v>
      </c>
      <c r="M51" s="51"/>
      <c r="N51" s="52" t="s">
        <v>28</v>
      </c>
      <c r="O51" s="76" t="s">
        <v>87</v>
      </c>
      <c r="P51" s="81">
        <f>SUM(Tabla2382[[#This Row],[Totalmente en desacuerdo]:[En desacuerdo]])</f>
        <v>11</v>
      </c>
      <c r="Q51" s="81">
        <f>Tabla2382[[#This Row],[Neutro]]</f>
        <v>3</v>
      </c>
      <c r="R51" s="81">
        <f>SUM(Tabla2382[[#This Row],[De acuerdo]:[Totalmente de acuerdo]])</f>
        <v>6</v>
      </c>
      <c r="S51" s="81">
        <f t="shared" si="1"/>
        <v>20</v>
      </c>
    </row>
    <row r="52" spans="1:20" ht="24">
      <c r="A52" s="51"/>
      <c r="B52" s="52" t="s">
        <v>16</v>
      </c>
      <c r="C52" s="76" t="s">
        <v>87</v>
      </c>
      <c r="D52" s="13">
        <v>0</v>
      </c>
      <c r="E52" s="6">
        <v>2</v>
      </c>
      <c r="F52" s="14">
        <v>2</v>
      </c>
      <c r="G52" s="69">
        <v>1</v>
      </c>
      <c r="H52" s="14">
        <v>2</v>
      </c>
      <c r="I52" s="6">
        <v>2</v>
      </c>
      <c r="J52" s="6">
        <v>2</v>
      </c>
      <c r="K52" s="15">
        <v>11</v>
      </c>
      <c r="M52" s="51"/>
      <c r="N52" s="52" t="s">
        <v>16</v>
      </c>
      <c r="O52" s="76" t="s">
        <v>87</v>
      </c>
      <c r="P52" s="81">
        <f>SUM(Tabla2382[[#This Row],[Totalmente en desacuerdo]:[En desacuerdo]])</f>
        <v>4</v>
      </c>
      <c r="Q52" s="81">
        <f>Tabla2382[[#This Row],[Neutro]]</f>
        <v>1</v>
      </c>
      <c r="R52" s="81">
        <f>SUM(Tabla2382[[#This Row],[De acuerdo]:[Totalmente de acuerdo]])</f>
        <v>6</v>
      </c>
      <c r="S52" s="81">
        <f t="shared" si="1"/>
        <v>11</v>
      </c>
    </row>
    <row r="53" spans="1:20">
      <c r="A53" s="51"/>
      <c r="B53" s="52" t="s">
        <v>29</v>
      </c>
      <c r="C53" s="76" t="s">
        <v>89</v>
      </c>
      <c r="D53" s="13">
        <v>4</v>
      </c>
      <c r="E53" s="6">
        <v>4</v>
      </c>
      <c r="F53" s="14">
        <v>1</v>
      </c>
      <c r="G53" s="69">
        <v>0</v>
      </c>
      <c r="H53" s="14">
        <v>0</v>
      </c>
      <c r="I53" s="6">
        <v>0</v>
      </c>
      <c r="J53" s="6">
        <v>0</v>
      </c>
      <c r="K53" s="15">
        <v>9</v>
      </c>
      <c r="M53" s="51"/>
      <c r="N53" s="52" t="s">
        <v>29</v>
      </c>
      <c r="O53" s="76" t="s">
        <v>89</v>
      </c>
      <c r="P53" s="81">
        <f>SUM(Tabla2382[[#This Row],[Totalmente en desacuerdo]:[En desacuerdo]])</f>
        <v>9</v>
      </c>
      <c r="Q53" s="81">
        <f>Tabla2382[[#This Row],[Neutro]]</f>
        <v>0</v>
      </c>
      <c r="R53" s="81">
        <f>SUM(Tabla2382[[#This Row],[De acuerdo]:[Totalmente de acuerdo]])</f>
        <v>0</v>
      </c>
      <c r="S53" s="81">
        <f t="shared" si="1"/>
        <v>9</v>
      </c>
    </row>
    <row r="54" spans="1:20">
      <c r="A54" s="51"/>
      <c r="B54" s="52" t="s">
        <v>30</v>
      </c>
      <c r="C54" s="76" t="s">
        <v>89</v>
      </c>
      <c r="D54" s="13">
        <v>3</v>
      </c>
      <c r="E54" s="6">
        <v>2</v>
      </c>
      <c r="F54" s="14">
        <v>3</v>
      </c>
      <c r="G54" s="69">
        <v>1</v>
      </c>
      <c r="H54" s="14">
        <v>1</v>
      </c>
      <c r="I54" s="6">
        <v>0</v>
      </c>
      <c r="J54" s="6">
        <v>0</v>
      </c>
      <c r="K54" s="15">
        <v>10</v>
      </c>
      <c r="M54" s="51"/>
      <c r="N54" s="52" t="s">
        <v>30</v>
      </c>
      <c r="O54" s="76" t="s">
        <v>89</v>
      </c>
      <c r="P54" s="81">
        <f>SUM(Tabla2382[[#This Row],[Totalmente en desacuerdo]:[En desacuerdo]])</f>
        <v>8</v>
      </c>
      <c r="Q54" s="81">
        <f>Tabla2382[[#This Row],[Neutro]]</f>
        <v>1</v>
      </c>
      <c r="R54" s="81">
        <f>SUM(Tabla2382[[#This Row],[De acuerdo]:[Totalmente de acuerdo]])</f>
        <v>1</v>
      </c>
      <c r="S54" s="81">
        <f t="shared" si="1"/>
        <v>10</v>
      </c>
    </row>
    <row r="55" spans="1:20" ht="24">
      <c r="A55" s="51"/>
      <c r="B55" s="52" t="s">
        <v>31</v>
      </c>
      <c r="C55" s="76" t="s">
        <v>89</v>
      </c>
      <c r="D55" s="13">
        <v>1</v>
      </c>
      <c r="E55" s="6">
        <v>1</v>
      </c>
      <c r="F55" s="14">
        <v>13</v>
      </c>
      <c r="G55" s="69">
        <v>4</v>
      </c>
      <c r="H55" s="14">
        <v>7</v>
      </c>
      <c r="I55" s="6">
        <v>0</v>
      </c>
      <c r="J55" s="6">
        <v>1</v>
      </c>
      <c r="K55" s="15">
        <v>27</v>
      </c>
      <c r="M55" s="51"/>
      <c r="N55" s="52" t="s">
        <v>31</v>
      </c>
      <c r="O55" s="76" t="s">
        <v>89</v>
      </c>
      <c r="P55" s="81">
        <f>SUM(Tabla2382[[#This Row],[Totalmente en desacuerdo]:[En desacuerdo]])</f>
        <v>15</v>
      </c>
      <c r="Q55" s="81">
        <f>Tabla2382[[#This Row],[Neutro]]</f>
        <v>4</v>
      </c>
      <c r="R55" s="81">
        <f>SUM(Tabla2382[[#This Row],[De acuerdo]:[Totalmente de acuerdo]])</f>
        <v>8</v>
      </c>
      <c r="S55" s="81">
        <f t="shared" si="1"/>
        <v>27</v>
      </c>
    </row>
    <row r="56" spans="1:20">
      <c r="A56" s="51"/>
      <c r="B56" s="52" t="s">
        <v>32</v>
      </c>
      <c r="C56" s="76" t="s">
        <v>89</v>
      </c>
      <c r="D56" s="13">
        <v>1</v>
      </c>
      <c r="E56" s="6">
        <v>4</v>
      </c>
      <c r="F56" s="14">
        <v>2</v>
      </c>
      <c r="G56" s="69">
        <v>0</v>
      </c>
      <c r="H56" s="14">
        <v>2</v>
      </c>
      <c r="I56" s="6">
        <v>0</v>
      </c>
      <c r="J56" s="6">
        <v>0</v>
      </c>
      <c r="K56" s="15">
        <v>9</v>
      </c>
      <c r="M56" s="51"/>
      <c r="N56" s="52" t="s">
        <v>32</v>
      </c>
      <c r="O56" s="76" t="s">
        <v>89</v>
      </c>
      <c r="P56" s="81">
        <f>SUM(Tabla2382[[#This Row],[Totalmente en desacuerdo]:[En desacuerdo]])</f>
        <v>7</v>
      </c>
      <c r="Q56" s="81">
        <f>Tabla2382[[#This Row],[Neutro]]</f>
        <v>0</v>
      </c>
      <c r="R56" s="81">
        <f>SUM(Tabla2382[[#This Row],[De acuerdo]:[Totalmente de acuerdo]])</f>
        <v>2</v>
      </c>
      <c r="S56" s="81">
        <f t="shared" si="1"/>
        <v>9</v>
      </c>
    </row>
    <row r="57" spans="1:20">
      <c r="A57" s="16" t="s">
        <v>0</v>
      </c>
      <c r="B57" s="17"/>
      <c r="C57" s="17"/>
      <c r="D57" s="18">
        <v>10</v>
      </c>
      <c r="E57" s="19">
        <v>20</v>
      </c>
      <c r="F57" s="20">
        <v>77</v>
      </c>
      <c r="G57" s="70">
        <v>32</v>
      </c>
      <c r="H57" s="20">
        <v>72</v>
      </c>
      <c r="I57" s="19">
        <v>47</v>
      </c>
      <c r="J57" s="19">
        <v>73</v>
      </c>
      <c r="K57" s="21">
        <v>331</v>
      </c>
      <c r="M57" s="16" t="s">
        <v>0</v>
      </c>
      <c r="N57" s="17"/>
      <c r="O57" s="17"/>
      <c r="P57" s="81">
        <f>SUM(Tabla2382[[#This Row],[Totalmente en desacuerdo]:[En desacuerdo]])</f>
        <v>107</v>
      </c>
      <c r="Q57" s="81">
        <f>Tabla2382[[#This Row],[Neutro]]</f>
        <v>32</v>
      </c>
      <c r="R57" s="81">
        <f>SUM(Tabla2382[[#This Row],[De acuerdo]:[Totalmente de acuerdo]])</f>
        <v>192</v>
      </c>
      <c r="S57" s="81">
        <f t="shared" si="1"/>
        <v>331</v>
      </c>
    </row>
    <row r="58" spans="1:20">
      <c r="A58" s="4"/>
      <c r="B58" s="4"/>
      <c r="C58" s="4"/>
      <c r="D58" s="4"/>
      <c r="E58" s="4"/>
      <c r="F58" s="4"/>
      <c r="G58" s="29"/>
      <c r="H58" s="4"/>
      <c r="I58" s="4"/>
      <c r="J58" s="4"/>
      <c r="K58" s="4"/>
    </row>
    <row r="59" spans="1:20">
      <c r="A59" s="91" t="s">
        <v>53</v>
      </c>
      <c r="B59" s="92"/>
      <c r="C59" s="93"/>
      <c r="D59" s="92"/>
      <c r="E59" s="92"/>
      <c r="F59" s="92"/>
      <c r="G59" s="92"/>
      <c r="H59" s="92"/>
      <c r="I59" s="92"/>
      <c r="J59" s="92"/>
      <c r="K59" s="94"/>
    </row>
    <row r="60" spans="1:20">
      <c r="A60" s="7" t="s">
        <v>2</v>
      </c>
      <c r="B60" s="4"/>
      <c r="C60" s="4"/>
      <c r="D60" s="4"/>
      <c r="E60" s="4"/>
      <c r="F60" s="4"/>
      <c r="G60" s="29"/>
      <c r="H60" s="4"/>
      <c r="I60" s="4"/>
      <c r="J60" s="4"/>
      <c r="K60" s="4"/>
    </row>
    <row r="61" spans="1:20" ht="42.75" customHeight="1">
      <c r="A61" s="55"/>
      <c r="B61" s="56"/>
      <c r="C61" s="8"/>
      <c r="D61" s="98" t="s">
        <v>160</v>
      </c>
      <c r="E61" s="99"/>
      <c r="F61" s="100"/>
      <c r="G61" s="99"/>
      <c r="H61" s="100"/>
      <c r="I61" s="99"/>
      <c r="J61" s="99"/>
      <c r="K61" s="4"/>
      <c r="N61" s="104" t="s">
        <v>54</v>
      </c>
      <c r="O61" s="105"/>
      <c r="P61" s="106"/>
      <c r="Q61" s="105"/>
      <c r="R61" s="106"/>
      <c r="S61" s="105"/>
      <c r="T61" s="105"/>
    </row>
    <row r="62" spans="1:20" ht="36.75">
      <c r="A62" s="57" t="s">
        <v>91</v>
      </c>
      <c r="B62" s="58" t="s">
        <v>92</v>
      </c>
      <c r="C62" s="75" t="s">
        <v>85</v>
      </c>
      <c r="D62" s="3" t="s">
        <v>4</v>
      </c>
      <c r="E62" s="2" t="s">
        <v>5</v>
      </c>
      <c r="F62" s="1" t="s">
        <v>6</v>
      </c>
      <c r="G62" s="67" t="s">
        <v>7</v>
      </c>
      <c r="H62" s="1" t="s">
        <v>8</v>
      </c>
      <c r="I62" s="2" t="s">
        <v>9</v>
      </c>
      <c r="J62" s="2" t="s">
        <v>10</v>
      </c>
      <c r="K62" s="53" t="s">
        <v>0</v>
      </c>
      <c r="M62" s="57" t="s">
        <v>91</v>
      </c>
      <c r="N62" s="58" t="s">
        <v>92</v>
      </c>
      <c r="O62" s="75" t="s">
        <v>85</v>
      </c>
      <c r="P62" s="81" t="s">
        <v>97</v>
      </c>
      <c r="Q62" s="81" t="s">
        <v>98</v>
      </c>
      <c r="R62" s="81" t="s">
        <v>99</v>
      </c>
      <c r="S62" s="81" t="s">
        <v>0</v>
      </c>
    </row>
    <row r="63" spans="1:20" ht="24">
      <c r="A63" s="54" t="s">
        <v>11</v>
      </c>
      <c r="B63" s="9" t="s">
        <v>12</v>
      </c>
      <c r="C63" s="76" t="s">
        <v>88</v>
      </c>
      <c r="D63" s="10">
        <v>12</v>
      </c>
      <c r="E63" s="5">
        <v>1</v>
      </c>
      <c r="F63" s="11">
        <v>8</v>
      </c>
      <c r="G63" s="68">
        <v>6</v>
      </c>
      <c r="H63" s="11">
        <v>0</v>
      </c>
      <c r="I63" s="5">
        <v>1</v>
      </c>
      <c r="J63" s="5">
        <v>0</v>
      </c>
      <c r="K63" s="12">
        <v>28</v>
      </c>
      <c r="M63" s="54" t="s">
        <v>11</v>
      </c>
      <c r="N63" s="9" t="s">
        <v>12</v>
      </c>
      <c r="O63" s="76" t="s">
        <v>88</v>
      </c>
      <c r="P63" s="81">
        <f>SUM(Tabla2483[[#This Row],[Totalmente en desacuerdo]:[En desacuerdo]])</f>
        <v>21</v>
      </c>
      <c r="Q63" s="81">
        <f>Tabla2483[[#This Row],[Neutro]]</f>
        <v>6</v>
      </c>
      <c r="R63" s="81">
        <f>SUM(Tabla2483[[#This Row],[De acuerdo]:[Totalmente de acuerdo]])</f>
        <v>1</v>
      </c>
      <c r="S63" s="81">
        <f>SUM(P63:R63)</f>
        <v>28</v>
      </c>
    </row>
    <row r="64" spans="1:20">
      <c r="A64" s="51"/>
      <c r="B64" s="52" t="s">
        <v>13</v>
      </c>
      <c r="C64" s="76" t="s">
        <v>88</v>
      </c>
      <c r="D64" s="13">
        <v>8</v>
      </c>
      <c r="E64" s="6">
        <v>0</v>
      </c>
      <c r="F64" s="14">
        <v>0</v>
      </c>
      <c r="G64" s="69">
        <v>0</v>
      </c>
      <c r="H64" s="14">
        <v>0</v>
      </c>
      <c r="I64" s="6">
        <v>0</v>
      </c>
      <c r="J64" s="6">
        <v>0</v>
      </c>
      <c r="K64" s="15">
        <v>8</v>
      </c>
      <c r="M64" s="51"/>
      <c r="N64" s="52" t="s">
        <v>13</v>
      </c>
      <c r="O64" s="76" t="s">
        <v>88</v>
      </c>
      <c r="P64" s="81">
        <f>SUM(Tabla2483[[#This Row],[Totalmente en desacuerdo]:[En desacuerdo]])</f>
        <v>8</v>
      </c>
      <c r="Q64" s="81">
        <f>Tabla2483[[#This Row],[Neutro]]</f>
        <v>0</v>
      </c>
      <c r="R64" s="81">
        <f>SUM(Tabla2483[[#This Row],[De acuerdo]:[Totalmente de acuerdo]])</f>
        <v>0</v>
      </c>
      <c r="S64" s="81">
        <f t="shared" ref="S64:S85" si="2">SUM(P64:R64)</f>
        <v>8</v>
      </c>
    </row>
    <row r="65" spans="1:19">
      <c r="A65" s="51"/>
      <c r="B65" s="52" t="s">
        <v>14</v>
      </c>
      <c r="C65" s="76" t="s">
        <v>88</v>
      </c>
      <c r="D65" s="13">
        <v>10</v>
      </c>
      <c r="E65" s="6">
        <v>1</v>
      </c>
      <c r="F65" s="14">
        <v>0</v>
      </c>
      <c r="G65" s="69">
        <v>1</v>
      </c>
      <c r="H65" s="14">
        <v>1</v>
      </c>
      <c r="I65" s="6">
        <v>0</v>
      </c>
      <c r="J65" s="6">
        <v>0</v>
      </c>
      <c r="K65" s="15">
        <v>13</v>
      </c>
      <c r="M65" s="51"/>
      <c r="N65" s="52" t="s">
        <v>14</v>
      </c>
      <c r="O65" s="76" t="s">
        <v>88</v>
      </c>
      <c r="P65" s="81">
        <f>SUM(Tabla2483[[#This Row],[Totalmente en desacuerdo]:[En desacuerdo]])</f>
        <v>11</v>
      </c>
      <c r="Q65" s="81">
        <f>Tabla2483[[#This Row],[Neutro]]</f>
        <v>1</v>
      </c>
      <c r="R65" s="81">
        <f>SUM(Tabla2483[[#This Row],[De acuerdo]:[Totalmente de acuerdo]])</f>
        <v>1</v>
      </c>
      <c r="S65" s="81">
        <f t="shared" si="2"/>
        <v>13</v>
      </c>
    </row>
    <row r="66" spans="1:19">
      <c r="A66" s="51"/>
      <c r="B66" s="52" t="s">
        <v>15</v>
      </c>
      <c r="C66" s="76" t="s">
        <v>88</v>
      </c>
      <c r="D66" s="13">
        <v>3</v>
      </c>
      <c r="E66" s="6">
        <v>1</v>
      </c>
      <c r="F66" s="14">
        <v>0</v>
      </c>
      <c r="G66" s="69">
        <v>2</v>
      </c>
      <c r="H66" s="14">
        <v>0</v>
      </c>
      <c r="I66" s="6">
        <v>0</v>
      </c>
      <c r="J66" s="6">
        <v>0</v>
      </c>
      <c r="K66" s="15">
        <v>6</v>
      </c>
      <c r="M66" s="51"/>
      <c r="N66" s="52" t="s">
        <v>15</v>
      </c>
      <c r="O66" s="76" t="s">
        <v>88</v>
      </c>
      <c r="P66" s="81">
        <f>SUM(Tabla2483[[#This Row],[Totalmente en desacuerdo]:[En desacuerdo]])</f>
        <v>4</v>
      </c>
      <c r="Q66" s="81">
        <f>Tabla2483[[#This Row],[Neutro]]</f>
        <v>2</v>
      </c>
      <c r="R66" s="81">
        <f>SUM(Tabla2483[[#This Row],[De acuerdo]:[Totalmente de acuerdo]])</f>
        <v>0</v>
      </c>
      <c r="S66" s="81">
        <f t="shared" si="2"/>
        <v>6</v>
      </c>
    </row>
    <row r="67" spans="1:19">
      <c r="A67" s="51"/>
      <c r="B67" s="52" t="s">
        <v>16</v>
      </c>
      <c r="C67" s="76" t="s">
        <v>88</v>
      </c>
      <c r="D67" s="13">
        <v>5</v>
      </c>
      <c r="E67" s="6">
        <v>2</v>
      </c>
      <c r="F67" s="14">
        <v>1</v>
      </c>
      <c r="G67" s="69">
        <v>2</v>
      </c>
      <c r="H67" s="14">
        <v>1</v>
      </c>
      <c r="I67" s="6">
        <v>0</v>
      </c>
      <c r="J67" s="6">
        <v>0</v>
      </c>
      <c r="K67" s="15">
        <v>11</v>
      </c>
      <c r="M67" s="51"/>
      <c r="N67" s="52" t="s">
        <v>16</v>
      </c>
      <c r="O67" s="76" t="s">
        <v>88</v>
      </c>
      <c r="P67" s="81">
        <f>SUM(Tabla2483[[#This Row],[Totalmente en desacuerdo]:[En desacuerdo]])</f>
        <v>8</v>
      </c>
      <c r="Q67" s="81">
        <f>Tabla2483[[#This Row],[Neutro]]</f>
        <v>2</v>
      </c>
      <c r="R67" s="81">
        <f>SUM(Tabla2483[[#This Row],[De acuerdo]:[Totalmente de acuerdo]])</f>
        <v>1</v>
      </c>
      <c r="S67" s="81">
        <f t="shared" si="2"/>
        <v>11</v>
      </c>
    </row>
    <row r="68" spans="1:19">
      <c r="A68" s="51"/>
      <c r="B68" s="52" t="s">
        <v>17</v>
      </c>
      <c r="C68" s="76" t="s">
        <v>88</v>
      </c>
      <c r="D68" s="13">
        <v>0</v>
      </c>
      <c r="E68" s="6">
        <v>0</v>
      </c>
      <c r="F68" s="14">
        <v>0</v>
      </c>
      <c r="G68" s="69">
        <v>2</v>
      </c>
      <c r="H68" s="14">
        <v>6</v>
      </c>
      <c r="I68" s="6">
        <v>0</v>
      </c>
      <c r="J68" s="6">
        <v>2</v>
      </c>
      <c r="K68" s="15">
        <v>10</v>
      </c>
      <c r="M68" s="51"/>
      <c r="N68" s="52" t="s">
        <v>17</v>
      </c>
      <c r="O68" s="76" t="s">
        <v>88</v>
      </c>
      <c r="P68" s="81">
        <f>SUM(Tabla2483[[#This Row],[Totalmente en desacuerdo]:[En desacuerdo]])</f>
        <v>0</v>
      </c>
      <c r="Q68" s="81">
        <f>Tabla2483[[#This Row],[Neutro]]</f>
        <v>2</v>
      </c>
      <c r="R68" s="81">
        <f>SUM(Tabla2483[[#This Row],[De acuerdo]:[Totalmente de acuerdo]])</f>
        <v>8</v>
      </c>
      <c r="S68" s="81">
        <f t="shared" si="2"/>
        <v>10</v>
      </c>
    </row>
    <row r="69" spans="1:19">
      <c r="A69" s="51"/>
      <c r="B69" s="52" t="s">
        <v>18</v>
      </c>
      <c r="C69" s="76" t="s">
        <v>88</v>
      </c>
      <c r="D69" s="13">
        <v>11</v>
      </c>
      <c r="E69" s="6">
        <v>2</v>
      </c>
      <c r="F69" s="14">
        <v>0</v>
      </c>
      <c r="G69" s="69">
        <v>1</v>
      </c>
      <c r="H69" s="14">
        <v>1</v>
      </c>
      <c r="I69" s="6">
        <v>0</v>
      </c>
      <c r="J69" s="6">
        <v>0</v>
      </c>
      <c r="K69" s="15">
        <v>15</v>
      </c>
      <c r="M69" s="51"/>
      <c r="N69" s="52" t="s">
        <v>18</v>
      </c>
      <c r="O69" s="76" t="s">
        <v>88</v>
      </c>
      <c r="P69" s="81">
        <f>SUM(Tabla2483[[#This Row],[Totalmente en desacuerdo]:[En desacuerdo]])</f>
        <v>13</v>
      </c>
      <c r="Q69" s="81">
        <f>Tabla2483[[#This Row],[Neutro]]</f>
        <v>1</v>
      </c>
      <c r="R69" s="81">
        <f>SUM(Tabla2483[[#This Row],[De acuerdo]:[Totalmente de acuerdo]])</f>
        <v>1</v>
      </c>
      <c r="S69" s="81">
        <f t="shared" si="2"/>
        <v>15</v>
      </c>
    </row>
    <row r="70" spans="1:19">
      <c r="A70" s="51"/>
      <c r="B70" s="52" t="s">
        <v>19</v>
      </c>
      <c r="C70" s="76" t="s">
        <v>88</v>
      </c>
      <c r="D70" s="13">
        <v>6</v>
      </c>
      <c r="E70" s="6">
        <v>1</v>
      </c>
      <c r="F70" s="14">
        <v>1</v>
      </c>
      <c r="G70" s="69">
        <v>0</v>
      </c>
      <c r="H70" s="14">
        <v>1</v>
      </c>
      <c r="I70" s="6">
        <v>0</v>
      </c>
      <c r="J70" s="6">
        <v>0</v>
      </c>
      <c r="K70" s="15">
        <v>9</v>
      </c>
      <c r="M70" s="51"/>
      <c r="N70" s="52" t="s">
        <v>19</v>
      </c>
      <c r="O70" s="76" t="s">
        <v>88</v>
      </c>
      <c r="P70" s="81">
        <f>SUM(Tabla2483[[#This Row],[Totalmente en desacuerdo]:[En desacuerdo]])</f>
        <v>8</v>
      </c>
      <c r="Q70" s="81">
        <f>Tabla2483[[#This Row],[Neutro]]</f>
        <v>0</v>
      </c>
      <c r="R70" s="81">
        <f>SUM(Tabla2483[[#This Row],[De acuerdo]:[Totalmente de acuerdo]])</f>
        <v>1</v>
      </c>
      <c r="S70" s="81">
        <f t="shared" si="2"/>
        <v>9</v>
      </c>
    </row>
    <row r="71" spans="1:19">
      <c r="A71" s="51"/>
      <c r="B71" s="52" t="s">
        <v>20</v>
      </c>
      <c r="C71" s="76" t="s">
        <v>88</v>
      </c>
      <c r="D71" s="13">
        <v>8</v>
      </c>
      <c r="E71" s="6">
        <v>1</v>
      </c>
      <c r="F71" s="14">
        <v>2</v>
      </c>
      <c r="G71" s="69">
        <v>1</v>
      </c>
      <c r="H71" s="14">
        <v>1</v>
      </c>
      <c r="I71" s="6">
        <v>0</v>
      </c>
      <c r="J71" s="6">
        <v>0</v>
      </c>
      <c r="K71" s="15">
        <v>13</v>
      </c>
      <c r="M71" s="51"/>
      <c r="N71" s="52" t="s">
        <v>20</v>
      </c>
      <c r="O71" s="76" t="s">
        <v>88</v>
      </c>
      <c r="P71" s="81">
        <f>SUM(Tabla2483[[#This Row],[Totalmente en desacuerdo]:[En desacuerdo]])</f>
        <v>11</v>
      </c>
      <c r="Q71" s="81">
        <f>Tabla2483[[#This Row],[Neutro]]</f>
        <v>1</v>
      </c>
      <c r="R71" s="81">
        <f>SUM(Tabla2483[[#This Row],[De acuerdo]:[Totalmente de acuerdo]])</f>
        <v>1</v>
      </c>
      <c r="S71" s="81">
        <f t="shared" si="2"/>
        <v>13</v>
      </c>
    </row>
    <row r="72" spans="1:19">
      <c r="A72" s="51"/>
      <c r="B72" s="52" t="s">
        <v>21</v>
      </c>
      <c r="C72" s="77" t="s">
        <v>86</v>
      </c>
      <c r="D72" s="13">
        <v>1</v>
      </c>
      <c r="E72" s="6">
        <v>0</v>
      </c>
      <c r="F72" s="14">
        <v>3</v>
      </c>
      <c r="G72" s="69">
        <v>6</v>
      </c>
      <c r="H72" s="14">
        <v>7</v>
      </c>
      <c r="I72" s="6">
        <v>0</v>
      </c>
      <c r="J72" s="6">
        <v>0</v>
      </c>
      <c r="K72" s="15">
        <v>17</v>
      </c>
      <c r="M72" s="51"/>
      <c r="N72" s="52" t="s">
        <v>21</v>
      </c>
      <c r="O72" s="77" t="s">
        <v>86</v>
      </c>
      <c r="P72" s="81">
        <f>SUM(Tabla2483[[#This Row],[Totalmente en desacuerdo]:[En desacuerdo]])</f>
        <v>4</v>
      </c>
      <c r="Q72" s="81">
        <f>Tabla2483[[#This Row],[Neutro]]</f>
        <v>6</v>
      </c>
      <c r="R72" s="81">
        <f>SUM(Tabla2483[[#This Row],[De acuerdo]:[Totalmente de acuerdo]])</f>
        <v>7</v>
      </c>
      <c r="S72" s="81">
        <f t="shared" si="2"/>
        <v>17</v>
      </c>
    </row>
    <row r="73" spans="1:19">
      <c r="A73" s="51"/>
      <c r="B73" s="52" t="s">
        <v>22</v>
      </c>
      <c r="C73" s="77" t="s">
        <v>86</v>
      </c>
      <c r="D73" s="13">
        <v>2</v>
      </c>
      <c r="E73" s="6">
        <v>1</v>
      </c>
      <c r="F73" s="14">
        <v>0</v>
      </c>
      <c r="G73" s="69">
        <v>13</v>
      </c>
      <c r="H73" s="14">
        <v>8</v>
      </c>
      <c r="I73" s="6">
        <v>0</v>
      </c>
      <c r="J73" s="6">
        <v>0</v>
      </c>
      <c r="K73" s="15">
        <v>24</v>
      </c>
      <c r="M73" s="51"/>
      <c r="N73" s="52" t="s">
        <v>22</v>
      </c>
      <c r="O73" s="77" t="s">
        <v>86</v>
      </c>
      <c r="P73" s="81">
        <f>SUM(Tabla2483[[#This Row],[Totalmente en desacuerdo]:[En desacuerdo]])</f>
        <v>3</v>
      </c>
      <c r="Q73" s="81">
        <f>Tabla2483[[#This Row],[Neutro]]</f>
        <v>13</v>
      </c>
      <c r="R73" s="81">
        <f>SUM(Tabla2483[[#This Row],[De acuerdo]:[Totalmente de acuerdo]])</f>
        <v>8</v>
      </c>
      <c r="S73" s="81">
        <f t="shared" si="2"/>
        <v>24</v>
      </c>
    </row>
    <row r="74" spans="1:19">
      <c r="A74" s="51"/>
      <c r="B74" s="52" t="s">
        <v>23</v>
      </c>
      <c r="C74" s="77" t="s">
        <v>86</v>
      </c>
      <c r="D74" s="13">
        <v>1</v>
      </c>
      <c r="E74" s="6">
        <v>1</v>
      </c>
      <c r="F74" s="14">
        <v>2</v>
      </c>
      <c r="G74" s="69">
        <v>7</v>
      </c>
      <c r="H74" s="14">
        <v>10</v>
      </c>
      <c r="I74" s="6">
        <v>0</v>
      </c>
      <c r="J74" s="6">
        <v>0</v>
      </c>
      <c r="K74" s="15">
        <v>21</v>
      </c>
      <c r="M74" s="51"/>
      <c r="N74" s="52" t="s">
        <v>23</v>
      </c>
      <c r="O74" s="77" t="s">
        <v>86</v>
      </c>
      <c r="P74" s="81">
        <f>SUM(Tabla2483[[#This Row],[Totalmente en desacuerdo]:[En desacuerdo]])</f>
        <v>4</v>
      </c>
      <c r="Q74" s="81">
        <f>Tabla2483[[#This Row],[Neutro]]</f>
        <v>7</v>
      </c>
      <c r="R74" s="81">
        <f>SUM(Tabla2483[[#This Row],[De acuerdo]:[Totalmente de acuerdo]])</f>
        <v>10</v>
      </c>
      <c r="S74" s="81">
        <f t="shared" si="2"/>
        <v>21</v>
      </c>
    </row>
    <row r="75" spans="1:19">
      <c r="A75" s="51"/>
      <c r="B75" s="52" t="s">
        <v>24</v>
      </c>
      <c r="C75" s="77" t="s">
        <v>86</v>
      </c>
      <c r="D75" s="13">
        <v>0</v>
      </c>
      <c r="E75" s="6">
        <v>1</v>
      </c>
      <c r="F75" s="14">
        <v>2</v>
      </c>
      <c r="G75" s="69">
        <v>7</v>
      </c>
      <c r="H75" s="14">
        <v>7</v>
      </c>
      <c r="I75" s="6">
        <v>0</v>
      </c>
      <c r="J75" s="6">
        <v>0</v>
      </c>
      <c r="K75" s="15">
        <v>17</v>
      </c>
      <c r="M75" s="51"/>
      <c r="N75" s="52" t="s">
        <v>24</v>
      </c>
      <c r="O75" s="77" t="s">
        <v>86</v>
      </c>
      <c r="P75" s="81">
        <f>SUM(Tabla2483[[#This Row],[Totalmente en desacuerdo]:[En desacuerdo]])</f>
        <v>3</v>
      </c>
      <c r="Q75" s="81">
        <f>Tabla2483[[#This Row],[Neutro]]</f>
        <v>7</v>
      </c>
      <c r="R75" s="81">
        <f>SUM(Tabla2483[[#This Row],[De acuerdo]:[Totalmente de acuerdo]])</f>
        <v>7</v>
      </c>
      <c r="S75" s="81">
        <f t="shared" si="2"/>
        <v>17</v>
      </c>
    </row>
    <row r="76" spans="1:19" ht="24">
      <c r="A76" s="51"/>
      <c r="B76" s="52" t="s">
        <v>25</v>
      </c>
      <c r="C76" s="77" t="s">
        <v>86</v>
      </c>
      <c r="D76" s="13">
        <v>0</v>
      </c>
      <c r="E76" s="6">
        <v>2</v>
      </c>
      <c r="F76" s="14">
        <v>3</v>
      </c>
      <c r="G76" s="69">
        <v>1</v>
      </c>
      <c r="H76" s="14">
        <v>6</v>
      </c>
      <c r="I76" s="6">
        <v>0</v>
      </c>
      <c r="J76" s="6">
        <v>0</v>
      </c>
      <c r="K76" s="15">
        <v>12</v>
      </c>
      <c r="M76" s="51"/>
      <c r="N76" s="52" t="s">
        <v>25</v>
      </c>
      <c r="O76" s="77" t="s">
        <v>86</v>
      </c>
      <c r="P76" s="81">
        <f>SUM(Tabla2483[[#This Row],[Totalmente en desacuerdo]:[En desacuerdo]])</f>
        <v>5</v>
      </c>
      <c r="Q76" s="81">
        <f>Tabla2483[[#This Row],[Neutro]]</f>
        <v>1</v>
      </c>
      <c r="R76" s="81">
        <f>SUM(Tabla2483[[#This Row],[De acuerdo]:[Totalmente de acuerdo]])</f>
        <v>6</v>
      </c>
      <c r="S76" s="81">
        <f t="shared" si="2"/>
        <v>12</v>
      </c>
    </row>
    <row r="77" spans="1:19">
      <c r="A77" s="51"/>
      <c r="B77" s="52" t="s">
        <v>26</v>
      </c>
      <c r="C77" s="77" t="s">
        <v>86</v>
      </c>
      <c r="D77" s="13">
        <v>0</v>
      </c>
      <c r="E77" s="6">
        <v>0</v>
      </c>
      <c r="F77" s="14">
        <v>3</v>
      </c>
      <c r="G77" s="69">
        <v>12</v>
      </c>
      <c r="H77" s="14">
        <v>14</v>
      </c>
      <c r="I77" s="6">
        <v>0</v>
      </c>
      <c r="J77" s="6">
        <v>0</v>
      </c>
      <c r="K77" s="15">
        <v>29</v>
      </c>
      <c r="M77" s="51"/>
      <c r="N77" s="52" t="s">
        <v>26</v>
      </c>
      <c r="O77" s="77" t="s">
        <v>86</v>
      </c>
      <c r="P77" s="81">
        <f>SUM(Tabla2483[[#This Row],[Totalmente en desacuerdo]:[En desacuerdo]])</f>
        <v>3</v>
      </c>
      <c r="Q77" s="81">
        <f>Tabla2483[[#This Row],[Neutro]]</f>
        <v>12</v>
      </c>
      <c r="R77" s="81">
        <f>SUM(Tabla2483[[#This Row],[De acuerdo]:[Totalmente de acuerdo]])</f>
        <v>14</v>
      </c>
      <c r="S77" s="81">
        <f t="shared" si="2"/>
        <v>29</v>
      </c>
    </row>
    <row r="78" spans="1:19" ht="24">
      <c r="A78" s="51"/>
      <c r="B78" s="52" t="s">
        <v>27</v>
      </c>
      <c r="C78" s="76" t="s">
        <v>87</v>
      </c>
      <c r="D78" s="13">
        <v>0</v>
      </c>
      <c r="E78" s="6">
        <v>2</v>
      </c>
      <c r="F78" s="14">
        <v>2</v>
      </c>
      <c r="G78" s="69">
        <v>4</v>
      </c>
      <c r="H78" s="14">
        <v>4</v>
      </c>
      <c r="I78" s="6">
        <v>0</v>
      </c>
      <c r="J78" s="6">
        <v>0</v>
      </c>
      <c r="K78" s="15">
        <v>12</v>
      </c>
      <c r="M78" s="51"/>
      <c r="N78" s="52" t="s">
        <v>27</v>
      </c>
      <c r="O78" s="76" t="s">
        <v>87</v>
      </c>
      <c r="P78" s="81">
        <f>SUM(Tabla2483[[#This Row],[Totalmente en desacuerdo]:[En desacuerdo]])</f>
        <v>4</v>
      </c>
      <c r="Q78" s="81">
        <f>Tabla2483[[#This Row],[Neutro]]</f>
        <v>4</v>
      </c>
      <c r="R78" s="81">
        <f>SUM(Tabla2483[[#This Row],[De acuerdo]:[Totalmente de acuerdo]])</f>
        <v>4</v>
      </c>
      <c r="S78" s="81">
        <f t="shared" si="2"/>
        <v>12</v>
      </c>
    </row>
    <row r="79" spans="1:19" ht="24">
      <c r="A79" s="51"/>
      <c r="B79" s="52" t="s">
        <v>28</v>
      </c>
      <c r="C79" s="76" t="s">
        <v>87</v>
      </c>
      <c r="D79" s="13">
        <v>0</v>
      </c>
      <c r="E79" s="6">
        <v>1</v>
      </c>
      <c r="F79" s="14">
        <v>10</v>
      </c>
      <c r="G79" s="69">
        <v>4</v>
      </c>
      <c r="H79" s="14">
        <v>5</v>
      </c>
      <c r="I79" s="6">
        <v>0</v>
      </c>
      <c r="J79" s="6">
        <v>0</v>
      </c>
      <c r="K79" s="15">
        <v>20</v>
      </c>
      <c r="M79" s="51"/>
      <c r="N79" s="52" t="s">
        <v>28</v>
      </c>
      <c r="O79" s="76" t="s">
        <v>87</v>
      </c>
      <c r="P79" s="81">
        <f>SUM(Tabla2483[[#This Row],[Totalmente en desacuerdo]:[En desacuerdo]])</f>
        <v>11</v>
      </c>
      <c r="Q79" s="81">
        <f>Tabla2483[[#This Row],[Neutro]]</f>
        <v>4</v>
      </c>
      <c r="R79" s="81">
        <f>SUM(Tabla2483[[#This Row],[De acuerdo]:[Totalmente de acuerdo]])</f>
        <v>5</v>
      </c>
      <c r="S79" s="81">
        <f t="shared" si="2"/>
        <v>20</v>
      </c>
    </row>
    <row r="80" spans="1:19" ht="24">
      <c r="A80" s="51"/>
      <c r="B80" s="52" t="s">
        <v>16</v>
      </c>
      <c r="C80" s="76" t="s">
        <v>87</v>
      </c>
      <c r="D80" s="13">
        <v>0</v>
      </c>
      <c r="E80" s="6">
        <v>0</v>
      </c>
      <c r="F80" s="14">
        <v>6</v>
      </c>
      <c r="G80" s="69">
        <v>3</v>
      </c>
      <c r="H80" s="14">
        <v>2</v>
      </c>
      <c r="I80" s="6">
        <v>0</v>
      </c>
      <c r="J80" s="6">
        <v>0</v>
      </c>
      <c r="K80" s="15">
        <v>11</v>
      </c>
      <c r="M80" s="51"/>
      <c r="N80" s="52" t="s">
        <v>16</v>
      </c>
      <c r="O80" s="76" t="s">
        <v>87</v>
      </c>
      <c r="P80" s="81">
        <f>SUM(Tabla2483[[#This Row],[Totalmente en desacuerdo]:[En desacuerdo]])</f>
        <v>6</v>
      </c>
      <c r="Q80" s="81">
        <f>Tabla2483[[#This Row],[Neutro]]</f>
        <v>3</v>
      </c>
      <c r="R80" s="81">
        <f>SUM(Tabla2483[[#This Row],[De acuerdo]:[Totalmente de acuerdo]])</f>
        <v>2</v>
      </c>
      <c r="S80" s="81">
        <f t="shared" si="2"/>
        <v>11</v>
      </c>
    </row>
    <row r="81" spans="1:20">
      <c r="A81" s="51"/>
      <c r="B81" s="52" t="s">
        <v>29</v>
      </c>
      <c r="C81" s="76" t="s">
        <v>89</v>
      </c>
      <c r="D81" s="13">
        <v>4</v>
      </c>
      <c r="E81" s="6">
        <v>4</v>
      </c>
      <c r="F81" s="14">
        <v>1</v>
      </c>
      <c r="G81" s="69">
        <v>0</v>
      </c>
      <c r="H81" s="14">
        <v>0</v>
      </c>
      <c r="I81" s="6">
        <v>0</v>
      </c>
      <c r="J81" s="6">
        <v>0</v>
      </c>
      <c r="K81" s="15">
        <v>9</v>
      </c>
      <c r="M81" s="51"/>
      <c r="N81" s="52" t="s">
        <v>29</v>
      </c>
      <c r="O81" s="76" t="s">
        <v>89</v>
      </c>
      <c r="P81" s="81">
        <f>SUM(Tabla2483[[#This Row],[Totalmente en desacuerdo]:[En desacuerdo]])</f>
        <v>9</v>
      </c>
      <c r="Q81" s="81">
        <f>Tabla2483[[#This Row],[Neutro]]</f>
        <v>0</v>
      </c>
      <c r="R81" s="81">
        <f>SUM(Tabla2483[[#This Row],[De acuerdo]:[Totalmente de acuerdo]])</f>
        <v>0</v>
      </c>
      <c r="S81" s="81">
        <f t="shared" si="2"/>
        <v>9</v>
      </c>
    </row>
    <row r="82" spans="1:20">
      <c r="A82" s="51"/>
      <c r="B82" s="52" t="s">
        <v>30</v>
      </c>
      <c r="C82" s="76" t="s">
        <v>89</v>
      </c>
      <c r="D82" s="13">
        <v>3</v>
      </c>
      <c r="E82" s="6">
        <v>2</v>
      </c>
      <c r="F82" s="14">
        <v>1</v>
      </c>
      <c r="G82" s="69">
        <v>3</v>
      </c>
      <c r="H82" s="14">
        <v>1</v>
      </c>
      <c r="I82" s="6">
        <v>0</v>
      </c>
      <c r="J82" s="6">
        <v>0</v>
      </c>
      <c r="K82" s="15">
        <v>10</v>
      </c>
      <c r="M82" s="51"/>
      <c r="N82" s="52" t="s">
        <v>30</v>
      </c>
      <c r="O82" s="76" t="s">
        <v>89</v>
      </c>
      <c r="P82" s="81">
        <f>SUM(Tabla2483[[#This Row],[Totalmente en desacuerdo]:[En desacuerdo]])</f>
        <v>6</v>
      </c>
      <c r="Q82" s="81">
        <f>Tabla2483[[#This Row],[Neutro]]</f>
        <v>3</v>
      </c>
      <c r="R82" s="81">
        <f>SUM(Tabla2483[[#This Row],[De acuerdo]:[Totalmente de acuerdo]])</f>
        <v>1</v>
      </c>
      <c r="S82" s="81">
        <f t="shared" si="2"/>
        <v>10</v>
      </c>
    </row>
    <row r="83" spans="1:20" ht="24">
      <c r="A83" s="51"/>
      <c r="B83" s="52" t="s">
        <v>31</v>
      </c>
      <c r="C83" s="76" t="s">
        <v>89</v>
      </c>
      <c r="D83" s="13">
        <v>1</v>
      </c>
      <c r="E83" s="6">
        <v>3</v>
      </c>
      <c r="F83" s="14">
        <v>11</v>
      </c>
      <c r="G83" s="69">
        <v>3</v>
      </c>
      <c r="H83" s="14">
        <v>9</v>
      </c>
      <c r="I83" s="6">
        <v>0</v>
      </c>
      <c r="J83" s="6">
        <v>0</v>
      </c>
      <c r="K83" s="15">
        <v>27</v>
      </c>
      <c r="M83" s="51"/>
      <c r="N83" s="52" t="s">
        <v>31</v>
      </c>
      <c r="O83" s="76" t="s">
        <v>89</v>
      </c>
      <c r="P83" s="81">
        <f>SUM(Tabla2483[[#This Row],[Totalmente en desacuerdo]:[En desacuerdo]])</f>
        <v>15</v>
      </c>
      <c r="Q83" s="81">
        <f>Tabla2483[[#This Row],[Neutro]]</f>
        <v>3</v>
      </c>
      <c r="R83" s="81">
        <f>SUM(Tabla2483[[#This Row],[De acuerdo]:[Totalmente de acuerdo]])</f>
        <v>9</v>
      </c>
      <c r="S83" s="81">
        <f t="shared" si="2"/>
        <v>27</v>
      </c>
    </row>
    <row r="84" spans="1:20">
      <c r="A84" s="51"/>
      <c r="B84" s="52" t="s">
        <v>32</v>
      </c>
      <c r="C84" s="76" t="s">
        <v>89</v>
      </c>
      <c r="D84" s="13">
        <v>3</v>
      </c>
      <c r="E84" s="6">
        <v>2</v>
      </c>
      <c r="F84" s="14">
        <v>4</v>
      </c>
      <c r="G84" s="69">
        <v>0</v>
      </c>
      <c r="H84" s="14">
        <v>0</v>
      </c>
      <c r="I84" s="6">
        <v>0</v>
      </c>
      <c r="J84" s="6">
        <v>0</v>
      </c>
      <c r="K84" s="15">
        <v>9</v>
      </c>
      <c r="M84" s="51"/>
      <c r="N84" s="52" t="s">
        <v>32</v>
      </c>
      <c r="O84" s="76" t="s">
        <v>89</v>
      </c>
      <c r="P84" s="81">
        <f>SUM(Tabla2483[[#This Row],[Totalmente en desacuerdo]:[En desacuerdo]])</f>
        <v>9</v>
      </c>
      <c r="Q84" s="81">
        <f>Tabla2483[[#This Row],[Neutro]]</f>
        <v>0</v>
      </c>
      <c r="R84" s="81">
        <f>SUM(Tabla2483[[#This Row],[De acuerdo]:[Totalmente de acuerdo]])</f>
        <v>0</v>
      </c>
      <c r="S84" s="81">
        <f t="shared" si="2"/>
        <v>9</v>
      </c>
    </row>
    <row r="85" spans="1:20">
      <c r="A85" s="16" t="s">
        <v>0</v>
      </c>
      <c r="B85" s="17"/>
      <c r="C85" s="17"/>
      <c r="D85" s="18">
        <v>78</v>
      </c>
      <c r="E85" s="19">
        <v>28</v>
      </c>
      <c r="F85" s="20">
        <v>60</v>
      </c>
      <c r="G85" s="70">
        <v>78</v>
      </c>
      <c r="H85" s="20">
        <v>84</v>
      </c>
      <c r="I85" s="19">
        <v>1</v>
      </c>
      <c r="J85" s="19">
        <v>2</v>
      </c>
      <c r="K85" s="21">
        <v>331</v>
      </c>
      <c r="M85" s="16" t="s">
        <v>0</v>
      </c>
      <c r="N85" s="17"/>
      <c r="O85" s="17"/>
      <c r="P85" s="81">
        <f>SUM(Tabla2483[[#This Row],[Totalmente en desacuerdo]:[En desacuerdo]])</f>
        <v>166</v>
      </c>
      <c r="Q85" s="81">
        <f>Tabla2483[[#This Row],[Neutro]]</f>
        <v>78</v>
      </c>
      <c r="R85" s="81">
        <f>SUM(Tabla2483[[#This Row],[De acuerdo]:[Totalmente de acuerdo]])</f>
        <v>87</v>
      </c>
      <c r="S85" s="81">
        <f t="shared" si="2"/>
        <v>331</v>
      </c>
    </row>
    <row r="86" spans="1:20">
      <c r="A86" s="4"/>
      <c r="B86" s="4"/>
      <c r="C86" s="4"/>
      <c r="D86" s="4"/>
      <c r="E86" s="4"/>
      <c r="F86" s="4"/>
      <c r="G86" s="29"/>
      <c r="H86" s="4"/>
      <c r="I86" s="4"/>
      <c r="J86" s="4"/>
      <c r="K86" s="4"/>
    </row>
    <row r="87" spans="1:20">
      <c r="A87" s="91" t="s">
        <v>55</v>
      </c>
      <c r="B87" s="92"/>
      <c r="C87" s="93"/>
      <c r="D87" s="92"/>
      <c r="E87" s="92"/>
      <c r="F87" s="92"/>
      <c r="G87" s="92"/>
      <c r="H87" s="92"/>
      <c r="I87" s="92"/>
      <c r="J87" s="92"/>
      <c r="K87" s="94"/>
    </row>
    <row r="88" spans="1:20">
      <c r="A88" s="7" t="s">
        <v>2</v>
      </c>
      <c r="B88" s="4"/>
      <c r="C88" s="4"/>
      <c r="D88" s="4"/>
      <c r="E88" s="4"/>
      <c r="F88" s="4"/>
      <c r="G88" s="29"/>
      <c r="H88" s="4"/>
      <c r="I88" s="4"/>
      <c r="J88" s="4"/>
      <c r="K88" s="4"/>
    </row>
    <row r="89" spans="1:20" ht="39.75" customHeight="1">
      <c r="A89" s="55"/>
      <c r="B89" s="56"/>
      <c r="C89" s="8"/>
      <c r="D89" s="98" t="s">
        <v>161</v>
      </c>
      <c r="E89" s="99"/>
      <c r="F89" s="100"/>
      <c r="G89" s="99"/>
      <c r="H89" s="100"/>
      <c r="I89" s="99"/>
      <c r="J89" s="99"/>
      <c r="K89" s="4"/>
      <c r="N89" s="104" t="s">
        <v>56</v>
      </c>
      <c r="O89" s="105"/>
      <c r="P89" s="106"/>
      <c r="Q89" s="105"/>
      <c r="R89" s="106"/>
      <c r="S89" s="105"/>
      <c r="T89" s="105"/>
    </row>
    <row r="90" spans="1:20" ht="36.75">
      <c r="A90" s="57" t="s">
        <v>91</v>
      </c>
      <c r="B90" s="58" t="s">
        <v>92</v>
      </c>
      <c r="C90" s="75" t="s">
        <v>85</v>
      </c>
      <c r="D90" s="3" t="s">
        <v>4</v>
      </c>
      <c r="E90" s="2" t="s">
        <v>5</v>
      </c>
      <c r="F90" s="1" t="s">
        <v>6</v>
      </c>
      <c r="G90" s="67" t="s">
        <v>7</v>
      </c>
      <c r="H90" s="1" t="s">
        <v>8</v>
      </c>
      <c r="I90" s="2" t="s">
        <v>9</v>
      </c>
      <c r="J90" s="2" t="s">
        <v>10</v>
      </c>
      <c r="K90" s="53" t="s">
        <v>0</v>
      </c>
      <c r="M90" s="57" t="s">
        <v>91</v>
      </c>
      <c r="N90" s="58" t="s">
        <v>92</v>
      </c>
      <c r="O90" s="75" t="s">
        <v>85</v>
      </c>
      <c r="P90" s="81" t="s">
        <v>97</v>
      </c>
      <c r="Q90" s="81" t="s">
        <v>98</v>
      </c>
      <c r="R90" s="81" t="s">
        <v>99</v>
      </c>
      <c r="S90" s="81" t="s">
        <v>0</v>
      </c>
    </row>
    <row r="91" spans="1:20" ht="24">
      <c r="A91" s="54" t="s">
        <v>11</v>
      </c>
      <c r="B91" s="9" t="s">
        <v>12</v>
      </c>
      <c r="C91" s="76" t="s">
        <v>88</v>
      </c>
      <c r="D91" s="10">
        <v>4</v>
      </c>
      <c r="E91" s="5">
        <v>1</v>
      </c>
      <c r="F91" s="11">
        <v>10</v>
      </c>
      <c r="G91" s="68">
        <v>4</v>
      </c>
      <c r="H91" s="11">
        <v>8</v>
      </c>
      <c r="I91" s="5">
        <v>0</v>
      </c>
      <c r="J91" s="5">
        <v>1</v>
      </c>
      <c r="K91" s="12">
        <v>28</v>
      </c>
      <c r="M91" s="54" t="s">
        <v>11</v>
      </c>
      <c r="N91" s="9" t="s">
        <v>12</v>
      </c>
      <c r="O91" s="76" t="s">
        <v>88</v>
      </c>
      <c r="P91" s="81">
        <f>SUM(Tabla2584[[#This Row],[Totalmente en desacuerdo]:[En desacuerdo]])</f>
        <v>15</v>
      </c>
      <c r="Q91" s="81">
        <f>Tabla2584[[#This Row],[Neutro]]</f>
        <v>4</v>
      </c>
      <c r="R91" s="81">
        <f>SUM(Tabla2584[[#This Row],[De acuerdo]:[Totalmente de acuerdo]])</f>
        <v>9</v>
      </c>
      <c r="S91" s="81">
        <f>SUM(P91:R91)</f>
        <v>28</v>
      </c>
    </row>
    <row r="92" spans="1:20">
      <c r="A92" s="51"/>
      <c r="B92" s="52" t="s">
        <v>13</v>
      </c>
      <c r="C92" s="76" t="s">
        <v>88</v>
      </c>
      <c r="D92" s="13">
        <v>3</v>
      </c>
      <c r="E92" s="6">
        <v>0</v>
      </c>
      <c r="F92" s="14">
        <v>1</v>
      </c>
      <c r="G92" s="69">
        <v>1</v>
      </c>
      <c r="H92" s="14">
        <v>2</v>
      </c>
      <c r="I92" s="6">
        <v>1</v>
      </c>
      <c r="J92" s="6">
        <v>0</v>
      </c>
      <c r="K92" s="15">
        <v>8</v>
      </c>
      <c r="M92" s="51"/>
      <c r="N92" s="52" t="s">
        <v>13</v>
      </c>
      <c r="O92" s="76" t="s">
        <v>88</v>
      </c>
      <c r="P92" s="81">
        <f>SUM(Tabla2584[[#This Row],[Totalmente en desacuerdo]:[En desacuerdo]])</f>
        <v>4</v>
      </c>
      <c r="Q92" s="81">
        <f>Tabla2584[[#This Row],[Neutro]]</f>
        <v>1</v>
      </c>
      <c r="R92" s="81">
        <f>SUM(Tabla2584[[#This Row],[De acuerdo]:[Totalmente de acuerdo]])</f>
        <v>3</v>
      </c>
      <c r="S92" s="81">
        <f t="shared" ref="S92:S113" si="3">SUM(P92:R92)</f>
        <v>8</v>
      </c>
    </row>
    <row r="93" spans="1:20">
      <c r="A93" s="51"/>
      <c r="B93" s="52" t="s">
        <v>14</v>
      </c>
      <c r="C93" s="76" t="s">
        <v>88</v>
      </c>
      <c r="D93" s="13">
        <v>1</v>
      </c>
      <c r="E93" s="6">
        <v>1</v>
      </c>
      <c r="F93" s="14">
        <v>4</v>
      </c>
      <c r="G93" s="69">
        <v>4</v>
      </c>
      <c r="H93" s="14">
        <v>3</v>
      </c>
      <c r="I93" s="6">
        <v>0</v>
      </c>
      <c r="J93" s="6">
        <v>0</v>
      </c>
      <c r="K93" s="15">
        <v>13</v>
      </c>
      <c r="M93" s="51"/>
      <c r="N93" s="52" t="s">
        <v>14</v>
      </c>
      <c r="O93" s="76" t="s">
        <v>88</v>
      </c>
      <c r="P93" s="81">
        <f>SUM(Tabla2584[[#This Row],[Totalmente en desacuerdo]:[En desacuerdo]])</f>
        <v>6</v>
      </c>
      <c r="Q93" s="81">
        <f>Tabla2584[[#This Row],[Neutro]]</f>
        <v>4</v>
      </c>
      <c r="R93" s="81">
        <f>SUM(Tabla2584[[#This Row],[De acuerdo]:[Totalmente de acuerdo]])</f>
        <v>3</v>
      </c>
      <c r="S93" s="81">
        <f t="shared" si="3"/>
        <v>13</v>
      </c>
    </row>
    <row r="94" spans="1:20">
      <c r="A94" s="51"/>
      <c r="B94" s="52" t="s">
        <v>15</v>
      </c>
      <c r="C94" s="76" t="s">
        <v>88</v>
      </c>
      <c r="D94" s="13">
        <v>0</v>
      </c>
      <c r="E94" s="6">
        <v>1</v>
      </c>
      <c r="F94" s="14">
        <v>2</v>
      </c>
      <c r="G94" s="69">
        <v>2</v>
      </c>
      <c r="H94" s="14">
        <v>1</v>
      </c>
      <c r="I94" s="6">
        <v>0</v>
      </c>
      <c r="J94" s="6">
        <v>0</v>
      </c>
      <c r="K94" s="15">
        <v>6</v>
      </c>
      <c r="M94" s="51"/>
      <c r="N94" s="52" t="s">
        <v>15</v>
      </c>
      <c r="O94" s="76" t="s">
        <v>88</v>
      </c>
      <c r="P94" s="81">
        <f>SUM(Tabla2584[[#This Row],[Totalmente en desacuerdo]:[En desacuerdo]])</f>
        <v>3</v>
      </c>
      <c r="Q94" s="81">
        <f>Tabla2584[[#This Row],[Neutro]]</f>
        <v>2</v>
      </c>
      <c r="R94" s="81">
        <f>SUM(Tabla2584[[#This Row],[De acuerdo]:[Totalmente de acuerdo]])</f>
        <v>1</v>
      </c>
      <c r="S94" s="81">
        <f t="shared" si="3"/>
        <v>6</v>
      </c>
    </row>
    <row r="95" spans="1:20">
      <c r="A95" s="51"/>
      <c r="B95" s="52" t="s">
        <v>16</v>
      </c>
      <c r="C95" s="76" t="s">
        <v>88</v>
      </c>
      <c r="D95" s="13">
        <v>5</v>
      </c>
      <c r="E95" s="6">
        <v>2</v>
      </c>
      <c r="F95" s="14">
        <v>1</v>
      </c>
      <c r="G95" s="69">
        <v>2</v>
      </c>
      <c r="H95" s="14">
        <v>1</v>
      </c>
      <c r="I95" s="6">
        <v>0</v>
      </c>
      <c r="J95" s="6">
        <v>0</v>
      </c>
      <c r="K95" s="15">
        <v>11</v>
      </c>
      <c r="M95" s="51"/>
      <c r="N95" s="52" t="s">
        <v>16</v>
      </c>
      <c r="O95" s="76" t="s">
        <v>88</v>
      </c>
      <c r="P95" s="81">
        <f>SUM(Tabla2584[[#This Row],[Totalmente en desacuerdo]:[En desacuerdo]])</f>
        <v>8</v>
      </c>
      <c r="Q95" s="81">
        <f>Tabla2584[[#This Row],[Neutro]]</f>
        <v>2</v>
      </c>
      <c r="R95" s="81">
        <f>SUM(Tabla2584[[#This Row],[De acuerdo]:[Totalmente de acuerdo]])</f>
        <v>1</v>
      </c>
      <c r="S95" s="81">
        <f t="shared" si="3"/>
        <v>11</v>
      </c>
    </row>
    <row r="96" spans="1:20">
      <c r="A96" s="51"/>
      <c r="B96" s="52" t="s">
        <v>17</v>
      </c>
      <c r="C96" s="76" t="s">
        <v>88</v>
      </c>
      <c r="D96" s="13">
        <v>0</v>
      </c>
      <c r="E96" s="6">
        <v>0</v>
      </c>
      <c r="F96" s="14">
        <v>4</v>
      </c>
      <c r="G96" s="69">
        <v>2</v>
      </c>
      <c r="H96" s="14">
        <v>1</v>
      </c>
      <c r="I96" s="6">
        <v>3</v>
      </c>
      <c r="J96" s="6">
        <v>0</v>
      </c>
      <c r="K96" s="15">
        <v>10</v>
      </c>
      <c r="M96" s="51"/>
      <c r="N96" s="52" t="s">
        <v>17</v>
      </c>
      <c r="O96" s="76" t="s">
        <v>88</v>
      </c>
      <c r="P96" s="81">
        <f>SUM(Tabla2584[[#This Row],[Totalmente en desacuerdo]:[En desacuerdo]])</f>
        <v>4</v>
      </c>
      <c r="Q96" s="81">
        <f>Tabla2584[[#This Row],[Neutro]]</f>
        <v>2</v>
      </c>
      <c r="R96" s="81">
        <f>SUM(Tabla2584[[#This Row],[De acuerdo]:[Totalmente de acuerdo]])</f>
        <v>4</v>
      </c>
      <c r="S96" s="81">
        <f t="shared" si="3"/>
        <v>10</v>
      </c>
    </row>
    <row r="97" spans="1:19">
      <c r="A97" s="51"/>
      <c r="B97" s="52" t="s">
        <v>18</v>
      </c>
      <c r="C97" s="76" t="s">
        <v>88</v>
      </c>
      <c r="D97" s="13">
        <v>4</v>
      </c>
      <c r="E97" s="6">
        <v>1</v>
      </c>
      <c r="F97" s="14">
        <v>6</v>
      </c>
      <c r="G97" s="69">
        <v>2</v>
      </c>
      <c r="H97" s="14">
        <v>1</v>
      </c>
      <c r="I97" s="6">
        <v>1</v>
      </c>
      <c r="J97" s="6">
        <v>0</v>
      </c>
      <c r="K97" s="15">
        <v>15</v>
      </c>
      <c r="M97" s="51"/>
      <c r="N97" s="52" t="s">
        <v>18</v>
      </c>
      <c r="O97" s="76" t="s">
        <v>88</v>
      </c>
      <c r="P97" s="81">
        <f>SUM(Tabla2584[[#This Row],[Totalmente en desacuerdo]:[En desacuerdo]])</f>
        <v>11</v>
      </c>
      <c r="Q97" s="81">
        <f>Tabla2584[[#This Row],[Neutro]]</f>
        <v>2</v>
      </c>
      <c r="R97" s="81">
        <f>SUM(Tabla2584[[#This Row],[De acuerdo]:[Totalmente de acuerdo]])</f>
        <v>2</v>
      </c>
      <c r="S97" s="81">
        <f t="shared" si="3"/>
        <v>15</v>
      </c>
    </row>
    <row r="98" spans="1:19">
      <c r="A98" s="51"/>
      <c r="B98" s="52" t="s">
        <v>19</v>
      </c>
      <c r="C98" s="76" t="s">
        <v>88</v>
      </c>
      <c r="D98" s="13">
        <v>1</v>
      </c>
      <c r="E98" s="6">
        <v>1</v>
      </c>
      <c r="F98" s="14">
        <v>3</v>
      </c>
      <c r="G98" s="69">
        <v>3</v>
      </c>
      <c r="H98" s="14">
        <v>0</v>
      </c>
      <c r="I98" s="6">
        <v>1</v>
      </c>
      <c r="J98" s="6">
        <v>0</v>
      </c>
      <c r="K98" s="15">
        <v>9</v>
      </c>
      <c r="M98" s="51"/>
      <c r="N98" s="52" t="s">
        <v>19</v>
      </c>
      <c r="O98" s="76" t="s">
        <v>88</v>
      </c>
      <c r="P98" s="81">
        <f>SUM(Tabla2584[[#This Row],[Totalmente en desacuerdo]:[En desacuerdo]])</f>
        <v>5</v>
      </c>
      <c r="Q98" s="81">
        <f>Tabla2584[[#This Row],[Neutro]]</f>
        <v>3</v>
      </c>
      <c r="R98" s="81">
        <f>SUM(Tabla2584[[#This Row],[De acuerdo]:[Totalmente de acuerdo]])</f>
        <v>1</v>
      </c>
      <c r="S98" s="81">
        <f t="shared" si="3"/>
        <v>9</v>
      </c>
    </row>
    <row r="99" spans="1:19">
      <c r="A99" s="51"/>
      <c r="B99" s="52" t="s">
        <v>20</v>
      </c>
      <c r="C99" s="76" t="s">
        <v>88</v>
      </c>
      <c r="D99" s="13">
        <v>1</v>
      </c>
      <c r="E99" s="6">
        <v>0</v>
      </c>
      <c r="F99" s="14">
        <v>5</v>
      </c>
      <c r="G99" s="69">
        <v>3</v>
      </c>
      <c r="H99" s="14">
        <v>0</v>
      </c>
      <c r="I99" s="6">
        <v>1</v>
      </c>
      <c r="J99" s="6">
        <v>3</v>
      </c>
      <c r="K99" s="15">
        <v>13</v>
      </c>
      <c r="M99" s="51"/>
      <c r="N99" s="52" t="s">
        <v>20</v>
      </c>
      <c r="O99" s="76" t="s">
        <v>88</v>
      </c>
      <c r="P99" s="81">
        <f>SUM(Tabla2584[[#This Row],[Totalmente en desacuerdo]:[En desacuerdo]])</f>
        <v>6</v>
      </c>
      <c r="Q99" s="81">
        <f>Tabla2584[[#This Row],[Neutro]]</f>
        <v>3</v>
      </c>
      <c r="R99" s="81">
        <f>SUM(Tabla2584[[#This Row],[De acuerdo]:[Totalmente de acuerdo]])</f>
        <v>4</v>
      </c>
      <c r="S99" s="81">
        <f t="shared" si="3"/>
        <v>13</v>
      </c>
    </row>
    <row r="100" spans="1:19">
      <c r="A100" s="51"/>
      <c r="B100" s="52" t="s">
        <v>21</v>
      </c>
      <c r="C100" s="77" t="s">
        <v>86</v>
      </c>
      <c r="D100" s="13">
        <v>2</v>
      </c>
      <c r="E100" s="6">
        <v>1</v>
      </c>
      <c r="F100" s="14">
        <v>2</v>
      </c>
      <c r="G100" s="69">
        <v>3</v>
      </c>
      <c r="H100" s="14">
        <v>7</v>
      </c>
      <c r="I100" s="6">
        <v>0</v>
      </c>
      <c r="J100" s="6">
        <v>2</v>
      </c>
      <c r="K100" s="15">
        <v>17</v>
      </c>
      <c r="M100" s="51"/>
      <c r="N100" s="52" t="s">
        <v>21</v>
      </c>
      <c r="O100" s="77" t="s">
        <v>86</v>
      </c>
      <c r="P100" s="81">
        <f>SUM(Tabla2584[[#This Row],[Totalmente en desacuerdo]:[En desacuerdo]])</f>
        <v>5</v>
      </c>
      <c r="Q100" s="81">
        <f>Tabla2584[[#This Row],[Neutro]]</f>
        <v>3</v>
      </c>
      <c r="R100" s="81">
        <f>SUM(Tabla2584[[#This Row],[De acuerdo]:[Totalmente de acuerdo]])</f>
        <v>9</v>
      </c>
      <c r="S100" s="81">
        <f t="shared" si="3"/>
        <v>17</v>
      </c>
    </row>
    <row r="101" spans="1:19">
      <c r="A101" s="51"/>
      <c r="B101" s="52" t="s">
        <v>22</v>
      </c>
      <c r="C101" s="77" t="s">
        <v>86</v>
      </c>
      <c r="D101" s="13">
        <v>3</v>
      </c>
      <c r="E101" s="6">
        <v>1</v>
      </c>
      <c r="F101" s="14">
        <v>5</v>
      </c>
      <c r="G101" s="69">
        <v>8</v>
      </c>
      <c r="H101" s="14">
        <v>6</v>
      </c>
      <c r="I101" s="6">
        <v>1</v>
      </c>
      <c r="J101" s="6">
        <v>0</v>
      </c>
      <c r="K101" s="15">
        <v>24</v>
      </c>
      <c r="M101" s="51"/>
      <c r="N101" s="52" t="s">
        <v>22</v>
      </c>
      <c r="O101" s="77" t="s">
        <v>86</v>
      </c>
      <c r="P101" s="81">
        <f>SUM(Tabla2584[[#This Row],[Totalmente en desacuerdo]:[En desacuerdo]])</f>
        <v>9</v>
      </c>
      <c r="Q101" s="81">
        <f>Tabla2584[[#This Row],[Neutro]]</f>
        <v>8</v>
      </c>
      <c r="R101" s="81">
        <f>SUM(Tabla2584[[#This Row],[De acuerdo]:[Totalmente de acuerdo]])</f>
        <v>7</v>
      </c>
      <c r="S101" s="81">
        <f t="shared" si="3"/>
        <v>24</v>
      </c>
    </row>
    <row r="102" spans="1:19">
      <c r="A102" s="51"/>
      <c r="B102" s="52" t="s">
        <v>23</v>
      </c>
      <c r="C102" s="77" t="s">
        <v>86</v>
      </c>
      <c r="D102" s="13">
        <v>0</v>
      </c>
      <c r="E102" s="6">
        <v>2</v>
      </c>
      <c r="F102" s="14">
        <v>0</v>
      </c>
      <c r="G102" s="69">
        <v>11</v>
      </c>
      <c r="H102" s="14">
        <v>8</v>
      </c>
      <c r="I102" s="6">
        <v>0</v>
      </c>
      <c r="J102" s="6">
        <v>0</v>
      </c>
      <c r="K102" s="15">
        <v>21</v>
      </c>
      <c r="M102" s="51"/>
      <c r="N102" s="52" t="s">
        <v>23</v>
      </c>
      <c r="O102" s="77" t="s">
        <v>86</v>
      </c>
      <c r="P102" s="81">
        <f>SUM(Tabla2584[[#This Row],[Totalmente en desacuerdo]:[En desacuerdo]])</f>
        <v>2</v>
      </c>
      <c r="Q102" s="81">
        <f>Tabla2584[[#This Row],[Neutro]]</f>
        <v>11</v>
      </c>
      <c r="R102" s="81">
        <f>SUM(Tabla2584[[#This Row],[De acuerdo]:[Totalmente de acuerdo]])</f>
        <v>8</v>
      </c>
      <c r="S102" s="81">
        <f t="shared" si="3"/>
        <v>21</v>
      </c>
    </row>
    <row r="103" spans="1:19">
      <c r="A103" s="51"/>
      <c r="B103" s="52" t="s">
        <v>24</v>
      </c>
      <c r="C103" s="77" t="s">
        <v>86</v>
      </c>
      <c r="D103" s="13">
        <v>0</v>
      </c>
      <c r="E103" s="6">
        <v>1</v>
      </c>
      <c r="F103" s="14">
        <v>8</v>
      </c>
      <c r="G103" s="69">
        <v>3</v>
      </c>
      <c r="H103" s="14">
        <v>5</v>
      </c>
      <c r="I103" s="6">
        <v>0</v>
      </c>
      <c r="J103" s="6">
        <v>0</v>
      </c>
      <c r="K103" s="15">
        <v>17</v>
      </c>
      <c r="M103" s="51"/>
      <c r="N103" s="52" t="s">
        <v>24</v>
      </c>
      <c r="O103" s="77" t="s">
        <v>86</v>
      </c>
      <c r="P103" s="81">
        <f>SUM(Tabla2584[[#This Row],[Totalmente en desacuerdo]:[En desacuerdo]])</f>
        <v>9</v>
      </c>
      <c r="Q103" s="81">
        <f>Tabla2584[[#This Row],[Neutro]]</f>
        <v>3</v>
      </c>
      <c r="R103" s="81">
        <f>SUM(Tabla2584[[#This Row],[De acuerdo]:[Totalmente de acuerdo]])</f>
        <v>5</v>
      </c>
      <c r="S103" s="81">
        <f t="shared" si="3"/>
        <v>17</v>
      </c>
    </row>
    <row r="104" spans="1:19" ht="24">
      <c r="A104" s="51"/>
      <c r="B104" s="52" t="s">
        <v>25</v>
      </c>
      <c r="C104" s="77" t="s">
        <v>86</v>
      </c>
      <c r="D104" s="13">
        <v>0</v>
      </c>
      <c r="E104" s="6">
        <v>1</v>
      </c>
      <c r="F104" s="14">
        <v>2</v>
      </c>
      <c r="G104" s="69">
        <v>7</v>
      </c>
      <c r="H104" s="14">
        <v>2</v>
      </c>
      <c r="I104" s="6">
        <v>0</v>
      </c>
      <c r="J104" s="6">
        <v>0</v>
      </c>
      <c r="K104" s="15">
        <v>12</v>
      </c>
      <c r="M104" s="51"/>
      <c r="N104" s="52" t="s">
        <v>25</v>
      </c>
      <c r="O104" s="77" t="s">
        <v>86</v>
      </c>
      <c r="P104" s="81">
        <f>SUM(Tabla2584[[#This Row],[Totalmente en desacuerdo]:[En desacuerdo]])</f>
        <v>3</v>
      </c>
      <c r="Q104" s="81">
        <f>Tabla2584[[#This Row],[Neutro]]</f>
        <v>7</v>
      </c>
      <c r="R104" s="81">
        <f>SUM(Tabla2584[[#This Row],[De acuerdo]:[Totalmente de acuerdo]])</f>
        <v>2</v>
      </c>
      <c r="S104" s="81">
        <f t="shared" si="3"/>
        <v>12</v>
      </c>
    </row>
    <row r="105" spans="1:19">
      <c r="A105" s="51"/>
      <c r="B105" s="52" t="s">
        <v>26</v>
      </c>
      <c r="C105" s="77" t="s">
        <v>86</v>
      </c>
      <c r="D105" s="13">
        <v>3</v>
      </c>
      <c r="E105" s="6">
        <v>0</v>
      </c>
      <c r="F105" s="14">
        <v>5</v>
      </c>
      <c r="G105" s="69">
        <v>6</v>
      </c>
      <c r="H105" s="14">
        <v>15</v>
      </c>
      <c r="I105" s="6">
        <v>0</v>
      </c>
      <c r="J105" s="6">
        <v>0</v>
      </c>
      <c r="K105" s="15">
        <v>29</v>
      </c>
      <c r="M105" s="51"/>
      <c r="N105" s="52" t="s">
        <v>26</v>
      </c>
      <c r="O105" s="77" t="s">
        <v>86</v>
      </c>
      <c r="P105" s="81">
        <f>SUM(Tabla2584[[#This Row],[Totalmente en desacuerdo]:[En desacuerdo]])</f>
        <v>8</v>
      </c>
      <c r="Q105" s="81">
        <f>Tabla2584[[#This Row],[Neutro]]</f>
        <v>6</v>
      </c>
      <c r="R105" s="81">
        <f>SUM(Tabla2584[[#This Row],[De acuerdo]:[Totalmente de acuerdo]])</f>
        <v>15</v>
      </c>
      <c r="S105" s="81">
        <f t="shared" si="3"/>
        <v>29</v>
      </c>
    </row>
    <row r="106" spans="1:19" ht="24">
      <c r="A106" s="51"/>
      <c r="B106" s="52" t="s">
        <v>27</v>
      </c>
      <c r="C106" s="76" t="s">
        <v>87</v>
      </c>
      <c r="D106" s="13">
        <v>0</v>
      </c>
      <c r="E106" s="6">
        <v>1</v>
      </c>
      <c r="F106" s="14">
        <v>2</v>
      </c>
      <c r="G106" s="69">
        <v>6</v>
      </c>
      <c r="H106" s="14">
        <v>3</v>
      </c>
      <c r="I106" s="6">
        <v>0</v>
      </c>
      <c r="J106" s="6">
        <v>0</v>
      </c>
      <c r="K106" s="15">
        <v>12</v>
      </c>
      <c r="M106" s="51"/>
      <c r="N106" s="52" t="s">
        <v>27</v>
      </c>
      <c r="O106" s="76" t="s">
        <v>87</v>
      </c>
      <c r="P106" s="81">
        <f>SUM(Tabla2584[[#This Row],[Totalmente en desacuerdo]:[En desacuerdo]])</f>
        <v>3</v>
      </c>
      <c r="Q106" s="81">
        <f>Tabla2584[[#This Row],[Neutro]]</f>
        <v>6</v>
      </c>
      <c r="R106" s="81">
        <f>SUM(Tabla2584[[#This Row],[De acuerdo]:[Totalmente de acuerdo]])</f>
        <v>3</v>
      </c>
      <c r="S106" s="81">
        <f t="shared" si="3"/>
        <v>12</v>
      </c>
    </row>
    <row r="107" spans="1:19" ht="24">
      <c r="A107" s="51"/>
      <c r="B107" s="52" t="s">
        <v>28</v>
      </c>
      <c r="C107" s="76" t="s">
        <v>87</v>
      </c>
      <c r="D107" s="13">
        <v>1</v>
      </c>
      <c r="E107" s="6">
        <v>3</v>
      </c>
      <c r="F107" s="14">
        <v>7</v>
      </c>
      <c r="G107" s="69">
        <v>3</v>
      </c>
      <c r="H107" s="14">
        <v>4</v>
      </c>
      <c r="I107" s="6">
        <v>2</v>
      </c>
      <c r="J107" s="6">
        <v>0</v>
      </c>
      <c r="K107" s="15">
        <v>20</v>
      </c>
      <c r="M107" s="51"/>
      <c r="N107" s="52" t="s">
        <v>28</v>
      </c>
      <c r="O107" s="76" t="s">
        <v>87</v>
      </c>
      <c r="P107" s="81">
        <f>SUM(Tabla2584[[#This Row],[Totalmente en desacuerdo]:[En desacuerdo]])</f>
        <v>11</v>
      </c>
      <c r="Q107" s="81">
        <f>Tabla2584[[#This Row],[Neutro]]</f>
        <v>3</v>
      </c>
      <c r="R107" s="81">
        <f>SUM(Tabla2584[[#This Row],[De acuerdo]:[Totalmente de acuerdo]])</f>
        <v>6</v>
      </c>
      <c r="S107" s="81">
        <f t="shared" si="3"/>
        <v>20</v>
      </c>
    </row>
    <row r="108" spans="1:19" ht="24">
      <c r="A108" s="51"/>
      <c r="B108" s="52" t="s">
        <v>16</v>
      </c>
      <c r="C108" s="76" t="s">
        <v>87</v>
      </c>
      <c r="D108" s="13">
        <v>0</v>
      </c>
      <c r="E108" s="6">
        <v>5</v>
      </c>
      <c r="F108" s="14">
        <v>2</v>
      </c>
      <c r="G108" s="69">
        <v>1</v>
      </c>
      <c r="H108" s="14">
        <v>1</v>
      </c>
      <c r="I108" s="6">
        <v>1</v>
      </c>
      <c r="J108" s="6">
        <v>1</v>
      </c>
      <c r="K108" s="15">
        <v>11</v>
      </c>
      <c r="M108" s="51"/>
      <c r="N108" s="52" t="s">
        <v>16</v>
      </c>
      <c r="O108" s="76" t="s">
        <v>87</v>
      </c>
      <c r="P108" s="81">
        <f>SUM(Tabla2584[[#This Row],[Totalmente en desacuerdo]:[En desacuerdo]])</f>
        <v>7</v>
      </c>
      <c r="Q108" s="81">
        <f>Tabla2584[[#This Row],[Neutro]]</f>
        <v>1</v>
      </c>
      <c r="R108" s="81">
        <f>SUM(Tabla2584[[#This Row],[De acuerdo]:[Totalmente de acuerdo]])</f>
        <v>3</v>
      </c>
      <c r="S108" s="81">
        <f t="shared" si="3"/>
        <v>11</v>
      </c>
    </row>
    <row r="109" spans="1:19">
      <c r="A109" s="51"/>
      <c r="B109" s="52" t="s">
        <v>29</v>
      </c>
      <c r="C109" s="76" t="s">
        <v>89</v>
      </c>
      <c r="D109" s="13">
        <v>5</v>
      </c>
      <c r="E109" s="6">
        <v>2</v>
      </c>
      <c r="F109" s="14">
        <v>2</v>
      </c>
      <c r="G109" s="69">
        <v>0</v>
      </c>
      <c r="H109" s="14">
        <v>0</v>
      </c>
      <c r="I109" s="6">
        <v>0</v>
      </c>
      <c r="J109" s="6">
        <v>0</v>
      </c>
      <c r="K109" s="15">
        <v>9</v>
      </c>
      <c r="M109" s="51"/>
      <c r="N109" s="52" t="s">
        <v>29</v>
      </c>
      <c r="O109" s="76" t="s">
        <v>89</v>
      </c>
      <c r="P109" s="81">
        <f>SUM(Tabla2584[[#This Row],[Totalmente en desacuerdo]:[En desacuerdo]])</f>
        <v>9</v>
      </c>
      <c r="Q109" s="81">
        <f>Tabla2584[[#This Row],[Neutro]]</f>
        <v>0</v>
      </c>
      <c r="R109" s="81">
        <f>SUM(Tabla2584[[#This Row],[De acuerdo]:[Totalmente de acuerdo]])</f>
        <v>0</v>
      </c>
      <c r="S109" s="81">
        <f t="shared" si="3"/>
        <v>9</v>
      </c>
    </row>
    <row r="110" spans="1:19">
      <c r="A110" s="51"/>
      <c r="B110" s="52" t="s">
        <v>30</v>
      </c>
      <c r="C110" s="76" t="s">
        <v>89</v>
      </c>
      <c r="D110" s="13">
        <v>5</v>
      </c>
      <c r="E110" s="6">
        <v>2</v>
      </c>
      <c r="F110" s="14">
        <v>2</v>
      </c>
      <c r="G110" s="69">
        <v>1</v>
      </c>
      <c r="H110" s="14">
        <v>0</v>
      </c>
      <c r="I110" s="6">
        <v>0</v>
      </c>
      <c r="J110" s="6">
        <v>0</v>
      </c>
      <c r="K110" s="15">
        <v>10</v>
      </c>
      <c r="M110" s="51"/>
      <c r="N110" s="52" t="s">
        <v>30</v>
      </c>
      <c r="O110" s="76" t="s">
        <v>89</v>
      </c>
      <c r="P110" s="81">
        <f>SUM(Tabla2584[[#This Row],[Totalmente en desacuerdo]:[En desacuerdo]])</f>
        <v>9</v>
      </c>
      <c r="Q110" s="81">
        <f>Tabla2584[[#This Row],[Neutro]]</f>
        <v>1</v>
      </c>
      <c r="R110" s="81">
        <f>SUM(Tabla2584[[#This Row],[De acuerdo]:[Totalmente de acuerdo]])</f>
        <v>0</v>
      </c>
      <c r="S110" s="81">
        <f t="shared" si="3"/>
        <v>10</v>
      </c>
    </row>
    <row r="111" spans="1:19" ht="24">
      <c r="A111" s="51"/>
      <c r="B111" s="52" t="s">
        <v>31</v>
      </c>
      <c r="C111" s="76" t="s">
        <v>89</v>
      </c>
      <c r="D111" s="13">
        <v>0</v>
      </c>
      <c r="E111" s="6">
        <v>5</v>
      </c>
      <c r="F111" s="14">
        <v>5</v>
      </c>
      <c r="G111" s="69">
        <v>6</v>
      </c>
      <c r="H111" s="14">
        <v>11</v>
      </c>
      <c r="I111" s="6">
        <v>0</v>
      </c>
      <c r="J111" s="6">
        <v>0</v>
      </c>
      <c r="K111" s="15">
        <v>27</v>
      </c>
      <c r="M111" s="51"/>
      <c r="N111" s="52" t="s">
        <v>31</v>
      </c>
      <c r="O111" s="76" t="s">
        <v>89</v>
      </c>
      <c r="P111" s="81">
        <f>SUM(Tabla2584[[#This Row],[Totalmente en desacuerdo]:[En desacuerdo]])</f>
        <v>10</v>
      </c>
      <c r="Q111" s="81">
        <f>Tabla2584[[#This Row],[Neutro]]</f>
        <v>6</v>
      </c>
      <c r="R111" s="81">
        <f>SUM(Tabla2584[[#This Row],[De acuerdo]:[Totalmente de acuerdo]])</f>
        <v>11</v>
      </c>
      <c r="S111" s="81">
        <f t="shared" si="3"/>
        <v>27</v>
      </c>
    </row>
    <row r="112" spans="1:19">
      <c r="A112" s="51"/>
      <c r="B112" s="52" t="s">
        <v>32</v>
      </c>
      <c r="C112" s="76" t="s">
        <v>89</v>
      </c>
      <c r="D112" s="13">
        <v>0</v>
      </c>
      <c r="E112" s="6">
        <v>3</v>
      </c>
      <c r="F112" s="14">
        <v>5</v>
      </c>
      <c r="G112" s="69">
        <v>0</v>
      </c>
      <c r="H112" s="14">
        <v>1</v>
      </c>
      <c r="I112" s="6">
        <v>0</v>
      </c>
      <c r="J112" s="6">
        <v>0</v>
      </c>
      <c r="K112" s="15">
        <v>9</v>
      </c>
      <c r="M112" s="51"/>
      <c r="N112" s="52" t="s">
        <v>32</v>
      </c>
      <c r="O112" s="76" t="s">
        <v>89</v>
      </c>
      <c r="P112" s="81">
        <f>SUM(Tabla2584[[#This Row],[Totalmente en desacuerdo]:[En desacuerdo]])</f>
        <v>8</v>
      </c>
      <c r="Q112" s="81">
        <f>Tabla2584[[#This Row],[Neutro]]</f>
        <v>0</v>
      </c>
      <c r="R112" s="81">
        <f>SUM(Tabla2584[[#This Row],[De acuerdo]:[Totalmente de acuerdo]])</f>
        <v>1</v>
      </c>
      <c r="S112" s="81">
        <f t="shared" si="3"/>
        <v>9</v>
      </c>
    </row>
    <row r="113" spans="1:19">
      <c r="A113" s="16" t="s">
        <v>0</v>
      </c>
      <c r="B113" s="17"/>
      <c r="C113" s="17"/>
      <c r="D113" s="18">
        <v>38</v>
      </c>
      <c r="E113" s="19">
        <v>34</v>
      </c>
      <c r="F113" s="20">
        <v>83</v>
      </c>
      <c r="G113" s="70">
        <v>78</v>
      </c>
      <c r="H113" s="20">
        <v>80</v>
      </c>
      <c r="I113" s="19">
        <v>11</v>
      </c>
      <c r="J113" s="19">
        <v>7</v>
      </c>
      <c r="K113" s="21">
        <v>331</v>
      </c>
      <c r="M113" s="16" t="s">
        <v>0</v>
      </c>
      <c r="N113" s="17"/>
      <c r="O113" s="17"/>
      <c r="P113" s="81">
        <f>SUM(Tabla2584[[#This Row],[Totalmente en desacuerdo]:[En desacuerdo]])</f>
        <v>155</v>
      </c>
      <c r="Q113" s="81">
        <f>Tabla2584[[#This Row],[Neutro]]</f>
        <v>78</v>
      </c>
      <c r="R113" s="81">
        <f>SUM(Tabla2584[[#This Row],[De acuerdo]:[Totalmente de acuerdo]])</f>
        <v>98</v>
      </c>
      <c r="S113" s="81">
        <f t="shared" si="3"/>
        <v>331</v>
      </c>
    </row>
    <row r="1601" spans="12:12">
      <c r="L1601" s="47"/>
    </row>
    <row r="1602" spans="12:12">
      <c r="L1602" s="47"/>
    </row>
    <row r="1603" spans="12:12">
      <c r="L1603" s="47"/>
    </row>
    <row r="1604" spans="12:12">
      <c r="L1604" s="47"/>
    </row>
    <row r="1605" spans="12:12">
      <c r="L1605" s="47"/>
    </row>
    <row r="1606" spans="12:12">
      <c r="L1606" s="47"/>
    </row>
    <row r="1607" spans="12:12">
      <c r="L1607" s="47"/>
    </row>
    <row r="1608" spans="12:12">
      <c r="L1608" s="47"/>
    </row>
    <row r="1609" spans="12:12">
      <c r="L1609" s="47"/>
    </row>
    <row r="1610" spans="12:12">
      <c r="L1610" s="47"/>
    </row>
    <row r="1611" spans="12:12">
      <c r="L1611" s="47"/>
    </row>
    <row r="1612" spans="12:12">
      <c r="L1612" s="47"/>
    </row>
    <row r="1613" spans="12:12">
      <c r="L1613" s="47"/>
    </row>
    <row r="1614" spans="12:12">
      <c r="L1614" s="47"/>
    </row>
    <row r="1615" spans="12:12">
      <c r="L1615" s="47"/>
    </row>
    <row r="1616" spans="12:12">
      <c r="L1616" s="47"/>
    </row>
    <row r="1617" spans="12:12">
      <c r="L1617" s="47"/>
    </row>
    <row r="1618" spans="12:12">
      <c r="L1618" s="47"/>
    </row>
    <row r="1619" spans="12:12">
      <c r="L1619" s="47"/>
    </row>
    <row r="1620" spans="12:12">
      <c r="L1620" s="47"/>
    </row>
    <row r="1621" spans="12:12">
      <c r="L1621" s="47"/>
    </row>
    <row r="1622" spans="12:12">
      <c r="L1622" s="47"/>
    </row>
    <row r="1623" spans="12:12">
      <c r="L1623" s="47"/>
    </row>
    <row r="1624" spans="12:12">
      <c r="L1624" s="47"/>
    </row>
    <row r="1625" spans="12:12">
      <c r="L1625" s="47"/>
    </row>
    <row r="1626" spans="12:12">
      <c r="L1626" s="47"/>
    </row>
    <row r="1627" spans="12:12">
      <c r="L1627" s="48"/>
    </row>
    <row r="2109" spans="12:12">
      <c r="L2109" s="49">
        <v>0</v>
      </c>
    </row>
    <row r="2110" spans="12:12">
      <c r="L2110" s="50">
        <f>SUM(D2110:F2110)</f>
        <v>0</v>
      </c>
    </row>
    <row r="2111" spans="12:12">
      <c r="L2111" s="49">
        <v>0</v>
      </c>
    </row>
    <row r="2112" spans="12:12">
      <c r="L2112" s="50">
        <f>SUM(D2112:F2112)</f>
        <v>0</v>
      </c>
    </row>
    <row r="2113" spans="12:12">
      <c r="L2113" s="49">
        <v>0</v>
      </c>
    </row>
    <row r="2114" spans="12:12">
      <c r="L2114" s="50">
        <f>SUM(D2114:F2114)</f>
        <v>0</v>
      </c>
    </row>
    <row r="2115" spans="12:12">
      <c r="L2115" s="49">
        <v>0</v>
      </c>
    </row>
    <row r="2116" spans="12:12">
      <c r="L2116" s="50">
        <f>SUM(D2116:F2116)</f>
        <v>0</v>
      </c>
    </row>
    <row r="2123" spans="12:12">
      <c r="L2123" s="49">
        <v>0</v>
      </c>
    </row>
    <row r="2124" spans="12:12">
      <c r="L2124" s="50">
        <f>SUM(D2124:F2124)</f>
        <v>0</v>
      </c>
    </row>
    <row r="2125" spans="12:12">
      <c r="L2125" s="49">
        <v>0</v>
      </c>
    </row>
    <row r="2126" spans="12:12">
      <c r="L2126" s="50">
        <f>SUM(D2126:F2126)</f>
        <v>0</v>
      </c>
    </row>
    <row r="2127" spans="12:12">
      <c r="L2127" s="49">
        <v>0</v>
      </c>
    </row>
    <row r="2128" spans="12:12">
      <c r="L2128" s="50">
        <f>SUM(D2128:F2128)</f>
        <v>0</v>
      </c>
    </row>
    <row r="2129" spans="12:12">
      <c r="L2129" s="49">
        <v>0</v>
      </c>
    </row>
    <row r="2130" spans="12:12">
      <c r="L2130" s="50">
        <f>SUM(D2130:F2130)</f>
        <v>0</v>
      </c>
    </row>
    <row r="2137" spans="12:12">
      <c r="L2137" s="49">
        <v>0</v>
      </c>
    </row>
    <row r="2138" spans="12:12">
      <c r="L2138" s="50">
        <f>SUM(D2138:F2138)</f>
        <v>0</v>
      </c>
    </row>
    <row r="2139" spans="12:12">
      <c r="L2139" s="49">
        <v>0</v>
      </c>
    </row>
    <row r="2140" spans="12:12">
      <c r="L2140" s="50">
        <f>SUM(D2140:F2140)</f>
        <v>0</v>
      </c>
    </row>
    <row r="2141" spans="12:12">
      <c r="L2141" s="49">
        <v>0</v>
      </c>
    </row>
    <row r="2142" spans="12:12">
      <c r="L2142" s="50">
        <f>SUM(D2142:F2142)</f>
        <v>0</v>
      </c>
    </row>
    <row r="2143" spans="12:12">
      <c r="L2143" s="49">
        <v>0</v>
      </c>
    </row>
    <row r="2144" spans="12:12">
      <c r="L2144" s="50">
        <f>SUM(D2144:F2144)</f>
        <v>0</v>
      </c>
    </row>
    <row r="2151" spans="12:12">
      <c r="L2151" s="49">
        <v>0</v>
      </c>
    </row>
    <row r="2152" spans="12:12">
      <c r="L2152" s="50">
        <f>SUM(D2152:F2152)</f>
        <v>0</v>
      </c>
    </row>
    <row r="2153" spans="12:12">
      <c r="L2153" s="49">
        <v>0</v>
      </c>
    </row>
    <row r="2154" spans="12:12">
      <c r="L2154" s="50">
        <f>SUM(D2154:F2154)</f>
        <v>0</v>
      </c>
    </row>
    <row r="2155" spans="12:12">
      <c r="L2155" s="49">
        <v>0</v>
      </c>
    </row>
    <row r="2156" spans="12:12">
      <c r="L2156" s="50">
        <f>SUM(D2156:F2156)</f>
        <v>0</v>
      </c>
    </row>
    <row r="2157" spans="12:12">
      <c r="L2157" s="49">
        <v>0</v>
      </c>
    </row>
    <row r="2158" spans="12:12">
      <c r="L2158" s="50">
        <f>SUM(D2158:F2158)</f>
        <v>0</v>
      </c>
    </row>
    <row r="2165" spans="12:12">
      <c r="L2165" s="49">
        <v>0</v>
      </c>
    </row>
    <row r="2166" spans="12:12">
      <c r="L2166" s="50">
        <f>SUM(D2166:F2166)</f>
        <v>0</v>
      </c>
    </row>
    <row r="2167" spans="12:12">
      <c r="L2167" s="49">
        <v>0</v>
      </c>
    </row>
    <row r="2168" spans="12:12">
      <c r="L2168" s="50">
        <f>SUM(D2168:F2168)</f>
        <v>0</v>
      </c>
    </row>
    <row r="2169" spans="12:12">
      <c r="L2169" s="49">
        <v>0</v>
      </c>
    </row>
    <row r="2170" spans="12:12">
      <c r="L2170" s="50">
        <f>SUM(D2170:F2170)</f>
        <v>0</v>
      </c>
    </row>
    <row r="2171" spans="12:12">
      <c r="L2171" s="49">
        <v>0</v>
      </c>
    </row>
    <row r="2172" spans="12:12">
      <c r="L2172" s="50">
        <f>SUM(D2172:F2172)</f>
        <v>0</v>
      </c>
    </row>
    <row r="2179" spans="12:12">
      <c r="L2179" s="49">
        <v>0</v>
      </c>
    </row>
    <row r="2180" spans="12:12">
      <c r="L2180" s="50">
        <f>SUM(D2180:F2180)</f>
        <v>0</v>
      </c>
    </row>
    <row r="2181" spans="12:12">
      <c r="L2181" s="49">
        <v>0</v>
      </c>
    </row>
    <row r="2182" spans="12:12">
      <c r="L2182" s="50">
        <f>SUM(D2182:F2182)</f>
        <v>0</v>
      </c>
    </row>
    <row r="2183" spans="12:12">
      <c r="L2183" s="49">
        <v>0</v>
      </c>
    </row>
    <row r="2184" spans="12:12">
      <c r="L2184" s="50">
        <f>SUM(D2184:F2184)</f>
        <v>0</v>
      </c>
    </row>
    <row r="2185" spans="12:12">
      <c r="L2185" s="49">
        <v>0</v>
      </c>
    </row>
    <row r="2186" spans="12:12">
      <c r="L2186" s="50">
        <f>SUM(D2186:F2186)</f>
        <v>0</v>
      </c>
    </row>
    <row r="2193" spans="12:12">
      <c r="L2193" s="49">
        <v>0</v>
      </c>
    </row>
    <row r="2194" spans="12:12">
      <c r="L2194" s="50">
        <f>SUM(D2194:F2194)</f>
        <v>0</v>
      </c>
    </row>
    <row r="2195" spans="12:12">
      <c r="L2195" s="49">
        <v>0</v>
      </c>
    </row>
    <row r="2196" spans="12:12">
      <c r="L2196" s="50">
        <f>SUM(D2196:F2196)</f>
        <v>0</v>
      </c>
    </row>
    <row r="2197" spans="12:12">
      <c r="L2197" s="49">
        <v>0</v>
      </c>
    </row>
    <row r="2198" spans="12:12">
      <c r="L2198" s="50">
        <f>SUM(D2198:F2198)</f>
        <v>0</v>
      </c>
    </row>
    <row r="2199" spans="12:12">
      <c r="L2199" s="49">
        <v>0</v>
      </c>
    </row>
    <row r="2200" spans="12:12">
      <c r="L2200" s="50">
        <f>SUM(D2200:F2200)</f>
        <v>0</v>
      </c>
    </row>
    <row r="2207" spans="12:12">
      <c r="L2207" s="49">
        <v>0</v>
      </c>
    </row>
    <row r="2208" spans="12:12">
      <c r="L2208" s="50">
        <f>SUM(D2208:F2208)</f>
        <v>0</v>
      </c>
    </row>
    <row r="2209" spans="12:12">
      <c r="L2209" s="49">
        <v>0</v>
      </c>
    </row>
    <row r="2210" spans="12:12">
      <c r="L2210" s="50">
        <f>SUM(D2210:F2210)</f>
        <v>0</v>
      </c>
    </row>
    <row r="2211" spans="12:12">
      <c r="L2211" s="49">
        <v>0</v>
      </c>
    </row>
    <row r="2212" spans="12:12">
      <c r="L2212" s="50">
        <f>SUM(D2212:F2212)</f>
        <v>0</v>
      </c>
    </row>
    <row r="2213" spans="12:12">
      <c r="L2213" s="49">
        <v>0</v>
      </c>
    </row>
    <row r="2214" spans="12:12">
      <c r="L2214" s="50">
        <f>SUM(D2214:F2214)</f>
        <v>0</v>
      </c>
    </row>
    <row r="2221" spans="12:12">
      <c r="L2221" s="49">
        <v>0</v>
      </c>
    </row>
    <row r="2222" spans="12:12">
      <c r="L2222" s="50">
        <f>SUM(D2222:F2222)</f>
        <v>0</v>
      </c>
    </row>
    <row r="2223" spans="12:12">
      <c r="L2223" s="49">
        <v>0</v>
      </c>
    </row>
    <row r="2224" spans="12:12">
      <c r="L2224" s="50">
        <f>SUM(D2224:F2224)</f>
        <v>0</v>
      </c>
    </row>
    <row r="2225" spans="12:12">
      <c r="L2225" s="49">
        <v>0</v>
      </c>
    </row>
    <row r="2226" spans="12:12">
      <c r="L2226" s="50">
        <f>SUM(D2226:F2226)</f>
        <v>0</v>
      </c>
    </row>
    <row r="2227" spans="12:12">
      <c r="L2227" s="49">
        <v>0</v>
      </c>
    </row>
    <row r="2228" spans="12:12">
      <c r="L2228" s="50">
        <f>SUM(D2228:F2228)</f>
        <v>0</v>
      </c>
    </row>
    <row r="2235" spans="12:12">
      <c r="L2235" s="49">
        <v>0</v>
      </c>
    </row>
    <row r="2236" spans="12:12">
      <c r="L2236" s="50">
        <f>SUM(D2236:F2236)</f>
        <v>0</v>
      </c>
    </row>
    <row r="2237" spans="12:12">
      <c r="L2237" s="49">
        <v>0</v>
      </c>
    </row>
    <row r="2238" spans="12:12">
      <c r="L2238" s="50">
        <f>SUM(D2238:F2238)</f>
        <v>0</v>
      </c>
    </row>
    <row r="2239" spans="12:12">
      <c r="L2239" s="49">
        <v>0</v>
      </c>
    </row>
    <row r="2240" spans="12:12">
      <c r="L2240" s="50">
        <f>SUM(D2240:F2240)</f>
        <v>0</v>
      </c>
    </row>
    <row r="2241" spans="12:12">
      <c r="L2241" s="49">
        <v>0</v>
      </c>
    </row>
    <row r="2242" spans="12:12">
      <c r="L2242" s="50">
        <f>SUM(D2242:F2242)</f>
        <v>0</v>
      </c>
    </row>
    <row r="2249" spans="12:12">
      <c r="L2249" s="49">
        <v>0</v>
      </c>
    </row>
    <row r="2250" spans="12:12">
      <c r="L2250" s="50">
        <f>SUM(D2250:F2250)</f>
        <v>0</v>
      </c>
    </row>
    <row r="2251" spans="12:12">
      <c r="L2251" s="49">
        <v>0</v>
      </c>
    </row>
    <row r="2252" spans="12:12">
      <c r="L2252" s="50">
        <f>SUM(D2252:F2252)</f>
        <v>0</v>
      </c>
    </row>
    <row r="2253" spans="12:12">
      <c r="L2253" s="49">
        <v>0</v>
      </c>
    </row>
    <row r="2254" spans="12:12">
      <c r="L2254" s="50">
        <f>SUM(D2254:F2254)</f>
        <v>0</v>
      </c>
    </row>
    <row r="2255" spans="12:12">
      <c r="L2255" s="49">
        <v>0</v>
      </c>
    </row>
    <row r="2256" spans="12:12">
      <c r="L2256" s="50">
        <f>SUM(D2256:F2256)</f>
        <v>0</v>
      </c>
    </row>
    <row r="2263" spans="12:12">
      <c r="L2263" s="49">
        <v>0</v>
      </c>
    </row>
    <row r="2264" spans="12:12">
      <c r="L2264" s="50">
        <f>SUM(D2264:F2264)</f>
        <v>0</v>
      </c>
    </row>
    <row r="2265" spans="12:12">
      <c r="L2265" s="49">
        <v>0</v>
      </c>
    </row>
    <row r="2266" spans="12:12">
      <c r="L2266" s="50">
        <f>SUM(D2266:F2266)</f>
        <v>0</v>
      </c>
    </row>
    <row r="2267" spans="12:12">
      <c r="L2267" s="49">
        <v>0</v>
      </c>
    </row>
    <row r="2268" spans="12:12">
      <c r="L2268" s="50">
        <f>SUM(D2268:F2268)</f>
        <v>0</v>
      </c>
    </row>
    <row r="2269" spans="12:12">
      <c r="L2269" s="49">
        <v>0</v>
      </c>
    </row>
    <row r="2270" spans="12:12">
      <c r="L2270" s="50">
        <f>SUM(D2270:F2270)</f>
        <v>0</v>
      </c>
    </row>
    <row r="2277" spans="12:12">
      <c r="L2277" s="49">
        <v>0</v>
      </c>
    </row>
    <row r="2278" spans="12:12">
      <c r="L2278" s="50">
        <f>SUM(D2278:F2278)</f>
        <v>0</v>
      </c>
    </row>
    <row r="2279" spans="12:12">
      <c r="L2279" s="49">
        <v>0</v>
      </c>
    </row>
    <row r="2280" spans="12:12">
      <c r="L2280" s="50">
        <f>SUM(D2280:F2280)</f>
        <v>0</v>
      </c>
    </row>
    <row r="2281" spans="12:12">
      <c r="L2281" s="49">
        <v>0</v>
      </c>
    </row>
    <row r="2282" spans="12:12">
      <c r="L2282" s="50">
        <f>SUM(D2282:F2282)</f>
        <v>0</v>
      </c>
    </row>
    <row r="2283" spans="12:12">
      <c r="L2283" s="49">
        <v>0</v>
      </c>
    </row>
    <row r="2284" spans="12:12">
      <c r="L2284" s="50">
        <f>SUM(D2284:F2284)</f>
        <v>0</v>
      </c>
    </row>
    <row r="2291" spans="12:12">
      <c r="L2291" s="49">
        <v>0</v>
      </c>
    </row>
    <row r="2292" spans="12:12">
      <c r="L2292" s="50">
        <f>SUM(D2292:F2292)</f>
        <v>0</v>
      </c>
    </row>
    <row r="2293" spans="12:12">
      <c r="L2293" s="49">
        <v>0</v>
      </c>
    </row>
    <row r="2294" spans="12:12">
      <c r="L2294" s="50">
        <f>SUM(D2294:F2294)</f>
        <v>0</v>
      </c>
    </row>
    <row r="2295" spans="12:12">
      <c r="L2295" s="49">
        <v>0</v>
      </c>
    </row>
    <row r="2296" spans="12:12">
      <c r="L2296" s="50">
        <f>SUM(D2296:F2296)</f>
        <v>0</v>
      </c>
    </row>
    <row r="2297" spans="12:12">
      <c r="L2297" s="49">
        <v>0</v>
      </c>
    </row>
    <row r="2298" spans="12:12">
      <c r="L2298" s="50">
        <f>SUM(D2298:F2298)</f>
        <v>0</v>
      </c>
    </row>
    <row r="2305" spans="12:12">
      <c r="L2305" s="49">
        <v>0</v>
      </c>
    </row>
    <row r="2306" spans="12:12">
      <c r="L2306" s="50">
        <f>SUM(D2306:F2306)</f>
        <v>0</v>
      </c>
    </row>
    <row r="2307" spans="12:12">
      <c r="L2307" s="49">
        <v>0</v>
      </c>
    </row>
    <row r="2308" spans="12:12">
      <c r="L2308" s="50">
        <f>SUM(D2308:F2308)</f>
        <v>0</v>
      </c>
    </row>
    <row r="2309" spans="12:12">
      <c r="L2309" s="49">
        <v>0</v>
      </c>
    </row>
    <row r="2310" spans="12:12">
      <c r="L2310" s="50">
        <f>SUM(D2310:F2310)</f>
        <v>0</v>
      </c>
    </row>
    <row r="2311" spans="12:12">
      <c r="L2311" s="49">
        <v>0</v>
      </c>
    </row>
    <row r="2312" spans="12:12">
      <c r="L2312" s="50">
        <f>SUM(D2312:F2312)</f>
        <v>0</v>
      </c>
    </row>
    <row r="2319" spans="12:12">
      <c r="L2319" s="49">
        <v>0</v>
      </c>
    </row>
    <row r="2320" spans="12:12">
      <c r="L2320" s="50">
        <f>SUM(D2320:F2320)</f>
        <v>0</v>
      </c>
    </row>
    <row r="2321" spans="12:12">
      <c r="L2321" s="49">
        <v>0</v>
      </c>
    </row>
    <row r="2322" spans="12:12">
      <c r="L2322" s="50">
        <f>SUM(D2322:F2322)</f>
        <v>0</v>
      </c>
    </row>
    <row r="2323" spans="12:12">
      <c r="L2323" s="49">
        <v>0</v>
      </c>
    </row>
    <row r="2324" spans="12:12">
      <c r="L2324" s="50">
        <f>SUM(D2324:F2324)</f>
        <v>0</v>
      </c>
    </row>
    <row r="2325" spans="12:12">
      <c r="L2325" s="49">
        <v>0</v>
      </c>
    </row>
    <row r="2326" spans="12:12">
      <c r="L2326" s="50">
        <f>SUM(D2326:F2326)</f>
        <v>0</v>
      </c>
    </row>
    <row r="2333" spans="12:12">
      <c r="L2333" s="49">
        <v>0</v>
      </c>
    </row>
    <row r="2334" spans="12:12">
      <c r="L2334" s="50">
        <f>SUM(D2334:F2334)</f>
        <v>0</v>
      </c>
    </row>
    <row r="2335" spans="12:12">
      <c r="L2335" s="49">
        <v>0</v>
      </c>
    </row>
    <row r="2336" spans="12:12">
      <c r="L2336" s="50">
        <f>SUM(D2336:F2336)</f>
        <v>0</v>
      </c>
    </row>
    <row r="2337" spans="12:12">
      <c r="L2337" s="49">
        <v>0</v>
      </c>
    </row>
    <row r="2338" spans="12:12">
      <c r="L2338" s="50">
        <f>SUM(D2338:F2338)</f>
        <v>0</v>
      </c>
    </row>
    <row r="2339" spans="12:12">
      <c r="L2339" s="49">
        <v>0</v>
      </c>
    </row>
    <row r="2340" spans="12:12">
      <c r="L2340" s="50">
        <f>SUM(D2340:F2340)</f>
        <v>0</v>
      </c>
    </row>
    <row r="2347" spans="12:12">
      <c r="L2347" s="49">
        <v>0</v>
      </c>
    </row>
    <row r="2348" spans="12:12">
      <c r="L2348" s="50">
        <f>SUM(D2348:F2348)</f>
        <v>0</v>
      </c>
    </row>
    <row r="2349" spans="12:12">
      <c r="L2349" s="49">
        <v>0</v>
      </c>
    </row>
    <row r="2350" spans="12:12">
      <c r="L2350" s="50">
        <f>SUM(D2350:F2350)</f>
        <v>0</v>
      </c>
    </row>
    <row r="2351" spans="12:12">
      <c r="L2351" s="49">
        <v>0</v>
      </c>
    </row>
    <row r="2352" spans="12:12">
      <c r="L2352" s="50">
        <f>SUM(D2352:F2352)</f>
        <v>0</v>
      </c>
    </row>
    <row r="2353" spans="12:12">
      <c r="L2353" s="49">
        <v>0</v>
      </c>
    </row>
    <row r="2354" spans="12:12">
      <c r="L2354" s="50">
        <f>SUM(D2354:F2354)</f>
        <v>0</v>
      </c>
    </row>
    <row r="2361" spans="12:12">
      <c r="L2361" s="49">
        <v>0</v>
      </c>
    </row>
    <row r="2362" spans="12:12">
      <c r="L2362" s="50">
        <f>SUM(D2362:F2362)</f>
        <v>0</v>
      </c>
    </row>
    <row r="2363" spans="12:12">
      <c r="L2363" s="49">
        <v>0</v>
      </c>
    </row>
    <row r="2364" spans="12:12">
      <c r="L2364" s="50">
        <f>SUM(D2364:F2364)</f>
        <v>0</v>
      </c>
    </row>
    <row r="2365" spans="12:12">
      <c r="L2365" s="49">
        <v>0</v>
      </c>
    </row>
    <row r="2366" spans="12:12">
      <c r="L2366" s="50">
        <f>SUM(D2366:F2366)</f>
        <v>0</v>
      </c>
    </row>
    <row r="2367" spans="12:12">
      <c r="L2367" s="49">
        <v>0</v>
      </c>
    </row>
    <row r="2368" spans="12:12">
      <c r="L2368" s="50">
        <f>SUM(D2368:F2368)</f>
        <v>0</v>
      </c>
    </row>
    <row r="2375" spans="12:12">
      <c r="L2375" s="49">
        <v>0</v>
      </c>
    </row>
    <row r="2376" spans="12:12">
      <c r="L2376" s="50">
        <f>SUM(D2376:F2376)</f>
        <v>0</v>
      </c>
    </row>
    <row r="2377" spans="12:12">
      <c r="L2377" s="49">
        <v>0</v>
      </c>
    </row>
    <row r="2378" spans="12:12">
      <c r="L2378" s="50">
        <f>SUM(D2378:F2378)</f>
        <v>0</v>
      </c>
    </row>
    <row r="2379" spans="12:12">
      <c r="L2379" s="49">
        <v>0</v>
      </c>
    </row>
    <row r="2380" spans="12:12">
      <c r="L2380" s="50">
        <f>SUM(D2380:F2380)</f>
        <v>0</v>
      </c>
    </row>
    <row r="2381" spans="12:12">
      <c r="L2381" s="49">
        <v>0</v>
      </c>
    </row>
    <row r="2382" spans="12:12">
      <c r="L2382" s="50">
        <f>SUM(D2382:F2382)</f>
        <v>0</v>
      </c>
    </row>
    <row r="2389" spans="12:12">
      <c r="L2389" s="49">
        <v>0</v>
      </c>
    </row>
    <row r="2390" spans="12:12">
      <c r="L2390" s="50">
        <f>SUM(D2390:F2390)</f>
        <v>0</v>
      </c>
    </row>
    <row r="2391" spans="12:12">
      <c r="L2391" s="49">
        <v>0</v>
      </c>
    </row>
    <row r="2392" spans="12:12">
      <c r="L2392" s="50">
        <f>SUM(D2392:F2392)</f>
        <v>0</v>
      </c>
    </row>
    <row r="2393" spans="12:12">
      <c r="L2393" s="49">
        <v>0</v>
      </c>
    </row>
    <row r="2394" spans="12:12">
      <c r="L2394" s="50">
        <f>SUM(D2394:F2394)</f>
        <v>0</v>
      </c>
    </row>
    <row r="2395" spans="12:12">
      <c r="L2395" s="49">
        <v>0</v>
      </c>
    </row>
    <row r="2396" spans="12:12">
      <c r="L2396" s="50">
        <f>SUM(D2396:F2396)</f>
        <v>0</v>
      </c>
    </row>
    <row r="2403" spans="12:12">
      <c r="L2403" s="49">
        <v>0</v>
      </c>
    </row>
    <row r="2404" spans="12:12">
      <c r="L2404" s="50">
        <f>SUM(D2404:F2404)</f>
        <v>0</v>
      </c>
    </row>
    <row r="2405" spans="12:12">
      <c r="L2405" s="49">
        <v>0</v>
      </c>
    </row>
    <row r="2406" spans="12:12">
      <c r="L2406" s="50">
        <f>SUM(D2406:F2406)</f>
        <v>0</v>
      </c>
    </row>
    <row r="2407" spans="12:12">
      <c r="L2407" s="49">
        <v>0</v>
      </c>
    </row>
    <row r="2408" spans="12:12">
      <c r="L2408" s="50">
        <f>SUM(D2408:F2408)</f>
        <v>0</v>
      </c>
    </row>
    <row r="2409" spans="12:12">
      <c r="L2409" s="49">
        <v>0</v>
      </c>
    </row>
    <row r="2410" spans="12:12">
      <c r="L2410" s="50">
        <f>SUM(D2410:F2410)</f>
        <v>0</v>
      </c>
    </row>
    <row r="2417" spans="12:12">
      <c r="L2417" s="49">
        <v>0</v>
      </c>
    </row>
    <row r="2418" spans="12:12">
      <c r="L2418" s="50">
        <f>SUM(D2418:F2418)</f>
        <v>0</v>
      </c>
    </row>
    <row r="2419" spans="12:12">
      <c r="L2419" s="49">
        <v>0</v>
      </c>
    </row>
    <row r="2420" spans="12:12">
      <c r="L2420" s="50">
        <f>SUM(D2420:F2420)</f>
        <v>0</v>
      </c>
    </row>
    <row r="2421" spans="12:12">
      <c r="L2421" s="49">
        <v>0</v>
      </c>
    </row>
    <row r="2422" spans="12:12">
      <c r="L2422" s="50">
        <f>SUM(D2422:F2422)</f>
        <v>0</v>
      </c>
    </row>
    <row r="2423" spans="12:12">
      <c r="L2423" s="49">
        <v>0</v>
      </c>
    </row>
    <row r="2424" spans="12:12">
      <c r="L2424" s="50">
        <f>SUM(D2424:F2424)</f>
        <v>0</v>
      </c>
    </row>
    <row r="2431" spans="12:12">
      <c r="L2431" s="49">
        <v>0</v>
      </c>
    </row>
    <row r="2432" spans="12:12">
      <c r="L2432" s="50">
        <f>SUM(D2432:F2432)</f>
        <v>0</v>
      </c>
    </row>
    <row r="2433" spans="12:12">
      <c r="L2433" s="49">
        <v>0</v>
      </c>
    </row>
    <row r="2434" spans="12:12">
      <c r="L2434" s="50">
        <f>SUM(D2434:F2434)</f>
        <v>0</v>
      </c>
    </row>
    <row r="2435" spans="12:12">
      <c r="L2435" s="49">
        <v>0</v>
      </c>
    </row>
    <row r="2436" spans="12:12">
      <c r="L2436" s="50">
        <f>SUM(D2436:F2436)</f>
        <v>0</v>
      </c>
    </row>
    <row r="2437" spans="12:12">
      <c r="L2437" s="49">
        <v>0</v>
      </c>
    </row>
    <row r="2438" spans="12:12">
      <c r="L2438" s="50">
        <f>SUM(D2438:F2438)</f>
        <v>0</v>
      </c>
    </row>
    <row r="2445" spans="12:12">
      <c r="L2445" s="49">
        <v>0</v>
      </c>
    </row>
    <row r="2446" spans="12:12">
      <c r="L2446" s="50">
        <f>SUM(D2446:F2446)</f>
        <v>0</v>
      </c>
    </row>
    <row r="2447" spans="12:12">
      <c r="L2447" s="49">
        <v>0</v>
      </c>
    </row>
    <row r="2448" spans="12:12">
      <c r="L2448" s="50">
        <f>SUM(D2448:F2448)</f>
        <v>0</v>
      </c>
    </row>
    <row r="2449" spans="12:12">
      <c r="L2449" s="49">
        <v>0</v>
      </c>
    </row>
    <row r="2450" spans="12:12">
      <c r="L2450" s="50">
        <f>SUM(D2450:F2450)</f>
        <v>0</v>
      </c>
    </row>
    <row r="2451" spans="12:12">
      <c r="L2451" s="49">
        <v>0</v>
      </c>
    </row>
    <row r="2452" spans="12:12">
      <c r="L2452" s="50">
        <f>SUM(D2452:F2452)</f>
        <v>0</v>
      </c>
    </row>
    <row r="2459" spans="12:12">
      <c r="L2459" s="49">
        <v>0</v>
      </c>
    </row>
    <row r="2460" spans="12:12">
      <c r="L2460" s="50">
        <f>SUM(D2460:F2460)</f>
        <v>0</v>
      </c>
    </row>
    <row r="2461" spans="12:12">
      <c r="L2461" s="49">
        <v>0</v>
      </c>
    </row>
    <row r="2462" spans="12:12">
      <c r="L2462" s="50">
        <f>SUM(D2462:F2462)</f>
        <v>0</v>
      </c>
    </row>
    <row r="2463" spans="12:12">
      <c r="L2463" s="49">
        <v>0</v>
      </c>
    </row>
    <row r="2464" spans="12:12">
      <c r="L2464" s="50">
        <f>SUM(D2464:F2464)</f>
        <v>0</v>
      </c>
    </row>
    <row r="2465" spans="12:12">
      <c r="L2465" s="49">
        <v>0</v>
      </c>
    </row>
    <row r="2466" spans="12:12">
      <c r="L2466" s="50">
        <f>SUM(D2466:F2466)</f>
        <v>0</v>
      </c>
    </row>
    <row r="2473" spans="12:12">
      <c r="L2473" s="49">
        <v>0</v>
      </c>
    </row>
    <row r="2474" spans="12:12">
      <c r="L2474" s="50">
        <f>SUM(D2474:F2474)</f>
        <v>0</v>
      </c>
    </row>
    <row r="2475" spans="12:12">
      <c r="L2475" s="49">
        <v>0</v>
      </c>
    </row>
    <row r="2476" spans="12:12">
      <c r="L2476" s="50">
        <f>SUM(D2476:F2476)</f>
        <v>0</v>
      </c>
    </row>
    <row r="2477" spans="12:12">
      <c r="L2477" s="49">
        <v>0</v>
      </c>
    </row>
    <row r="2478" spans="12:12">
      <c r="L2478" s="50">
        <f>SUM(D2478:F2478)</f>
        <v>0</v>
      </c>
    </row>
    <row r="2479" spans="12:12">
      <c r="L2479" s="49">
        <v>0</v>
      </c>
    </row>
    <row r="2480" spans="12:12">
      <c r="L2480" s="50">
        <f>SUM(D2480:F2480)</f>
        <v>0</v>
      </c>
    </row>
    <row r="2487" spans="12:12">
      <c r="L2487" s="49">
        <v>0</v>
      </c>
    </row>
    <row r="2488" spans="12:12">
      <c r="L2488" s="50">
        <f>SUM(D2488:F2488)</f>
        <v>0</v>
      </c>
    </row>
    <row r="2489" spans="12:12">
      <c r="L2489" s="49">
        <v>0</v>
      </c>
    </row>
    <row r="2490" spans="12:12">
      <c r="L2490" s="50">
        <f>SUM(D2490:F2490)</f>
        <v>0</v>
      </c>
    </row>
    <row r="2491" spans="12:12">
      <c r="L2491" s="49">
        <v>0</v>
      </c>
    </row>
    <row r="2492" spans="12:12">
      <c r="L2492" s="50">
        <f>SUM(D2492:F2492)</f>
        <v>0</v>
      </c>
    </row>
    <row r="2493" spans="12:12">
      <c r="L2493" s="49">
        <v>0</v>
      </c>
    </row>
    <row r="2494" spans="12:12">
      <c r="L2494" s="50">
        <f>SUM(D2494:F2494)</f>
        <v>0</v>
      </c>
    </row>
    <row r="2501" spans="12:12">
      <c r="L2501" s="49">
        <v>0</v>
      </c>
    </row>
    <row r="2502" spans="12:12">
      <c r="L2502" s="50">
        <f>SUM(D2502:F2502)</f>
        <v>0</v>
      </c>
    </row>
    <row r="2503" spans="12:12">
      <c r="L2503" s="49">
        <v>0</v>
      </c>
    </row>
    <row r="2504" spans="12:12">
      <c r="L2504" s="50">
        <f>SUM(D2504:F2504)</f>
        <v>0</v>
      </c>
    </row>
    <row r="2505" spans="12:12">
      <c r="L2505" s="49">
        <v>0</v>
      </c>
    </row>
    <row r="2506" spans="12:12">
      <c r="L2506" s="50">
        <f>SUM(D2506:F2506)</f>
        <v>0</v>
      </c>
    </row>
    <row r="2507" spans="12:12">
      <c r="L2507" s="49">
        <v>0</v>
      </c>
    </row>
    <row r="2508" spans="12:12">
      <c r="L2508" s="50">
        <f>SUM(D2508:F2508)</f>
        <v>0</v>
      </c>
    </row>
    <row r="2515" spans="12:12">
      <c r="L2515" s="49">
        <v>0</v>
      </c>
    </row>
    <row r="2516" spans="12:12">
      <c r="L2516" s="50">
        <f>SUM(D2516:F2516)</f>
        <v>0</v>
      </c>
    </row>
    <row r="2517" spans="12:12">
      <c r="L2517" s="49">
        <v>0</v>
      </c>
    </row>
    <row r="2518" spans="12:12">
      <c r="L2518" s="50">
        <f>SUM(D2518:F2518)</f>
        <v>0</v>
      </c>
    </row>
    <row r="2519" spans="12:12">
      <c r="L2519" s="49">
        <v>0</v>
      </c>
    </row>
    <row r="2520" spans="12:12">
      <c r="L2520" s="50">
        <f>SUM(D2520:F2520)</f>
        <v>0</v>
      </c>
    </row>
    <row r="2521" spans="12:12">
      <c r="L2521" s="49">
        <v>0</v>
      </c>
    </row>
    <row r="2522" spans="12:12">
      <c r="L2522" s="50">
        <f>SUM(D2522:F2522)</f>
        <v>0</v>
      </c>
    </row>
    <row r="2529" spans="12:12">
      <c r="L2529" s="49">
        <v>0</v>
      </c>
    </row>
    <row r="2530" spans="12:12">
      <c r="L2530" s="50">
        <f>SUM(D2530:F2530)</f>
        <v>0</v>
      </c>
    </row>
    <row r="2531" spans="12:12">
      <c r="L2531" s="49">
        <v>0</v>
      </c>
    </row>
    <row r="2532" spans="12:12">
      <c r="L2532" s="50">
        <f>SUM(D2532:F2532)</f>
        <v>0</v>
      </c>
    </row>
    <row r="2533" spans="12:12">
      <c r="L2533" s="49">
        <v>0</v>
      </c>
    </row>
    <row r="2534" spans="12:12">
      <c r="L2534" s="50">
        <f>SUM(D2534:F2534)</f>
        <v>0</v>
      </c>
    </row>
    <row r="2535" spans="12:12">
      <c r="L2535" s="49">
        <v>0</v>
      </c>
    </row>
    <row r="2536" spans="12:12">
      <c r="L2536" s="50">
        <f>SUM(D2536:F2536)</f>
        <v>0</v>
      </c>
    </row>
    <row r="2543" spans="12:12">
      <c r="L2543" s="49">
        <v>0</v>
      </c>
    </row>
    <row r="2544" spans="12:12">
      <c r="L2544" s="50">
        <f>SUM(D2544:F2544)</f>
        <v>0</v>
      </c>
    </row>
    <row r="2545" spans="12:12">
      <c r="L2545" s="49">
        <v>0</v>
      </c>
    </row>
    <row r="2546" spans="12:12">
      <c r="L2546" s="50">
        <f>SUM(D2546:F2546)</f>
        <v>0</v>
      </c>
    </row>
    <row r="2547" spans="12:12">
      <c r="L2547" s="49">
        <v>0</v>
      </c>
    </row>
    <row r="2548" spans="12:12">
      <c r="L2548" s="50">
        <f>SUM(D2548:F2548)</f>
        <v>0</v>
      </c>
    </row>
    <row r="2549" spans="12:12">
      <c r="L2549" s="49">
        <v>0</v>
      </c>
    </row>
    <row r="2550" spans="12:12">
      <c r="L2550" s="50">
        <f>SUM(D2550:F2550)</f>
        <v>0</v>
      </c>
    </row>
    <row r="2557" spans="12:12">
      <c r="L2557" s="49">
        <v>0</v>
      </c>
    </row>
    <row r="2558" spans="12:12">
      <c r="L2558" s="50">
        <f>SUM(D2558:F2558)</f>
        <v>0</v>
      </c>
    </row>
    <row r="2559" spans="12:12">
      <c r="L2559" s="49">
        <v>0</v>
      </c>
    </row>
    <row r="2560" spans="12:12">
      <c r="L2560" s="50">
        <f>SUM(D2560:F2560)</f>
        <v>0</v>
      </c>
    </row>
    <row r="2561" spans="12:12">
      <c r="L2561" s="49">
        <v>0</v>
      </c>
    </row>
    <row r="2562" spans="12:12">
      <c r="L2562" s="50">
        <f>SUM(D2562:F2562)</f>
        <v>0</v>
      </c>
    </row>
    <row r="2563" spans="12:12">
      <c r="L2563" s="49">
        <v>0</v>
      </c>
    </row>
    <row r="2564" spans="12:12">
      <c r="L2564" s="50">
        <f>SUM(D2564:F2564)</f>
        <v>0</v>
      </c>
    </row>
    <row r="2571" spans="12:12">
      <c r="L2571" s="49">
        <v>0</v>
      </c>
    </row>
    <row r="2572" spans="12:12">
      <c r="L2572" s="50">
        <f>SUM(D2572:F2572)</f>
        <v>0</v>
      </c>
    </row>
    <row r="2573" spans="12:12">
      <c r="L2573" s="49">
        <v>0</v>
      </c>
    </row>
    <row r="2574" spans="12:12">
      <c r="L2574" s="50">
        <f>SUM(D2574:F2574)</f>
        <v>0</v>
      </c>
    </row>
    <row r="2575" spans="12:12">
      <c r="L2575" s="49">
        <v>0</v>
      </c>
    </row>
    <row r="2576" spans="12:12">
      <c r="L2576" s="50">
        <f>SUM(D2576:F2576)</f>
        <v>0</v>
      </c>
    </row>
    <row r="2577" spans="12:12">
      <c r="L2577" s="49">
        <v>0</v>
      </c>
    </row>
    <row r="2578" spans="12:12">
      <c r="L2578" s="50">
        <f>SUM(D2578:F2578)</f>
        <v>0</v>
      </c>
    </row>
    <row r="2585" spans="12:12">
      <c r="L2585" s="49">
        <v>0</v>
      </c>
    </row>
    <row r="2586" spans="12:12">
      <c r="L2586" s="50">
        <f>SUM(D2586:F2586)</f>
        <v>0</v>
      </c>
    </row>
    <row r="2587" spans="12:12">
      <c r="L2587" s="49">
        <v>0</v>
      </c>
    </row>
    <row r="2588" spans="12:12">
      <c r="L2588" s="50">
        <f>SUM(D2588:F2588)</f>
        <v>0</v>
      </c>
    </row>
    <row r="2589" spans="12:12">
      <c r="L2589" s="49">
        <v>0</v>
      </c>
    </row>
    <row r="2590" spans="12:12">
      <c r="L2590" s="50">
        <f>SUM(D2590:F2590)</f>
        <v>0</v>
      </c>
    </row>
    <row r="2591" spans="12:12">
      <c r="L2591" s="49">
        <v>0</v>
      </c>
    </row>
    <row r="2592" spans="12:12">
      <c r="L2592" s="50">
        <f>SUM(D2592:F2592)</f>
        <v>0</v>
      </c>
    </row>
    <row r="2599" spans="12:12">
      <c r="L2599" s="49">
        <v>0</v>
      </c>
    </row>
    <row r="2600" spans="12:12">
      <c r="L2600" s="50">
        <f>SUM(D2600:F2600)</f>
        <v>0</v>
      </c>
    </row>
    <row r="2601" spans="12:12">
      <c r="L2601" s="49">
        <v>0</v>
      </c>
    </row>
    <row r="2602" spans="12:12">
      <c r="L2602" s="50">
        <f>SUM(D2602:F2602)</f>
        <v>0</v>
      </c>
    </row>
    <row r="2603" spans="12:12">
      <c r="L2603" s="49">
        <v>0</v>
      </c>
    </row>
    <row r="2604" spans="12:12">
      <c r="L2604" s="50">
        <f>SUM(D2604:F2604)</f>
        <v>0</v>
      </c>
    </row>
    <row r="2605" spans="12:12">
      <c r="L2605" s="49">
        <v>0</v>
      </c>
    </row>
    <row r="2606" spans="12:12">
      <c r="L2606" s="50">
        <f>SUM(D2606:F2606)</f>
        <v>0</v>
      </c>
    </row>
    <row r="2613" spans="12:12">
      <c r="L2613" s="49">
        <v>0</v>
      </c>
    </row>
    <row r="2614" spans="12:12">
      <c r="L2614" s="50">
        <f>SUM(D2614:F2614)</f>
        <v>0</v>
      </c>
    </row>
    <row r="2615" spans="12:12">
      <c r="L2615" s="49">
        <v>0</v>
      </c>
    </row>
    <row r="2616" spans="12:12">
      <c r="L2616" s="50">
        <f>SUM(D2616:F2616)</f>
        <v>0</v>
      </c>
    </row>
    <row r="2617" spans="12:12">
      <c r="L2617" s="49">
        <v>0</v>
      </c>
    </row>
    <row r="2618" spans="12:12">
      <c r="L2618" s="50">
        <f>SUM(D2618:F2618)</f>
        <v>0</v>
      </c>
    </row>
    <row r="2619" spans="12:12">
      <c r="L2619" s="49">
        <v>0</v>
      </c>
    </row>
    <row r="2620" spans="12:12">
      <c r="L2620" s="50">
        <f>SUM(D2620:F2620)</f>
        <v>0</v>
      </c>
    </row>
    <row r="2627" spans="12:12">
      <c r="L2627" s="49">
        <v>0</v>
      </c>
    </row>
    <row r="2628" spans="12:12">
      <c r="L2628" s="50">
        <f>SUM(D2628:F2628)</f>
        <v>0</v>
      </c>
    </row>
    <row r="2629" spans="12:12">
      <c r="L2629" s="49">
        <v>0</v>
      </c>
    </row>
    <row r="2630" spans="12:12">
      <c r="L2630" s="50">
        <f>SUM(D2630:F2630)</f>
        <v>0</v>
      </c>
    </row>
    <row r="2631" spans="12:12">
      <c r="L2631" s="49">
        <v>0</v>
      </c>
    </row>
    <row r="2632" spans="12:12">
      <c r="L2632" s="50">
        <f>SUM(D2632:F2632)</f>
        <v>0</v>
      </c>
    </row>
    <row r="2633" spans="12:12">
      <c r="L2633" s="49">
        <v>0</v>
      </c>
    </row>
    <row r="2634" spans="12:12">
      <c r="L2634" s="50">
        <f>SUM(D2634:F2634)</f>
        <v>0</v>
      </c>
    </row>
    <row r="2641" spans="12:12">
      <c r="L2641" s="49">
        <v>0</v>
      </c>
    </row>
    <row r="2642" spans="12:12">
      <c r="L2642" s="50">
        <f>SUM(D2642:F2642)</f>
        <v>0</v>
      </c>
    </row>
    <row r="2643" spans="12:12">
      <c r="L2643" s="49">
        <v>0</v>
      </c>
    </row>
    <row r="2644" spans="12:12">
      <c r="L2644" s="50">
        <f>SUM(D2644:F2644)</f>
        <v>0</v>
      </c>
    </row>
    <row r="2645" spans="12:12">
      <c r="L2645" s="49">
        <v>0</v>
      </c>
    </row>
    <row r="2646" spans="12:12">
      <c r="L2646" s="50">
        <f>SUM(D2646:F2646)</f>
        <v>0</v>
      </c>
    </row>
    <row r="2647" spans="12:12">
      <c r="L2647" s="49">
        <v>0</v>
      </c>
    </row>
    <row r="2648" spans="12:12">
      <c r="L2648" s="50">
        <f>SUM(D2648:F2648)</f>
        <v>0</v>
      </c>
    </row>
    <row r="2655" spans="12:12">
      <c r="L2655" s="49">
        <v>0</v>
      </c>
    </row>
    <row r="2656" spans="12:12">
      <c r="L2656" s="50">
        <f>SUM(D2656:F2656)</f>
        <v>0</v>
      </c>
    </row>
    <row r="2657" spans="12:12">
      <c r="L2657" s="49">
        <v>0</v>
      </c>
    </row>
    <row r="2658" spans="12:12">
      <c r="L2658" s="50">
        <f>SUM(D2658:F2658)</f>
        <v>0</v>
      </c>
    </row>
    <row r="2659" spans="12:12">
      <c r="L2659" s="49">
        <v>0</v>
      </c>
    </row>
    <row r="2660" spans="12:12">
      <c r="L2660" s="50">
        <f>SUM(D2660:F2660)</f>
        <v>0</v>
      </c>
    </row>
    <row r="2661" spans="12:12">
      <c r="L2661" s="49">
        <v>0</v>
      </c>
    </row>
    <row r="2662" spans="12:12">
      <c r="L2662" s="50">
        <f>SUM(D2662:F2662)</f>
        <v>0</v>
      </c>
    </row>
    <row r="2669" spans="12:12">
      <c r="L2669" s="49">
        <v>0</v>
      </c>
    </row>
    <row r="2670" spans="12:12">
      <c r="L2670" s="50">
        <f>SUM(D2670:F2670)</f>
        <v>0</v>
      </c>
    </row>
    <row r="2671" spans="12:12">
      <c r="L2671" s="49">
        <v>0</v>
      </c>
    </row>
    <row r="2672" spans="12:12">
      <c r="L2672" s="50">
        <f>SUM(D2672:F2672)</f>
        <v>0</v>
      </c>
    </row>
    <row r="2673" spans="12:12">
      <c r="L2673" s="49">
        <v>0</v>
      </c>
    </row>
    <row r="2674" spans="12:12">
      <c r="L2674" s="50">
        <f>SUM(D2674:F2674)</f>
        <v>0</v>
      </c>
    </row>
    <row r="2675" spans="12:12">
      <c r="L2675" s="49">
        <v>0</v>
      </c>
    </row>
    <row r="2676" spans="12:12">
      <c r="L2676" s="50">
        <f>SUM(D2676:F2676)</f>
        <v>0</v>
      </c>
    </row>
    <row r="2683" spans="12:12">
      <c r="L2683" s="49">
        <v>0</v>
      </c>
    </row>
    <row r="2684" spans="12:12">
      <c r="L2684" s="50">
        <f>SUM(D2684:F2684)</f>
        <v>0</v>
      </c>
    </row>
    <row r="2685" spans="12:12">
      <c r="L2685" s="49">
        <v>0</v>
      </c>
    </row>
    <row r="2686" spans="12:12">
      <c r="L2686" s="50">
        <f>SUM(D2686:F2686)</f>
        <v>0</v>
      </c>
    </row>
    <row r="2687" spans="12:12">
      <c r="L2687" s="49">
        <v>0</v>
      </c>
    </row>
    <row r="2688" spans="12:12">
      <c r="L2688" s="50">
        <f>SUM(D2688:F2688)</f>
        <v>0</v>
      </c>
    </row>
    <row r="2689" spans="12:12">
      <c r="L2689" s="49">
        <v>0</v>
      </c>
    </row>
    <row r="2690" spans="12:12">
      <c r="L2690" s="50">
        <f>SUM(D2690:F2690)</f>
        <v>0</v>
      </c>
    </row>
    <row r="2697" spans="12:12">
      <c r="L2697" s="49">
        <v>0</v>
      </c>
    </row>
    <row r="2698" spans="12:12">
      <c r="L2698" s="50">
        <f>SUM(D2698:F2698)</f>
        <v>0</v>
      </c>
    </row>
    <row r="2699" spans="12:12">
      <c r="L2699" s="49">
        <v>0</v>
      </c>
    </row>
    <row r="2700" spans="12:12">
      <c r="L2700" s="50">
        <f>SUM(D2700:F2700)</f>
        <v>0</v>
      </c>
    </row>
    <row r="2701" spans="12:12">
      <c r="L2701" s="49">
        <v>0</v>
      </c>
    </row>
    <row r="2702" spans="12:12">
      <c r="L2702" s="50">
        <f>SUM(D2702:F2702)</f>
        <v>0</v>
      </c>
    </row>
    <row r="2703" spans="12:12">
      <c r="L2703" s="49">
        <v>0</v>
      </c>
    </row>
    <row r="2704" spans="12:12">
      <c r="L2704" s="50">
        <f>SUM(D2704:F2704)</f>
        <v>0</v>
      </c>
    </row>
    <row r="2711" spans="12:12">
      <c r="L2711" s="49">
        <v>0</v>
      </c>
    </row>
    <row r="2712" spans="12:12">
      <c r="L2712" s="50">
        <f>SUM(D2712:F2712)</f>
        <v>0</v>
      </c>
    </row>
    <row r="2713" spans="12:12">
      <c r="L2713" s="49">
        <v>0</v>
      </c>
    </row>
    <row r="2714" spans="12:12">
      <c r="L2714" s="50">
        <f>SUM(D2714:F2714)</f>
        <v>0</v>
      </c>
    </row>
    <row r="2715" spans="12:12">
      <c r="L2715" s="49">
        <v>0</v>
      </c>
    </row>
    <row r="2716" spans="12:12">
      <c r="L2716" s="50">
        <f>SUM(D2716:F2716)</f>
        <v>0</v>
      </c>
    </row>
    <row r="2717" spans="12:12">
      <c r="L2717" s="49">
        <v>0</v>
      </c>
    </row>
    <row r="2718" spans="12:12">
      <c r="L2718" s="50">
        <f>SUM(D2718:F2718)</f>
        <v>0</v>
      </c>
    </row>
    <row r="2725" spans="12:12">
      <c r="L2725" s="49">
        <v>0</v>
      </c>
    </row>
    <row r="2726" spans="12:12">
      <c r="L2726" s="50">
        <f>SUM(D2726:F2726)</f>
        <v>0</v>
      </c>
    </row>
    <row r="2727" spans="12:12">
      <c r="L2727" s="49">
        <v>0</v>
      </c>
    </row>
    <row r="2728" spans="12:12">
      <c r="L2728" s="50">
        <f>SUM(D2728:F2728)</f>
        <v>0</v>
      </c>
    </row>
    <row r="2729" spans="12:12">
      <c r="L2729" s="49">
        <v>0</v>
      </c>
    </row>
    <row r="2730" spans="12:12">
      <c r="L2730" s="50">
        <f>SUM(D2730:F2730)</f>
        <v>0</v>
      </c>
    </row>
    <row r="2731" spans="12:12">
      <c r="L2731" s="49">
        <v>0</v>
      </c>
    </row>
    <row r="2732" spans="12:12">
      <c r="L2732" s="50">
        <f>SUM(D2732:F2732)</f>
        <v>0</v>
      </c>
    </row>
    <row r="2739" spans="12:12">
      <c r="L2739" s="49">
        <v>0</v>
      </c>
    </row>
    <row r="2740" spans="12:12">
      <c r="L2740" s="50">
        <f>SUM(D2740:F2740)</f>
        <v>0</v>
      </c>
    </row>
    <row r="2741" spans="12:12">
      <c r="L2741" s="49">
        <v>0</v>
      </c>
    </row>
    <row r="2742" spans="12:12">
      <c r="L2742" s="50">
        <f>SUM(D2742:F2742)</f>
        <v>0</v>
      </c>
    </row>
    <row r="2743" spans="12:12">
      <c r="L2743" s="49">
        <v>0</v>
      </c>
    </row>
    <row r="2744" spans="12:12">
      <c r="L2744" s="50">
        <f>SUM(D2744:F2744)</f>
        <v>0</v>
      </c>
    </row>
    <row r="2745" spans="12:12">
      <c r="L2745" s="49">
        <v>0</v>
      </c>
    </row>
    <row r="2746" spans="12:12">
      <c r="L2746" s="50">
        <f>SUM(D2746:F2746)</f>
        <v>0</v>
      </c>
    </row>
    <row r="2753" spans="12:12">
      <c r="L2753" s="49">
        <v>0</v>
      </c>
    </row>
    <row r="2754" spans="12:12">
      <c r="L2754" s="50">
        <f>SUM(D2754:F2754)</f>
        <v>0</v>
      </c>
    </row>
    <row r="2755" spans="12:12">
      <c r="L2755" s="49">
        <v>0</v>
      </c>
    </row>
    <row r="2756" spans="12:12">
      <c r="L2756" s="50">
        <f>SUM(D2756:F2756)</f>
        <v>0</v>
      </c>
    </row>
    <row r="2757" spans="12:12">
      <c r="L2757" s="49">
        <v>0</v>
      </c>
    </row>
    <row r="2758" spans="12:12">
      <c r="L2758" s="50">
        <f>SUM(D2758:F2758)</f>
        <v>0</v>
      </c>
    </row>
    <row r="2759" spans="12:12">
      <c r="L2759" s="49">
        <v>0</v>
      </c>
    </row>
    <row r="2760" spans="12:12">
      <c r="L2760" s="50">
        <f>SUM(D2760:F2760)</f>
        <v>0</v>
      </c>
    </row>
    <row r="2767" spans="12:12">
      <c r="L2767" s="49">
        <v>0</v>
      </c>
    </row>
    <row r="2768" spans="12:12">
      <c r="L2768" s="50">
        <f>SUM(D2768:F2768)</f>
        <v>0</v>
      </c>
    </row>
    <row r="2769" spans="12:12">
      <c r="L2769" s="49">
        <v>0</v>
      </c>
    </row>
    <row r="2770" spans="12:12">
      <c r="L2770" s="50">
        <f>SUM(D2770:F2770)</f>
        <v>0</v>
      </c>
    </row>
    <row r="2771" spans="12:12">
      <c r="L2771" s="49">
        <v>0</v>
      </c>
    </row>
    <row r="2772" spans="12:12">
      <c r="L2772" s="50">
        <f>SUM(D2772:F2772)</f>
        <v>0</v>
      </c>
    </row>
    <row r="2773" spans="12:12">
      <c r="L2773" s="49">
        <v>0</v>
      </c>
    </row>
    <row r="2774" spans="12:12">
      <c r="L2774" s="50">
        <f>SUM(D2774:F2774)</f>
        <v>0</v>
      </c>
    </row>
    <row r="2781" spans="12:12">
      <c r="L2781" s="49">
        <v>0</v>
      </c>
    </row>
    <row r="2782" spans="12:12">
      <c r="L2782" s="50">
        <f>SUM(D2782:F2782)</f>
        <v>0</v>
      </c>
    </row>
    <row r="2783" spans="12:12">
      <c r="L2783" s="49">
        <v>0</v>
      </c>
    </row>
    <row r="2784" spans="12:12">
      <c r="L2784" s="50">
        <f>SUM(D2784:F2784)</f>
        <v>0</v>
      </c>
    </row>
    <row r="2785" spans="12:12">
      <c r="L2785" s="49">
        <v>0</v>
      </c>
    </row>
    <row r="2786" spans="12:12">
      <c r="L2786" s="50">
        <f>SUM(D2786:F2786)</f>
        <v>0</v>
      </c>
    </row>
    <row r="2787" spans="12:12">
      <c r="L2787" s="49">
        <v>0</v>
      </c>
    </row>
    <row r="2788" spans="12:12">
      <c r="L2788" s="50">
        <f>SUM(D2788:F2788)</f>
        <v>0</v>
      </c>
    </row>
    <row r="2795" spans="12:12">
      <c r="L2795" s="49">
        <v>0</v>
      </c>
    </row>
    <row r="2796" spans="12:12">
      <c r="L2796" s="50">
        <f>SUM(D2796:F2796)</f>
        <v>0</v>
      </c>
    </row>
    <row r="2797" spans="12:12">
      <c r="L2797" s="49">
        <v>0</v>
      </c>
    </row>
    <row r="2798" spans="12:12">
      <c r="L2798" s="50">
        <f>SUM(D2798:F2798)</f>
        <v>0</v>
      </c>
    </row>
    <row r="2799" spans="12:12">
      <c r="L2799" s="49">
        <v>0</v>
      </c>
    </row>
    <row r="2800" spans="12:12">
      <c r="L2800" s="50">
        <f>SUM(D2800:F2800)</f>
        <v>0</v>
      </c>
    </row>
    <row r="2801" spans="12:12">
      <c r="L2801" s="49">
        <v>0</v>
      </c>
    </row>
    <row r="2802" spans="12:12">
      <c r="L2802" s="50">
        <f>SUM(D2802:F2802)</f>
        <v>0</v>
      </c>
    </row>
    <row r="2809" spans="12:12">
      <c r="L2809" s="49">
        <v>0</v>
      </c>
    </row>
    <row r="2810" spans="12:12">
      <c r="L2810" s="50">
        <f>SUM(D2810:F2810)</f>
        <v>0</v>
      </c>
    </row>
    <row r="2811" spans="12:12">
      <c r="L2811" s="49">
        <v>0</v>
      </c>
    </row>
    <row r="2812" spans="12:12">
      <c r="L2812" s="50">
        <f>SUM(D2812:F2812)</f>
        <v>0</v>
      </c>
    </row>
    <row r="2813" spans="12:12">
      <c r="L2813" s="49">
        <v>0</v>
      </c>
    </row>
    <row r="2814" spans="12:12">
      <c r="L2814" s="50">
        <f>SUM(D2814:F2814)</f>
        <v>0</v>
      </c>
    </row>
    <row r="2815" spans="12:12">
      <c r="L2815" s="49">
        <v>0</v>
      </c>
    </row>
    <row r="2816" spans="12:12">
      <c r="L2816" s="50">
        <f>SUM(D2816:F2816)</f>
        <v>0</v>
      </c>
    </row>
    <row r="2819" spans="12:12">
      <c r="L2819" s="47"/>
    </row>
    <row r="2820" spans="12:12">
      <c r="L2820" s="47"/>
    </row>
    <row r="2821" spans="12:12">
      <c r="L2821" s="47"/>
    </row>
    <row r="2822" spans="12:12">
      <c r="L2822" s="47"/>
    </row>
    <row r="2823" spans="12:12">
      <c r="L2823" s="49">
        <v>0</v>
      </c>
    </row>
    <row r="2824" spans="12:12">
      <c r="L2824" s="50">
        <f>SUM(D2824:F2824)</f>
        <v>0</v>
      </c>
    </row>
    <row r="2825" spans="12:12">
      <c r="L2825" s="49">
        <v>0</v>
      </c>
    </row>
    <row r="2826" spans="12:12">
      <c r="L2826" s="50">
        <f>SUM(D2826:F2826)</f>
        <v>0</v>
      </c>
    </row>
    <row r="2827" spans="12:12">
      <c r="L2827" s="49">
        <v>0</v>
      </c>
    </row>
    <row r="2828" spans="12:12">
      <c r="L2828" s="50">
        <f>SUM(D2828:F2828)</f>
        <v>0</v>
      </c>
    </row>
    <row r="2829" spans="12:12">
      <c r="L2829" s="49">
        <v>0</v>
      </c>
    </row>
    <row r="2830" spans="12:12">
      <c r="L2830" s="50">
        <f>SUM(D2830:F2830)</f>
        <v>0</v>
      </c>
    </row>
    <row r="2831" spans="12:12">
      <c r="L2831" s="48"/>
    </row>
    <row r="2837" spans="12:12">
      <c r="L2837" s="49">
        <v>0</v>
      </c>
    </row>
    <row r="2838" spans="12:12">
      <c r="L2838" s="50">
        <f>SUM(D2838:F2838)</f>
        <v>0</v>
      </c>
    </row>
    <row r="2839" spans="12:12">
      <c r="L2839" s="49">
        <v>0</v>
      </c>
    </row>
    <row r="2840" spans="12:12">
      <c r="L2840" s="50">
        <f>SUM(D2840:F2840)</f>
        <v>0</v>
      </c>
    </row>
    <row r="2841" spans="12:12">
      <c r="L2841" s="49">
        <v>0</v>
      </c>
    </row>
    <row r="2842" spans="12:12">
      <c r="L2842" s="50">
        <f>SUM(D2842:F2842)</f>
        <v>0</v>
      </c>
    </row>
    <row r="2843" spans="12:12">
      <c r="L2843" s="49">
        <v>0</v>
      </c>
    </row>
    <row r="2844" spans="12:12">
      <c r="L2844" s="50">
        <f>SUM(D2844:F2844)</f>
        <v>0</v>
      </c>
    </row>
    <row r="2851" spans="12:12">
      <c r="L2851" s="49">
        <v>0</v>
      </c>
    </row>
    <row r="2852" spans="12:12">
      <c r="L2852" s="50">
        <f>SUM(D2852:F2852)</f>
        <v>0</v>
      </c>
    </row>
    <row r="2853" spans="12:12">
      <c r="L2853" s="49">
        <v>0</v>
      </c>
    </row>
    <row r="2854" spans="12:12">
      <c r="L2854" s="50">
        <f>SUM(D2854:F2854)</f>
        <v>0</v>
      </c>
    </row>
    <row r="2855" spans="12:12">
      <c r="L2855" s="49">
        <v>0</v>
      </c>
    </row>
    <row r="2856" spans="12:12">
      <c r="L2856" s="50">
        <f>SUM(D2856:F2856)</f>
        <v>0</v>
      </c>
    </row>
    <row r="2857" spans="12:12">
      <c r="L2857" s="49">
        <v>0</v>
      </c>
    </row>
    <row r="2858" spans="12:12">
      <c r="L2858" s="50">
        <f>SUM(D2858:F2858)</f>
        <v>0</v>
      </c>
    </row>
    <row r="2865" spans="12:12">
      <c r="L2865" s="49">
        <v>0</v>
      </c>
    </row>
    <row r="2866" spans="12:12">
      <c r="L2866" s="50">
        <f>SUM(D2866:F2866)</f>
        <v>0</v>
      </c>
    </row>
    <row r="2867" spans="12:12">
      <c r="L2867" s="49">
        <v>0</v>
      </c>
    </row>
    <row r="2868" spans="12:12">
      <c r="L2868" s="50">
        <f>SUM(D2868:F2868)</f>
        <v>0</v>
      </c>
    </row>
    <row r="2869" spans="12:12">
      <c r="L2869" s="49">
        <v>0</v>
      </c>
    </row>
    <row r="2870" spans="12:12">
      <c r="L2870" s="50">
        <f>SUM(D2870:F2870)</f>
        <v>0</v>
      </c>
    </row>
    <row r="2871" spans="12:12">
      <c r="L2871" s="49">
        <v>0</v>
      </c>
    </row>
    <row r="2872" spans="12:12">
      <c r="L2872" s="50">
        <f>SUM(D2872:F2872)</f>
        <v>0</v>
      </c>
    </row>
    <row r="2879" spans="12:12">
      <c r="L2879" s="49">
        <v>0</v>
      </c>
    </row>
    <row r="2880" spans="12:12">
      <c r="L2880" s="50">
        <f>SUM(D2880:F2880)</f>
        <v>0</v>
      </c>
    </row>
    <row r="2881" spans="12:12">
      <c r="L2881" s="49">
        <v>0</v>
      </c>
    </row>
    <row r="2882" spans="12:12">
      <c r="L2882" s="50">
        <f>SUM(D2882:F2882)</f>
        <v>0</v>
      </c>
    </row>
    <row r="2883" spans="12:12">
      <c r="L2883" s="49">
        <v>0</v>
      </c>
    </row>
    <row r="2884" spans="12:12">
      <c r="L2884" s="50">
        <f>SUM(D2884:F2884)</f>
        <v>0</v>
      </c>
    </row>
    <row r="2885" spans="12:12">
      <c r="L2885" s="49">
        <v>0</v>
      </c>
    </row>
    <row r="2886" spans="12:12">
      <c r="L2886" s="50">
        <f>SUM(D2886:F2886)</f>
        <v>0</v>
      </c>
    </row>
    <row r="2893" spans="12:12">
      <c r="L2893" s="49">
        <v>0</v>
      </c>
    </row>
    <row r="2894" spans="12:12">
      <c r="L2894" s="50">
        <f>SUM(D2894:F2894)</f>
        <v>0</v>
      </c>
    </row>
    <row r="2895" spans="12:12">
      <c r="L2895" s="49">
        <v>0</v>
      </c>
    </row>
    <row r="2896" spans="12:12">
      <c r="L2896" s="50">
        <f>SUM(D2896:F2896)</f>
        <v>0</v>
      </c>
    </row>
    <row r="2897" spans="12:12">
      <c r="L2897" s="49">
        <v>0</v>
      </c>
    </row>
    <row r="2898" spans="12:12">
      <c r="L2898" s="50">
        <f>SUM(D2898:F2898)</f>
        <v>0</v>
      </c>
    </row>
    <row r="2899" spans="12:12">
      <c r="L2899" s="49">
        <v>0</v>
      </c>
    </row>
    <row r="2900" spans="12:12">
      <c r="L2900" s="50">
        <f>SUM(D2900:F2900)</f>
        <v>0</v>
      </c>
    </row>
    <row r="2907" spans="12:12">
      <c r="L2907" s="49">
        <v>0</v>
      </c>
    </row>
    <row r="2908" spans="12:12">
      <c r="L2908" s="50">
        <f>SUM(D2908:F2908)</f>
        <v>0</v>
      </c>
    </row>
    <row r="2909" spans="12:12">
      <c r="L2909" s="49">
        <v>0</v>
      </c>
    </row>
    <row r="2910" spans="12:12">
      <c r="L2910" s="50">
        <f>SUM(D2910:F2910)</f>
        <v>0</v>
      </c>
    </row>
    <row r="2911" spans="12:12">
      <c r="L2911" s="49">
        <v>0</v>
      </c>
    </row>
    <row r="2912" spans="12:12">
      <c r="L2912" s="50">
        <f>SUM(D2912:F2912)</f>
        <v>0</v>
      </c>
    </row>
    <row r="2913" spans="12:12">
      <c r="L2913" s="49">
        <v>0</v>
      </c>
    </row>
    <row r="2914" spans="12:12">
      <c r="L2914" s="50">
        <f>SUM(D2914:F2914)</f>
        <v>0</v>
      </c>
    </row>
    <row r="2921" spans="12:12">
      <c r="L2921" s="49">
        <v>0</v>
      </c>
    </row>
    <row r="2922" spans="12:12">
      <c r="L2922" s="50">
        <f>SUM(D2922:F2922)</f>
        <v>0</v>
      </c>
    </row>
    <row r="2923" spans="12:12">
      <c r="L2923" s="49">
        <v>0</v>
      </c>
    </row>
    <row r="2924" spans="12:12">
      <c r="L2924" s="50">
        <f>SUM(D2924:F2924)</f>
        <v>0</v>
      </c>
    </row>
    <row r="2925" spans="12:12">
      <c r="L2925" s="49">
        <v>0</v>
      </c>
    </row>
    <row r="2926" spans="12:12">
      <c r="L2926" s="50">
        <f>SUM(D2926:F2926)</f>
        <v>0</v>
      </c>
    </row>
    <row r="2927" spans="12:12">
      <c r="L2927" s="49">
        <v>0</v>
      </c>
    </row>
    <row r="2928" spans="12:12">
      <c r="L2928" s="50">
        <f>SUM(D2928:F2928)</f>
        <v>0</v>
      </c>
    </row>
    <row r="2935" spans="12:12">
      <c r="L2935" s="49">
        <v>0</v>
      </c>
    </row>
    <row r="2936" spans="12:12">
      <c r="L2936" s="50">
        <f>SUM(D2936:F2936)</f>
        <v>0</v>
      </c>
    </row>
    <row r="2937" spans="12:12">
      <c r="L2937" s="49">
        <v>0</v>
      </c>
    </row>
    <row r="2938" spans="12:12">
      <c r="L2938" s="50">
        <f>SUM(D2938:F2938)</f>
        <v>0</v>
      </c>
    </row>
    <row r="2939" spans="12:12">
      <c r="L2939" s="49">
        <v>0</v>
      </c>
    </row>
    <row r="2940" spans="12:12">
      <c r="L2940" s="50">
        <f>SUM(D2940:F2940)</f>
        <v>0</v>
      </c>
    </row>
    <row r="2941" spans="12:12">
      <c r="L2941" s="49">
        <v>0</v>
      </c>
    </row>
    <row r="2942" spans="12:12">
      <c r="L2942" s="50">
        <f>SUM(D2942:F2942)</f>
        <v>0</v>
      </c>
    </row>
    <row r="2949" spans="12:12">
      <c r="L2949" s="49">
        <v>0</v>
      </c>
    </row>
    <row r="2950" spans="12:12">
      <c r="L2950" s="50">
        <f>SUM(D2950:F2950)</f>
        <v>0</v>
      </c>
    </row>
    <row r="2951" spans="12:12">
      <c r="L2951" s="49">
        <v>0</v>
      </c>
    </row>
    <row r="2952" spans="12:12">
      <c r="L2952" s="50">
        <f>SUM(D2952:F2952)</f>
        <v>0</v>
      </c>
    </row>
    <row r="2953" spans="12:12">
      <c r="L2953" s="49">
        <v>0</v>
      </c>
    </row>
    <row r="2954" spans="12:12">
      <c r="L2954" s="50">
        <f>SUM(D2954:F2954)</f>
        <v>0</v>
      </c>
    </row>
    <row r="2955" spans="12:12">
      <c r="L2955" s="49">
        <v>0</v>
      </c>
    </row>
    <row r="2956" spans="12:12">
      <c r="L2956" s="50">
        <f>SUM(D2956:F2956)</f>
        <v>0</v>
      </c>
    </row>
    <row r="2963" spans="12:12">
      <c r="L2963" s="49">
        <v>0</v>
      </c>
    </row>
    <row r="2964" spans="12:12">
      <c r="L2964" s="50">
        <f>SUM(D2964:F2964)</f>
        <v>0</v>
      </c>
    </row>
    <row r="2965" spans="12:12">
      <c r="L2965" s="49">
        <v>0</v>
      </c>
    </row>
    <row r="2966" spans="12:12">
      <c r="L2966" s="50">
        <f>SUM(D2966:F2966)</f>
        <v>0</v>
      </c>
    </row>
    <row r="2967" spans="12:12">
      <c r="L2967" s="49">
        <v>0</v>
      </c>
    </row>
    <row r="2968" spans="12:12">
      <c r="L2968" s="50">
        <f>SUM(D2968:F2968)</f>
        <v>0</v>
      </c>
    </row>
    <row r="2969" spans="12:12">
      <c r="L2969" s="49">
        <v>0</v>
      </c>
    </row>
    <row r="2970" spans="12:12">
      <c r="L2970" s="50">
        <f>SUM(D2970:F2970)</f>
        <v>0</v>
      </c>
    </row>
    <row r="2977" spans="12:12">
      <c r="L2977" s="49">
        <v>0</v>
      </c>
    </row>
    <row r="2978" spans="12:12">
      <c r="L2978" s="50">
        <f>SUM(D2978:F2978)</f>
        <v>0</v>
      </c>
    </row>
    <row r="2979" spans="12:12">
      <c r="L2979" s="49">
        <v>0</v>
      </c>
    </row>
    <row r="2980" spans="12:12">
      <c r="L2980" s="50">
        <f>SUM(D2980:F2980)</f>
        <v>0</v>
      </c>
    </row>
    <row r="2981" spans="12:12">
      <c r="L2981" s="49">
        <v>0</v>
      </c>
    </row>
    <row r="2982" spans="12:12">
      <c r="L2982" s="50">
        <f>SUM(D2982:F2982)</f>
        <v>0</v>
      </c>
    </row>
    <row r="2983" spans="12:12">
      <c r="L2983" s="49">
        <v>0</v>
      </c>
    </row>
    <row r="2984" spans="12:12">
      <c r="L2984" s="50">
        <f>SUM(D2984:F2984)</f>
        <v>0</v>
      </c>
    </row>
    <row r="2991" spans="12:12">
      <c r="L2991" s="49">
        <v>0</v>
      </c>
    </row>
    <row r="2992" spans="12:12">
      <c r="L2992" s="50">
        <f>SUM(D2992:F2992)</f>
        <v>0</v>
      </c>
    </row>
    <row r="2993" spans="12:12">
      <c r="L2993" s="49">
        <v>0</v>
      </c>
    </row>
    <row r="2994" spans="12:12">
      <c r="L2994" s="50">
        <f>SUM(D2994:F2994)</f>
        <v>0</v>
      </c>
    </row>
    <row r="2995" spans="12:12">
      <c r="L2995" s="49">
        <v>0</v>
      </c>
    </row>
    <row r="2996" spans="12:12">
      <c r="L2996" s="50">
        <f>SUM(D2996:F2996)</f>
        <v>0</v>
      </c>
    </row>
    <row r="2997" spans="12:12">
      <c r="L2997" s="49">
        <v>0</v>
      </c>
    </row>
    <row r="2998" spans="12:12">
      <c r="L2998" s="50">
        <f>SUM(D2998:F2998)</f>
        <v>0</v>
      </c>
    </row>
    <row r="3005" spans="12:12">
      <c r="L3005" s="49">
        <v>0</v>
      </c>
    </row>
    <row r="3006" spans="12:12">
      <c r="L3006" s="50">
        <f>SUM(D3006:F3006)</f>
        <v>0</v>
      </c>
    </row>
    <row r="3007" spans="12:12">
      <c r="L3007" s="49">
        <v>0</v>
      </c>
    </row>
    <row r="3008" spans="12:12">
      <c r="L3008" s="50">
        <f>SUM(D3008:F3008)</f>
        <v>0</v>
      </c>
    </row>
    <row r="3009" spans="12:12">
      <c r="L3009" s="49">
        <v>0</v>
      </c>
    </row>
    <row r="3010" spans="12:12">
      <c r="L3010" s="50">
        <f>SUM(D3010:F3010)</f>
        <v>0</v>
      </c>
    </row>
    <row r="3011" spans="12:12">
      <c r="L3011" s="49">
        <v>0</v>
      </c>
    </row>
    <row r="3012" spans="12:12">
      <c r="L3012" s="50">
        <f>SUM(D3012:F3012)</f>
        <v>0</v>
      </c>
    </row>
    <row r="3019" spans="12:12">
      <c r="L3019" s="49">
        <v>0</v>
      </c>
    </row>
    <row r="3020" spans="12:12">
      <c r="L3020" s="50">
        <f>SUM(D3020:F3020)</f>
        <v>0</v>
      </c>
    </row>
    <row r="3021" spans="12:12">
      <c r="L3021" s="49">
        <v>0</v>
      </c>
    </row>
    <row r="3022" spans="12:12">
      <c r="L3022" s="50">
        <f>SUM(D3022:F3022)</f>
        <v>0</v>
      </c>
    </row>
    <row r="3023" spans="12:12">
      <c r="L3023" s="49">
        <v>0</v>
      </c>
    </row>
    <row r="3024" spans="12:12">
      <c r="L3024" s="50">
        <f>SUM(D3024:F3024)</f>
        <v>0</v>
      </c>
    </row>
    <row r="3025" spans="12:12">
      <c r="L3025" s="49">
        <v>0</v>
      </c>
    </row>
    <row r="3026" spans="12:12">
      <c r="L3026" s="50">
        <f>SUM(D3026:F3026)</f>
        <v>0</v>
      </c>
    </row>
    <row r="3033" spans="12:12">
      <c r="L3033" s="49">
        <v>0</v>
      </c>
    </row>
    <row r="3034" spans="12:12">
      <c r="L3034" s="50">
        <f>SUM(D3034:F3034)</f>
        <v>0</v>
      </c>
    </row>
    <row r="3035" spans="12:12">
      <c r="L3035" s="49">
        <v>0</v>
      </c>
    </row>
    <row r="3036" spans="12:12">
      <c r="L3036" s="50">
        <f>SUM(D3036:F3036)</f>
        <v>0</v>
      </c>
    </row>
    <row r="3037" spans="12:12">
      <c r="L3037" s="49">
        <v>0</v>
      </c>
    </row>
    <row r="3038" spans="12:12">
      <c r="L3038" s="50">
        <f>SUM(D3038:F3038)</f>
        <v>0</v>
      </c>
    </row>
    <row r="3039" spans="12:12">
      <c r="L3039" s="49">
        <v>0</v>
      </c>
    </row>
    <row r="3040" spans="12:12">
      <c r="L3040" s="50">
        <f>SUM(D3040:F3040)</f>
        <v>0</v>
      </c>
    </row>
    <row r="3047" spans="12:12">
      <c r="L3047" s="49">
        <v>0</v>
      </c>
    </row>
    <row r="3048" spans="12:12">
      <c r="L3048" s="50">
        <f>SUM(D3048:F3048)</f>
        <v>0</v>
      </c>
    </row>
    <row r="3049" spans="12:12">
      <c r="L3049" s="49">
        <v>0</v>
      </c>
    </row>
    <row r="3050" spans="12:12">
      <c r="L3050" s="50">
        <f>SUM(D3050:F3050)</f>
        <v>0</v>
      </c>
    </row>
    <row r="3051" spans="12:12">
      <c r="L3051" s="49">
        <v>0</v>
      </c>
    </row>
    <row r="3052" spans="12:12">
      <c r="L3052" s="50">
        <f>SUM(D3052:F3052)</f>
        <v>0</v>
      </c>
    </row>
    <row r="3053" spans="12:12">
      <c r="L3053" s="49">
        <v>0</v>
      </c>
    </row>
    <row r="3054" spans="12:12">
      <c r="L3054" s="50">
        <f>SUM(D3054:F3054)</f>
        <v>0</v>
      </c>
    </row>
    <row r="3061" spans="12:12">
      <c r="L3061" s="49">
        <v>0</v>
      </c>
    </row>
    <row r="3062" spans="12:12">
      <c r="L3062" s="50">
        <f>SUM(D3062:F3062)</f>
        <v>0</v>
      </c>
    </row>
    <row r="3063" spans="12:12">
      <c r="L3063" s="49">
        <v>0</v>
      </c>
    </row>
    <row r="3064" spans="12:12">
      <c r="L3064" s="50">
        <f>SUM(D3064:F3064)</f>
        <v>0</v>
      </c>
    </row>
    <row r="3065" spans="12:12">
      <c r="L3065" s="49">
        <v>0</v>
      </c>
    </row>
    <row r="3066" spans="12:12">
      <c r="L3066" s="50">
        <f>SUM(D3066:F3066)</f>
        <v>0</v>
      </c>
    </row>
    <row r="3067" spans="12:12">
      <c r="L3067" s="49">
        <v>0</v>
      </c>
    </row>
    <row r="3068" spans="12:12">
      <c r="L3068" s="50">
        <f>SUM(D3068:F3068)</f>
        <v>0</v>
      </c>
    </row>
  </sheetData>
  <autoFilter ref="M90:S90" xr:uid="{00000000-0009-0000-0000-000004000000}"/>
  <mergeCells count="12">
    <mergeCell ref="A87:K87"/>
    <mergeCell ref="D89:J89"/>
    <mergeCell ref="N5:T5"/>
    <mergeCell ref="N89:T89"/>
    <mergeCell ref="N61:T61"/>
    <mergeCell ref="N33:T33"/>
    <mergeCell ref="D61:J61"/>
    <mergeCell ref="A3:K3"/>
    <mergeCell ref="D5:J5"/>
    <mergeCell ref="A31:K31"/>
    <mergeCell ref="D33:J33"/>
    <mergeCell ref="A59:K59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3068"/>
  <sheetViews>
    <sheetView topLeftCell="A137" workbookViewId="0">
      <selection activeCell="I143" sqref="I143"/>
    </sheetView>
  </sheetViews>
  <sheetFormatPr baseColWidth="10" defaultRowHeight="15"/>
  <cols>
    <col min="12" max="12" width="9.5703125" style="28" customWidth="1"/>
  </cols>
  <sheetData>
    <row r="2" spans="1:20">
      <c r="A2" s="91" t="s">
        <v>63</v>
      </c>
      <c r="B2" s="92"/>
      <c r="C2" s="93"/>
      <c r="D2" s="92"/>
      <c r="E2" s="92"/>
      <c r="F2" s="92"/>
      <c r="G2" s="92"/>
      <c r="H2" s="92"/>
      <c r="I2" s="92"/>
      <c r="J2" s="92"/>
      <c r="K2" s="94"/>
    </row>
    <row r="3" spans="1:20">
      <c r="A3" s="7" t="s">
        <v>2</v>
      </c>
      <c r="B3" s="4"/>
      <c r="C3" s="4"/>
      <c r="D3" s="4"/>
      <c r="E3" s="4"/>
      <c r="F3" s="4"/>
      <c r="G3" s="29"/>
      <c r="H3" s="4"/>
      <c r="I3" s="4"/>
      <c r="J3" s="4"/>
      <c r="K3" s="4"/>
    </row>
    <row r="4" spans="1:20">
      <c r="A4" s="55"/>
      <c r="B4" s="56"/>
      <c r="C4" s="8"/>
      <c r="D4" s="98" t="s">
        <v>135</v>
      </c>
      <c r="E4" s="99"/>
      <c r="F4" s="100"/>
      <c r="G4" s="99"/>
      <c r="H4" s="100"/>
      <c r="I4" s="99"/>
      <c r="J4" s="99"/>
      <c r="K4" s="4"/>
      <c r="N4" s="104" t="s">
        <v>64</v>
      </c>
      <c r="O4" s="105"/>
      <c r="P4" s="106"/>
      <c r="Q4" s="105"/>
      <c r="R4" s="106"/>
      <c r="S4" s="105"/>
      <c r="T4" s="105"/>
    </row>
    <row r="5" spans="1:20" ht="36.75">
      <c r="A5" s="57" t="s">
        <v>91</v>
      </c>
      <c r="B5" s="58" t="s">
        <v>92</v>
      </c>
      <c r="C5" s="75" t="s">
        <v>85</v>
      </c>
      <c r="D5" s="3" t="s">
        <v>4</v>
      </c>
      <c r="E5" s="2" t="s">
        <v>5</v>
      </c>
      <c r="F5" s="1" t="s">
        <v>6</v>
      </c>
      <c r="G5" s="67" t="s">
        <v>7</v>
      </c>
      <c r="H5" s="1" t="s">
        <v>8</v>
      </c>
      <c r="I5" s="2" t="s">
        <v>9</v>
      </c>
      <c r="J5" s="2" t="s">
        <v>10</v>
      </c>
      <c r="K5" s="53" t="s">
        <v>0</v>
      </c>
      <c r="M5" s="57" t="s">
        <v>91</v>
      </c>
      <c r="N5" s="58" t="s">
        <v>92</v>
      </c>
      <c r="O5" s="75" t="s">
        <v>85</v>
      </c>
      <c r="P5" s="81" t="s">
        <v>97</v>
      </c>
      <c r="Q5" s="81" t="s">
        <v>98</v>
      </c>
      <c r="R5" s="81" t="s">
        <v>99</v>
      </c>
      <c r="S5" s="81" t="s">
        <v>0</v>
      </c>
    </row>
    <row r="6" spans="1:20" ht="24">
      <c r="A6" s="54" t="s">
        <v>11</v>
      </c>
      <c r="B6" s="9" t="s">
        <v>12</v>
      </c>
      <c r="C6" s="76" t="s">
        <v>88</v>
      </c>
      <c r="D6" s="10">
        <v>0</v>
      </c>
      <c r="E6" s="5">
        <v>3</v>
      </c>
      <c r="F6" s="11">
        <v>6</v>
      </c>
      <c r="G6" s="68">
        <v>5</v>
      </c>
      <c r="H6" s="11">
        <v>11</v>
      </c>
      <c r="I6" s="5">
        <v>2</v>
      </c>
      <c r="J6" s="5">
        <v>1</v>
      </c>
      <c r="K6" s="12">
        <v>28</v>
      </c>
      <c r="M6" s="54" t="s">
        <v>11</v>
      </c>
      <c r="N6" s="9" t="s">
        <v>12</v>
      </c>
      <c r="O6" s="76" t="s">
        <v>88</v>
      </c>
      <c r="P6" s="81">
        <f>SUM(Tabla2988[[#This Row],[Totalmente en desacuerdo]:[En desacuerdo]])</f>
        <v>9</v>
      </c>
      <c r="Q6" s="81">
        <f>Tabla2988[[#This Row],[Neutro]]</f>
        <v>5</v>
      </c>
      <c r="R6" s="81">
        <f>SUM(Tabla2988[[#This Row],[De acuerdo]:[Totalmente de acuerdo]])</f>
        <v>14</v>
      </c>
      <c r="S6" s="81">
        <f>SUM(P6:R6)</f>
        <v>28</v>
      </c>
    </row>
    <row r="7" spans="1:20">
      <c r="A7" s="51"/>
      <c r="B7" s="52" t="s">
        <v>13</v>
      </c>
      <c r="C7" s="76" t="s">
        <v>88</v>
      </c>
      <c r="D7" s="13">
        <v>0</v>
      </c>
      <c r="E7" s="6">
        <v>0</v>
      </c>
      <c r="F7" s="14">
        <v>6</v>
      </c>
      <c r="G7" s="69">
        <v>1</v>
      </c>
      <c r="H7" s="14">
        <v>0</v>
      </c>
      <c r="I7" s="6">
        <v>1</v>
      </c>
      <c r="J7" s="6">
        <v>0</v>
      </c>
      <c r="K7" s="15">
        <v>8</v>
      </c>
      <c r="M7" s="51"/>
      <c r="N7" s="52" t="s">
        <v>13</v>
      </c>
      <c r="O7" s="76" t="s">
        <v>88</v>
      </c>
      <c r="P7" s="81">
        <f>SUM(Tabla2988[[#This Row],[Totalmente en desacuerdo]:[En desacuerdo]])</f>
        <v>6</v>
      </c>
      <c r="Q7" s="81">
        <f>Tabla2988[[#This Row],[Neutro]]</f>
        <v>1</v>
      </c>
      <c r="R7" s="81">
        <f>SUM(Tabla2988[[#This Row],[De acuerdo]:[Totalmente de acuerdo]])</f>
        <v>1</v>
      </c>
      <c r="S7" s="81">
        <f t="shared" ref="S7:S28" si="0">SUM(P7:R7)</f>
        <v>8</v>
      </c>
    </row>
    <row r="8" spans="1:20">
      <c r="A8" s="51"/>
      <c r="B8" s="52" t="s">
        <v>14</v>
      </c>
      <c r="C8" s="76" t="s">
        <v>88</v>
      </c>
      <c r="D8" s="13">
        <v>0</v>
      </c>
      <c r="E8" s="6">
        <v>2</v>
      </c>
      <c r="F8" s="14">
        <v>5</v>
      </c>
      <c r="G8" s="69">
        <v>2</v>
      </c>
      <c r="H8" s="14">
        <v>4</v>
      </c>
      <c r="I8" s="6">
        <v>0</v>
      </c>
      <c r="J8" s="6">
        <v>0</v>
      </c>
      <c r="K8" s="15">
        <v>13</v>
      </c>
      <c r="M8" s="51"/>
      <c r="N8" s="52" t="s">
        <v>14</v>
      </c>
      <c r="O8" s="76" t="s">
        <v>88</v>
      </c>
      <c r="P8" s="81">
        <f>SUM(Tabla2988[[#This Row],[Totalmente en desacuerdo]:[En desacuerdo]])</f>
        <v>7</v>
      </c>
      <c r="Q8" s="81">
        <f>Tabla2988[[#This Row],[Neutro]]</f>
        <v>2</v>
      </c>
      <c r="R8" s="81">
        <f>SUM(Tabla2988[[#This Row],[De acuerdo]:[Totalmente de acuerdo]])</f>
        <v>4</v>
      </c>
      <c r="S8" s="81">
        <f t="shared" si="0"/>
        <v>13</v>
      </c>
    </row>
    <row r="9" spans="1:20">
      <c r="A9" s="51"/>
      <c r="B9" s="52" t="s">
        <v>15</v>
      </c>
      <c r="C9" s="76" t="s">
        <v>88</v>
      </c>
      <c r="D9" s="13">
        <v>0</v>
      </c>
      <c r="E9" s="6">
        <v>0</v>
      </c>
      <c r="F9" s="14">
        <v>1</v>
      </c>
      <c r="G9" s="69">
        <v>0</v>
      </c>
      <c r="H9" s="14">
        <v>5</v>
      </c>
      <c r="I9" s="6">
        <v>0</v>
      </c>
      <c r="J9" s="6">
        <v>0</v>
      </c>
      <c r="K9" s="15">
        <v>6</v>
      </c>
      <c r="M9" s="51"/>
      <c r="N9" s="52" t="s">
        <v>15</v>
      </c>
      <c r="O9" s="76" t="s">
        <v>88</v>
      </c>
      <c r="P9" s="81">
        <f>SUM(Tabla2988[[#This Row],[Totalmente en desacuerdo]:[En desacuerdo]])</f>
        <v>1</v>
      </c>
      <c r="Q9" s="81">
        <f>Tabla2988[[#This Row],[Neutro]]</f>
        <v>0</v>
      </c>
      <c r="R9" s="81">
        <f>SUM(Tabla2988[[#This Row],[De acuerdo]:[Totalmente de acuerdo]])</f>
        <v>5</v>
      </c>
      <c r="S9" s="81">
        <f t="shared" si="0"/>
        <v>6</v>
      </c>
    </row>
    <row r="10" spans="1:20">
      <c r="A10" s="51"/>
      <c r="B10" s="52" t="s">
        <v>16</v>
      </c>
      <c r="C10" s="76" t="s">
        <v>88</v>
      </c>
      <c r="D10" s="13">
        <v>0</v>
      </c>
      <c r="E10" s="6">
        <v>1</v>
      </c>
      <c r="F10" s="14">
        <v>2</v>
      </c>
      <c r="G10" s="69">
        <v>0</v>
      </c>
      <c r="H10" s="14">
        <v>5</v>
      </c>
      <c r="I10" s="6">
        <v>2</v>
      </c>
      <c r="J10" s="6">
        <v>1</v>
      </c>
      <c r="K10" s="15">
        <v>11</v>
      </c>
      <c r="M10" s="51"/>
      <c r="N10" s="52" t="s">
        <v>16</v>
      </c>
      <c r="O10" s="76" t="s">
        <v>88</v>
      </c>
      <c r="P10" s="81">
        <f>SUM(Tabla2988[[#This Row],[Totalmente en desacuerdo]:[En desacuerdo]])</f>
        <v>3</v>
      </c>
      <c r="Q10" s="81">
        <f>Tabla2988[[#This Row],[Neutro]]</f>
        <v>0</v>
      </c>
      <c r="R10" s="81">
        <f>SUM(Tabla2988[[#This Row],[De acuerdo]:[Totalmente de acuerdo]])</f>
        <v>8</v>
      </c>
      <c r="S10" s="81">
        <f t="shared" si="0"/>
        <v>11</v>
      </c>
    </row>
    <row r="11" spans="1:20">
      <c r="A11" s="51"/>
      <c r="B11" s="52" t="s">
        <v>17</v>
      </c>
      <c r="C11" s="76" t="s">
        <v>88</v>
      </c>
      <c r="D11" s="13">
        <v>0</v>
      </c>
      <c r="E11" s="6">
        <v>0</v>
      </c>
      <c r="F11" s="14">
        <v>2</v>
      </c>
      <c r="G11" s="69">
        <v>5</v>
      </c>
      <c r="H11" s="14">
        <v>2</v>
      </c>
      <c r="I11" s="6">
        <v>0</v>
      </c>
      <c r="J11" s="6">
        <v>1</v>
      </c>
      <c r="K11" s="15">
        <v>10</v>
      </c>
      <c r="M11" s="51"/>
      <c r="N11" s="52" t="s">
        <v>17</v>
      </c>
      <c r="O11" s="76" t="s">
        <v>88</v>
      </c>
      <c r="P11" s="81">
        <f>SUM(Tabla2988[[#This Row],[Totalmente en desacuerdo]:[En desacuerdo]])</f>
        <v>2</v>
      </c>
      <c r="Q11" s="81">
        <f>Tabla2988[[#This Row],[Neutro]]</f>
        <v>5</v>
      </c>
      <c r="R11" s="81">
        <f>SUM(Tabla2988[[#This Row],[De acuerdo]:[Totalmente de acuerdo]])</f>
        <v>3</v>
      </c>
      <c r="S11" s="81">
        <f t="shared" si="0"/>
        <v>10</v>
      </c>
    </row>
    <row r="12" spans="1:20">
      <c r="A12" s="51"/>
      <c r="B12" s="52" t="s">
        <v>18</v>
      </c>
      <c r="C12" s="76" t="s">
        <v>88</v>
      </c>
      <c r="D12" s="13">
        <v>2</v>
      </c>
      <c r="E12" s="6">
        <v>2</v>
      </c>
      <c r="F12" s="14">
        <v>0</v>
      </c>
      <c r="G12" s="69">
        <v>4</v>
      </c>
      <c r="H12" s="14">
        <v>4</v>
      </c>
      <c r="I12" s="6">
        <v>3</v>
      </c>
      <c r="J12" s="6">
        <v>0</v>
      </c>
      <c r="K12" s="15">
        <v>15</v>
      </c>
      <c r="M12" s="51"/>
      <c r="N12" s="52" t="s">
        <v>18</v>
      </c>
      <c r="O12" s="76" t="s">
        <v>88</v>
      </c>
      <c r="P12" s="81">
        <f>SUM(Tabla2988[[#This Row],[Totalmente en desacuerdo]:[En desacuerdo]])</f>
        <v>4</v>
      </c>
      <c r="Q12" s="81">
        <f>Tabla2988[[#This Row],[Neutro]]</f>
        <v>4</v>
      </c>
      <c r="R12" s="81">
        <f>SUM(Tabla2988[[#This Row],[De acuerdo]:[Totalmente de acuerdo]])</f>
        <v>7</v>
      </c>
      <c r="S12" s="81">
        <f t="shared" si="0"/>
        <v>15</v>
      </c>
    </row>
    <row r="13" spans="1:20">
      <c r="A13" s="51"/>
      <c r="B13" s="52" t="s">
        <v>19</v>
      </c>
      <c r="C13" s="76" t="s">
        <v>88</v>
      </c>
      <c r="D13" s="13">
        <v>0</v>
      </c>
      <c r="E13" s="6">
        <v>0</v>
      </c>
      <c r="F13" s="14">
        <v>2</v>
      </c>
      <c r="G13" s="69">
        <v>1</v>
      </c>
      <c r="H13" s="14">
        <v>6</v>
      </c>
      <c r="I13" s="6">
        <v>0</v>
      </c>
      <c r="J13" s="6">
        <v>0</v>
      </c>
      <c r="K13" s="15">
        <v>9</v>
      </c>
      <c r="M13" s="51"/>
      <c r="N13" s="52" t="s">
        <v>19</v>
      </c>
      <c r="O13" s="76" t="s">
        <v>88</v>
      </c>
      <c r="P13" s="81">
        <f>SUM(Tabla2988[[#This Row],[Totalmente en desacuerdo]:[En desacuerdo]])</f>
        <v>2</v>
      </c>
      <c r="Q13" s="81">
        <f>Tabla2988[[#This Row],[Neutro]]</f>
        <v>1</v>
      </c>
      <c r="R13" s="81">
        <f>SUM(Tabla2988[[#This Row],[De acuerdo]:[Totalmente de acuerdo]])</f>
        <v>6</v>
      </c>
      <c r="S13" s="81">
        <f t="shared" si="0"/>
        <v>9</v>
      </c>
    </row>
    <row r="14" spans="1:20">
      <c r="A14" s="51"/>
      <c r="B14" s="52" t="s">
        <v>20</v>
      </c>
      <c r="C14" s="76" t="s">
        <v>88</v>
      </c>
      <c r="D14" s="13">
        <v>2</v>
      </c>
      <c r="E14" s="6">
        <v>1</v>
      </c>
      <c r="F14" s="14">
        <v>1</v>
      </c>
      <c r="G14" s="69">
        <v>1</v>
      </c>
      <c r="H14" s="14">
        <v>6</v>
      </c>
      <c r="I14" s="6">
        <v>1</v>
      </c>
      <c r="J14" s="6">
        <v>1</v>
      </c>
      <c r="K14" s="15">
        <v>13</v>
      </c>
      <c r="M14" s="51"/>
      <c r="N14" s="52" t="s">
        <v>20</v>
      </c>
      <c r="O14" s="76" t="s">
        <v>88</v>
      </c>
      <c r="P14" s="81">
        <f>SUM(Tabla2988[[#This Row],[Totalmente en desacuerdo]:[En desacuerdo]])</f>
        <v>4</v>
      </c>
      <c r="Q14" s="81">
        <f>Tabla2988[[#This Row],[Neutro]]</f>
        <v>1</v>
      </c>
      <c r="R14" s="81">
        <f>SUM(Tabla2988[[#This Row],[De acuerdo]:[Totalmente de acuerdo]])</f>
        <v>8</v>
      </c>
      <c r="S14" s="81">
        <f t="shared" si="0"/>
        <v>13</v>
      </c>
    </row>
    <row r="15" spans="1:20">
      <c r="A15" s="51"/>
      <c r="B15" s="52" t="s">
        <v>21</v>
      </c>
      <c r="C15" s="77" t="s">
        <v>86</v>
      </c>
      <c r="D15" s="13">
        <v>0</v>
      </c>
      <c r="E15" s="6">
        <v>0</v>
      </c>
      <c r="F15" s="14">
        <v>1</v>
      </c>
      <c r="G15" s="69">
        <v>3</v>
      </c>
      <c r="H15" s="14">
        <v>6</v>
      </c>
      <c r="I15" s="6">
        <v>7</v>
      </c>
      <c r="J15" s="6">
        <v>0</v>
      </c>
      <c r="K15" s="15">
        <v>17</v>
      </c>
      <c r="M15" s="51"/>
      <c r="N15" s="52" t="s">
        <v>21</v>
      </c>
      <c r="O15" s="77" t="s">
        <v>86</v>
      </c>
      <c r="P15" s="81">
        <f>SUM(Tabla2988[[#This Row],[Totalmente en desacuerdo]:[En desacuerdo]])</f>
        <v>1</v>
      </c>
      <c r="Q15" s="81">
        <f>Tabla2988[[#This Row],[Neutro]]</f>
        <v>3</v>
      </c>
      <c r="R15" s="81">
        <f>SUM(Tabla2988[[#This Row],[De acuerdo]:[Totalmente de acuerdo]])</f>
        <v>13</v>
      </c>
      <c r="S15" s="81">
        <f t="shared" si="0"/>
        <v>17</v>
      </c>
    </row>
    <row r="16" spans="1:20">
      <c r="A16" s="51"/>
      <c r="B16" s="52" t="s">
        <v>22</v>
      </c>
      <c r="C16" s="77" t="s">
        <v>86</v>
      </c>
      <c r="D16" s="13">
        <v>0</v>
      </c>
      <c r="E16" s="6">
        <v>0</v>
      </c>
      <c r="F16" s="14">
        <v>6</v>
      </c>
      <c r="G16" s="69">
        <v>3</v>
      </c>
      <c r="H16" s="14">
        <v>11</v>
      </c>
      <c r="I16" s="6">
        <v>4</v>
      </c>
      <c r="J16" s="6">
        <v>0</v>
      </c>
      <c r="K16" s="15">
        <v>24</v>
      </c>
      <c r="M16" s="51"/>
      <c r="N16" s="52" t="s">
        <v>22</v>
      </c>
      <c r="O16" s="77" t="s">
        <v>86</v>
      </c>
      <c r="P16" s="81">
        <f>SUM(Tabla2988[[#This Row],[Totalmente en desacuerdo]:[En desacuerdo]])</f>
        <v>6</v>
      </c>
      <c r="Q16" s="81">
        <f>Tabla2988[[#This Row],[Neutro]]</f>
        <v>3</v>
      </c>
      <c r="R16" s="81">
        <f>SUM(Tabla2988[[#This Row],[De acuerdo]:[Totalmente de acuerdo]])</f>
        <v>15</v>
      </c>
      <c r="S16" s="81">
        <f t="shared" si="0"/>
        <v>24</v>
      </c>
    </row>
    <row r="17" spans="1:20">
      <c r="A17" s="51"/>
      <c r="B17" s="52" t="s">
        <v>23</v>
      </c>
      <c r="C17" s="77" t="s">
        <v>86</v>
      </c>
      <c r="D17" s="13">
        <v>0</v>
      </c>
      <c r="E17" s="6">
        <v>0</v>
      </c>
      <c r="F17" s="14">
        <v>1</v>
      </c>
      <c r="G17" s="69">
        <v>9</v>
      </c>
      <c r="H17" s="14">
        <v>9</v>
      </c>
      <c r="I17" s="6">
        <v>2</v>
      </c>
      <c r="J17" s="6">
        <v>0</v>
      </c>
      <c r="K17" s="15">
        <v>21</v>
      </c>
      <c r="M17" s="51"/>
      <c r="N17" s="52" t="s">
        <v>23</v>
      </c>
      <c r="O17" s="77" t="s">
        <v>86</v>
      </c>
      <c r="P17" s="81">
        <f>SUM(Tabla2988[[#This Row],[Totalmente en desacuerdo]:[En desacuerdo]])</f>
        <v>1</v>
      </c>
      <c r="Q17" s="81">
        <f>Tabla2988[[#This Row],[Neutro]]</f>
        <v>9</v>
      </c>
      <c r="R17" s="81">
        <f>SUM(Tabla2988[[#This Row],[De acuerdo]:[Totalmente de acuerdo]])</f>
        <v>11</v>
      </c>
      <c r="S17" s="81">
        <f t="shared" si="0"/>
        <v>21</v>
      </c>
    </row>
    <row r="18" spans="1:20">
      <c r="A18" s="51"/>
      <c r="B18" s="52" t="s">
        <v>24</v>
      </c>
      <c r="C18" s="77" t="s">
        <v>86</v>
      </c>
      <c r="D18" s="13">
        <v>0</v>
      </c>
      <c r="E18" s="6">
        <v>0</v>
      </c>
      <c r="F18" s="14">
        <v>3</v>
      </c>
      <c r="G18" s="69">
        <v>5</v>
      </c>
      <c r="H18" s="14">
        <v>5</v>
      </c>
      <c r="I18" s="6">
        <v>4</v>
      </c>
      <c r="J18" s="6">
        <v>0</v>
      </c>
      <c r="K18" s="15">
        <v>17</v>
      </c>
      <c r="M18" s="51"/>
      <c r="N18" s="52" t="s">
        <v>24</v>
      </c>
      <c r="O18" s="77" t="s">
        <v>86</v>
      </c>
      <c r="P18" s="81">
        <f>SUM(Tabla2988[[#This Row],[Totalmente en desacuerdo]:[En desacuerdo]])</f>
        <v>3</v>
      </c>
      <c r="Q18" s="81">
        <f>Tabla2988[[#This Row],[Neutro]]</f>
        <v>5</v>
      </c>
      <c r="R18" s="81">
        <f>SUM(Tabla2988[[#This Row],[De acuerdo]:[Totalmente de acuerdo]])</f>
        <v>9</v>
      </c>
      <c r="S18" s="81">
        <f t="shared" si="0"/>
        <v>17</v>
      </c>
    </row>
    <row r="19" spans="1:20" ht="24">
      <c r="A19" s="51"/>
      <c r="B19" s="52" t="s">
        <v>25</v>
      </c>
      <c r="C19" s="77" t="s">
        <v>86</v>
      </c>
      <c r="D19" s="13">
        <v>0</v>
      </c>
      <c r="E19" s="6">
        <v>0</v>
      </c>
      <c r="F19" s="14">
        <v>0</v>
      </c>
      <c r="G19" s="69">
        <v>6</v>
      </c>
      <c r="H19" s="14">
        <v>6</v>
      </c>
      <c r="I19" s="6">
        <v>0</v>
      </c>
      <c r="J19" s="6">
        <v>0</v>
      </c>
      <c r="K19" s="15">
        <v>12</v>
      </c>
      <c r="M19" s="51"/>
      <c r="N19" s="52" t="s">
        <v>25</v>
      </c>
      <c r="O19" s="77" t="s">
        <v>86</v>
      </c>
      <c r="P19" s="81">
        <f>SUM(Tabla2988[[#This Row],[Totalmente en desacuerdo]:[En desacuerdo]])</f>
        <v>0</v>
      </c>
      <c r="Q19" s="81">
        <f>Tabla2988[[#This Row],[Neutro]]</f>
        <v>6</v>
      </c>
      <c r="R19" s="81">
        <f>SUM(Tabla2988[[#This Row],[De acuerdo]:[Totalmente de acuerdo]])</f>
        <v>6</v>
      </c>
      <c r="S19" s="81">
        <f t="shared" si="0"/>
        <v>12</v>
      </c>
    </row>
    <row r="20" spans="1:20">
      <c r="A20" s="51"/>
      <c r="B20" s="52" t="s">
        <v>26</v>
      </c>
      <c r="C20" s="77" t="s">
        <v>86</v>
      </c>
      <c r="D20" s="13">
        <v>0</v>
      </c>
      <c r="E20" s="6">
        <v>0</v>
      </c>
      <c r="F20" s="14">
        <v>7</v>
      </c>
      <c r="G20" s="69">
        <v>9</v>
      </c>
      <c r="H20" s="14">
        <v>10</v>
      </c>
      <c r="I20" s="6">
        <v>3</v>
      </c>
      <c r="J20" s="6">
        <v>0</v>
      </c>
      <c r="K20" s="15">
        <v>29</v>
      </c>
      <c r="M20" s="51"/>
      <c r="N20" s="52" t="s">
        <v>26</v>
      </c>
      <c r="O20" s="77" t="s">
        <v>86</v>
      </c>
      <c r="P20" s="81">
        <f>SUM(Tabla2988[[#This Row],[Totalmente en desacuerdo]:[En desacuerdo]])</f>
        <v>7</v>
      </c>
      <c r="Q20" s="81">
        <f>Tabla2988[[#This Row],[Neutro]]</f>
        <v>9</v>
      </c>
      <c r="R20" s="81">
        <f>SUM(Tabla2988[[#This Row],[De acuerdo]:[Totalmente de acuerdo]])</f>
        <v>13</v>
      </c>
      <c r="S20" s="81">
        <f t="shared" si="0"/>
        <v>29</v>
      </c>
    </row>
    <row r="21" spans="1:20" ht="24">
      <c r="A21" s="51"/>
      <c r="B21" s="52" t="s">
        <v>27</v>
      </c>
      <c r="C21" s="76" t="s">
        <v>87</v>
      </c>
      <c r="D21" s="13">
        <v>3</v>
      </c>
      <c r="E21" s="6">
        <v>0</v>
      </c>
      <c r="F21" s="14">
        <v>0</v>
      </c>
      <c r="G21" s="69">
        <v>4</v>
      </c>
      <c r="H21" s="14">
        <v>5</v>
      </c>
      <c r="I21" s="6">
        <v>0</v>
      </c>
      <c r="J21" s="6">
        <v>0</v>
      </c>
      <c r="K21" s="15">
        <v>12</v>
      </c>
      <c r="M21" s="51"/>
      <c r="N21" s="52" t="s">
        <v>27</v>
      </c>
      <c r="O21" s="76" t="s">
        <v>87</v>
      </c>
      <c r="P21" s="81">
        <f>SUM(Tabla2988[[#This Row],[Totalmente en desacuerdo]:[En desacuerdo]])</f>
        <v>3</v>
      </c>
      <c r="Q21" s="81">
        <f>Tabla2988[[#This Row],[Neutro]]</f>
        <v>4</v>
      </c>
      <c r="R21" s="81">
        <f>SUM(Tabla2988[[#This Row],[De acuerdo]:[Totalmente de acuerdo]])</f>
        <v>5</v>
      </c>
      <c r="S21" s="81">
        <f t="shared" si="0"/>
        <v>12</v>
      </c>
    </row>
    <row r="22" spans="1:20" ht="24">
      <c r="A22" s="51"/>
      <c r="B22" s="52" t="s">
        <v>28</v>
      </c>
      <c r="C22" s="76" t="s">
        <v>87</v>
      </c>
      <c r="D22" s="13">
        <v>2</v>
      </c>
      <c r="E22" s="6">
        <v>0</v>
      </c>
      <c r="F22" s="14">
        <v>0</v>
      </c>
      <c r="G22" s="69">
        <v>7</v>
      </c>
      <c r="H22" s="14">
        <v>11</v>
      </c>
      <c r="I22" s="6">
        <v>0</v>
      </c>
      <c r="J22" s="6">
        <v>0</v>
      </c>
      <c r="K22" s="15">
        <v>20</v>
      </c>
      <c r="M22" s="51"/>
      <c r="N22" s="52" t="s">
        <v>28</v>
      </c>
      <c r="O22" s="76" t="s">
        <v>87</v>
      </c>
      <c r="P22" s="81">
        <f>SUM(Tabla2988[[#This Row],[Totalmente en desacuerdo]:[En desacuerdo]])</f>
        <v>2</v>
      </c>
      <c r="Q22" s="81">
        <f>Tabla2988[[#This Row],[Neutro]]</f>
        <v>7</v>
      </c>
      <c r="R22" s="81">
        <f>SUM(Tabla2988[[#This Row],[De acuerdo]:[Totalmente de acuerdo]])</f>
        <v>11</v>
      </c>
      <c r="S22" s="81">
        <f t="shared" si="0"/>
        <v>20</v>
      </c>
    </row>
    <row r="23" spans="1:20" ht="24">
      <c r="A23" s="51"/>
      <c r="B23" s="52" t="s">
        <v>16</v>
      </c>
      <c r="C23" s="76" t="s">
        <v>87</v>
      </c>
      <c r="D23" s="13">
        <v>0</v>
      </c>
      <c r="E23" s="6">
        <v>0</v>
      </c>
      <c r="F23" s="14">
        <v>0</v>
      </c>
      <c r="G23" s="69">
        <v>3</v>
      </c>
      <c r="H23" s="14">
        <v>8</v>
      </c>
      <c r="I23" s="6">
        <v>0</v>
      </c>
      <c r="J23" s="6">
        <v>0</v>
      </c>
      <c r="K23" s="15">
        <v>11</v>
      </c>
      <c r="M23" s="51"/>
      <c r="N23" s="52" t="s">
        <v>16</v>
      </c>
      <c r="O23" s="76" t="s">
        <v>87</v>
      </c>
      <c r="P23" s="81">
        <f>SUM(Tabla2988[[#This Row],[Totalmente en desacuerdo]:[En desacuerdo]])</f>
        <v>0</v>
      </c>
      <c r="Q23" s="81">
        <f>Tabla2988[[#This Row],[Neutro]]</f>
        <v>3</v>
      </c>
      <c r="R23" s="81">
        <f>SUM(Tabla2988[[#This Row],[De acuerdo]:[Totalmente de acuerdo]])</f>
        <v>8</v>
      </c>
      <c r="S23" s="81">
        <f t="shared" si="0"/>
        <v>11</v>
      </c>
    </row>
    <row r="24" spans="1:20">
      <c r="A24" s="51"/>
      <c r="B24" s="52" t="s">
        <v>29</v>
      </c>
      <c r="C24" s="76" t="s">
        <v>89</v>
      </c>
      <c r="D24" s="13">
        <v>3</v>
      </c>
      <c r="E24" s="6">
        <v>0</v>
      </c>
      <c r="F24" s="14">
        <v>3</v>
      </c>
      <c r="G24" s="69">
        <v>2</v>
      </c>
      <c r="H24" s="14">
        <v>1</v>
      </c>
      <c r="I24" s="6">
        <v>0</v>
      </c>
      <c r="J24" s="6">
        <v>0</v>
      </c>
      <c r="K24" s="15">
        <v>9</v>
      </c>
      <c r="M24" s="51"/>
      <c r="N24" s="52" t="s">
        <v>29</v>
      </c>
      <c r="O24" s="76" t="s">
        <v>89</v>
      </c>
      <c r="P24" s="81">
        <f>SUM(Tabla2988[[#This Row],[Totalmente en desacuerdo]:[En desacuerdo]])</f>
        <v>6</v>
      </c>
      <c r="Q24" s="81">
        <f>Tabla2988[[#This Row],[Neutro]]</f>
        <v>2</v>
      </c>
      <c r="R24" s="81">
        <f>SUM(Tabla2988[[#This Row],[De acuerdo]:[Totalmente de acuerdo]])</f>
        <v>1</v>
      </c>
      <c r="S24" s="81">
        <f t="shared" si="0"/>
        <v>9</v>
      </c>
    </row>
    <row r="25" spans="1:20">
      <c r="A25" s="51"/>
      <c r="B25" s="52" t="s">
        <v>30</v>
      </c>
      <c r="C25" s="76" t="s">
        <v>89</v>
      </c>
      <c r="D25" s="13">
        <v>2</v>
      </c>
      <c r="E25" s="6">
        <v>0</v>
      </c>
      <c r="F25" s="14">
        <v>5</v>
      </c>
      <c r="G25" s="69">
        <v>2</v>
      </c>
      <c r="H25" s="14">
        <v>1</v>
      </c>
      <c r="I25" s="6">
        <v>0</v>
      </c>
      <c r="J25" s="6">
        <v>0</v>
      </c>
      <c r="K25" s="15">
        <v>10</v>
      </c>
      <c r="M25" s="51"/>
      <c r="N25" s="52" t="s">
        <v>30</v>
      </c>
      <c r="O25" s="76" t="s">
        <v>89</v>
      </c>
      <c r="P25" s="81">
        <f>SUM(Tabla2988[[#This Row],[Totalmente en desacuerdo]:[En desacuerdo]])</f>
        <v>7</v>
      </c>
      <c r="Q25" s="81">
        <f>Tabla2988[[#This Row],[Neutro]]</f>
        <v>2</v>
      </c>
      <c r="R25" s="81">
        <f>SUM(Tabla2988[[#This Row],[De acuerdo]:[Totalmente de acuerdo]])</f>
        <v>1</v>
      </c>
      <c r="S25" s="81">
        <f t="shared" si="0"/>
        <v>10</v>
      </c>
    </row>
    <row r="26" spans="1:20" ht="24">
      <c r="A26" s="51"/>
      <c r="B26" s="52" t="s">
        <v>31</v>
      </c>
      <c r="C26" s="76" t="s">
        <v>89</v>
      </c>
      <c r="D26" s="13">
        <v>13</v>
      </c>
      <c r="E26" s="6">
        <v>2</v>
      </c>
      <c r="F26" s="14">
        <v>9</v>
      </c>
      <c r="G26" s="69">
        <v>2</v>
      </c>
      <c r="H26" s="14">
        <v>1</v>
      </c>
      <c r="I26" s="6">
        <v>0</v>
      </c>
      <c r="J26" s="6">
        <v>0</v>
      </c>
      <c r="K26" s="15">
        <v>27</v>
      </c>
      <c r="M26" s="51"/>
      <c r="N26" s="52" t="s">
        <v>31</v>
      </c>
      <c r="O26" s="76" t="s">
        <v>89</v>
      </c>
      <c r="P26" s="81">
        <f>SUM(Tabla2988[[#This Row],[Totalmente en desacuerdo]:[En desacuerdo]])</f>
        <v>24</v>
      </c>
      <c r="Q26" s="81">
        <f>Tabla2988[[#This Row],[Neutro]]</f>
        <v>2</v>
      </c>
      <c r="R26" s="81">
        <f>SUM(Tabla2988[[#This Row],[De acuerdo]:[Totalmente de acuerdo]])</f>
        <v>1</v>
      </c>
      <c r="S26" s="81">
        <f t="shared" si="0"/>
        <v>27</v>
      </c>
    </row>
    <row r="27" spans="1:20">
      <c r="A27" s="51"/>
      <c r="B27" s="52" t="s">
        <v>32</v>
      </c>
      <c r="C27" s="76" t="s">
        <v>89</v>
      </c>
      <c r="D27" s="13">
        <v>1</v>
      </c>
      <c r="E27" s="6">
        <v>1</v>
      </c>
      <c r="F27" s="14">
        <v>1</v>
      </c>
      <c r="G27" s="69">
        <v>4</v>
      </c>
      <c r="H27" s="14">
        <v>1</v>
      </c>
      <c r="I27" s="6">
        <v>0</v>
      </c>
      <c r="J27" s="6">
        <v>1</v>
      </c>
      <c r="K27" s="15">
        <v>9</v>
      </c>
      <c r="M27" s="51"/>
      <c r="N27" s="52" t="s">
        <v>32</v>
      </c>
      <c r="O27" s="76" t="s">
        <v>89</v>
      </c>
      <c r="P27" s="81">
        <f>SUM(Tabla2988[[#This Row],[Totalmente en desacuerdo]:[En desacuerdo]])</f>
        <v>3</v>
      </c>
      <c r="Q27" s="81">
        <f>Tabla2988[[#This Row],[Neutro]]</f>
        <v>4</v>
      </c>
      <c r="R27" s="81">
        <f>SUM(Tabla2988[[#This Row],[De acuerdo]:[Totalmente de acuerdo]])</f>
        <v>2</v>
      </c>
      <c r="S27" s="81">
        <f t="shared" si="0"/>
        <v>9</v>
      </c>
    </row>
    <row r="28" spans="1:20">
      <c r="A28" s="16" t="s">
        <v>0</v>
      </c>
      <c r="B28" s="17"/>
      <c r="C28" s="17"/>
      <c r="D28" s="18">
        <v>28</v>
      </c>
      <c r="E28" s="19">
        <v>12</v>
      </c>
      <c r="F28" s="20">
        <v>61</v>
      </c>
      <c r="G28" s="70">
        <v>78</v>
      </c>
      <c r="H28" s="20">
        <v>118</v>
      </c>
      <c r="I28" s="19">
        <v>29</v>
      </c>
      <c r="J28" s="19">
        <v>5</v>
      </c>
      <c r="K28" s="21">
        <v>331</v>
      </c>
      <c r="M28" s="16" t="s">
        <v>0</v>
      </c>
      <c r="N28" s="17"/>
      <c r="O28" s="17"/>
      <c r="P28" s="81">
        <f>SUM(Tabla2988[[#This Row],[Totalmente en desacuerdo]:[En desacuerdo]])</f>
        <v>101</v>
      </c>
      <c r="Q28" s="81">
        <f>Tabla2988[[#This Row],[Neutro]]</f>
        <v>78</v>
      </c>
      <c r="R28" s="81">
        <f>SUM(Tabla2988[[#This Row],[De acuerdo]:[Totalmente de acuerdo]])</f>
        <v>152</v>
      </c>
      <c r="S28" s="81">
        <f t="shared" si="0"/>
        <v>331</v>
      </c>
    </row>
    <row r="29" spans="1:20">
      <c r="A29" s="4"/>
      <c r="B29" s="4"/>
      <c r="C29" s="4"/>
      <c r="D29" s="4"/>
      <c r="E29" s="4"/>
      <c r="F29" s="4"/>
      <c r="G29" s="29"/>
      <c r="H29" s="4"/>
      <c r="I29" s="4"/>
      <c r="J29" s="4"/>
      <c r="K29" s="4"/>
    </row>
    <row r="30" spans="1:20">
      <c r="A30" s="91" t="s">
        <v>65</v>
      </c>
      <c r="B30" s="92"/>
      <c r="C30" s="93"/>
      <c r="D30" s="92"/>
      <c r="E30" s="92"/>
      <c r="F30" s="92"/>
      <c r="G30" s="92"/>
      <c r="H30" s="92"/>
      <c r="I30" s="92"/>
      <c r="J30" s="92"/>
      <c r="K30" s="94"/>
    </row>
    <row r="31" spans="1:20">
      <c r="A31" s="7" t="s">
        <v>2</v>
      </c>
      <c r="B31" s="4"/>
      <c r="C31" s="4"/>
      <c r="D31" s="4"/>
      <c r="E31" s="4"/>
      <c r="F31" s="4"/>
      <c r="G31" s="29"/>
      <c r="H31" s="4"/>
      <c r="I31" s="4"/>
      <c r="J31" s="4"/>
      <c r="K31" s="4"/>
    </row>
    <row r="32" spans="1:20">
      <c r="A32" s="55"/>
      <c r="B32" s="56"/>
      <c r="C32" s="8"/>
      <c r="D32" s="98" t="s">
        <v>136</v>
      </c>
      <c r="E32" s="99"/>
      <c r="F32" s="100"/>
      <c r="G32" s="99"/>
      <c r="H32" s="100"/>
      <c r="I32" s="99"/>
      <c r="J32" s="99"/>
      <c r="K32" s="4"/>
      <c r="N32" s="104" t="s">
        <v>66</v>
      </c>
      <c r="O32" s="105"/>
      <c r="P32" s="106"/>
      <c r="Q32" s="105"/>
      <c r="R32" s="106"/>
      <c r="S32" s="105"/>
      <c r="T32" s="105"/>
    </row>
    <row r="33" spans="1:19" ht="36.75">
      <c r="A33" s="57" t="s">
        <v>91</v>
      </c>
      <c r="B33" s="58" t="s">
        <v>92</v>
      </c>
      <c r="C33" s="75" t="s">
        <v>85</v>
      </c>
      <c r="D33" s="3" t="s">
        <v>4</v>
      </c>
      <c r="E33" s="2" t="s">
        <v>5</v>
      </c>
      <c r="F33" s="1" t="s">
        <v>6</v>
      </c>
      <c r="G33" s="67" t="s">
        <v>7</v>
      </c>
      <c r="H33" s="1" t="s">
        <v>8</v>
      </c>
      <c r="I33" s="2" t="s">
        <v>9</v>
      </c>
      <c r="J33" s="2" t="s">
        <v>10</v>
      </c>
      <c r="K33" s="53" t="s">
        <v>0</v>
      </c>
      <c r="M33" s="57" t="s">
        <v>91</v>
      </c>
      <c r="N33" s="58" t="s">
        <v>92</v>
      </c>
      <c r="O33" s="75" t="s">
        <v>85</v>
      </c>
      <c r="P33" s="81" t="s">
        <v>97</v>
      </c>
      <c r="Q33" s="81" t="s">
        <v>98</v>
      </c>
      <c r="R33" s="81" t="s">
        <v>99</v>
      </c>
      <c r="S33" s="81" t="s">
        <v>0</v>
      </c>
    </row>
    <row r="34" spans="1:19" ht="24">
      <c r="A34" s="54" t="s">
        <v>11</v>
      </c>
      <c r="B34" s="9" t="s">
        <v>12</v>
      </c>
      <c r="C34" s="76" t="s">
        <v>88</v>
      </c>
      <c r="D34" s="10">
        <v>0</v>
      </c>
      <c r="E34" s="5">
        <v>2</v>
      </c>
      <c r="F34" s="11">
        <v>16</v>
      </c>
      <c r="G34" s="68">
        <v>6</v>
      </c>
      <c r="H34" s="11">
        <v>3</v>
      </c>
      <c r="I34" s="5">
        <v>1</v>
      </c>
      <c r="J34" s="5">
        <v>0</v>
      </c>
      <c r="K34" s="12">
        <v>28</v>
      </c>
      <c r="M34" s="54" t="s">
        <v>11</v>
      </c>
      <c r="N34" s="9" t="s">
        <v>12</v>
      </c>
      <c r="O34" s="76" t="s">
        <v>88</v>
      </c>
      <c r="P34" s="81">
        <f>SUM(Tabla3089[[#This Row],[Totalmente en desacuerdo]:[En desacuerdo]])</f>
        <v>18</v>
      </c>
      <c r="Q34" s="81">
        <f>Tabla3089[[#This Row],[Neutro]]</f>
        <v>6</v>
      </c>
      <c r="R34" s="81">
        <f>SUM(Tabla3089[[#This Row],[De acuerdo]:[Totalmente de acuerdo]])</f>
        <v>4</v>
      </c>
      <c r="S34" s="81">
        <f>SUM(P34:R34)</f>
        <v>28</v>
      </c>
    </row>
    <row r="35" spans="1:19">
      <c r="A35" s="51"/>
      <c r="B35" s="52" t="s">
        <v>13</v>
      </c>
      <c r="C35" s="76" t="s">
        <v>88</v>
      </c>
      <c r="D35" s="13">
        <v>1</v>
      </c>
      <c r="E35" s="6">
        <v>2</v>
      </c>
      <c r="F35" s="14">
        <v>2</v>
      </c>
      <c r="G35" s="69">
        <v>2</v>
      </c>
      <c r="H35" s="14">
        <v>0</v>
      </c>
      <c r="I35" s="6">
        <v>1</v>
      </c>
      <c r="J35" s="6">
        <v>0</v>
      </c>
      <c r="K35" s="15">
        <v>8</v>
      </c>
      <c r="M35" s="51"/>
      <c r="N35" s="52" t="s">
        <v>13</v>
      </c>
      <c r="O35" s="76" t="s">
        <v>88</v>
      </c>
      <c r="P35" s="81">
        <f>SUM(Tabla3089[[#This Row],[Totalmente en desacuerdo]:[En desacuerdo]])</f>
        <v>5</v>
      </c>
      <c r="Q35" s="81">
        <f>Tabla3089[[#This Row],[Neutro]]</f>
        <v>2</v>
      </c>
      <c r="R35" s="81">
        <f>SUM(Tabla3089[[#This Row],[De acuerdo]:[Totalmente de acuerdo]])</f>
        <v>1</v>
      </c>
      <c r="S35" s="81">
        <f t="shared" ref="S35:S56" si="1">SUM(P35:R35)</f>
        <v>8</v>
      </c>
    </row>
    <row r="36" spans="1:19">
      <c r="A36" s="51"/>
      <c r="B36" s="52" t="s">
        <v>14</v>
      </c>
      <c r="C36" s="76" t="s">
        <v>88</v>
      </c>
      <c r="D36" s="13">
        <v>1</v>
      </c>
      <c r="E36" s="6">
        <v>3</v>
      </c>
      <c r="F36" s="14">
        <v>1</v>
      </c>
      <c r="G36" s="69">
        <v>3</v>
      </c>
      <c r="H36" s="14">
        <v>2</v>
      </c>
      <c r="I36" s="6">
        <v>3</v>
      </c>
      <c r="J36" s="6">
        <v>0</v>
      </c>
      <c r="K36" s="15">
        <v>13</v>
      </c>
      <c r="M36" s="51"/>
      <c r="N36" s="52" t="s">
        <v>14</v>
      </c>
      <c r="O36" s="76" t="s">
        <v>88</v>
      </c>
      <c r="P36" s="81">
        <f>SUM(Tabla3089[[#This Row],[Totalmente en desacuerdo]:[En desacuerdo]])</f>
        <v>5</v>
      </c>
      <c r="Q36" s="81">
        <f>Tabla3089[[#This Row],[Neutro]]</f>
        <v>3</v>
      </c>
      <c r="R36" s="81">
        <f>SUM(Tabla3089[[#This Row],[De acuerdo]:[Totalmente de acuerdo]])</f>
        <v>5</v>
      </c>
      <c r="S36" s="81">
        <f t="shared" si="1"/>
        <v>13</v>
      </c>
    </row>
    <row r="37" spans="1:19">
      <c r="A37" s="51"/>
      <c r="B37" s="52" t="s">
        <v>15</v>
      </c>
      <c r="C37" s="76" t="s">
        <v>88</v>
      </c>
      <c r="D37" s="13">
        <v>0</v>
      </c>
      <c r="E37" s="6">
        <v>0</v>
      </c>
      <c r="F37" s="14">
        <v>0</v>
      </c>
      <c r="G37" s="69">
        <v>1</v>
      </c>
      <c r="H37" s="14">
        <v>3</v>
      </c>
      <c r="I37" s="6">
        <v>1</v>
      </c>
      <c r="J37" s="6">
        <v>1</v>
      </c>
      <c r="K37" s="15">
        <v>6</v>
      </c>
      <c r="M37" s="51"/>
      <c r="N37" s="52" t="s">
        <v>15</v>
      </c>
      <c r="O37" s="76" t="s">
        <v>88</v>
      </c>
      <c r="P37" s="81">
        <f>SUM(Tabla3089[[#This Row],[Totalmente en desacuerdo]:[En desacuerdo]])</f>
        <v>0</v>
      </c>
      <c r="Q37" s="81">
        <f>Tabla3089[[#This Row],[Neutro]]</f>
        <v>1</v>
      </c>
      <c r="R37" s="81">
        <f>SUM(Tabla3089[[#This Row],[De acuerdo]:[Totalmente de acuerdo]])</f>
        <v>5</v>
      </c>
      <c r="S37" s="81">
        <f t="shared" si="1"/>
        <v>6</v>
      </c>
    </row>
    <row r="38" spans="1:19">
      <c r="A38" s="51"/>
      <c r="B38" s="52" t="s">
        <v>16</v>
      </c>
      <c r="C38" s="76" t="s">
        <v>88</v>
      </c>
      <c r="D38" s="13">
        <v>1</v>
      </c>
      <c r="E38" s="6">
        <v>3</v>
      </c>
      <c r="F38" s="14">
        <v>3</v>
      </c>
      <c r="G38" s="69">
        <v>1</v>
      </c>
      <c r="H38" s="14">
        <v>3</v>
      </c>
      <c r="I38" s="6">
        <v>0</v>
      </c>
      <c r="J38" s="6">
        <v>0</v>
      </c>
      <c r="K38" s="15">
        <v>11</v>
      </c>
      <c r="M38" s="51"/>
      <c r="N38" s="52" t="s">
        <v>16</v>
      </c>
      <c r="O38" s="76" t="s">
        <v>88</v>
      </c>
      <c r="P38" s="81">
        <f>SUM(Tabla3089[[#This Row],[Totalmente en desacuerdo]:[En desacuerdo]])</f>
        <v>7</v>
      </c>
      <c r="Q38" s="81">
        <f>Tabla3089[[#This Row],[Neutro]]</f>
        <v>1</v>
      </c>
      <c r="R38" s="81">
        <f>SUM(Tabla3089[[#This Row],[De acuerdo]:[Totalmente de acuerdo]])</f>
        <v>3</v>
      </c>
      <c r="S38" s="81">
        <f t="shared" si="1"/>
        <v>11</v>
      </c>
    </row>
    <row r="39" spans="1:19">
      <c r="A39" s="51"/>
      <c r="B39" s="52" t="s">
        <v>17</v>
      </c>
      <c r="C39" s="76" t="s">
        <v>88</v>
      </c>
      <c r="D39" s="13">
        <v>0</v>
      </c>
      <c r="E39" s="6">
        <v>0</v>
      </c>
      <c r="F39" s="14">
        <v>0</v>
      </c>
      <c r="G39" s="69">
        <v>5</v>
      </c>
      <c r="H39" s="14">
        <v>5</v>
      </c>
      <c r="I39" s="6">
        <v>0</v>
      </c>
      <c r="J39" s="6">
        <v>0</v>
      </c>
      <c r="K39" s="15">
        <v>10</v>
      </c>
      <c r="M39" s="51"/>
      <c r="N39" s="52" t="s">
        <v>17</v>
      </c>
      <c r="O39" s="76" t="s">
        <v>88</v>
      </c>
      <c r="P39" s="81">
        <f>SUM(Tabla3089[[#This Row],[Totalmente en desacuerdo]:[En desacuerdo]])</f>
        <v>0</v>
      </c>
      <c r="Q39" s="81">
        <f>Tabla3089[[#This Row],[Neutro]]</f>
        <v>5</v>
      </c>
      <c r="R39" s="81">
        <f>SUM(Tabla3089[[#This Row],[De acuerdo]:[Totalmente de acuerdo]])</f>
        <v>5</v>
      </c>
      <c r="S39" s="81">
        <f t="shared" si="1"/>
        <v>10</v>
      </c>
    </row>
    <row r="40" spans="1:19">
      <c r="A40" s="51"/>
      <c r="B40" s="52" t="s">
        <v>18</v>
      </c>
      <c r="C40" s="76" t="s">
        <v>88</v>
      </c>
      <c r="D40" s="13">
        <v>1</v>
      </c>
      <c r="E40" s="6">
        <v>3</v>
      </c>
      <c r="F40" s="14">
        <v>4</v>
      </c>
      <c r="G40" s="69">
        <v>3</v>
      </c>
      <c r="H40" s="14">
        <v>3</v>
      </c>
      <c r="I40" s="6">
        <v>1</v>
      </c>
      <c r="J40" s="6">
        <v>0</v>
      </c>
      <c r="K40" s="15">
        <v>15</v>
      </c>
      <c r="M40" s="51"/>
      <c r="N40" s="52" t="s">
        <v>18</v>
      </c>
      <c r="O40" s="76" t="s">
        <v>88</v>
      </c>
      <c r="P40" s="81">
        <f>SUM(Tabla3089[[#This Row],[Totalmente en desacuerdo]:[En desacuerdo]])</f>
        <v>8</v>
      </c>
      <c r="Q40" s="81">
        <f>Tabla3089[[#This Row],[Neutro]]</f>
        <v>3</v>
      </c>
      <c r="R40" s="81">
        <f>SUM(Tabla3089[[#This Row],[De acuerdo]:[Totalmente de acuerdo]])</f>
        <v>4</v>
      </c>
      <c r="S40" s="81">
        <f t="shared" si="1"/>
        <v>15</v>
      </c>
    </row>
    <row r="41" spans="1:19">
      <c r="A41" s="51"/>
      <c r="B41" s="52" t="s">
        <v>19</v>
      </c>
      <c r="C41" s="76" t="s">
        <v>88</v>
      </c>
      <c r="D41" s="13">
        <v>0</v>
      </c>
      <c r="E41" s="6">
        <v>1</v>
      </c>
      <c r="F41" s="14">
        <v>4</v>
      </c>
      <c r="G41" s="69">
        <v>2</v>
      </c>
      <c r="H41" s="14">
        <v>2</v>
      </c>
      <c r="I41" s="6">
        <v>0</v>
      </c>
      <c r="J41" s="6">
        <v>0</v>
      </c>
      <c r="K41" s="15">
        <v>9</v>
      </c>
      <c r="M41" s="51"/>
      <c r="N41" s="52" t="s">
        <v>19</v>
      </c>
      <c r="O41" s="76" t="s">
        <v>88</v>
      </c>
      <c r="P41" s="81">
        <f>SUM(Tabla3089[[#This Row],[Totalmente en desacuerdo]:[En desacuerdo]])</f>
        <v>5</v>
      </c>
      <c r="Q41" s="81">
        <f>Tabla3089[[#This Row],[Neutro]]</f>
        <v>2</v>
      </c>
      <c r="R41" s="81">
        <f>SUM(Tabla3089[[#This Row],[De acuerdo]:[Totalmente de acuerdo]])</f>
        <v>2</v>
      </c>
      <c r="S41" s="81">
        <f t="shared" si="1"/>
        <v>9</v>
      </c>
    </row>
    <row r="42" spans="1:19">
      <c r="A42" s="51"/>
      <c r="B42" s="52" t="s">
        <v>20</v>
      </c>
      <c r="C42" s="76" t="s">
        <v>88</v>
      </c>
      <c r="D42" s="13">
        <v>2</v>
      </c>
      <c r="E42" s="6">
        <v>1</v>
      </c>
      <c r="F42" s="14">
        <v>4</v>
      </c>
      <c r="G42" s="69">
        <v>1</v>
      </c>
      <c r="H42" s="14">
        <v>5</v>
      </c>
      <c r="I42" s="6">
        <v>0</v>
      </c>
      <c r="J42" s="6">
        <v>0</v>
      </c>
      <c r="K42" s="15">
        <v>13</v>
      </c>
      <c r="M42" s="51"/>
      <c r="N42" s="52" t="s">
        <v>20</v>
      </c>
      <c r="O42" s="76" t="s">
        <v>88</v>
      </c>
      <c r="P42" s="81">
        <f>SUM(Tabla3089[[#This Row],[Totalmente en desacuerdo]:[En desacuerdo]])</f>
        <v>7</v>
      </c>
      <c r="Q42" s="81">
        <f>Tabla3089[[#This Row],[Neutro]]</f>
        <v>1</v>
      </c>
      <c r="R42" s="81">
        <f>SUM(Tabla3089[[#This Row],[De acuerdo]:[Totalmente de acuerdo]])</f>
        <v>5</v>
      </c>
      <c r="S42" s="81">
        <f t="shared" si="1"/>
        <v>13</v>
      </c>
    </row>
    <row r="43" spans="1:19">
      <c r="A43" s="51"/>
      <c r="B43" s="52" t="s">
        <v>21</v>
      </c>
      <c r="C43" s="77" t="s">
        <v>86</v>
      </c>
      <c r="D43" s="13">
        <v>0</v>
      </c>
      <c r="E43" s="6">
        <v>2</v>
      </c>
      <c r="F43" s="14">
        <v>1</v>
      </c>
      <c r="G43" s="69">
        <v>4</v>
      </c>
      <c r="H43" s="14">
        <v>5</v>
      </c>
      <c r="I43" s="6">
        <v>5</v>
      </c>
      <c r="J43" s="6">
        <v>0</v>
      </c>
      <c r="K43" s="15">
        <v>17</v>
      </c>
      <c r="M43" s="51"/>
      <c r="N43" s="52" t="s">
        <v>21</v>
      </c>
      <c r="O43" s="77" t="s">
        <v>86</v>
      </c>
      <c r="P43" s="81">
        <f>SUM(Tabla3089[[#This Row],[Totalmente en desacuerdo]:[En desacuerdo]])</f>
        <v>3</v>
      </c>
      <c r="Q43" s="81">
        <f>Tabla3089[[#This Row],[Neutro]]</f>
        <v>4</v>
      </c>
      <c r="R43" s="81">
        <f>SUM(Tabla3089[[#This Row],[De acuerdo]:[Totalmente de acuerdo]])</f>
        <v>10</v>
      </c>
      <c r="S43" s="81">
        <f t="shared" si="1"/>
        <v>17</v>
      </c>
    </row>
    <row r="44" spans="1:19">
      <c r="A44" s="51"/>
      <c r="B44" s="52" t="s">
        <v>22</v>
      </c>
      <c r="C44" s="77" t="s">
        <v>86</v>
      </c>
      <c r="D44" s="13">
        <v>0</v>
      </c>
      <c r="E44" s="6">
        <v>0</v>
      </c>
      <c r="F44" s="14">
        <v>3</v>
      </c>
      <c r="G44" s="69">
        <v>5</v>
      </c>
      <c r="H44" s="14">
        <v>9</v>
      </c>
      <c r="I44" s="6">
        <v>7</v>
      </c>
      <c r="J44" s="6">
        <v>0</v>
      </c>
      <c r="K44" s="15">
        <v>24</v>
      </c>
      <c r="M44" s="51"/>
      <c r="N44" s="52" t="s">
        <v>22</v>
      </c>
      <c r="O44" s="77" t="s">
        <v>86</v>
      </c>
      <c r="P44" s="81">
        <f>SUM(Tabla3089[[#This Row],[Totalmente en desacuerdo]:[En desacuerdo]])</f>
        <v>3</v>
      </c>
      <c r="Q44" s="81">
        <f>Tabla3089[[#This Row],[Neutro]]</f>
        <v>5</v>
      </c>
      <c r="R44" s="81">
        <f>SUM(Tabla3089[[#This Row],[De acuerdo]:[Totalmente de acuerdo]])</f>
        <v>16</v>
      </c>
      <c r="S44" s="81">
        <f t="shared" si="1"/>
        <v>24</v>
      </c>
    </row>
    <row r="45" spans="1:19">
      <c r="A45" s="51"/>
      <c r="B45" s="52" t="s">
        <v>23</v>
      </c>
      <c r="C45" s="77" t="s">
        <v>86</v>
      </c>
      <c r="D45" s="13">
        <v>0</v>
      </c>
      <c r="E45" s="6">
        <v>0</v>
      </c>
      <c r="F45" s="14">
        <v>1</v>
      </c>
      <c r="G45" s="69">
        <v>2</v>
      </c>
      <c r="H45" s="14">
        <v>8</v>
      </c>
      <c r="I45" s="6">
        <v>10</v>
      </c>
      <c r="J45" s="6">
        <v>0</v>
      </c>
      <c r="K45" s="15">
        <v>21</v>
      </c>
      <c r="M45" s="51"/>
      <c r="N45" s="52" t="s">
        <v>23</v>
      </c>
      <c r="O45" s="77" t="s">
        <v>86</v>
      </c>
      <c r="P45" s="81">
        <f>SUM(Tabla3089[[#This Row],[Totalmente en desacuerdo]:[En desacuerdo]])</f>
        <v>1</v>
      </c>
      <c r="Q45" s="81">
        <f>Tabla3089[[#This Row],[Neutro]]</f>
        <v>2</v>
      </c>
      <c r="R45" s="81">
        <f>SUM(Tabla3089[[#This Row],[De acuerdo]:[Totalmente de acuerdo]])</f>
        <v>18</v>
      </c>
      <c r="S45" s="81">
        <f t="shared" si="1"/>
        <v>21</v>
      </c>
    </row>
    <row r="46" spans="1:19">
      <c r="A46" s="51"/>
      <c r="B46" s="52" t="s">
        <v>24</v>
      </c>
      <c r="C46" s="77" t="s">
        <v>86</v>
      </c>
      <c r="D46" s="13">
        <v>0</v>
      </c>
      <c r="E46" s="6">
        <v>0</v>
      </c>
      <c r="F46" s="14">
        <v>2</v>
      </c>
      <c r="G46" s="69">
        <v>3</v>
      </c>
      <c r="H46" s="14">
        <v>6</v>
      </c>
      <c r="I46" s="6">
        <v>6</v>
      </c>
      <c r="J46" s="6">
        <v>0</v>
      </c>
      <c r="K46" s="15">
        <v>17</v>
      </c>
      <c r="M46" s="51"/>
      <c r="N46" s="52" t="s">
        <v>24</v>
      </c>
      <c r="O46" s="77" t="s">
        <v>86</v>
      </c>
      <c r="P46" s="81">
        <f>SUM(Tabla3089[[#This Row],[Totalmente en desacuerdo]:[En desacuerdo]])</f>
        <v>2</v>
      </c>
      <c r="Q46" s="81">
        <f>Tabla3089[[#This Row],[Neutro]]</f>
        <v>3</v>
      </c>
      <c r="R46" s="81">
        <f>SUM(Tabla3089[[#This Row],[De acuerdo]:[Totalmente de acuerdo]])</f>
        <v>12</v>
      </c>
      <c r="S46" s="81">
        <f t="shared" si="1"/>
        <v>17</v>
      </c>
    </row>
    <row r="47" spans="1:19" ht="24">
      <c r="A47" s="51"/>
      <c r="B47" s="52" t="s">
        <v>25</v>
      </c>
      <c r="C47" s="77" t="s">
        <v>86</v>
      </c>
      <c r="D47" s="13">
        <v>0</v>
      </c>
      <c r="E47" s="6">
        <v>0</v>
      </c>
      <c r="F47" s="14">
        <v>0</v>
      </c>
      <c r="G47" s="69">
        <v>0</v>
      </c>
      <c r="H47" s="14">
        <v>7</v>
      </c>
      <c r="I47" s="6">
        <v>5</v>
      </c>
      <c r="J47" s="6">
        <v>0</v>
      </c>
      <c r="K47" s="15">
        <v>12</v>
      </c>
      <c r="M47" s="51"/>
      <c r="N47" s="52" t="s">
        <v>25</v>
      </c>
      <c r="O47" s="77" t="s">
        <v>86</v>
      </c>
      <c r="P47" s="81">
        <f>SUM(Tabla3089[[#This Row],[Totalmente en desacuerdo]:[En desacuerdo]])</f>
        <v>0</v>
      </c>
      <c r="Q47" s="81">
        <f>Tabla3089[[#This Row],[Neutro]]</f>
        <v>0</v>
      </c>
      <c r="R47" s="81">
        <f>SUM(Tabla3089[[#This Row],[De acuerdo]:[Totalmente de acuerdo]])</f>
        <v>12</v>
      </c>
      <c r="S47" s="81">
        <f t="shared" si="1"/>
        <v>12</v>
      </c>
    </row>
    <row r="48" spans="1:19">
      <c r="A48" s="51"/>
      <c r="B48" s="52" t="s">
        <v>26</v>
      </c>
      <c r="C48" s="77" t="s">
        <v>86</v>
      </c>
      <c r="D48" s="13">
        <v>0</v>
      </c>
      <c r="E48" s="6">
        <v>0</v>
      </c>
      <c r="F48" s="14">
        <v>8</v>
      </c>
      <c r="G48" s="69">
        <v>0</v>
      </c>
      <c r="H48" s="14">
        <v>12</v>
      </c>
      <c r="I48" s="6">
        <v>9</v>
      </c>
      <c r="J48" s="6">
        <v>0</v>
      </c>
      <c r="K48" s="15">
        <v>29</v>
      </c>
      <c r="M48" s="51"/>
      <c r="N48" s="52" t="s">
        <v>26</v>
      </c>
      <c r="O48" s="77" t="s">
        <v>86</v>
      </c>
      <c r="P48" s="81">
        <f>SUM(Tabla3089[[#This Row],[Totalmente en desacuerdo]:[En desacuerdo]])</f>
        <v>8</v>
      </c>
      <c r="Q48" s="81">
        <f>Tabla3089[[#This Row],[Neutro]]</f>
        <v>0</v>
      </c>
      <c r="R48" s="81">
        <f>SUM(Tabla3089[[#This Row],[De acuerdo]:[Totalmente de acuerdo]])</f>
        <v>21</v>
      </c>
      <c r="S48" s="81">
        <f t="shared" si="1"/>
        <v>29</v>
      </c>
    </row>
    <row r="49" spans="1:20" ht="24">
      <c r="A49" s="51"/>
      <c r="B49" s="52" t="s">
        <v>27</v>
      </c>
      <c r="C49" s="76" t="s">
        <v>87</v>
      </c>
      <c r="D49" s="13">
        <v>0</v>
      </c>
      <c r="E49" s="6">
        <v>0</v>
      </c>
      <c r="F49" s="14">
        <v>1</v>
      </c>
      <c r="G49" s="69">
        <v>2</v>
      </c>
      <c r="H49" s="14">
        <v>8</v>
      </c>
      <c r="I49" s="6">
        <v>1</v>
      </c>
      <c r="J49" s="6">
        <v>0</v>
      </c>
      <c r="K49" s="15">
        <v>12</v>
      </c>
      <c r="M49" s="51"/>
      <c r="N49" s="52" t="s">
        <v>27</v>
      </c>
      <c r="O49" s="76" t="s">
        <v>87</v>
      </c>
      <c r="P49" s="81">
        <f>SUM(Tabla3089[[#This Row],[Totalmente en desacuerdo]:[En desacuerdo]])</f>
        <v>1</v>
      </c>
      <c r="Q49" s="81">
        <f>Tabla3089[[#This Row],[Neutro]]</f>
        <v>2</v>
      </c>
      <c r="R49" s="81">
        <f>SUM(Tabla3089[[#This Row],[De acuerdo]:[Totalmente de acuerdo]])</f>
        <v>9</v>
      </c>
      <c r="S49" s="81">
        <f t="shared" si="1"/>
        <v>12</v>
      </c>
    </row>
    <row r="50" spans="1:20" ht="24">
      <c r="A50" s="51"/>
      <c r="B50" s="52" t="s">
        <v>28</v>
      </c>
      <c r="C50" s="76" t="s">
        <v>87</v>
      </c>
      <c r="D50" s="13">
        <v>0</v>
      </c>
      <c r="E50" s="6">
        <v>0</v>
      </c>
      <c r="F50" s="14">
        <v>2</v>
      </c>
      <c r="G50" s="69">
        <v>10</v>
      </c>
      <c r="H50" s="14">
        <v>8</v>
      </c>
      <c r="I50" s="6">
        <v>0</v>
      </c>
      <c r="J50" s="6">
        <v>0</v>
      </c>
      <c r="K50" s="15">
        <v>20</v>
      </c>
      <c r="M50" s="51"/>
      <c r="N50" s="52" t="s">
        <v>28</v>
      </c>
      <c r="O50" s="76" t="s">
        <v>87</v>
      </c>
      <c r="P50" s="81">
        <f>SUM(Tabla3089[[#This Row],[Totalmente en desacuerdo]:[En desacuerdo]])</f>
        <v>2</v>
      </c>
      <c r="Q50" s="81">
        <f>Tabla3089[[#This Row],[Neutro]]</f>
        <v>10</v>
      </c>
      <c r="R50" s="81">
        <f>SUM(Tabla3089[[#This Row],[De acuerdo]:[Totalmente de acuerdo]])</f>
        <v>8</v>
      </c>
      <c r="S50" s="81">
        <f t="shared" si="1"/>
        <v>20</v>
      </c>
    </row>
    <row r="51" spans="1:20" ht="24">
      <c r="A51" s="51"/>
      <c r="B51" s="52" t="s">
        <v>16</v>
      </c>
      <c r="C51" s="76" t="s">
        <v>87</v>
      </c>
      <c r="D51" s="13">
        <v>0</v>
      </c>
      <c r="E51" s="6">
        <v>0</v>
      </c>
      <c r="F51" s="14">
        <v>0</v>
      </c>
      <c r="G51" s="69">
        <v>3</v>
      </c>
      <c r="H51" s="14">
        <v>8</v>
      </c>
      <c r="I51" s="6">
        <v>0</v>
      </c>
      <c r="J51" s="6">
        <v>0</v>
      </c>
      <c r="K51" s="15">
        <v>11</v>
      </c>
      <c r="M51" s="51"/>
      <c r="N51" s="52" t="s">
        <v>16</v>
      </c>
      <c r="O51" s="76" t="s">
        <v>87</v>
      </c>
      <c r="P51" s="81">
        <f>SUM(Tabla3089[[#This Row],[Totalmente en desacuerdo]:[En desacuerdo]])</f>
        <v>0</v>
      </c>
      <c r="Q51" s="81">
        <f>Tabla3089[[#This Row],[Neutro]]</f>
        <v>3</v>
      </c>
      <c r="R51" s="81">
        <f>SUM(Tabla3089[[#This Row],[De acuerdo]:[Totalmente de acuerdo]])</f>
        <v>8</v>
      </c>
      <c r="S51" s="81">
        <f t="shared" si="1"/>
        <v>11</v>
      </c>
    </row>
    <row r="52" spans="1:20">
      <c r="A52" s="51"/>
      <c r="B52" s="52" t="s">
        <v>29</v>
      </c>
      <c r="C52" s="76" t="s">
        <v>89</v>
      </c>
      <c r="D52" s="13">
        <v>6</v>
      </c>
      <c r="E52" s="6">
        <v>1</v>
      </c>
      <c r="F52" s="14">
        <v>1</v>
      </c>
      <c r="G52" s="69">
        <v>0</v>
      </c>
      <c r="H52" s="14">
        <v>1</v>
      </c>
      <c r="I52" s="6">
        <v>0</v>
      </c>
      <c r="J52" s="6">
        <v>0</v>
      </c>
      <c r="K52" s="15">
        <v>9</v>
      </c>
      <c r="M52" s="51"/>
      <c r="N52" s="52" t="s">
        <v>29</v>
      </c>
      <c r="O52" s="76" t="s">
        <v>89</v>
      </c>
      <c r="P52" s="81">
        <f>SUM(Tabla3089[[#This Row],[Totalmente en desacuerdo]:[En desacuerdo]])</f>
        <v>8</v>
      </c>
      <c r="Q52" s="81">
        <f>Tabla3089[[#This Row],[Neutro]]</f>
        <v>0</v>
      </c>
      <c r="R52" s="81">
        <f>SUM(Tabla3089[[#This Row],[De acuerdo]:[Totalmente de acuerdo]])</f>
        <v>1</v>
      </c>
      <c r="S52" s="81">
        <f t="shared" si="1"/>
        <v>9</v>
      </c>
    </row>
    <row r="53" spans="1:20">
      <c r="A53" s="51"/>
      <c r="B53" s="52" t="s">
        <v>30</v>
      </c>
      <c r="C53" s="76" t="s">
        <v>89</v>
      </c>
      <c r="D53" s="13">
        <v>5</v>
      </c>
      <c r="E53" s="6">
        <v>0</v>
      </c>
      <c r="F53" s="14">
        <v>2</v>
      </c>
      <c r="G53" s="69">
        <v>3</v>
      </c>
      <c r="H53" s="14">
        <v>0</v>
      </c>
      <c r="I53" s="6">
        <v>0</v>
      </c>
      <c r="J53" s="6">
        <v>0</v>
      </c>
      <c r="K53" s="15">
        <v>10</v>
      </c>
      <c r="M53" s="51"/>
      <c r="N53" s="52" t="s">
        <v>30</v>
      </c>
      <c r="O53" s="76" t="s">
        <v>89</v>
      </c>
      <c r="P53" s="81">
        <f>SUM(Tabla3089[[#This Row],[Totalmente en desacuerdo]:[En desacuerdo]])</f>
        <v>7</v>
      </c>
      <c r="Q53" s="81">
        <f>Tabla3089[[#This Row],[Neutro]]</f>
        <v>3</v>
      </c>
      <c r="R53" s="81">
        <f>SUM(Tabla3089[[#This Row],[De acuerdo]:[Totalmente de acuerdo]])</f>
        <v>0</v>
      </c>
      <c r="S53" s="81">
        <f t="shared" si="1"/>
        <v>10</v>
      </c>
    </row>
    <row r="54" spans="1:20" ht="24">
      <c r="A54" s="51"/>
      <c r="B54" s="52" t="s">
        <v>31</v>
      </c>
      <c r="C54" s="76" t="s">
        <v>89</v>
      </c>
      <c r="D54" s="13">
        <v>18</v>
      </c>
      <c r="E54" s="6">
        <v>3</v>
      </c>
      <c r="F54" s="14">
        <v>4</v>
      </c>
      <c r="G54" s="69">
        <v>2</v>
      </c>
      <c r="H54" s="14">
        <v>0</v>
      </c>
      <c r="I54" s="6">
        <v>0</v>
      </c>
      <c r="J54" s="6">
        <v>0</v>
      </c>
      <c r="K54" s="15">
        <v>27</v>
      </c>
      <c r="M54" s="51"/>
      <c r="N54" s="52" t="s">
        <v>31</v>
      </c>
      <c r="O54" s="76" t="s">
        <v>89</v>
      </c>
      <c r="P54" s="81">
        <f>SUM(Tabla3089[[#This Row],[Totalmente en desacuerdo]:[En desacuerdo]])</f>
        <v>25</v>
      </c>
      <c r="Q54" s="81">
        <f>Tabla3089[[#This Row],[Neutro]]</f>
        <v>2</v>
      </c>
      <c r="R54" s="81">
        <f>SUM(Tabla3089[[#This Row],[De acuerdo]:[Totalmente de acuerdo]])</f>
        <v>0</v>
      </c>
      <c r="S54" s="81">
        <f t="shared" si="1"/>
        <v>27</v>
      </c>
    </row>
    <row r="55" spans="1:20">
      <c r="A55" s="51"/>
      <c r="B55" s="52" t="s">
        <v>32</v>
      </c>
      <c r="C55" s="76" t="s">
        <v>89</v>
      </c>
      <c r="D55" s="13">
        <v>1</v>
      </c>
      <c r="E55" s="6">
        <v>0</v>
      </c>
      <c r="F55" s="14">
        <v>5</v>
      </c>
      <c r="G55" s="69">
        <v>0</v>
      </c>
      <c r="H55" s="14">
        <v>2</v>
      </c>
      <c r="I55" s="6">
        <v>0</v>
      </c>
      <c r="J55" s="6">
        <v>1</v>
      </c>
      <c r="K55" s="15">
        <v>9</v>
      </c>
      <c r="M55" s="51"/>
      <c r="N55" s="52" t="s">
        <v>32</v>
      </c>
      <c r="O55" s="76" t="s">
        <v>89</v>
      </c>
      <c r="P55" s="81">
        <f>SUM(Tabla3089[[#This Row],[Totalmente en desacuerdo]:[En desacuerdo]])</f>
        <v>6</v>
      </c>
      <c r="Q55" s="81">
        <f>Tabla3089[[#This Row],[Neutro]]</f>
        <v>0</v>
      </c>
      <c r="R55" s="81">
        <f>SUM(Tabla3089[[#This Row],[De acuerdo]:[Totalmente de acuerdo]])</f>
        <v>3</v>
      </c>
      <c r="S55" s="81">
        <f t="shared" si="1"/>
        <v>9</v>
      </c>
    </row>
    <row r="56" spans="1:20">
      <c r="A56" s="16" t="s">
        <v>0</v>
      </c>
      <c r="B56" s="17"/>
      <c r="C56" s="17"/>
      <c r="D56" s="18">
        <v>36</v>
      </c>
      <c r="E56" s="19">
        <v>21</v>
      </c>
      <c r="F56" s="20">
        <v>64</v>
      </c>
      <c r="G56" s="70">
        <v>58</v>
      </c>
      <c r="H56" s="20">
        <v>100</v>
      </c>
      <c r="I56" s="19">
        <v>50</v>
      </c>
      <c r="J56" s="19">
        <v>2</v>
      </c>
      <c r="K56" s="21">
        <v>331</v>
      </c>
      <c r="M56" s="16" t="s">
        <v>0</v>
      </c>
      <c r="N56" s="17"/>
      <c r="O56" s="17"/>
      <c r="P56" s="81">
        <f>SUM(Tabla3089[[#This Row],[Totalmente en desacuerdo]:[En desacuerdo]])</f>
        <v>121</v>
      </c>
      <c r="Q56" s="81">
        <f>Tabla3089[[#This Row],[Neutro]]</f>
        <v>58</v>
      </c>
      <c r="R56" s="81">
        <f>SUM(Tabla3089[[#This Row],[De acuerdo]:[Totalmente de acuerdo]])</f>
        <v>152</v>
      </c>
      <c r="S56" s="81">
        <f t="shared" si="1"/>
        <v>331</v>
      </c>
    </row>
    <row r="57" spans="1:20">
      <c r="A57" s="4"/>
      <c r="B57" s="4"/>
      <c r="C57" s="4"/>
      <c r="D57" s="4"/>
      <c r="E57" s="4"/>
      <c r="F57" s="4"/>
      <c r="G57" s="29"/>
      <c r="H57" s="4"/>
      <c r="I57" s="4"/>
      <c r="J57" s="4"/>
      <c r="K57" s="4"/>
    </row>
    <row r="58" spans="1:20">
      <c r="A58" s="91" t="s">
        <v>67</v>
      </c>
      <c r="B58" s="92"/>
      <c r="C58" s="93"/>
      <c r="D58" s="92"/>
      <c r="E58" s="92"/>
      <c r="F58" s="92"/>
      <c r="G58" s="92"/>
      <c r="H58" s="92"/>
      <c r="I58" s="92"/>
      <c r="J58" s="92"/>
      <c r="K58" s="94"/>
    </row>
    <row r="59" spans="1:20">
      <c r="A59" s="7" t="s">
        <v>2</v>
      </c>
      <c r="B59" s="4"/>
      <c r="C59" s="4"/>
      <c r="D59" s="4"/>
      <c r="E59" s="4"/>
      <c r="F59" s="4"/>
      <c r="G59" s="29"/>
      <c r="H59" s="4"/>
      <c r="I59" s="4"/>
      <c r="J59" s="4"/>
      <c r="K59" s="4"/>
    </row>
    <row r="60" spans="1:20">
      <c r="A60" s="55"/>
      <c r="B60" s="56"/>
      <c r="C60" s="8"/>
      <c r="D60" s="98" t="s">
        <v>137</v>
      </c>
      <c r="E60" s="99"/>
      <c r="F60" s="100"/>
      <c r="G60" s="99"/>
      <c r="H60" s="100"/>
      <c r="I60" s="99"/>
      <c r="J60" s="99"/>
      <c r="K60" s="4"/>
      <c r="N60" s="104" t="s">
        <v>68</v>
      </c>
      <c r="O60" s="105"/>
      <c r="P60" s="106"/>
      <c r="Q60" s="105"/>
      <c r="R60" s="106"/>
      <c r="S60" s="105"/>
      <c r="T60" s="105"/>
    </row>
    <row r="61" spans="1:20" ht="36.75">
      <c r="A61" s="57" t="s">
        <v>91</v>
      </c>
      <c r="B61" s="58" t="s">
        <v>92</v>
      </c>
      <c r="C61" s="75" t="s">
        <v>85</v>
      </c>
      <c r="D61" s="3" t="s">
        <v>4</v>
      </c>
      <c r="E61" s="2" t="s">
        <v>5</v>
      </c>
      <c r="F61" s="1" t="s">
        <v>6</v>
      </c>
      <c r="G61" s="67" t="s">
        <v>7</v>
      </c>
      <c r="H61" s="1" t="s">
        <v>8</v>
      </c>
      <c r="I61" s="2" t="s">
        <v>9</v>
      </c>
      <c r="J61" s="2" t="s">
        <v>10</v>
      </c>
      <c r="K61" s="53" t="s">
        <v>0</v>
      </c>
      <c r="M61" s="57" t="s">
        <v>91</v>
      </c>
      <c r="N61" s="58" t="s">
        <v>92</v>
      </c>
      <c r="O61" s="75" t="s">
        <v>85</v>
      </c>
      <c r="P61" s="81" t="s">
        <v>97</v>
      </c>
      <c r="Q61" s="81" t="s">
        <v>98</v>
      </c>
      <c r="R61" s="81" t="s">
        <v>99</v>
      </c>
      <c r="S61" s="81" t="s">
        <v>0</v>
      </c>
    </row>
    <row r="62" spans="1:20" ht="24">
      <c r="A62" s="54" t="s">
        <v>11</v>
      </c>
      <c r="B62" s="9" t="s">
        <v>12</v>
      </c>
      <c r="C62" s="76" t="s">
        <v>88</v>
      </c>
      <c r="D62" s="10">
        <v>9</v>
      </c>
      <c r="E62" s="5">
        <v>3</v>
      </c>
      <c r="F62" s="11">
        <v>10</v>
      </c>
      <c r="G62" s="68">
        <v>3</v>
      </c>
      <c r="H62" s="11">
        <v>3</v>
      </c>
      <c r="I62" s="5">
        <v>0</v>
      </c>
      <c r="J62" s="5">
        <v>0</v>
      </c>
      <c r="K62" s="12">
        <v>28</v>
      </c>
      <c r="M62" s="54" t="s">
        <v>11</v>
      </c>
      <c r="N62" s="9" t="s">
        <v>12</v>
      </c>
      <c r="O62" s="76" t="s">
        <v>88</v>
      </c>
      <c r="P62" s="81">
        <f>SUM(Tabla3190[[#This Row],[Totalmente en desacuerdo]:[En desacuerdo]])</f>
        <v>22</v>
      </c>
      <c r="Q62" s="81">
        <f>Tabla3190[[#This Row],[Neutro]]</f>
        <v>3</v>
      </c>
      <c r="R62" s="81">
        <f>SUM(Tabla3190[[#This Row],[De acuerdo]:[Totalmente de acuerdo]])</f>
        <v>3</v>
      </c>
      <c r="S62" s="81">
        <f>SUM(P62:R62)</f>
        <v>28</v>
      </c>
    </row>
    <row r="63" spans="1:20">
      <c r="A63" s="51"/>
      <c r="B63" s="52" t="s">
        <v>13</v>
      </c>
      <c r="C63" s="76" t="s">
        <v>88</v>
      </c>
      <c r="D63" s="13">
        <v>2</v>
      </c>
      <c r="E63" s="6">
        <v>0</v>
      </c>
      <c r="F63" s="14">
        <v>6</v>
      </c>
      <c r="G63" s="69">
        <v>0</v>
      </c>
      <c r="H63" s="14">
        <v>0</v>
      </c>
      <c r="I63" s="6">
        <v>0</v>
      </c>
      <c r="J63" s="6">
        <v>0</v>
      </c>
      <c r="K63" s="15">
        <v>8</v>
      </c>
      <c r="M63" s="51"/>
      <c r="N63" s="52" t="s">
        <v>13</v>
      </c>
      <c r="O63" s="76" t="s">
        <v>88</v>
      </c>
      <c r="P63" s="81">
        <f>SUM(Tabla3190[[#This Row],[Totalmente en desacuerdo]:[En desacuerdo]])</f>
        <v>8</v>
      </c>
      <c r="Q63" s="81">
        <f>Tabla3190[[#This Row],[Neutro]]</f>
        <v>0</v>
      </c>
      <c r="R63" s="81">
        <f>SUM(Tabla3190[[#This Row],[De acuerdo]:[Totalmente de acuerdo]])</f>
        <v>0</v>
      </c>
      <c r="S63" s="81">
        <f t="shared" ref="S63:S84" si="2">SUM(P63:R63)</f>
        <v>8</v>
      </c>
    </row>
    <row r="64" spans="1:20">
      <c r="A64" s="51"/>
      <c r="B64" s="52" t="s">
        <v>14</v>
      </c>
      <c r="C64" s="76" t="s">
        <v>88</v>
      </c>
      <c r="D64" s="13">
        <v>4</v>
      </c>
      <c r="E64" s="6">
        <v>1</v>
      </c>
      <c r="F64" s="14">
        <v>7</v>
      </c>
      <c r="G64" s="69">
        <v>1</v>
      </c>
      <c r="H64" s="14">
        <v>0</v>
      </c>
      <c r="I64" s="6">
        <v>0</v>
      </c>
      <c r="J64" s="6">
        <v>0</v>
      </c>
      <c r="K64" s="15">
        <v>13</v>
      </c>
      <c r="M64" s="51"/>
      <c r="N64" s="52" t="s">
        <v>14</v>
      </c>
      <c r="O64" s="76" t="s">
        <v>88</v>
      </c>
      <c r="P64" s="81">
        <f>SUM(Tabla3190[[#This Row],[Totalmente en desacuerdo]:[En desacuerdo]])</f>
        <v>12</v>
      </c>
      <c r="Q64" s="81">
        <f>Tabla3190[[#This Row],[Neutro]]</f>
        <v>1</v>
      </c>
      <c r="R64" s="81">
        <f>SUM(Tabla3190[[#This Row],[De acuerdo]:[Totalmente de acuerdo]])</f>
        <v>0</v>
      </c>
      <c r="S64" s="81">
        <f t="shared" si="2"/>
        <v>13</v>
      </c>
    </row>
    <row r="65" spans="1:19">
      <c r="A65" s="51"/>
      <c r="B65" s="52" t="s">
        <v>15</v>
      </c>
      <c r="C65" s="76" t="s">
        <v>88</v>
      </c>
      <c r="D65" s="13">
        <v>0</v>
      </c>
      <c r="E65" s="6">
        <v>2</v>
      </c>
      <c r="F65" s="14">
        <v>2</v>
      </c>
      <c r="G65" s="69">
        <v>1</v>
      </c>
      <c r="H65" s="14">
        <v>1</v>
      </c>
      <c r="I65" s="6">
        <v>0</v>
      </c>
      <c r="J65" s="6">
        <v>0</v>
      </c>
      <c r="K65" s="15">
        <v>6</v>
      </c>
      <c r="M65" s="51"/>
      <c r="N65" s="52" t="s">
        <v>15</v>
      </c>
      <c r="O65" s="76" t="s">
        <v>88</v>
      </c>
      <c r="P65" s="81">
        <f>SUM(Tabla3190[[#This Row],[Totalmente en desacuerdo]:[En desacuerdo]])</f>
        <v>4</v>
      </c>
      <c r="Q65" s="81">
        <f>Tabla3190[[#This Row],[Neutro]]</f>
        <v>1</v>
      </c>
      <c r="R65" s="81">
        <f>SUM(Tabla3190[[#This Row],[De acuerdo]:[Totalmente de acuerdo]])</f>
        <v>1</v>
      </c>
      <c r="S65" s="81">
        <f t="shared" si="2"/>
        <v>6</v>
      </c>
    </row>
    <row r="66" spans="1:19">
      <c r="A66" s="51"/>
      <c r="B66" s="52" t="s">
        <v>16</v>
      </c>
      <c r="C66" s="76" t="s">
        <v>88</v>
      </c>
      <c r="D66" s="13">
        <v>2</v>
      </c>
      <c r="E66" s="6">
        <v>2</v>
      </c>
      <c r="F66" s="14">
        <v>4</v>
      </c>
      <c r="G66" s="69">
        <v>1</v>
      </c>
      <c r="H66" s="14">
        <v>1</v>
      </c>
      <c r="I66" s="6">
        <v>0</v>
      </c>
      <c r="J66" s="6">
        <v>1</v>
      </c>
      <c r="K66" s="15">
        <v>11</v>
      </c>
      <c r="M66" s="51"/>
      <c r="N66" s="52" t="s">
        <v>16</v>
      </c>
      <c r="O66" s="76" t="s">
        <v>88</v>
      </c>
      <c r="P66" s="81">
        <f>SUM(Tabla3190[[#This Row],[Totalmente en desacuerdo]:[En desacuerdo]])</f>
        <v>8</v>
      </c>
      <c r="Q66" s="81">
        <f>Tabla3190[[#This Row],[Neutro]]</f>
        <v>1</v>
      </c>
      <c r="R66" s="81">
        <f>SUM(Tabla3190[[#This Row],[De acuerdo]:[Totalmente de acuerdo]])</f>
        <v>2</v>
      </c>
      <c r="S66" s="81">
        <f t="shared" si="2"/>
        <v>11</v>
      </c>
    </row>
    <row r="67" spans="1:19">
      <c r="A67" s="51"/>
      <c r="B67" s="52" t="s">
        <v>17</v>
      </c>
      <c r="C67" s="76" t="s">
        <v>88</v>
      </c>
      <c r="D67" s="13">
        <v>0</v>
      </c>
      <c r="E67" s="6">
        <v>0</v>
      </c>
      <c r="F67" s="14">
        <v>0</v>
      </c>
      <c r="G67" s="69">
        <v>8</v>
      </c>
      <c r="H67" s="14">
        <v>1</v>
      </c>
      <c r="I67" s="6">
        <v>1</v>
      </c>
      <c r="J67" s="6">
        <v>0</v>
      </c>
      <c r="K67" s="15">
        <v>10</v>
      </c>
      <c r="M67" s="51"/>
      <c r="N67" s="52" t="s">
        <v>17</v>
      </c>
      <c r="O67" s="76" t="s">
        <v>88</v>
      </c>
      <c r="P67" s="81">
        <f>SUM(Tabla3190[[#This Row],[Totalmente en desacuerdo]:[En desacuerdo]])</f>
        <v>0</v>
      </c>
      <c r="Q67" s="81">
        <f>Tabla3190[[#This Row],[Neutro]]</f>
        <v>8</v>
      </c>
      <c r="R67" s="81">
        <f>SUM(Tabla3190[[#This Row],[De acuerdo]:[Totalmente de acuerdo]])</f>
        <v>2</v>
      </c>
      <c r="S67" s="81">
        <f t="shared" si="2"/>
        <v>10</v>
      </c>
    </row>
    <row r="68" spans="1:19">
      <c r="A68" s="51"/>
      <c r="B68" s="52" t="s">
        <v>18</v>
      </c>
      <c r="C68" s="76" t="s">
        <v>88</v>
      </c>
      <c r="D68" s="13">
        <v>5</v>
      </c>
      <c r="E68" s="6">
        <v>2</v>
      </c>
      <c r="F68" s="14">
        <v>6</v>
      </c>
      <c r="G68" s="69">
        <v>0</v>
      </c>
      <c r="H68" s="14">
        <v>2</v>
      </c>
      <c r="I68" s="6">
        <v>0</v>
      </c>
      <c r="J68" s="6">
        <v>0</v>
      </c>
      <c r="K68" s="15">
        <v>15</v>
      </c>
      <c r="M68" s="51"/>
      <c r="N68" s="52" t="s">
        <v>18</v>
      </c>
      <c r="O68" s="76" t="s">
        <v>88</v>
      </c>
      <c r="P68" s="81">
        <f>SUM(Tabla3190[[#This Row],[Totalmente en desacuerdo]:[En desacuerdo]])</f>
        <v>13</v>
      </c>
      <c r="Q68" s="81">
        <f>Tabla3190[[#This Row],[Neutro]]</f>
        <v>0</v>
      </c>
      <c r="R68" s="81">
        <f>SUM(Tabla3190[[#This Row],[De acuerdo]:[Totalmente de acuerdo]])</f>
        <v>2</v>
      </c>
      <c r="S68" s="81">
        <f t="shared" si="2"/>
        <v>15</v>
      </c>
    </row>
    <row r="69" spans="1:19">
      <c r="A69" s="51"/>
      <c r="B69" s="52" t="s">
        <v>19</v>
      </c>
      <c r="C69" s="76" t="s">
        <v>88</v>
      </c>
      <c r="D69" s="13">
        <v>2</v>
      </c>
      <c r="E69" s="6">
        <v>0</v>
      </c>
      <c r="F69" s="14">
        <v>3</v>
      </c>
      <c r="G69" s="69">
        <v>2</v>
      </c>
      <c r="H69" s="14">
        <v>1</v>
      </c>
      <c r="I69" s="6">
        <v>1</v>
      </c>
      <c r="J69" s="6">
        <v>0</v>
      </c>
      <c r="K69" s="15">
        <v>9</v>
      </c>
      <c r="M69" s="51"/>
      <c r="N69" s="52" t="s">
        <v>19</v>
      </c>
      <c r="O69" s="76" t="s">
        <v>88</v>
      </c>
      <c r="P69" s="81">
        <f>SUM(Tabla3190[[#This Row],[Totalmente en desacuerdo]:[En desacuerdo]])</f>
        <v>5</v>
      </c>
      <c r="Q69" s="81">
        <f>Tabla3190[[#This Row],[Neutro]]</f>
        <v>2</v>
      </c>
      <c r="R69" s="81">
        <f>SUM(Tabla3190[[#This Row],[De acuerdo]:[Totalmente de acuerdo]])</f>
        <v>2</v>
      </c>
      <c r="S69" s="81">
        <f t="shared" si="2"/>
        <v>9</v>
      </c>
    </row>
    <row r="70" spans="1:19">
      <c r="A70" s="51"/>
      <c r="B70" s="52" t="s">
        <v>20</v>
      </c>
      <c r="C70" s="76" t="s">
        <v>88</v>
      </c>
      <c r="D70" s="13">
        <v>2</v>
      </c>
      <c r="E70" s="6">
        <v>3</v>
      </c>
      <c r="F70" s="14">
        <v>8</v>
      </c>
      <c r="G70" s="69">
        <v>0</v>
      </c>
      <c r="H70" s="14">
        <v>0</v>
      </c>
      <c r="I70" s="6">
        <v>0</v>
      </c>
      <c r="J70" s="6">
        <v>0</v>
      </c>
      <c r="K70" s="15">
        <v>13</v>
      </c>
      <c r="M70" s="51"/>
      <c r="N70" s="52" t="s">
        <v>20</v>
      </c>
      <c r="O70" s="76" t="s">
        <v>88</v>
      </c>
      <c r="P70" s="81">
        <f>SUM(Tabla3190[[#This Row],[Totalmente en desacuerdo]:[En desacuerdo]])</f>
        <v>13</v>
      </c>
      <c r="Q70" s="81">
        <f>Tabla3190[[#This Row],[Neutro]]</f>
        <v>0</v>
      </c>
      <c r="R70" s="81">
        <f>SUM(Tabla3190[[#This Row],[De acuerdo]:[Totalmente de acuerdo]])</f>
        <v>0</v>
      </c>
      <c r="S70" s="81">
        <f t="shared" si="2"/>
        <v>13</v>
      </c>
    </row>
    <row r="71" spans="1:19">
      <c r="A71" s="51"/>
      <c r="B71" s="52" t="s">
        <v>21</v>
      </c>
      <c r="C71" s="77" t="s">
        <v>86</v>
      </c>
      <c r="D71" s="13">
        <v>0</v>
      </c>
      <c r="E71" s="6">
        <v>1</v>
      </c>
      <c r="F71" s="14">
        <v>3</v>
      </c>
      <c r="G71" s="69">
        <v>3</v>
      </c>
      <c r="H71" s="14">
        <v>9</v>
      </c>
      <c r="I71" s="6">
        <v>0</v>
      </c>
      <c r="J71" s="6">
        <v>1</v>
      </c>
      <c r="K71" s="15">
        <v>17</v>
      </c>
      <c r="M71" s="51"/>
      <c r="N71" s="52" t="s">
        <v>21</v>
      </c>
      <c r="O71" s="77" t="s">
        <v>86</v>
      </c>
      <c r="P71" s="81">
        <f>SUM(Tabla3190[[#This Row],[Totalmente en desacuerdo]:[En desacuerdo]])</f>
        <v>4</v>
      </c>
      <c r="Q71" s="81">
        <f>Tabla3190[[#This Row],[Neutro]]</f>
        <v>3</v>
      </c>
      <c r="R71" s="81">
        <f>SUM(Tabla3190[[#This Row],[De acuerdo]:[Totalmente de acuerdo]])</f>
        <v>10</v>
      </c>
      <c r="S71" s="81">
        <f t="shared" si="2"/>
        <v>17</v>
      </c>
    </row>
    <row r="72" spans="1:19">
      <c r="A72" s="51"/>
      <c r="B72" s="52" t="s">
        <v>22</v>
      </c>
      <c r="C72" s="77" t="s">
        <v>86</v>
      </c>
      <c r="D72" s="13">
        <v>0</v>
      </c>
      <c r="E72" s="6">
        <v>0</v>
      </c>
      <c r="F72" s="14">
        <v>4</v>
      </c>
      <c r="G72" s="69">
        <v>5</v>
      </c>
      <c r="H72" s="14">
        <v>15</v>
      </c>
      <c r="I72" s="6">
        <v>0</v>
      </c>
      <c r="J72" s="6">
        <v>0</v>
      </c>
      <c r="K72" s="15">
        <v>24</v>
      </c>
      <c r="M72" s="51"/>
      <c r="N72" s="52" t="s">
        <v>22</v>
      </c>
      <c r="O72" s="77" t="s">
        <v>86</v>
      </c>
      <c r="P72" s="81">
        <f>SUM(Tabla3190[[#This Row],[Totalmente en desacuerdo]:[En desacuerdo]])</f>
        <v>4</v>
      </c>
      <c r="Q72" s="81">
        <f>Tabla3190[[#This Row],[Neutro]]</f>
        <v>5</v>
      </c>
      <c r="R72" s="81">
        <f>SUM(Tabla3190[[#This Row],[De acuerdo]:[Totalmente de acuerdo]])</f>
        <v>15</v>
      </c>
      <c r="S72" s="81">
        <f t="shared" si="2"/>
        <v>24</v>
      </c>
    </row>
    <row r="73" spans="1:19">
      <c r="A73" s="51"/>
      <c r="B73" s="52" t="s">
        <v>23</v>
      </c>
      <c r="C73" s="77" t="s">
        <v>86</v>
      </c>
      <c r="D73" s="13">
        <v>0</v>
      </c>
      <c r="E73" s="6">
        <v>0</v>
      </c>
      <c r="F73" s="14">
        <v>2</v>
      </c>
      <c r="G73" s="69">
        <v>7</v>
      </c>
      <c r="H73" s="14">
        <v>12</v>
      </c>
      <c r="I73" s="6">
        <v>0</v>
      </c>
      <c r="J73" s="6">
        <v>0</v>
      </c>
      <c r="K73" s="15">
        <v>21</v>
      </c>
      <c r="M73" s="51"/>
      <c r="N73" s="52" t="s">
        <v>23</v>
      </c>
      <c r="O73" s="77" t="s">
        <v>86</v>
      </c>
      <c r="P73" s="81">
        <f>SUM(Tabla3190[[#This Row],[Totalmente en desacuerdo]:[En desacuerdo]])</f>
        <v>2</v>
      </c>
      <c r="Q73" s="81">
        <f>Tabla3190[[#This Row],[Neutro]]</f>
        <v>7</v>
      </c>
      <c r="R73" s="81">
        <f>SUM(Tabla3190[[#This Row],[De acuerdo]:[Totalmente de acuerdo]])</f>
        <v>12</v>
      </c>
      <c r="S73" s="81">
        <f t="shared" si="2"/>
        <v>21</v>
      </c>
    </row>
    <row r="74" spans="1:19">
      <c r="A74" s="51"/>
      <c r="B74" s="52" t="s">
        <v>24</v>
      </c>
      <c r="C74" s="77" t="s">
        <v>86</v>
      </c>
      <c r="D74" s="13">
        <v>0</v>
      </c>
      <c r="E74" s="6">
        <v>0</v>
      </c>
      <c r="F74" s="14">
        <v>0</v>
      </c>
      <c r="G74" s="69">
        <v>8</v>
      </c>
      <c r="H74" s="14">
        <v>9</v>
      </c>
      <c r="I74" s="6">
        <v>0</v>
      </c>
      <c r="J74" s="6">
        <v>0</v>
      </c>
      <c r="K74" s="15">
        <v>17</v>
      </c>
      <c r="M74" s="51"/>
      <c r="N74" s="52" t="s">
        <v>24</v>
      </c>
      <c r="O74" s="77" t="s">
        <v>86</v>
      </c>
      <c r="P74" s="81">
        <f>SUM(Tabla3190[[#This Row],[Totalmente en desacuerdo]:[En desacuerdo]])</f>
        <v>0</v>
      </c>
      <c r="Q74" s="81">
        <f>Tabla3190[[#This Row],[Neutro]]</f>
        <v>8</v>
      </c>
      <c r="R74" s="81">
        <f>SUM(Tabla3190[[#This Row],[De acuerdo]:[Totalmente de acuerdo]])</f>
        <v>9</v>
      </c>
      <c r="S74" s="81">
        <f t="shared" si="2"/>
        <v>17</v>
      </c>
    </row>
    <row r="75" spans="1:19" ht="24">
      <c r="A75" s="51"/>
      <c r="B75" s="52" t="s">
        <v>25</v>
      </c>
      <c r="C75" s="77" t="s">
        <v>86</v>
      </c>
      <c r="D75" s="13">
        <v>0</v>
      </c>
      <c r="E75" s="6">
        <v>0</v>
      </c>
      <c r="F75" s="14">
        <v>0</v>
      </c>
      <c r="G75" s="69">
        <v>8</v>
      </c>
      <c r="H75" s="14">
        <v>4</v>
      </c>
      <c r="I75" s="6">
        <v>0</v>
      </c>
      <c r="J75" s="6">
        <v>0</v>
      </c>
      <c r="K75" s="15">
        <v>12</v>
      </c>
      <c r="M75" s="51"/>
      <c r="N75" s="52" t="s">
        <v>25</v>
      </c>
      <c r="O75" s="77" t="s">
        <v>86</v>
      </c>
      <c r="P75" s="81">
        <f>SUM(Tabla3190[[#This Row],[Totalmente en desacuerdo]:[En desacuerdo]])</f>
        <v>0</v>
      </c>
      <c r="Q75" s="81">
        <f>Tabla3190[[#This Row],[Neutro]]</f>
        <v>8</v>
      </c>
      <c r="R75" s="81">
        <f>SUM(Tabla3190[[#This Row],[De acuerdo]:[Totalmente de acuerdo]])</f>
        <v>4</v>
      </c>
      <c r="S75" s="81">
        <f t="shared" si="2"/>
        <v>12</v>
      </c>
    </row>
    <row r="76" spans="1:19">
      <c r="A76" s="51"/>
      <c r="B76" s="52" t="s">
        <v>26</v>
      </c>
      <c r="C76" s="77" t="s">
        <v>86</v>
      </c>
      <c r="D76" s="13">
        <v>0</v>
      </c>
      <c r="E76" s="6">
        <v>0</v>
      </c>
      <c r="F76" s="14">
        <v>5</v>
      </c>
      <c r="G76" s="69">
        <v>9</v>
      </c>
      <c r="H76" s="14">
        <v>15</v>
      </c>
      <c r="I76" s="6">
        <v>0</v>
      </c>
      <c r="J76" s="6">
        <v>0</v>
      </c>
      <c r="K76" s="15">
        <v>29</v>
      </c>
      <c r="M76" s="51"/>
      <c r="N76" s="52" t="s">
        <v>26</v>
      </c>
      <c r="O76" s="77" t="s">
        <v>86</v>
      </c>
      <c r="P76" s="81">
        <f>SUM(Tabla3190[[#This Row],[Totalmente en desacuerdo]:[En desacuerdo]])</f>
        <v>5</v>
      </c>
      <c r="Q76" s="81">
        <f>Tabla3190[[#This Row],[Neutro]]</f>
        <v>9</v>
      </c>
      <c r="R76" s="81">
        <f>SUM(Tabla3190[[#This Row],[De acuerdo]:[Totalmente de acuerdo]])</f>
        <v>15</v>
      </c>
      <c r="S76" s="81">
        <f t="shared" si="2"/>
        <v>29</v>
      </c>
    </row>
    <row r="77" spans="1:19" ht="24">
      <c r="A77" s="51"/>
      <c r="B77" s="52" t="s">
        <v>27</v>
      </c>
      <c r="C77" s="76" t="s">
        <v>87</v>
      </c>
      <c r="D77" s="13">
        <v>0</v>
      </c>
      <c r="E77" s="6">
        <v>1</v>
      </c>
      <c r="F77" s="14">
        <v>0</v>
      </c>
      <c r="G77" s="69">
        <v>2</v>
      </c>
      <c r="H77" s="14">
        <v>8</v>
      </c>
      <c r="I77" s="6">
        <v>1</v>
      </c>
      <c r="J77" s="6">
        <v>0</v>
      </c>
      <c r="K77" s="15">
        <v>12</v>
      </c>
      <c r="M77" s="51"/>
      <c r="N77" s="52" t="s">
        <v>27</v>
      </c>
      <c r="O77" s="76" t="s">
        <v>87</v>
      </c>
      <c r="P77" s="81">
        <f>SUM(Tabla3190[[#This Row],[Totalmente en desacuerdo]:[En desacuerdo]])</f>
        <v>1</v>
      </c>
      <c r="Q77" s="81">
        <f>Tabla3190[[#This Row],[Neutro]]</f>
        <v>2</v>
      </c>
      <c r="R77" s="81">
        <f>SUM(Tabla3190[[#This Row],[De acuerdo]:[Totalmente de acuerdo]])</f>
        <v>9</v>
      </c>
      <c r="S77" s="81">
        <f t="shared" si="2"/>
        <v>12</v>
      </c>
    </row>
    <row r="78" spans="1:19" ht="24">
      <c r="A78" s="51"/>
      <c r="B78" s="52" t="s">
        <v>28</v>
      </c>
      <c r="C78" s="76" t="s">
        <v>87</v>
      </c>
      <c r="D78" s="13">
        <v>0</v>
      </c>
      <c r="E78" s="6">
        <v>0</v>
      </c>
      <c r="F78" s="14">
        <v>3</v>
      </c>
      <c r="G78" s="69">
        <v>5</v>
      </c>
      <c r="H78" s="14">
        <v>12</v>
      </c>
      <c r="I78" s="6">
        <v>0</v>
      </c>
      <c r="J78" s="6">
        <v>0</v>
      </c>
      <c r="K78" s="15">
        <v>20</v>
      </c>
      <c r="M78" s="51"/>
      <c r="N78" s="52" t="s">
        <v>28</v>
      </c>
      <c r="O78" s="76" t="s">
        <v>87</v>
      </c>
      <c r="P78" s="81">
        <f>SUM(Tabla3190[[#This Row],[Totalmente en desacuerdo]:[En desacuerdo]])</f>
        <v>3</v>
      </c>
      <c r="Q78" s="81">
        <f>Tabla3190[[#This Row],[Neutro]]</f>
        <v>5</v>
      </c>
      <c r="R78" s="81">
        <f>SUM(Tabla3190[[#This Row],[De acuerdo]:[Totalmente de acuerdo]])</f>
        <v>12</v>
      </c>
      <c r="S78" s="81">
        <f t="shared" si="2"/>
        <v>20</v>
      </c>
    </row>
    <row r="79" spans="1:19" ht="24">
      <c r="A79" s="51"/>
      <c r="B79" s="52" t="s">
        <v>16</v>
      </c>
      <c r="C79" s="76" t="s">
        <v>87</v>
      </c>
      <c r="D79" s="13">
        <v>0</v>
      </c>
      <c r="E79" s="6">
        <v>0</v>
      </c>
      <c r="F79" s="14">
        <v>0</v>
      </c>
      <c r="G79" s="69">
        <v>3</v>
      </c>
      <c r="H79" s="14">
        <v>8</v>
      </c>
      <c r="I79" s="6">
        <v>0</v>
      </c>
      <c r="J79" s="6">
        <v>0</v>
      </c>
      <c r="K79" s="15">
        <v>11</v>
      </c>
      <c r="M79" s="51"/>
      <c r="N79" s="52" t="s">
        <v>16</v>
      </c>
      <c r="O79" s="76" t="s">
        <v>87</v>
      </c>
      <c r="P79" s="81">
        <f>SUM(Tabla3190[[#This Row],[Totalmente en desacuerdo]:[En desacuerdo]])</f>
        <v>0</v>
      </c>
      <c r="Q79" s="81">
        <f>Tabla3190[[#This Row],[Neutro]]</f>
        <v>3</v>
      </c>
      <c r="R79" s="81">
        <f>SUM(Tabla3190[[#This Row],[De acuerdo]:[Totalmente de acuerdo]])</f>
        <v>8</v>
      </c>
      <c r="S79" s="81">
        <f t="shared" si="2"/>
        <v>11</v>
      </c>
    </row>
    <row r="80" spans="1:19">
      <c r="A80" s="51"/>
      <c r="B80" s="52" t="s">
        <v>29</v>
      </c>
      <c r="C80" s="76" t="s">
        <v>89</v>
      </c>
      <c r="D80" s="13">
        <v>3</v>
      </c>
      <c r="E80" s="6">
        <v>1</v>
      </c>
      <c r="F80" s="14">
        <v>5</v>
      </c>
      <c r="G80" s="69">
        <v>0</v>
      </c>
      <c r="H80" s="14">
        <v>0</v>
      </c>
      <c r="I80" s="6">
        <v>0</v>
      </c>
      <c r="J80" s="6">
        <v>0</v>
      </c>
      <c r="K80" s="15">
        <v>9</v>
      </c>
      <c r="M80" s="51"/>
      <c r="N80" s="52" t="s">
        <v>29</v>
      </c>
      <c r="O80" s="76" t="s">
        <v>89</v>
      </c>
      <c r="P80" s="81">
        <f>SUM(Tabla3190[[#This Row],[Totalmente en desacuerdo]:[En desacuerdo]])</f>
        <v>9</v>
      </c>
      <c r="Q80" s="81">
        <f>Tabla3190[[#This Row],[Neutro]]</f>
        <v>0</v>
      </c>
      <c r="R80" s="81">
        <f>SUM(Tabla3190[[#This Row],[De acuerdo]:[Totalmente de acuerdo]])</f>
        <v>0</v>
      </c>
      <c r="S80" s="81">
        <f t="shared" si="2"/>
        <v>9</v>
      </c>
    </row>
    <row r="81" spans="1:20">
      <c r="A81" s="51"/>
      <c r="B81" s="52" t="s">
        <v>30</v>
      </c>
      <c r="C81" s="76" t="s">
        <v>89</v>
      </c>
      <c r="D81" s="13">
        <v>2</v>
      </c>
      <c r="E81" s="6">
        <v>0</v>
      </c>
      <c r="F81" s="14">
        <v>6</v>
      </c>
      <c r="G81" s="69">
        <v>2</v>
      </c>
      <c r="H81" s="14">
        <v>0</v>
      </c>
      <c r="I81" s="6">
        <v>0</v>
      </c>
      <c r="J81" s="6">
        <v>0</v>
      </c>
      <c r="K81" s="15">
        <v>10</v>
      </c>
      <c r="M81" s="51"/>
      <c r="N81" s="52" t="s">
        <v>30</v>
      </c>
      <c r="O81" s="76" t="s">
        <v>89</v>
      </c>
      <c r="P81" s="81">
        <f>SUM(Tabla3190[[#This Row],[Totalmente en desacuerdo]:[En desacuerdo]])</f>
        <v>8</v>
      </c>
      <c r="Q81" s="81">
        <f>Tabla3190[[#This Row],[Neutro]]</f>
        <v>2</v>
      </c>
      <c r="R81" s="81">
        <f>SUM(Tabla3190[[#This Row],[De acuerdo]:[Totalmente de acuerdo]])</f>
        <v>0</v>
      </c>
      <c r="S81" s="81">
        <f t="shared" si="2"/>
        <v>10</v>
      </c>
    </row>
    <row r="82" spans="1:20" ht="24">
      <c r="A82" s="51"/>
      <c r="B82" s="52" t="s">
        <v>31</v>
      </c>
      <c r="C82" s="76" t="s">
        <v>89</v>
      </c>
      <c r="D82" s="13">
        <v>0</v>
      </c>
      <c r="E82" s="6">
        <v>2</v>
      </c>
      <c r="F82" s="14">
        <v>19</v>
      </c>
      <c r="G82" s="69">
        <v>0</v>
      </c>
      <c r="H82" s="14">
        <v>6</v>
      </c>
      <c r="I82" s="6">
        <v>0</v>
      </c>
      <c r="J82" s="6">
        <v>0</v>
      </c>
      <c r="K82" s="15">
        <v>27</v>
      </c>
      <c r="M82" s="51"/>
      <c r="N82" s="52" t="s">
        <v>31</v>
      </c>
      <c r="O82" s="76" t="s">
        <v>89</v>
      </c>
      <c r="P82" s="81">
        <f>SUM(Tabla3190[[#This Row],[Totalmente en desacuerdo]:[En desacuerdo]])</f>
        <v>21</v>
      </c>
      <c r="Q82" s="81">
        <f>Tabla3190[[#This Row],[Neutro]]</f>
        <v>0</v>
      </c>
      <c r="R82" s="81">
        <f>SUM(Tabla3190[[#This Row],[De acuerdo]:[Totalmente de acuerdo]])</f>
        <v>6</v>
      </c>
      <c r="S82" s="81">
        <f t="shared" si="2"/>
        <v>27</v>
      </c>
    </row>
    <row r="83" spans="1:20">
      <c r="A83" s="51"/>
      <c r="B83" s="52" t="s">
        <v>32</v>
      </c>
      <c r="C83" s="76" t="s">
        <v>89</v>
      </c>
      <c r="D83" s="13">
        <v>2</v>
      </c>
      <c r="E83" s="6">
        <v>0</v>
      </c>
      <c r="F83" s="14">
        <v>3</v>
      </c>
      <c r="G83" s="69">
        <v>1</v>
      </c>
      <c r="H83" s="14">
        <v>0</v>
      </c>
      <c r="I83" s="6">
        <v>1</v>
      </c>
      <c r="J83" s="6">
        <v>2</v>
      </c>
      <c r="K83" s="15">
        <v>9</v>
      </c>
      <c r="M83" s="51"/>
      <c r="N83" s="52" t="s">
        <v>32</v>
      </c>
      <c r="O83" s="76" t="s">
        <v>89</v>
      </c>
      <c r="P83" s="81">
        <f>SUM(Tabla3190[[#This Row],[Totalmente en desacuerdo]:[En desacuerdo]])</f>
        <v>5</v>
      </c>
      <c r="Q83" s="81">
        <f>Tabla3190[[#This Row],[Neutro]]</f>
        <v>1</v>
      </c>
      <c r="R83" s="81">
        <f>SUM(Tabla3190[[#This Row],[De acuerdo]:[Totalmente de acuerdo]])</f>
        <v>3</v>
      </c>
      <c r="S83" s="81">
        <f t="shared" si="2"/>
        <v>9</v>
      </c>
    </row>
    <row r="84" spans="1:20">
      <c r="A84" s="16" t="s">
        <v>0</v>
      </c>
      <c r="B84" s="17"/>
      <c r="C84" s="17"/>
      <c r="D84" s="18">
        <v>33</v>
      </c>
      <c r="E84" s="19">
        <v>18</v>
      </c>
      <c r="F84" s="20">
        <v>96</v>
      </c>
      <c r="G84" s="70">
        <v>69</v>
      </c>
      <c r="H84" s="20">
        <v>107</v>
      </c>
      <c r="I84" s="19">
        <v>4</v>
      </c>
      <c r="J84" s="19">
        <v>4</v>
      </c>
      <c r="K84" s="21">
        <v>331</v>
      </c>
      <c r="M84" s="16" t="s">
        <v>0</v>
      </c>
      <c r="N84" s="17"/>
      <c r="O84" s="17"/>
      <c r="P84" s="81">
        <f>SUM(Tabla3190[[#This Row],[Totalmente en desacuerdo]:[En desacuerdo]])</f>
        <v>147</v>
      </c>
      <c r="Q84" s="81">
        <f>Tabla3190[[#This Row],[Neutro]]</f>
        <v>69</v>
      </c>
      <c r="R84" s="81">
        <f>SUM(Tabla3190[[#This Row],[De acuerdo]:[Totalmente de acuerdo]])</f>
        <v>115</v>
      </c>
      <c r="S84" s="81">
        <f t="shared" si="2"/>
        <v>331</v>
      </c>
    </row>
    <row r="85" spans="1:20">
      <c r="A85" s="4"/>
      <c r="B85" s="4"/>
      <c r="C85" s="4"/>
      <c r="D85" s="4"/>
      <c r="E85" s="4"/>
      <c r="F85" s="4"/>
      <c r="G85" s="29"/>
      <c r="H85" s="4"/>
      <c r="I85" s="4"/>
      <c r="J85" s="4"/>
      <c r="K85" s="4"/>
    </row>
    <row r="86" spans="1:20">
      <c r="A86" s="91" t="s">
        <v>69</v>
      </c>
      <c r="B86" s="92"/>
      <c r="C86" s="93"/>
      <c r="D86" s="92"/>
      <c r="E86" s="92"/>
      <c r="F86" s="92"/>
      <c r="G86" s="92"/>
      <c r="H86" s="92"/>
      <c r="I86" s="92"/>
      <c r="J86" s="92"/>
      <c r="K86" s="94"/>
    </row>
    <row r="87" spans="1:20">
      <c r="A87" s="7" t="s">
        <v>2</v>
      </c>
      <c r="B87" s="4"/>
      <c r="C87" s="4"/>
      <c r="D87" s="4"/>
      <c r="E87" s="4"/>
      <c r="F87" s="4"/>
      <c r="G87" s="29"/>
      <c r="H87" s="4"/>
      <c r="I87" s="4"/>
      <c r="J87" s="4"/>
      <c r="K87" s="4"/>
    </row>
    <row r="88" spans="1:20">
      <c r="A88" s="55"/>
      <c r="B88" s="56"/>
      <c r="C88" s="8"/>
      <c r="D88" s="98" t="s">
        <v>138</v>
      </c>
      <c r="E88" s="99"/>
      <c r="F88" s="100"/>
      <c r="G88" s="99"/>
      <c r="H88" s="100"/>
      <c r="I88" s="99"/>
      <c r="J88" s="99"/>
      <c r="K88" s="4"/>
      <c r="N88" s="104" t="s">
        <v>70</v>
      </c>
      <c r="O88" s="105"/>
      <c r="P88" s="106"/>
      <c r="Q88" s="105"/>
      <c r="R88" s="106"/>
      <c r="S88" s="105"/>
      <c r="T88" s="105"/>
    </row>
    <row r="89" spans="1:20" ht="36.75">
      <c r="A89" s="57" t="s">
        <v>91</v>
      </c>
      <c r="B89" s="58" t="s">
        <v>92</v>
      </c>
      <c r="C89" s="75" t="s">
        <v>85</v>
      </c>
      <c r="D89" s="3" t="s">
        <v>4</v>
      </c>
      <c r="E89" s="2" t="s">
        <v>5</v>
      </c>
      <c r="F89" s="1" t="s">
        <v>6</v>
      </c>
      <c r="G89" s="67" t="s">
        <v>7</v>
      </c>
      <c r="H89" s="1" t="s">
        <v>8</v>
      </c>
      <c r="I89" s="2" t="s">
        <v>9</v>
      </c>
      <c r="J89" s="2" t="s">
        <v>10</v>
      </c>
      <c r="K89" s="53" t="s">
        <v>0</v>
      </c>
      <c r="M89" s="57" t="s">
        <v>91</v>
      </c>
      <c r="N89" s="58" t="s">
        <v>92</v>
      </c>
      <c r="O89" s="75" t="s">
        <v>85</v>
      </c>
      <c r="P89" s="81" t="s">
        <v>97</v>
      </c>
      <c r="Q89" s="81" t="s">
        <v>98</v>
      </c>
      <c r="R89" s="81" t="s">
        <v>99</v>
      </c>
      <c r="S89" s="81" t="s">
        <v>0</v>
      </c>
    </row>
    <row r="90" spans="1:20" ht="24">
      <c r="A90" s="54" t="s">
        <v>11</v>
      </c>
      <c r="B90" s="9" t="s">
        <v>12</v>
      </c>
      <c r="C90" s="76" t="s">
        <v>88</v>
      </c>
      <c r="D90" s="10">
        <v>2</v>
      </c>
      <c r="E90" s="5">
        <v>4</v>
      </c>
      <c r="F90" s="11">
        <v>14</v>
      </c>
      <c r="G90" s="68">
        <v>3</v>
      </c>
      <c r="H90" s="11">
        <v>3</v>
      </c>
      <c r="I90" s="5">
        <v>2</v>
      </c>
      <c r="J90" s="5">
        <v>0</v>
      </c>
      <c r="K90" s="12">
        <v>28</v>
      </c>
      <c r="M90" s="54" t="s">
        <v>11</v>
      </c>
      <c r="N90" s="9" t="s">
        <v>12</v>
      </c>
      <c r="O90" s="76" t="s">
        <v>88</v>
      </c>
      <c r="P90" s="81">
        <f>SUM(Tabla3291[[#This Row],[Totalmente en desacuerdo]:[En desacuerdo]])</f>
        <v>20</v>
      </c>
      <c r="Q90" s="81">
        <f>Tabla3291[[#This Row],[Neutro]]</f>
        <v>3</v>
      </c>
      <c r="R90" s="81">
        <f>SUM(Tabla3291[[#This Row],[De acuerdo]:[Totalmente de acuerdo]])</f>
        <v>5</v>
      </c>
      <c r="S90" s="81">
        <f>SUM(P90:R90)</f>
        <v>28</v>
      </c>
    </row>
    <row r="91" spans="1:20">
      <c r="A91" s="51"/>
      <c r="B91" s="52" t="s">
        <v>13</v>
      </c>
      <c r="C91" s="76" t="s">
        <v>88</v>
      </c>
      <c r="D91" s="13">
        <v>1</v>
      </c>
      <c r="E91" s="6">
        <v>1</v>
      </c>
      <c r="F91" s="14">
        <v>4</v>
      </c>
      <c r="G91" s="69">
        <v>2</v>
      </c>
      <c r="H91" s="14">
        <v>0</v>
      </c>
      <c r="I91" s="6">
        <v>0</v>
      </c>
      <c r="J91" s="6">
        <v>0</v>
      </c>
      <c r="K91" s="15">
        <v>8</v>
      </c>
      <c r="M91" s="51"/>
      <c r="N91" s="52" t="s">
        <v>13</v>
      </c>
      <c r="O91" s="76" t="s">
        <v>88</v>
      </c>
      <c r="P91" s="81">
        <f>SUM(Tabla3291[[#This Row],[Totalmente en desacuerdo]:[En desacuerdo]])</f>
        <v>6</v>
      </c>
      <c r="Q91" s="81">
        <f>Tabla3291[[#This Row],[Neutro]]</f>
        <v>2</v>
      </c>
      <c r="R91" s="81">
        <f>SUM(Tabla3291[[#This Row],[De acuerdo]:[Totalmente de acuerdo]])</f>
        <v>0</v>
      </c>
      <c r="S91" s="81">
        <f t="shared" ref="S91:S112" si="3">SUM(P91:R91)</f>
        <v>8</v>
      </c>
    </row>
    <row r="92" spans="1:20">
      <c r="A92" s="51"/>
      <c r="B92" s="52" t="s">
        <v>14</v>
      </c>
      <c r="C92" s="76" t="s">
        <v>88</v>
      </c>
      <c r="D92" s="13">
        <v>3</v>
      </c>
      <c r="E92" s="6">
        <v>2</v>
      </c>
      <c r="F92" s="14">
        <v>5</v>
      </c>
      <c r="G92" s="69">
        <v>3</v>
      </c>
      <c r="H92" s="14">
        <v>0</v>
      </c>
      <c r="I92" s="6">
        <v>0</v>
      </c>
      <c r="J92" s="6">
        <v>0</v>
      </c>
      <c r="K92" s="15">
        <v>13</v>
      </c>
      <c r="M92" s="51"/>
      <c r="N92" s="52" t="s">
        <v>14</v>
      </c>
      <c r="O92" s="76" t="s">
        <v>88</v>
      </c>
      <c r="P92" s="81">
        <f>SUM(Tabla3291[[#This Row],[Totalmente en desacuerdo]:[En desacuerdo]])</f>
        <v>10</v>
      </c>
      <c r="Q92" s="81">
        <f>Tabla3291[[#This Row],[Neutro]]</f>
        <v>3</v>
      </c>
      <c r="R92" s="81">
        <f>SUM(Tabla3291[[#This Row],[De acuerdo]:[Totalmente de acuerdo]])</f>
        <v>0</v>
      </c>
      <c r="S92" s="81">
        <f t="shared" si="3"/>
        <v>13</v>
      </c>
    </row>
    <row r="93" spans="1:20">
      <c r="A93" s="51"/>
      <c r="B93" s="52" t="s">
        <v>15</v>
      </c>
      <c r="C93" s="76" t="s">
        <v>88</v>
      </c>
      <c r="D93" s="13">
        <v>0</v>
      </c>
      <c r="E93" s="6">
        <v>1</v>
      </c>
      <c r="F93" s="14">
        <v>4</v>
      </c>
      <c r="G93" s="69">
        <v>0</v>
      </c>
      <c r="H93" s="14">
        <v>1</v>
      </c>
      <c r="I93" s="6">
        <v>0</v>
      </c>
      <c r="J93" s="6">
        <v>0</v>
      </c>
      <c r="K93" s="15">
        <v>6</v>
      </c>
      <c r="M93" s="51"/>
      <c r="N93" s="52" t="s">
        <v>15</v>
      </c>
      <c r="O93" s="76" t="s">
        <v>88</v>
      </c>
      <c r="P93" s="81">
        <f>SUM(Tabla3291[[#This Row],[Totalmente en desacuerdo]:[En desacuerdo]])</f>
        <v>5</v>
      </c>
      <c r="Q93" s="81">
        <f>Tabla3291[[#This Row],[Neutro]]</f>
        <v>0</v>
      </c>
      <c r="R93" s="81">
        <f>SUM(Tabla3291[[#This Row],[De acuerdo]:[Totalmente de acuerdo]])</f>
        <v>1</v>
      </c>
      <c r="S93" s="81">
        <f t="shared" si="3"/>
        <v>6</v>
      </c>
    </row>
    <row r="94" spans="1:20">
      <c r="A94" s="51"/>
      <c r="B94" s="52" t="s">
        <v>16</v>
      </c>
      <c r="C94" s="76" t="s">
        <v>88</v>
      </c>
      <c r="D94" s="13">
        <v>0</v>
      </c>
      <c r="E94" s="6">
        <v>2</v>
      </c>
      <c r="F94" s="14">
        <v>4</v>
      </c>
      <c r="G94" s="69">
        <v>4</v>
      </c>
      <c r="H94" s="14">
        <v>1</v>
      </c>
      <c r="I94" s="6">
        <v>0</v>
      </c>
      <c r="J94" s="6">
        <v>0</v>
      </c>
      <c r="K94" s="15">
        <v>11</v>
      </c>
      <c r="M94" s="51"/>
      <c r="N94" s="52" t="s">
        <v>16</v>
      </c>
      <c r="O94" s="76" t="s">
        <v>88</v>
      </c>
      <c r="P94" s="81">
        <f>SUM(Tabla3291[[#This Row],[Totalmente en desacuerdo]:[En desacuerdo]])</f>
        <v>6</v>
      </c>
      <c r="Q94" s="81">
        <f>Tabla3291[[#This Row],[Neutro]]</f>
        <v>4</v>
      </c>
      <c r="R94" s="81">
        <f>SUM(Tabla3291[[#This Row],[De acuerdo]:[Totalmente de acuerdo]])</f>
        <v>1</v>
      </c>
      <c r="S94" s="81">
        <f t="shared" si="3"/>
        <v>11</v>
      </c>
    </row>
    <row r="95" spans="1:20">
      <c r="A95" s="51"/>
      <c r="B95" s="52" t="s">
        <v>17</v>
      </c>
      <c r="C95" s="76" t="s">
        <v>88</v>
      </c>
      <c r="D95" s="13">
        <v>0</v>
      </c>
      <c r="E95" s="6">
        <v>0</v>
      </c>
      <c r="F95" s="14">
        <v>4</v>
      </c>
      <c r="G95" s="69">
        <v>2</v>
      </c>
      <c r="H95" s="14">
        <v>4</v>
      </c>
      <c r="I95" s="6">
        <v>0</v>
      </c>
      <c r="J95" s="6">
        <v>0</v>
      </c>
      <c r="K95" s="15">
        <v>10</v>
      </c>
      <c r="M95" s="51"/>
      <c r="N95" s="52" t="s">
        <v>17</v>
      </c>
      <c r="O95" s="76" t="s">
        <v>88</v>
      </c>
      <c r="P95" s="81">
        <f>SUM(Tabla3291[[#This Row],[Totalmente en desacuerdo]:[En desacuerdo]])</f>
        <v>4</v>
      </c>
      <c r="Q95" s="81">
        <f>Tabla3291[[#This Row],[Neutro]]</f>
        <v>2</v>
      </c>
      <c r="R95" s="81">
        <f>SUM(Tabla3291[[#This Row],[De acuerdo]:[Totalmente de acuerdo]])</f>
        <v>4</v>
      </c>
      <c r="S95" s="81">
        <f t="shared" si="3"/>
        <v>10</v>
      </c>
    </row>
    <row r="96" spans="1:20">
      <c r="A96" s="51"/>
      <c r="B96" s="52" t="s">
        <v>18</v>
      </c>
      <c r="C96" s="76" t="s">
        <v>88</v>
      </c>
      <c r="D96" s="13">
        <v>1</v>
      </c>
      <c r="E96" s="6">
        <v>3</v>
      </c>
      <c r="F96" s="14">
        <v>7</v>
      </c>
      <c r="G96" s="69">
        <v>1</v>
      </c>
      <c r="H96" s="14">
        <v>1</v>
      </c>
      <c r="I96" s="6">
        <v>1</v>
      </c>
      <c r="J96" s="6">
        <v>1</v>
      </c>
      <c r="K96" s="15">
        <v>15</v>
      </c>
      <c r="M96" s="51"/>
      <c r="N96" s="52" t="s">
        <v>18</v>
      </c>
      <c r="O96" s="76" t="s">
        <v>88</v>
      </c>
      <c r="P96" s="81">
        <f>SUM(Tabla3291[[#This Row],[Totalmente en desacuerdo]:[En desacuerdo]])</f>
        <v>11</v>
      </c>
      <c r="Q96" s="81">
        <f>Tabla3291[[#This Row],[Neutro]]</f>
        <v>1</v>
      </c>
      <c r="R96" s="81">
        <f>SUM(Tabla3291[[#This Row],[De acuerdo]:[Totalmente de acuerdo]])</f>
        <v>3</v>
      </c>
      <c r="S96" s="81">
        <f t="shared" si="3"/>
        <v>15</v>
      </c>
    </row>
    <row r="97" spans="1:19">
      <c r="A97" s="51"/>
      <c r="B97" s="52" t="s">
        <v>19</v>
      </c>
      <c r="C97" s="76" t="s">
        <v>88</v>
      </c>
      <c r="D97" s="13">
        <v>1</v>
      </c>
      <c r="E97" s="6">
        <v>0</v>
      </c>
      <c r="F97" s="14">
        <v>4</v>
      </c>
      <c r="G97" s="69">
        <v>2</v>
      </c>
      <c r="H97" s="14">
        <v>1</v>
      </c>
      <c r="I97" s="6">
        <v>1</v>
      </c>
      <c r="J97" s="6">
        <v>0</v>
      </c>
      <c r="K97" s="15">
        <v>9</v>
      </c>
      <c r="M97" s="51"/>
      <c r="N97" s="52" t="s">
        <v>19</v>
      </c>
      <c r="O97" s="76" t="s">
        <v>88</v>
      </c>
      <c r="P97" s="81">
        <f>SUM(Tabla3291[[#This Row],[Totalmente en desacuerdo]:[En desacuerdo]])</f>
        <v>5</v>
      </c>
      <c r="Q97" s="81">
        <f>Tabla3291[[#This Row],[Neutro]]</f>
        <v>2</v>
      </c>
      <c r="R97" s="81">
        <f>SUM(Tabla3291[[#This Row],[De acuerdo]:[Totalmente de acuerdo]])</f>
        <v>2</v>
      </c>
      <c r="S97" s="81">
        <f t="shared" si="3"/>
        <v>9</v>
      </c>
    </row>
    <row r="98" spans="1:19">
      <c r="A98" s="51"/>
      <c r="B98" s="52" t="s">
        <v>20</v>
      </c>
      <c r="C98" s="76" t="s">
        <v>88</v>
      </c>
      <c r="D98" s="13">
        <v>3</v>
      </c>
      <c r="E98" s="6">
        <v>4</v>
      </c>
      <c r="F98" s="14">
        <v>4</v>
      </c>
      <c r="G98" s="69">
        <v>0</v>
      </c>
      <c r="H98" s="14">
        <v>2</v>
      </c>
      <c r="I98" s="6">
        <v>0</v>
      </c>
      <c r="J98" s="6">
        <v>0</v>
      </c>
      <c r="K98" s="15">
        <v>13</v>
      </c>
      <c r="M98" s="51"/>
      <c r="N98" s="52" t="s">
        <v>20</v>
      </c>
      <c r="O98" s="76" t="s">
        <v>88</v>
      </c>
      <c r="P98" s="81">
        <f>SUM(Tabla3291[[#This Row],[Totalmente en desacuerdo]:[En desacuerdo]])</f>
        <v>11</v>
      </c>
      <c r="Q98" s="81">
        <f>Tabla3291[[#This Row],[Neutro]]</f>
        <v>0</v>
      </c>
      <c r="R98" s="81">
        <f>SUM(Tabla3291[[#This Row],[De acuerdo]:[Totalmente de acuerdo]])</f>
        <v>2</v>
      </c>
      <c r="S98" s="81">
        <f t="shared" si="3"/>
        <v>13</v>
      </c>
    </row>
    <row r="99" spans="1:19">
      <c r="A99" s="51"/>
      <c r="B99" s="52" t="s">
        <v>21</v>
      </c>
      <c r="C99" s="77" t="s">
        <v>86</v>
      </c>
      <c r="D99" s="13">
        <v>3</v>
      </c>
      <c r="E99" s="6">
        <v>1</v>
      </c>
      <c r="F99" s="14">
        <v>4</v>
      </c>
      <c r="G99" s="69">
        <v>3</v>
      </c>
      <c r="H99" s="14">
        <v>5</v>
      </c>
      <c r="I99" s="6">
        <v>0</v>
      </c>
      <c r="J99" s="6">
        <v>1</v>
      </c>
      <c r="K99" s="15">
        <v>17</v>
      </c>
      <c r="M99" s="51"/>
      <c r="N99" s="52" t="s">
        <v>21</v>
      </c>
      <c r="O99" s="77" t="s">
        <v>86</v>
      </c>
      <c r="P99" s="81">
        <f>SUM(Tabla3291[[#This Row],[Totalmente en desacuerdo]:[En desacuerdo]])</f>
        <v>8</v>
      </c>
      <c r="Q99" s="81">
        <f>Tabla3291[[#This Row],[Neutro]]</f>
        <v>3</v>
      </c>
      <c r="R99" s="81">
        <f>SUM(Tabla3291[[#This Row],[De acuerdo]:[Totalmente de acuerdo]])</f>
        <v>6</v>
      </c>
      <c r="S99" s="81">
        <f t="shared" si="3"/>
        <v>17</v>
      </c>
    </row>
    <row r="100" spans="1:19">
      <c r="A100" s="51"/>
      <c r="B100" s="52" t="s">
        <v>22</v>
      </c>
      <c r="C100" s="77" t="s">
        <v>86</v>
      </c>
      <c r="D100" s="13">
        <v>0</v>
      </c>
      <c r="E100" s="6">
        <v>0</v>
      </c>
      <c r="F100" s="14">
        <v>4</v>
      </c>
      <c r="G100" s="69">
        <v>13</v>
      </c>
      <c r="H100" s="14">
        <v>7</v>
      </c>
      <c r="I100" s="6">
        <v>0</v>
      </c>
      <c r="J100" s="6">
        <v>0</v>
      </c>
      <c r="K100" s="15">
        <v>24</v>
      </c>
      <c r="M100" s="51"/>
      <c r="N100" s="52" t="s">
        <v>22</v>
      </c>
      <c r="O100" s="77" t="s">
        <v>86</v>
      </c>
      <c r="P100" s="81">
        <f>SUM(Tabla3291[[#This Row],[Totalmente en desacuerdo]:[En desacuerdo]])</f>
        <v>4</v>
      </c>
      <c r="Q100" s="81">
        <f>Tabla3291[[#This Row],[Neutro]]</f>
        <v>13</v>
      </c>
      <c r="R100" s="81">
        <f>SUM(Tabla3291[[#This Row],[De acuerdo]:[Totalmente de acuerdo]])</f>
        <v>7</v>
      </c>
      <c r="S100" s="81">
        <f t="shared" si="3"/>
        <v>24</v>
      </c>
    </row>
    <row r="101" spans="1:19">
      <c r="A101" s="51"/>
      <c r="B101" s="52" t="s">
        <v>23</v>
      </c>
      <c r="C101" s="77" t="s">
        <v>86</v>
      </c>
      <c r="D101" s="13">
        <v>0</v>
      </c>
      <c r="E101" s="6">
        <v>1</v>
      </c>
      <c r="F101" s="14">
        <v>2</v>
      </c>
      <c r="G101" s="69">
        <v>9</v>
      </c>
      <c r="H101" s="14">
        <v>9</v>
      </c>
      <c r="I101" s="6">
        <v>0</v>
      </c>
      <c r="J101" s="6">
        <v>0</v>
      </c>
      <c r="K101" s="15">
        <v>21</v>
      </c>
      <c r="M101" s="51"/>
      <c r="N101" s="52" t="s">
        <v>23</v>
      </c>
      <c r="O101" s="77" t="s">
        <v>86</v>
      </c>
      <c r="P101" s="81">
        <f>SUM(Tabla3291[[#This Row],[Totalmente en desacuerdo]:[En desacuerdo]])</f>
        <v>3</v>
      </c>
      <c r="Q101" s="81">
        <f>Tabla3291[[#This Row],[Neutro]]</f>
        <v>9</v>
      </c>
      <c r="R101" s="81">
        <f>SUM(Tabla3291[[#This Row],[De acuerdo]:[Totalmente de acuerdo]])</f>
        <v>9</v>
      </c>
      <c r="S101" s="81">
        <f t="shared" si="3"/>
        <v>21</v>
      </c>
    </row>
    <row r="102" spans="1:19">
      <c r="A102" s="51"/>
      <c r="B102" s="52" t="s">
        <v>24</v>
      </c>
      <c r="C102" s="77" t="s">
        <v>86</v>
      </c>
      <c r="D102" s="13">
        <v>0</v>
      </c>
      <c r="E102" s="6">
        <v>2</v>
      </c>
      <c r="F102" s="14">
        <v>4</v>
      </c>
      <c r="G102" s="69">
        <v>6</v>
      </c>
      <c r="H102" s="14">
        <v>5</v>
      </c>
      <c r="I102" s="6">
        <v>0</v>
      </c>
      <c r="J102" s="6">
        <v>0</v>
      </c>
      <c r="K102" s="15">
        <v>17</v>
      </c>
      <c r="M102" s="51"/>
      <c r="N102" s="52" t="s">
        <v>24</v>
      </c>
      <c r="O102" s="77" t="s">
        <v>86</v>
      </c>
      <c r="P102" s="81">
        <f>SUM(Tabla3291[[#This Row],[Totalmente en desacuerdo]:[En desacuerdo]])</f>
        <v>6</v>
      </c>
      <c r="Q102" s="81">
        <f>Tabla3291[[#This Row],[Neutro]]</f>
        <v>6</v>
      </c>
      <c r="R102" s="81">
        <f>SUM(Tabla3291[[#This Row],[De acuerdo]:[Totalmente de acuerdo]])</f>
        <v>5</v>
      </c>
      <c r="S102" s="81">
        <f t="shared" si="3"/>
        <v>17</v>
      </c>
    </row>
    <row r="103" spans="1:19" ht="24">
      <c r="A103" s="51"/>
      <c r="B103" s="52" t="s">
        <v>25</v>
      </c>
      <c r="C103" s="77" t="s">
        <v>86</v>
      </c>
      <c r="D103" s="13">
        <v>1</v>
      </c>
      <c r="E103" s="6">
        <v>1</v>
      </c>
      <c r="F103" s="14">
        <v>0</v>
      </c>
      <c r="G103" s="69">
        <v>2</v>
      </c>
      <c r="H103" s="14">
        <v>8</v>
      </c>
      <c r="I103" s="6">
        <v>0</v>
      </c>
      <c r="J103" s="6">
        <v>0</v>
      </c>
      <c r="K103" s="15">
        <v>12</v>
      </c>
      <c r="M103" s="51"/>
      <c r="N103" s="52" t="s">
        <v>25</v>
      </c>
      <c r="O103" s="77" t="s">
        <v>86</v>
      </c>
      <c r="P103" s="81">
        <f>SUM(Tabla3291[[#This Row],[Totalmente en desacuerdo]:[En desacuerdo]])</f>
        <v>2</v>
      </c>
      <c r="Q103" s="81">
        <f>Tabla3291[[#This Row],[Neutro]]</f>
        <v>2</v>
      </c>
      <c r="R103" s="81">
        <f>SUM(Tabla3291[[#This Row],[De acuerdo]:[Totalmente de acuerdo]])</f>
        <v>8</v>
      </c>
      <c r="S103" s="81">
        <f t="shared" si="3"/>
        <v>12</v>
      </c>
    </row>
    <row r="104" spans="1:19">
      <c r="A104" s="51"/>
      <c r="B104" s="52" t="s">
        <v>26</v>
      </c>
      <c r="C104" s="77" t="s">
        <v>86</v>
      </c>
      <c r="D104" s="13">
        <v>0</v>
      </c>
      <c r="E104" s="6">
        <v>2</v>
      </c>
      <c r="F104" s="14">
        <v>4</v>
      </c>
      <c r="G104" s="69">
        <v>11</v>
      </c>
      <c r="H104" s="14">
        <v>12</v>
      </c>
      <c r="I104" s="6">
        <v>0</v>
      </c>
      <c r="J104" s="6">
        <v>0</v>
      </c>
      <c r="K104" s="15">
        <v>29</v>
      </c>
      <c r="M104" s="51"/>
      <c r="N104" s="52" t="s">
        <v>26</v>
      </c>
      <c r="O104" s="77" t="s">
        <v>86</v>
      </c>
      <c r="P104" s="81">
        <f>SUM(Tabla3291[[#This Row],[Totalmente en desacuerdo]:[En desacuerdo]])</f>
        <v>6</v>
      </c>
      <c r="Q104" s="81">
        <f>Tabla3291[[#This Row],[Neutro]]</f>
        <v>11</v>
      </c>
      <c r="R104" s="81">
        <f>SUM(Tabla3291[[#This Row],[De acuerdo]:[Totalmente de acuerdo]])</f>
        <v>12</v>
      </c>
      <c r="S104" s="81">
        <f t="shared" si="3"/>
        <v>29</v>
      </c>
    </row>
    <row r="105" spans="1:19" ht="24">
      <c r="A105" s="51"/>
      <c r="B105" s="52" t="s">
        <v>27</v>
      </c>
      <c r="C105" s="76" t="s">
        <v>87</v>
      </c>
      <c r="D105" s="13">
        <v>0</v>
      </c>
      <c r="E105" s="6">
        <v>1</v>
      </c>
      <c r="F105" s="14">
        <v>0</v>
      </c>
      <c r="G105" s="69">
        <v>4</v>
      </c>
      <c r="H105" s="14">
        <v>6</v>
      </c>
      <c r="I105" s="6">
        <v>0</v>
      </c>
      <c r="J105" s="6">
        <v>1</v>
      </c>
      <c r="K105" s="15">
        <v>12</v>
      </c>
      <c r="M105" s="51"/>
      <c r="N105" s="52" t="s">
        <v>27</v>
      </c>
      <c r="O105" s="76" t="s">
        <v>87</v>
      </c>
      <c r="P105" s="81">
        <f>SUM(Tabla3291[[#This Row],[Totalmente en desacuerdo]:[En desacuerdo]])</f>
        <v>1</v>
      </c>
      <c r="Q105" s="81">
        <f>Tabla3291[[#This Row],[Neutro]]</f>
        <v>4</v>
      </c>
      <c r="R105" s="81">
        <f>SUM(Tabla3291[[#This Row],[De acuerdo]:[Totalmente de acuerdo]])</f>
        <v>7</v>
      </c>
      <c r="S105" s="81">
        <f t="shared" si="3"/>
        <v>12</v>
      </c>
    </row>
    <row r="106" spans="1:19" ht="24">
      <c r="A106" s="51"/>
      <c r="B106" s="52" t="s">
        <v>28</v>
      </c>
      <c r="C106" s="76" t="s">
        <v>87</v>
      </c>
      <c r="D106" s="13">
        <v>0</v>
      </c>
      <c r="E106" s="6">
        <v>0</v>
      </c>
      <c r="F106" s="14">
        <v>1</v>
      </c>
      <c r="G106" s="69">
        <v>13</v>
      </c>
      <c r="H106" s="14">
        <v>6</v>
      </c>
      <c r="I106" s="6">
        <v>0</v>
      </c>
      <c r="J106" s="6">
        <v>0</v>
      </c>
      <c r="K106" s="15">
        <v>20</v>
      </c>
      <c r="M106" s="51"/>
      <c r="N106" s="52" t="s">
        <v>28</v>
      </c>
      <c r="O106" s="76" t="s">
        <v>87</v>
      </c>
      <c r="P106" s="81">
        <f>SUM(Tabla3291[[#This Row],[Totalmente en desacuerdo]:[En desacuerdo]])</f>
        <v>1</v>
      </c>
      <c r="Q106" s="81">
        <f>Tabla3291[[#This Row],[Neutro]]</f>
        <v>13</v>
      </c>
      <c r="R106" s="81">
        <f>SUM(Tabla3291[[#This Row],[De acuerdo]:[Totalmente de acuerdo]])</f>
        <v>6</v>
      </c>
      <c r="S106" s="81">
        <f t="shared" si="3"/>
        <v>20</v>
      </c>
    </row>
    <row r="107" spans="1:19" ht="24">
      <c r="A107" s="51"/>
      <c r="B107" s="52" t="s">
        <v>16</v>
      </c>
      <c r="C107" s="76" t="s">
        <v>87</v>
      </c>
      <c r="D107" s="13">
        <v>0</v>
      </c>
      <c r="E107" s="6">
        <v>0</v>
      </c>
      <c r="F107" s="14">
        <v>0</v>
      </c>
      <c r="G107" s="69">
        <v>2</v>
      </c>
      <c r="H107" s="14">
        <v>9</v>
      </c>
      <c r="I107" s="6">
        <v>0</v>
      </c>
      <c r="J107" s="6">
        <v>0</v>
      </c>
      <c r="K107" s="15">
        <v>11</v>
      </c>
      <c r="M107" s="51"/>
      <c r="N107" s="52" t="s">
        <v>16</v>
      </c>
      <c r="O107" s="76" t="s">
        <v>87</v>
      </c>
      <c r="P107" s="81">
        <f>SUM(Tabla3291[[#This Row],[Totalmente en desacuerdo]:[En desacuerdo]])</f>
        <v>0</v>
      </c>
      <c r="Q107" s="81">
        <f>Tabla3291[[#This Row],[Neutro]]</f>
        <v>2</v>
      </c>
      <c r="R107" s="81">
        <f>SUM(Tabla3291[[#This Row],[De acuerdo]:[Totalmente de acuerdo]])</f>
        <v>9</v>
      </c>
      <c r="S107" s="81">
        <f t="shared" si="3"/>
        <v>11</v>
      </c>
    </row>
    <row r="108" spans="1:19">
      <c r="A108" s="51"/>
      <c r="B108" s="52" t="s">
        <v>29</v>
      </c>
      <c r="C108" s="76" t="s">
        <v>89</v>
      </c>
      <c r="D108" s="13">
        <v>1</v>
      </c>
      <c r="E108" s="6">
        <v>0</v>
      </c>
      <c r="F108" s="14">
        <v>1</v>
      </c>
      <c r="G108" s="69">
        <v>2</v>
      </c>
      <c r="H108" s="14">
        <v>4</v>
      </c>
      <c r="I108" s="6">
        <v>1</v>
      </c>
      <c r="J108" s="6">
        <v>0</v>
      </c>
      <c r="K108" s="15">
        <v>9</v>
      </c>
      <c r="M108" s="51"/>
      <c r="N108" s="52" t="s">
        <v>29</v>
      </c>
      <c r="O108" s="76" t="s">
        <v>89</v>
      </c>
      <c r="P108" s="81">
        <f>SUM(Tabla3291[[#This Row],[Totalmente en desacuerdo]:[En desacuerdo]])</f>
        <v>2</v>
      </c>
      <c r="Q108" s="81">
        <f>Tabla3291[[#This Row],[Neutro]]</f>
        <v>2</v>
      </c>
      <c r="R108" s="81">
        <f>SUM(Tabla3291[[#This Row],[De acuerdo]:[Totalmente de acuerdo]])</f>
        <v>5</v>
      </c>
      <c r="S108" s="81">
        <f t="shared" si="3"/>
        <v>9</v>
      </c>
    </row>
    <row r="109" spans="1:19">
      <c r="A109" s="51"/>
      <c r="B109" s="52" t="s">
        <v>30</v>
      </c>
      <c r="C109" s="76" t="s">
        <v>89</v>
      </c>
      <c r="D109" s="13">
        <v>1</v>
      </c>
      <c r="E109" s="6">
        <v>0</v>
      </c>
      <c r="F109" s="14">
        <v>2</v>
      </c>
      <c r="G109" s="69">
        <v>2</v>
      </c>
      <c r="H109" s="14">
        <v>5</v>
      </c>
      <c r="I109" s="6">
        <v>0</v>
      </c>
      <c r="J109" s="6">
        <v>0</v>
      </c>
      <c r="K109" s="15">
        <v>10</v>
      </c>
      <c r="M109" s="51"/>
      <c r="N109" s="52" t="s">
        <v>30</v>
      </c>
      <c r="O109" s="76" t="s">
        <v>89</v>
      </c>
      <c r="P109" s="81">
        <f>SUM(Tabla3291[[#This Row],[Totalmente en desacuerdo]:[En desacuerdo]])</f>
        <v>3</v>
      </c>
      <c r="Q109" s="81">
        <f>Tabla3291[[#This Row],[Neutro]]</f>
        <v>2</v>
      </c>
      <c r="R109" s="81">
        <f>SUM(Tabla3291[[#This Row],[De acuerdo]:[Totalmente de acuerdo]])</f>
        <v>5</v>
      </c>
      <c r="S109" s="81">
        <f t="shared" si="3"/>
        <v>10</v>
      </c>
    </row>
    <row r="110" spans="1:19" ht="24">
      <c r="A110" s="51"/>
      <c r="B110" s="52" t="s">
        <v>31</v>
      </c>
      <c r="C110" s="76" t="s">
        <v>89</v>
      </c>
      <c r="D110" s="13">
        <v>0</v>
      </c>
      <c r="E110" s="6">
        <v>2</v>
      </c>
      <c r="F110" s="14">
        <v>14</v>
      </c>
      <c r="G110" s="69">
        <v>0</v>
      </c>
      <c r="H110" s="14">
        <v>11</v>
      </c>
      <c r="I110" s="6">
        <v>0</v>
      </c>
      <c r="J110" s="6">
        <v>0</v>
      </c>
      <c r="K110" s="15">
        <v>27</v>
      </c>
      <c r="M110" s="51"/>
      <c r="N110" s="52" t="s">
        <v>31</v>
      </c>
      <c r="O110" s="76" t="s">
        <v>89</v>
      </c>
      <c r="P110" s="81">
        <f>SUM(Tabla3291[[#This Row],[Totalmente en desacuerdo]:[En desacuerdo]])</f>
        <v>16</v>
      </c>
      <c r="Q110" s="81">
        <f>Tabla3291[[#This Row],[Neutro]]</f>
        <v>0</v>
      </c>
      <c r="R110" s="81">
        <f>SUM(Tabla3291[[#This Row],[De acuerdo]:[Totalmente de acuerdo]])</f>
        <v>11</v>
      </c>
      <c r="S110" s="81">
        <f t="shared" si="3"/>
        <v>27</v>
      </c>
    </row>
    <row r="111" spans="1:19">
      <c r="A111" s="51"/>
      <c r="B111" s="52" t="s">
        <v>32</v>
      </c>
      <c r="C111" s="76" t="s">
        <v>89</v>
      </c>
      <c r="D111" s="13">
        <v>4</v>
      </c>
      <c r="E111" s="6">
        <v>2</v>
      </c>
      <c r="F111" s="14">
        <v>2</v>
      </c>
      <c r="G111" s="69">
        <v>0</v>
      </c>
      <c r="H111" s="14">
        <v>0</v>
      </c>
      <c r="I111" s="6">
        <v>0</v>
      </c>
      <c r="J111" s="6">
        <v>1</v>
      </c>
      <c r="K111" s="15">
        <v>9</v>
      </c>
      <c r="M111" s="51"/>
      <c r="N111" s="52" t="s">
        <v>32</v>
      </c>
      <c r="O111" s="76" t="s">
        <v>89</v>
      </c>
      <c r="P111" s="81">
        <f>SUM(Tabla3291[[#This Row],[Totalmente en desacuerdo]:[En desacuerdo]])</f>
        <v>8</v>
      </c>
      <c r="Q111" s="81">
        <f>Tabla3291[[#This Row],[Neutro]]</f>
        <v>0</v>
      </c>
      <c r="R111" s="81">
        <f>SUM(Tabla3291[[#This Row],[De acuerdo]:[Totalmente de acuerdo]])</f>
        <v>1</v>
      </c>
      <c r="S111" s="81">
        <f t="shared" si="3"/>
        <v>9</v>
      </c>
    </row>
    <row r="112" spans="1:19">
      <c r="A112" s="16" t="s">
        <v>0</v>
      </c>
      <c r="B112" s="17"/>
      <c r="C112" s="17"/>
      <c r="D112" s="18">
        <v>21</v>
      </c>
      <c r="E112" s="19">
        <v>29</v>
      </c>
      <c r="F112" s="20">
        <v>88</v>
      </c>
      <c r="G112" s="70">
        <v>84</v>
      </c>
      <c r="H112" s="20">
        <v>100</v>
      </c>
      <c r="I112" s="19">
        <v>5</v>
      </c>
      <c r="J112" s="19">
        <v>4</v>
      </c>
      <c r="K112" s="21">
        <v>331</v>
      </c>
      <c r="M112" s="16" t="s">
        <v>0</v>
      </c>
      <c r="N112" s="17"/>
      <c r="O112" s="17"/>
      <c r="P112" s="81">
        <f>SUM(Tabla3291[[#This Row],[Totalmente en desacuerdo]:[En desacuerdo]])</f>
        <v>138</v>
      </c>
      <c r="Q112" s="81">
        <f>Tabla3291[[#This Row],[Neutro]]</f>
        <v>84</v>
      </c>
      <c r="R112" s="81">
        <f>SUM(Tabla3291[[#This Row],[De acuerdo]:[Totalmente de acuerdo]])</f>
        <v>109</v>
      </c>
      <c r="S112" s="81">
        <f t="shared" si="3"/>
        <v>331</v>
      </c>
    </row>
    <row r="113" spans="1:20">
      <c r="A113" s="4"/>
      <c r="B113" s="4"/>
      <c r="C113" s="4"/>
      <c r="D113" s="4"/>
      <c r="E113" s="4"/>
      <c r="F113" s="4"/>
      <c r="G113" s="29"/>
      <c r="H113" s="4"/>
      <c r="I113" s="4"/>
      <c r="J113" s="4"/>
      <c r="K113" s="4"/>
    </row>
    <row r="114" spans="1:20">
      <c r="A114" s="91" t="s">
        <v>71</v>
      </c>
      <c r="B114" s="92"/>
      <c r="C114" s="93"/>
      <c r="D114" s="92"/>
      <c r="E114" s="92"/>
      <c r="F114" s="92"/>
      <c r="G114" s="92"/>
      <c r="H114" s="92"/>
      <c r="I114" s="92"/>
      <c r="J114" s="92"/>
      <c r="K114" s="94"/>
    </row>
    <row r="115" spans="1:20">
      <c r="A115" s="7" t="s">
        <v>2</v>
      </c>
      <c r="B115" s="4"/>
      <c r="C115" s="4"/>
      <c r="D115" s="4"/>
      <c r="E115" s="4"/>
      <c r="F115" s="4"/>
      <c r="G115" s="29"/>
      <c r="H115" s="4"/>
      <c r="I115" s="4"/>
      <c r="J115" s="4"/>
      <c r="K115" s="4"/>
    </row>
    <row r="116" spans="1:20">
      <c r="A116" s="55"/>
      <c r="B116" s="56"/>
      <c r="C116" s="8"/>
      <c r="D116" s="98" t="s">
        <v>139</v>
      </c>
      <c r="E116" s="99"/>
      <c r="F116" s="100"/>
      <c r="G116" s="99"/>
      <c r="H116" s="100"/>
      <c r="I116" s="99"/>
      <c r="J116" s="99"/>
      <c r="K116" s="4"/>
      <c r="N116" s="104" t="s">
        <v>72</v>
      </c>
      <c r="O116" s="105"/>
      <c r="P116" s="106"/>
      <c r="Q116" s="105"/>
      <c r="R116" s="106"/>
      <c r="S116" s="105"/>
      <c r="T116" s="105"/>
    </row>
    <row r="117" spans="1:20" ht="36.75">
      <c r="A117" s="57" t="s">
        <v>91</v>
      </c>
      <c r="B117" s="58" t="s">
        <v>92</v>
      </c>
      <c r="C117" s="75" t="s">
        <v>85</v>
      </c>
      <c r="D117" s="3" t="s">
        <v>4</v>
      </c>
      <c r="E117" s="2" t="s">
        <v>5</v>
      </c>
      <c r="F117" s="1" t="s">
        <v>6</v>
      </c>
      <c r="G117" s="67" t="s">
        <v>7</v>
      </c>
      <c r="H117" s="1" t="s">
        <v>8</v>
      </c>
      <c r="I117" s="2" t="s">
        <v>9</v>
      </c>
      <c r="J117" s="2" t="s">
        <v>10</v>
      </c>
      <c r="K117" s="53" t="s">
        <v>0</v>
      </c>
      <c r="M117" s="57" t="s">
        <v>91</v>
      </c>
      <c r="N117" s="58" t="s">
        <v>92</v>
      </c>
      <c r="O117" s="75" t="s">
        <v>85</v>
      </c>
      <c r="P117" s="81" t="s">
        <v>97</v>
      </c>
      <c r="Q117" s="81" t="s">
        <v>98</v>
      </c>
      <c r="R117" s="81" t="s">
        <v>99</v>
      </c>
      <c r="S117" s="81" t="s">
        <v>0</v>
      </c>
    </row>
    <row r="118" spans="1:20" ht="24">
      <c r="A118" s="22" t="s">
        <v>11</v>
      </c>
      <c r="B118" s="9" t="s">
        <v>12</v>
      </c>
      <c r="C118" s="76" t="s">
        <v>88</v>
      </c>
      <c r="D118" s="10">
        <v>3</v>
      </c>
      <c r="E118" s="5">
        <v>4</v>
      </c>
      <c r="F118" s="11">
        <v>16</v>
      </c>
      <c r="G118" s="68">
        <v>3</v>
      </c>
      <c r="H118" s="11">
        <v>2</v>
      </c>
      <c r="I118" s="5">
        <v>0</v>
      </c>
      <c r="J118" s="5">
        <v>0</v>
      </c>
      <c r="K118" s="12">
        <v>28</v>
      </c>
      <c r="M118" s="54" t="s">
        <v>11</v>
      </c>
      <c r="N118" s="9" t="s">
        <v>12</v>
      </c>
      <c r="O118" s="76" t="s">
        <v>88</v>
      </c>
      <c r="P118" s="81">
        <f>SUM(Tabla3492[[#This Row],[Totalmente en desacuerdo]:[En desacuerdo]])</f>
        <v>23</v>
      </c>
      <c r="Q118" s="81">
        <f>Tabla3492[[#This Row],[Neutro]]</f>
        <v>3</v>
      </c>
      <c r="R118" s="81">
        <f>SUM(Tabla3492[[#This Row],[De acuerdo]:[Totalmente de acuerdo]])</f>
        <v>2</v>
      </c>
      <c r="S118" s="82">
        <f>SUM(P118:R118)</f>
        <v>28</v>
      </c>
    </row>
    <row r="119" spans="1:20">
      <c r="A119" s="23"/>
      <c r="B119" s="52" t="s">
        <v>13</v>
      </c>
      <c r="C119" s="76" t="s">
        <v>88</v>
      </c>
      <c r="D119" s="13">
        <v>4</v>
      </c>
      <c r="E119" s="6">
        <v>1</v>
      </c>
      <c r="F119" s="14">
        <v>3</v>
      </c>
      <c r="G119" s="69">
        <v>0</v>
      </c>
      <c r="H119" s="14">
        <v>0</v>
      </c>
      <c r="I119" s="6">
        <v>0</v>
      </c>
      <c r="J119" s="6">
        <v>0</v>
      </c>
      <c r="K119" s="15">
        <v>8</v>
      </c>
      <c r="M119" s="51"/>
      <c r="N119" s="52" t="s">
        <v>13</v>
      </c>
      <c r="O119" s="76" t="s">
        <v>88</v>
      </c>
      <c r="P119" s="81">
        <f>SUM(Tabla3492[[#This Row],[Totalmente en desacuerdo]:[En desacuerdo]])</f>
        <v>8</v>
      </c>
      <c r="Q119" s="81">
        <f>Tabla3492[[#This Row],[Neutro]]</f>
        <v>0</v>
      </c>
      <c r="R119" s="81">
        <f>SUM(Tabla3492[[#This Row],[De acuerdo]:[Totalmente de acuerdo]])</f>
        <v>0</v>
      </c>
      <c r="S119" s="82">
        <f t="shared" ref="S119:S140" si="4">SUM(P119:R119)</f>
        <v>8</v>
      </c>
    </row>
    <row r="120" spans="1:20">
      <c r="A120" s="23"/>
      <c r="B120" s="52" t="s">
        <v>14</v>
      </c>
      <c r="C120" s="76" t="s">
        <v>88</v>
      </c>
      <c r="D120" s="13">
        <v>2</v>
      </c>
      <c r="E120" s="6">
        <v>0</v>
      </c>
      <c r="F120" s="14">
        <v>9</v>
      </c>
      <c r="G120" s="69">
        <v>0</v>
      </c>
      <c r="H120" s="14">
        <v>0</v>
      </c>
      <c r="I120" s="6">
        <v>1</v>
      </c>
      <c r="J120" s="6">
        <v>1</v>
      </c>
      <c r="K120" s="15">
        <v>13</v>
      </c>
      <c r="M120" s="51"/>
      <c r="N120" s="52" t="s">
        <v>14</v>
      </c>
      <c r="O120" s="76" t="s">
        <v>88</v>
      </c>
      <c r="P120" s="81">
        <f>SUM(Tabla3492[[#This Row],[Totalmente en desacuerdo]:[En desacuerdo]])</f>
        <v>11</v>
      </c>
      <c r="Q120" s="81">
        <f>Tabla3492[[#This Row],[Neutro]]</f>
        <v>0</v>
      </c>
      <c r="R120" s="81">
        <f>SUM(Tabla3492[[#This Row],[De acuerdo]:[Totalmente de acuerdo]])</f>
        <v>2</v>
      </c>
      <c r="S120" s="82">
        <f t="shared" si="4"/>
        <v>13</v>
      </c>
    </row>
    <row r="121" spans="1:20">
      <c r="A121" s="23"/>
      <c r="B121" s="52" t="s">
        <v>15</v>
      </c>
      <c r="C121" s="76" t="s">
        <v>88</v>
      </c>
      <c r="D121" s="13">
        <v>2</v>
      </c>
      <c r="E121" s="6">
        <v>1</v>
      </c>
      <c r="F121" s="14">
        <v>0</v>
      </c>
      <c r="G121" s="69">
        <v>1</v>
      </c>
      <c r="H121" s="14">
        <v>1</v>
      </c>
      <c r="I121" s="6">
        <v>1</v>
      </c>
      <c r="J121" s="6">
        <v>0</v>
      </c>
      <c r="K121" s="15">
        <v>6</v>
      </c>
      <c r="M121" s="51"/>
      <c r="N121" s="52" t="s">
        <v>15</v>
      </c>
      <c r="O121" s="76" t="s">
        <v>88</v>
      </c>
      <c r="P121" s="81">
        <f>SUM(Tabla3492[[#This Row],[Totalmente en desacuerdo]:[En desacuerdo]])</f>
        <v>3</v>
      </c>
      <c r="Q121" s="81">
        <f>Tabla3492[[#This Row],[Neutro]]</f>
        <v>1</v>
      </c>
      <c r="R121" s="81">
        <f>SUM(Tabla3492[[#This Row],[De acuerdo]:[Totalmente de acuerdo]])</f>
        <v>2</v>
      </c>
      <c r="S121" s="82">
        <f t="shared" si="4"/>
        <v>6</v>
      </c>
    </row>
    <row r="122" spans="1:20">
      <c r="A122" s="23"/>
      <c r="B122" s="52" t="s">
        <v>16</v>
      </c>
      <c r="C122" s="76" t="s">
        <v>88</v>
      </c>
      <c r="D122" s="13">
        <v>0</v>
      </c>
      <c r="E122" s="6">
        <v>2</v>
      </c>
      <c r="F122" s="14">
        <v>4</v>
      </c>
      <c r="G122" s="69">
        <v>1</v>
      </c>
      <c r="H122" s="14">
        <v>3</v>
      </c>
      <c r="I122" s="6">
        <v>1</v>
      </c>
      <c r="J122" s="6">
        <v>0</v>
      </c>
      <c r="K122" s="15">
        <v>11</v>
      </c>
      <c r="M122" s="51"/>
      <c r="N122" s="52" t="s">
        <v>16</v>
      </c>
      <c r="O122" s="76" t="s">
        <v>88</v>
      </c>
      <c r="P122" s="81">
        <f>SUM(Tabla3492[[#This Row],[Totalmente en desacuerdo]:[En desacuerdo]])</f>
        <v>6</v>
      </c>
      <c r="Q122" s="81">
        <f>Tabla3492[[#This Row],[Neutro]]</f>
        <v>1</v>
      </c>
      <c r="R122" s="81">
        <f>SUM(Tabla3492[[#This Row],[De acuerdo]:[Totalmente de acuerdo]])</f>
        <v>4</v>
      </c>
      <c r="S122" s="82">
        <f t="shared" si="4"/>
        <v>11</v>
      </c>
    </row>
    <row r="123" spans="1:20">
      <c r="A123" s="23"/>
      <c r="B123" s="52" t="s">
        <v>17</v>
      </c>
      <c r="C123" s="76" t="s">
        <v>88</v>
      </c>
      <c r="D123" s="13">
        <v>1</v>
      </c>
      <c r="E123" s="6">
        <v>2</v>
      </c>
      <c r="F123" s="14">
        <v>3</v>
      </c>
      <c r="G123" s="69">
        <v>1</v>
      </c>
      <c r="H123" s="14">
        <v>2</v>
      </c>
      <c r="I123" s="6">
        <v>1</v>
      </c>
      <c r="J123" s="6">
        <v>0</v>
      </c>
      <c r="K123" s="15">
        <v>10</v>
      </c>
      <c r="M123" s="51"/>
      <c r="N123" s="52" t="s">
        <v>17</v>
      </c>
      <c r="O123" s="76" t="s">
        <v>88</v>
      </c>
      <c r="P123" s="81">
        <f>SUM(Tabla3492[[#This Row],[Totalmente en desacuerdo]:[En desacuerdo]])</f>
        <v>6</v>
      </c>
      <c r="Q123" s="81">
        <f>Tabla3492[[#This Row],[Neutro]]</f>
        <v>1</v>
      </c>
      <c r="R123" s="81">
        <f>SUM(Tabla3492[[#This Row],[De acuerdo]:[Totalmente de acuerdo]])</f>
        <v>3</v>
      </c>
      <c r="S123" s="82">
        <f t="shared" si="4"/>
        <v>10</v>
      </c>
    </row>
    <row r="124" spans="1:20">
      <c r="A124" s="23"/>
      <c r="B124" s="52" t="s">
        <v>18</v>
      </c>
      <c r="C124" s="76" t="s">
        <v>88</v>
      </c>
      <c r="D124" s="13">
        <v>3</v>
      </c>
      <c r="E124" s="6">
        <v>2</v>
      </c>
      <c r="F124" s="14">
        <v>5</v>
      </c>
      <c r="G124" s="69">
        <v>1</v>
      </c>
      <c r="H124" s="14">
        <v>1</v>
      </c>
      <c r="I124" s="6">
        <v>3</v>
      </c>
      <c r="J124" s="6">
        <v>0</v>
      </c>
      <c r="K124" s="15">
        <v>15</v>
      </c>
      <c r="M124" s="51"/>
      <c r="N124" s="52" t="s">
        <v>18</v>
      </c>
      <c r="O124" s="76" t="s">
        <v>88</v>
      </c>
      <c r="P124" s="81">
        <f>SUM(Tabla3492[[#This Row],[Totalmente en desacuerdo]:[En desacuerdo]])</f>
        <v>10</v>
      </c>
      <c r="Q124" s="81">
        <f>Tabla3492[[#This Row],[Neutro]]</f>
        <v>1</v>
      </c>
      <c r="R124" s="81">
        <f>SUM(Tabla3492[[#This Row],[De acuerdo]:[Totalmente de acuerdo]])</f>
        <v>4</v>
      </c>
      <c r="S124" s="82">
        <f t="shared" si="4"/>
        <v>15</v>
      </c>
    </row>
    <row r="125" spans="1:20">
      <c r="A125" s="23"/>
      <c r="B125" s="52" t="s">
        <v>19</v>
      </c>
      <c r="C125" s="76" t="s">
        <v>88</v>
      </c>
      <c r="D125" s="13">
        <v>1</v>
      </c>
      <c r="E125" s="6">
        <v>0</v>
      </c>
      <c r="F125" s="14">
        <v>5</v>
      </c>
      <c r="G125" s="69">
        <v>2</v>
      </c>
      <c r="H125" s="14">
        <v>1</v>
      </c>
      <c r="I125" s="6">
        <v>0</v>
      </c>
      <c r="J125" s="6">
        <v>0</v>
      </c>
      <c r="K125" s="15">
        <v>9</v>
      </c>
      <c r="M125" s="51"/>
      <c r="N125" s="52" t="s">
        <v>19</v>
      </c>
      <c r="O125" s="76" t="s">
        <v>88</v>
      </c>
      <c r="P125" s="81">
        <f>SUM(Tabla3492[[#This Row],[Totalmente en desacuerdo]:[En desacuerdo]])</f>
        <v>6</v>
      </c>
      <c r="Q125" s="81">
        <f>Tabla3492[[#This Row],[Neutro]]</f>
        <v>2</v>
      </c>
      <c r="R125" s="81">
        <f>SUM(Tabla3492[[#This Row],[De acuerdo]:[Totalmente de acuerdo]])</f>
        <v>1</v>
      </c>
      <c r="S125" s="82">
        <f t="shared" si="4"/>
        <v>9</v>
      </c>
    </row>
    <row r="126" spans="1:20">
      <c r="A126" s="23"/>
      <c r="B126" s="52" t="s">
        <v>20</v>
      </c>
      <c r="C126" s="76" t="s">
        <v>88</v>
      </c>
      <c r="D126" s="13">
        <v>1</v>
      </c>
      <c r="E126" s="6">
        <v>3</v>
      </c>
      <c r="F126" s="14">
        <v>4</v>
      </c>
      <c r="G126" s="69">
        <v>2</v>
      </c>
      <c r="H126" s="14">
        <v>3</v>
      </c>
      <c r="I126" s="6">
        <v>0</v>
      </c>
      <c r="J126" s="6">
        <v>0</v>
      </c>
      <c r="K126" s="15">
        <v>13</v>
      </c>
      <c r="M126" s="51"/>
      <c r="N126" s="52" t="s">
        <v>20</v>
      </c>
      <c r="O126" s="76" t="s">
        <v>88</v>
      </c>
      <c r="P126" s="81">
        <f>SUM(Tabla3492[[#This Row],[Totalmente en desacuerdo]:[En desacuerdo]])</f>
        <v>8</v>
      </c>
      <c r="Q126" s="81">
        <f>Tabla3492[[#This Row],[Neutro]]</f>
        <v>2</v>
      </c>
      <c r="R126" s="81">
        <f>SUM(Tabla3492[[#This Row],[De acuerdo]:[Totalmente de acuerdo]])</f>
        <v>3</v>
      </c>
      <c r="S126" s="82">
        <f t="shared" si="4"/>
        <v>13</v>
      </c>
    </row>
    <row r="127" spans="1:20">
      <c r="A127" s="23"/>
      <c r="B127" s="52" t="s">
        <v>21</v>
      </c>
      <c r="C127" s="77" t="s">
        <v>86</v>
      </c>
      <c r="D127" s="13">
        <v>4</v>
      </c>
      <c r="E127" s="6">
        <v>0</v>
      </c>
      <c r="F127" s="14">
        <v>5</v>
      </c>
      <c r="G127" s="69">
        <v>5</v>
      </c>
      <c r="H127" s="14">
        <v>3</v>
      </c>
      <c r="I127" s="6">
        <v>0</v>
      </c>
      <c r="J127" s="6">
        <v>0</v>
      </c>
      <c r="K127" s="15">
        <v>17</v>
      </c>
      <c r="M127" s="51"/>
      <c r="N127" s="52" t="s">
        <v>21</v>
      </c>
      <c r="O127" s="77" t="s">
        <v>86</v>
      </c>
      <c r="P127" s="81">
        <f>SUM(Tabla3492[[#This Row],[Totalmente en desacuerdo]:[En desacuerdo]])</f>
        <v>9</v>
      </c>
      <c r="Q127" s="81">
        <f>Tabla3492[[#This Row],[Neutro]]</f>
        <v>5</v>
      </c>
      <c r="R127" s="81">
        <f>SUM(Tabla3492[[#This Row],[De acuerdo]:[Totalmente de acuerdo]])</f>
        <v>3</v>
      </c>
      <c r="S127" s="82">
        <f t="shared" si="4"/>
        <v>17</v>
      </c>
    </row>
    <row r="128" spans="1:20">
      <c r="A128" s="23"/>
      <c r="B128" s="52" t="s">
        <v>22</v>
      </c>
      <c r="C128" s="77" t="s">
        <v>86</v>
      </c>
      <c r="D128" s="13">
        <v>2</v>
      </c>
      <c r="E128" s="6">
        <v>5</v>
      </c>
      <c r="F128" s="14">
        <v>1</v>
      </c>
      <c r="G128" s="69">
        <v>8</v>
      </c>
      <c r="H128" s="14">
        <v>7</v>
      </c>
      <c r="I128" s="6">
        <v>1</v>
      </c>
      <c r="J128" s="6">
        <v>0</v>
      </c>
      <c r="K128" s="15">
        <v>24</v>
      </c>
      <c r="M128" s="51"/>
      <c r="N128" s="52" t="s">
        <v>22</v>
      </c>
      <c r="O128" s="77" t="s">
        <v>86</v>
      </c>
      <c r="P128" s="81">
        <f>SUM(Tabla3492[[#This Row],[Totalmente en desacuerdo]:[En desacuerdo]])</f>
        <v>8</v>
      </c>
      <c r="Q128" s="81">
        <f>Tabla3492[[#This Row],[Neutro]]</f>
        <v>8</v>
      </c>
      <c r="R128" s="81">
        <f>SUM(Tabla3492[[#This Row],[De acuerdo]:[Totalmente de acuerdo]])</f>
        <v>8</v>
      </c>
      <c r="S128" s="82">
        <f t="shared" si="4"/>
        <v>24</v>
      </c>
    </row>
    <row r="129" spans="1:20">
      <c r="A129" s="23"/>
      <c r="B129" s="52" t="s">
        <v>23</v>
      </c>
      <c r="C129" s="77" t="s">
        <v>86</v>
      </c>
      <c r="D129" s="13">
        <v>0</v>
      </c>
      <c r="E129" s="6">
        <v>0</v>
      </c>
      <c r="F129" s="14">
        <v>3</v>
      </c>
      <c r="G129" s="69">
        <v>7</v>
      </c>
      <c r="H129" s="14">
        <v>11</v>
      </c>
      <c r="I129" s="6">
        <v>0</v>
      </c>
      <c r="J129" s="6">
        <v>0</v>
      </c>
      <c r="K129" s="15">
        <v>21</v>
      </c>
      <c r="M129" s="51"/>
      <c r="N129" s="52" t="s">
        <v>23</v>
      </c>
      <c r="O129" s="77" t="s">
        <v>86</v>
      </c>
      <c r="P129" s="81">
        <f>SUM(Tabla3492[[#This Row],[Totalmente en desacuerdo]:[En desacuerdo]])</f>
        <v>3</v>
      </c>
      <c r="Q129" s="81">
        <f>Tabla3492[[#This Row],[Neutro]]</f>
        <v>7</v>
      </c>
      <c r="R129" s="81">
        <f>SUM(Tabla3492[[#This Row],[De acuerdo]:[Totalmente de acuerdo]])</f>
        <v>11</v>
      </c>
      <c r="S129" s="82">
        <f t="shared" si="4"/>
        <v>21</v>
      </c>
    </row>
    <row r="130" spans="1:20">
      <c r="A130" s="23"/>
      <c r="B130" s="52" t="s">
        <v>24</v>
      </c>
      <c r="C130" s="77" t="s">
        <v>86</v>
      </c>
      <c r="D130" s="13">
        <v>0</v>
      </c>
      <c r="E130" s="6">
        <v>2</v>
      </c>
      <c r="F130" s="14">
        <v>2</v>
      </c>
      <c r="G130" s="69">
        <v>6</v>
      </c>
      <c r="H130" s="14">
        <v>7</v>
      </c>
      <c r="I130" s="6">
        <v>0</v>
      </c>
      <c r="J130" s="6">
        <v>0</v>
      </c>
      <c r="K130" s="15">
        <v>17</v>
      </c>
      <c r="M130" s="51"/>
      <c r="N130" s="52" t="s">
        <v>24</v>
      </c>
      <c r="O130" s="77" t="s">
        <v>86</v>
      </c>
      <c r="P130" s="81">
        <f>SUM(Tabla3492[[#This Row],[Totalmente en desacuerdo]:[En desacuerdo]])</f>
        <v>4</v>
      </c>
      <c r="Q130" s="81">
        <f>Tabla3492[[#This Row],[Neutro]]</f>
        <v>6</v>
      </c>
      <c r="R130" s="81">
        <f>SUM(Tabla3492[[#This Row],[De acuerdo]:[Totalmente de acuerdo]])</f>
        <v>7</v>
      </c>
      <c r="S130" s="82">
        <f t="shared" si="4"/>
        <v>17</v>
      </c>
    </row>
    <row r="131" spans="1:20" ht="24">
      <c r="A131" s="23"/>
      <c r="B131" s="52" t="s">
        <v>25</v>
      </c>
      <c r="C131" s="77" t="s">
        <v>86</v>
      </c>
      <c r="D131" s="13">
        <v>2</v>
      </c>
      <c r="E131" s="6">
        <v>1</v>
      </c>
      <c r="F131" s="14">
        <v>2</v>
      </c>
      <c r="G131" s="69">
        <v>6</v>
      </c>
      <c r="H131" s="14">
        <v>1</v>
      </c>
      <c r="I131" s="6">
        <v>0</v>
      </c>
      <c r="J131" s="6">
        <v>0</v>
      </c>
      <c r="K131" s="15">
        <v>12</v>
      </c>
      <c r="M131" s="51"/>
      <c r="N131" s="52" t="s">
        <v>25</v>
      </c>
      <c r="O131" s="77" t="s">
        <v>86</v>
      </c>
      <c r="P131" s="81">
        <f>SUM(Tabla3492[[#This Row],[Totalmente en desacuerdo]:[En desacuerdo]])</f>
        <v>5</v>
      </c>
      <c r="Q131" s="81">
        <f>Tabla3492[[#This Row],[Neutro]]</f>
        <v>6</v>
      </c>
      <c r="R131" s="81">
        <f>SUM(Tabla3492[[#This Row],[De acuerdo]:[Totalmente de acuerdo]])</f>
        <v>1</v>
      </c>
      <c r="S131" s="82">
        <f t="shared" si="4"/>
        <v>12</v>
      </c>
    </row>
    <row r="132" spans="1:20">
      <c r="A132" s="23"/>
      <c r="B132" s="52" t="s">
        <v>26</v>
      </c>
      <c r="C132" s="77" t="s">
        <v>86</v>
      </c>
      <c r="D132" s="13">
        <v>1</v>
      </c>
      <c r="E132" s="6">
        <v>1</v>
      </c>
      <c r="F132" s="14">
        <v>4</v>
      </c>
      <c r="G132" s="69">
        <v>9</v>
      </c>
      <c r="H132" s="14">
        <v>14</v>
      </c>
      <c r="I132" s="6">
        <v>0</v>
      </c>
      <c r="J132" s="6">
        <v>0</v>
      </c>
      <c r="K132" s="15">
        <v>29</v>
      </c>
      <c r="M132" s="51"/>
      <c r="N132" s="52" t="s">
        <v>26</v>
      </c>
      <c r="O132" s="77" t="s">
        <v>86</v>
      </c>
      <c r="P132" s="81">
        <f>SUM(Tabla3492[[#This Row],[Totalmente en desacuerdo]:[En desacuerdo]])</f>
        <v>6</v>
      </c>
      <c r="Q132" s="81">
        <f>Tabla3492[[#This Row],[Neutro]]</f>
        <v>9</v>
      </c>
      <c r="R132" s="81">
        <f>SUM(Tabla3492[[#This Row],[De acuerdo]:[Totalmente de acuerdo]])</f>
        <v>14</v>
      </c>
      <c r="S132" s="82">
        <f t="shared" si="4"/>
        <v>29</v>
      </c>
    </row>
    <row r="133" spans="1:20" ht="24">
      <c r="A133" s="23"/>
      <c r="B133" s="52" t="s">
        <v>27</v>
      </c>
      <c r="C133" s="76" t="s">
        <v>87</v>
      </c>
      <c r="D133" s="13">
        <v>0</v>
      </c>
      <c r="E133" s="6">
        <v>1</v>
      </c>
      <c r="F133" s="14">
        <v>1</v>
      </c>
      <c r="G133" s="69">
        <v>4</v>
      </c>
      <c r="H133" s="14">
        <v>5</v>
      </c>
      <c r="I133" s="6">
        <v>1</v>
      </c>
      <c r="J133" s="6">
        <v>0</v>
      </c>
      <c r="K133" s="15">
        <v>12</v>
      </c>
      <c r="M133" s="51"/>
      <c r="N133" s="52" t="s">
        <v>27</v>
      </c>
      <c r="O133" s="76" t="s">
        <v>87</v>
      </c>
      <c r="P133" s="81">
        <f>SUM(Tabla3492[[#This Row],[Totalmente en desacuerdo]:[En desacuerdo]])</f>
        <v>2</v>
      </c>
      <c r="Q133" s="81">
        <f>Tabla3492[[#This Row],[Neutro]]</f>
        <v>4</v>
      </c>
      <c r="R133" s="81">
        <f>SUM(Tabla3492[[#This Row],[De acuerdo]:[Totalmente de acuerdo]])</f>
        <v>6</v>
      </c>
      <c r="S133" s="82">
        <f t="shared" si="4"/>
        <v>12</v>
      </c>
    </row>
    <row r="134" spans="1:20" ht="24">
      <c r="A134" s="23"/>
      <c r="B134" s="52" t="s">
        <v>28</v>
      </c>
      <c r="C134" s="76" t="s">
        <v>87</v>
      </c>
      <c r="D134" s="13">
        <v>2</v>
      </c>
      <c r="E134" s="6">
        <v>0</v>
      </c>
      <c r="F134" s="14">
        <v>4</v>
      </c>
      <c r="G134" s="69">
        <v>5</v>
      </c>
      <c r="H134" s="14">
        <v>9</v>
      </c>
      <c r="I134" s="6">
        <v>0</v>
      </c>
      <c r="J134" s="6">
        <v>0</v>
      </c>
      <c r="K134" s="15">
        <v>20</v>
      </c>
      <c r="M134" s="51"/>
      <c r="N134" s="52" t="s">
        <v>28</v>
      </c>
      <c r="O134" s="76" t="s">
        <v>87</v>
      </c>
      <c r="P134" s="81">
        <f>SUM(Tabla3492[[#This Row],[Totalmente en desacuerdo]:[En desacuerdo]])</f>
        <v>6</v>
      </c>
      <c r="Q134" s="81">
        <f>Tabla3492[[#This Row],[Neutro]]</f>
        <v>5</v>
      </c>
      <c r="R134" s="81">
        <f>SUM(Tabla3492[[#This Row],[De acuerdo]:[Totalmente de acuerdo]])</f>
        <v>9</v>
      </c>
      <c r="S134" s="82">
        <f t="shared" si="4"/>
        <v>20</v>
      </c>
    </row>
    <row r="135" spans="1:20" ht="24">
      <c r="A135" s="23"/>
      <c r="B135" s="52" t="s">
        <v>16</v>
      </c>
      <c r="C135" s="76" t="s">
        <v>87</v>
      </c>
      <c r="D135" s="13">
        <v>0</v>
      </c>
      <c r="E135" s="6">
        <v>0</v>
      </c>
      <c r="F135" s="14">
        <v>4</v>
      </c>
      <c r="G135" s="69">
        <v>1</v>
      </c>
      <c r="H135" s="14">
        <v>6</v>
      </c>
      <c r="I135" s="6">
        <v>0</v>
      </c>
      <c r="J135" s="6">
        <v>0</v>
      </c>
      <c r="K135" s="15">
        <v>11</v>
      </c>
      <c r="M135" s="51"/>
      <c r="N135" s="52" t="s">
        <v>16</v>
      </c>
      <c r="O135" s="76" t="s">
        <v>87</v>
      </c>
      <c r="P135" s="81">
        <f>SUM(Tabla3492[[#This Row],[Totalmente en desacuerdo]:[En desacuerdo]])</f>
        <v>4</v>
      </c>
      <c r="Q135" s="81">
        <f>Tabla3492[[#This Row],[Neutro]]</f>
        <v>1</v>
      </c>
      <c r="R135" s="81">
        <f>SUM(Tabla3492[[#This Row],[De acuerdo]:[Totalmente de acuerdo]])</f>
        <v>6</v>
      </c>
      <c r="S135" s="82">
        <f t="shared" si="4"/>
        <v>11</v>
      </c>
    </row>
    <row r="136" spans="1:20">
      <c r="A136" s="23"/>
      <c r="B136" s="52" t="s">
        <v>29</v>
      </c>
      <c r="C136" s="76" t="s">
        <v>89</v>
      </c>
      <c r="D136" s="13">
        <v>5</v>
      </c>
      <c r="E136" s="6">
        <v>1</v>
      </c>
      <c r="F136" s="14">
        <v>3</v>
      </c>
      <c r="G136" s="69">
        <v>0</v>
      </c>
      <c r="H136" s="14">
        <v>0</v>
      </c>
      <c r="I136" s="6">
        <v>0</v>
      </c>
      <c r="J136" s="6">
        <v>0</v>
      </c>
      <c r="K136" s="15">
        <v>9</v>
      </c>
      <c r="M136" s="51"/>
      <c r="N136" s="52" t="s">
        <v>29</v>
      </c>
      <c r="O136" s="76" t="s">
        <v>89</v>
      </c>
      <c r="P136" s="81">
        <f>SUM(Tabla3492[[#This Row],[Totalmente en desacuerdo]:[En desacuerdo]])</f>
        <v>9</v>
      </c>
      <c r="Q136" s="81">
        <f>Tabla3492[[#This Row],[Neutro]]</f>
        <v>0</v>
      </c>
      <c r="R136" s="81">
        <f>SUM(Tabla3492[[#This Row],[De acuerdo]:[Totalmente de acuerdo]])</f>
        <v>0</v>
      </c>
      <c r="S136" s="82">
        <f t="shared" si="4"/>
        <v>9</v>
      </c>
    </row>
    <row r="137" spans="1:20">
      <c r="A137" s="23"/>
      <c r="B137" s="52" t="s">
        <v>30</v>
      </c>
      <c r="C137" s="76" t="s">
        <v>89</v>
      </c>
      <c r="D137" s="13">
        <v>4</v>
      </c>
      <c r="E137" s="6">
        <v>0</v>
      </c>
      <c r="F137" s="14">
        <v>5</v>
      </c>
      <c r="G137" s="69">
        <v>1</v>
      </c>
      <c r="H137" s="14">
        <v>0</v>
      </c>
      <c r="I137" s="6">
        <v>0</v>
      </c>
      <c r="J137" s="6">
        <v>0</v>
      </c>
      <c r="K137" s="15">
        <v>10</v>
      </c>
      <c r="M137" s="51"/>
      <c r="N137" s="52" t="s">
        <v>30</v>
      </c>
      <c r="O137" s="76" t="s">
        <v>89</v>
      </c>
      <c r="P137" s="81">
        <f>SUM(Tabla3492[[#This Row],[Totalmente en desacuerdo]:[En desacuerdo]])</f>
        <v>9</v>
      </c>
      <c r="Q137" s="81">
        <f>Tabla3492[[#This Row],[Neutro]]</f>
        <v>1</v>
      </c>
      <c r="R137" s="81">
        <f>SUM(Tabla3492[[#This Row],[De acuerdo]:[Totalmente de acuerdo]])</f>
        <v>0</v>
      </c>
      <c r="S137" s="82">
        <f t="shared" si="4"/>
        <v>10</v>
      </c>
    </row>
    <row r="138" spans="1:20" ht="24">
      <c r="A138" s="23"/>
      <c r="B138" s="52" t="s">
        <v>31</v>
      </c>
      <c r="C138" s="76" t="s">
        <v>89</v>
      </c>
      <c r="D138" s="13">
        <v>18</v>
      </c>
      <c r="E138" s="6">
        <v>3</v>
      </c>
      <c r="F138" s="14">
        <v>3</v>
      </c>
      <c r="G138" s="69">
        <v>3</v>
      </c>
      <c r="H138" s="14">
        <v>0</v>
      </c>
      <c r="I138" s="6">
        <v>0</v>
      </c>
      <c r="J138" s="6">
        <v>0</v>
      </c>
      <c r="K138" s="15">
        <v>27</v>
      </c>
      <c r="M138" s="51"/>
      <c r="N138" s="52" t="s">
        <v>31</v>
      </c>
      <c r="O138" s="76" t="s">
        <v>89</v>
      </c>
      <c r="P138" s="81">
        <f>SUM(Tabla3492[[#This Row],[Totalmente en desacuerdo]:[En desacuerdo]])</f>
        <v>24</v>
      </c>
      <c r="Q138" s="81">
        <f>Tabla3492[[#This Row],[Neutro]]</f>
        <v>3</v>
      </c>
      <c r="R138" s="81">
        <f>SUM(Tabla3492[[#This Row],[De acuerdo]:[Totalmente de acuerdo]])</f>
        <v>0</v>
      </c>
      <c r="S138" s="82">
        <f t="shared" si="4"/>
        <v>27</v>
      </c>
    </row>
    <row r="139" spans="1:20">
      <c r="A139" s="24"/>
      <c r="B139" s="52" t="s">
        <v>32</v>
      </c>
      <c r="C139" s="76" t="s">
        <v>89</v>
      </c>
      <c r="D139" s="13">
        <v>4</v>
      </c>
      <c r="E139" s="6">
        <v>2</v>
      </c>
      <c r="F139" s="14">
        <v>3</v>
      </c>
      <c r="G139" s="69">
        <v>0</v>
      </c>
      <c r="H139" s="14">
        <v>0</v>
      </c>
      <c r="I139" s="6">
        <v>0</v>
      </c>
      <c r="J139" s="6">
        <v>0</v>
      </c>
      <c r="K139" s="15">
        <v>9</v>
      </c>
      <c r="M139" s="51"/>
      <c r="N139" s="52" t="s">
        <v>32</v>
      </c>
      <c r="O139" s="76" t="s">
        <v>89</v>
      </c>
      <c r="P139" s="81">
        <f>SUM(Tabla3492[[#This Row],[Totalmente en desacuerdo]:[En desacuerdo]])</f>
        <v>9</v>
      </c>
      <c r="Q139" s="81">
        <f>Tabla3492[[#This Row],[Neutro]]</f>
        <v>0</v>
      </c>
      <c r="R139" s="81">
        <f>SUM(Tabla3492[[#This Row],[De acuerdo]:[Totalmente de acuerdo]])</f>
        <v>0</v>
      </c>
      <c r="S139" s="82">
        <f t="shared" si="4"/>
        <v>9</v>
      </c>
    </row>
    <row r="140" spans="1:20">
      <c r="A140" s="16" t="s">
        <v>0</v>
      </c>
      <c r="B140" s="17"/>
      <c r="C140" s="17"/>
      <c r="D140" s="18">
        <v>59</v>
      </c>
      <c r="E140" s="19">
        <v>31</v>
      </c>
      <c r="F140" s="20">
        <v>89</v>
      </c>
      <c r="G140" s="70">
        <v>66</v>
      </c>
      <c r="H140" s="20">
        <v>76</v>
      </c>
      <c r="I140" s="19">
        <v>9</v>
      </c>
      <c r="J140" s="19">
        <v>1</v>
      </c>
      <c r="K140" s="21">
        <v>331</v>
      </c>
      <c r="M140" s="16" t="s">
        <v>0</v>
      </c>
      <c r="N140" s="17"/>
      <c r="O140" s="17"/>
      <c r="P140" s="81">
        <f>SUM(Tabla3492[[#This Row],[Totalmente en desacuerdo]:[En desacuerdo]])</f>
        <v>179</v>
      </c>
      <c r="Q140" s="81">
        <f>Tabla3492[[#This Row],[Neutro]]</f>
        <v>66</v>
      </c>
      <c r="R140" s="81">
        <f>SUM(Tabla3492[[#This Row],[De acuerdo]:[Totalmente de acuerdo]])</f>
        <v>86</v>
      </c>
      <c r="S140" s="82">
        <f t="shared" si="4"/>
        <v>331</v>
      </c>
    </row>
    <row r="141" spans="1:20">
      <c r="A141" s="4"/>
      <c r="B141" s="4"/>
      <c r="C141" s="4"/>
      <c r="D141" s="4"/>
      <c r="E141" s="4"/>
      <c r="F141" s="4"/>
      <c r="G141" s="29"/>
      <c r="H141" s="4"/>
      <c r="I141" s="4"/>
      <c r="J141" s="4"/>
      <c r="K141" s="4"/>
    </row>
    <row r="142" spans="1:20">
      <c r="A142" s="110" t="s">
        <v>73</v>
      </c>
      <c r="B142" s="111"/>
      <c r="C142" s="111"/>
      <c r="D142" s="111"/>
      <c r="E142" s="111"/>
      <c r="F142" s="111"/>
      <c r="G142" s="111"/>
      <c r="H142" s="111"/>
      <c r="I142" s="111"/>
      <c r="J142" s="112"/>
      <c r="K142" s="45"/>
    </row>
    <row r="143" spans="1:20">
      <c r="A143" s="46" t="s">
        <v>2</v>
      </c>
      <c r="B143" s="4"/>
      <c r="C143" s="4"/>
      <c r="D143" s="4"/>
      <c r="E143" s="4"/>
      <c r="F143" s="4"/>
      <c r="G143" s="29"/>
      <c r="H143" s="4"/>
      <c r="I143" s="4"/>
      <c r="J143" s="4"/>
      <c r="K143" s="45"/>
    </row>
    <row r="144" spans="1:20" ht="15.75">
      <c r="A144" s="59"/>
      <c r="B144" s="60"/>
      <c r="C144" s="113" t="s">
        <v>140</v>
      </c>
      <c r="D144" s="114"/>
      <c r="E144" s="115"/>
      <c r="F144" s="114"/>
      <c r="G144" s="115"/>
      <c r="H144" s="114"/>
      <c r="I144" s="114"/>
      <c r="J144" s="4"/>
      <c r="K144" s="45"/>
      <c r="N144" s="107" t="s">
        <v>74</v>
      </c>
      <c r="O144" s="108"/>
      <c r="P144" s="109"/>
      <c r="Q144" s="108"/>
      <c r="R144" s="109"/>
      <c r="S144" s="108"/>
      <c r="T144" s="108"/>
    </row>
    <row r="145" spans="1:19" ht="36.75">
      <c r="A145" s="61" t="s">
        <v>91</v>
      </c>
      <c r="B145" s="62" t="s">
        <v>90</v>
      </c>
      <c r="C145" s="75" t="s">
        <v>85</v>
      </c>
      <c r="D145" s="25" t="s">
        <v>4</v>
      </c>
      <c r="E145" s="26" t="s">
        <v>5</v>
      </c>
      <c r="F145" s="27" t="s">
        <v>6</v>
      </c>
      <c r="G145" s="71" t="s">
        <v>7</v>
      </c>
      <c r="H145" s="27" t="s">
        <v>8</v>
      </c>
      <c r="I145" s="26" t="s">
        <v>9</v>
      </c>
      <c r="J145" s="26" t="s">
        <v>10</v>
      </c>
      <c r="K145" s="30" t="s">
        <v>0</v>
      </c>
      <c r="M145" s="57" t="s">
        <v>91</v>
      </c>
      <c r="N145" s="58" t="s">
        <v>92</v>
      </c>
      <c r="O145" s="75" t="s">
        <v>85</v>
      </c>
      <c r="P145" s="81" t="s">
        <v>97</v>
      </c>
      <c r="Q145" s="81" t="s">
        <v>98</v>
      </c>
      <c r="R145" s="81" t="s">
        <v>99</v>
      </c>
      <c r="S145" s="81" t="s">
        <v>0</v>
      </c>
    </row>
    <row r="146" spans="1:19" ht="24">
      <c r="A146" s="63" t="s">
        <v>11</v>
      </c>
      <c r="B146" s="31" t="s">
        <v>12</v>
      </c>
      <c r="C146" s="76" t="s">
        <v>88</v>
      </c>
      <c r="D146" s="32">
        <v>9</v>
      </c>
      <c r="E146" s="33">
        <v>6</v>
      </c>
      <c r="F146" s="34">
        <v>10</v>
      </c>
      <c r="G146" s="72">
        <v>1</v>
      </c>
      <c r="H146" s="34">
        <v>0</v>
      </c>
      <c r="I146" s="33">
        <v>2</v>
      </c>
      <c r="J146" s="33">
        <v>0</v>
      </c>
      <c r="K146" s="35">
        <v>28</v>
      </c>
      <c r="M146" s="54" t="s">
        <v>11</v>
      </c>
      <c r="N146" s="9" t="s">
        <v>12</v>
      </c>
      <c r="O146" s="76" t="s">
        <v>88</v>
      </c>
      <c r="P146" s="81">
        <f>SUM(Tabla3593[[#This Row],[Totalmente en desacuerdo]:[En desacuerdo]])</f>
        <v>25</v>
      </c>
      <c r="Q146" s="81">
        <f>Tabla3593[[#This Row],[Neutro]]</f>
        <v>1</v>
      </c>
      <c r="R146" s="81">
        <f>SUM(Tabla3593[[#This Row],[De acuerdo]:[Totalmente de acuerdo]])</f>
        <v>2</v>
      </c>
      <c r="S146" s="81">
        <f>SUM(P146:R146)</f>
        <v>28</v>
      </c>
    </row>
    <row r="147" spans="1:19">
      <c r="A147" s="64"/>
      <c r="B147" s="36" t="s">
        <v>13</v>
      </c>
      <c r="C147" s="76" t="s">
        <v>88</v>
      </c>
      <c r="D147" s="37">
        <v>3</v>
      </c>
      <c r="E147" s="38">
        <v>3</v>
      </c>
      <c r="F147" s="39">
        <v>1</v>
      </c>
      <c r="G147" s="73">
        <v>1</v>
      </c>
      <c r="H147" s="39">
        <v>0</v>
      </c>
      <c r="I147" s="38">
        <v>0</v>
      </c>
      <c r="J147" s="38">
        <v>0</v>
      </c>
      <c r="K147" s="40">
        <v>8</v>
      </c>
      <c r="M147" s="51"/>
      <c r="N147" s="52" t="s">
        <v>13</v>
      </c>
      <c r="O147" s="76" t="s">
        <v>88</v>
      </c>
      <c r="P147" s="81">
        <f>SUM(Tabla3593[[#This Row],[Totalmente en desacuerdo]:[En desacuerdo]])</f>
        <v>7</v>
      </c>
      <c r="Q147" s="81">
        <f>Tabla3593[[#This Row],[Neutro]]</f>
        <v>1</v>
      </c>
      <c r="R147" s="81">
        <f>SUM(Tabla3593[[#This Row],[De acuerdo]:[Totalmente de acuerdo]])</f>
        <v>0</v>
      </c>
      <c r="S147" s="81">
        <f t="shared" ref="S147:S168" si="5">SUM(P147:R147)</f>
        <v>8</v>
      </c>
    </row>
    <row r="148" spans="1:19">
      <c r="A148" s="64"/>
      <c r="B148" s="36" t="s">
        <v>14</v>
      </c>
      <c r="C148" s="76" t="s">
        <v>88</v>
      </c>
      <c r="D148" s="37">
        <v>6</v>
      </c>
      <c r="E148" s="38">
        <v>2</v>
      </c>
      <c r="F148" s="39">
        <v>1</v>
      </c>
      <c r="G148" s="73">
        <v>4</v>
      </c>
      <c r="H148" s="39">
        <v>0</v>
      </c>
      <c r="I148" s="38">
        <v>0</v>
      </c>
      <c r="J148" s="38">
        <v>0</v>
      </c>
      <c r="K148" s="40">
        <v>13</v>
      </c>
      <c r="M148" s="51"/>
      <c r="N148" s="52" t="s">
        <v>14</v>
      </c>
      <c r="O148" s="76" t="s">
        <v>88</v>
      </c>
      <c r="P148" s="81">
        <f>SUM(Tabla3593[[#This Row],[Totalmente en desacuerdo]:[En desacuerdo]])</f>
        <v>9</v>
      </c>
      <c r="Q148" s="81">
        <f>Tabla3593[[#This Row],[Neutro]]</f>
        <v>4</v>
      </c>
      <c r="R148" s="81">
        <f>SUM(Tabla3593[[#This Row],[De acuerdo]:[Totalmente de acuerdo]])</f>
        <v>0</v>
      </c>
      <c r="S148" s="81">
        <f t="shared" si="5"/>
        <v>13</v>
      </c>
    </row>
    <row r="149" spans="1:19">
      <c r="A149" s="64"/>
      <c r="B149" s="36" t="s">
        <v>15</v>
      </c>
      <c r="C149" s="76" t="s">
        <v>88</v>
      </c>
      <c r="D149" s="37">
        <v>3</v>
      </c>
      <c r="E149" s="38">
        <v>3</v>
      </c>
      <c r="F149" s="39">
        <v>0</v>
      </c>
      <c r="G149" s="73">
        <v>0</v>
      </c>
      <c r="H149" s="39">
        <v>0</v>
      </c>
      <c r="I149" s="38">
        <v>0</v>
      </c>
      <c r="J149" s="38">
        <v>0</v>
      </c>
      <c r="K149" s="40">
        <v>6</v>
      </c>
      <c r="M149" s="51"/>
      <c r="N149" s="52" t="s">
        <v>15</v>
      </c>
      <c r="O149" s="76" t="s">
        <v>88</v>
      </c>
      <c r="P149" s="81">
        <f>SUM(Tabla3593[[#This Row],[Totalmente en desacuerdo]:[En desacuerdo]])</f>
        <v>6</v>
      </c>
      <c r="Q149" s="81">
        <f>Tabla3593[[#This Row],[Neutro]]</f>
        <v>0</v>
      </c>
      <c r="R149" s="81">
        <f>SUM(Tabla3593[[#This Row],[De acuerdo]:[Totalmente de acuerdo]])</f>
        <v>0</v>
      </c>
      <c r="S149" s="81">
        <f t="shared" si="5"/>
        <v>6</v>
      </c>
    </row>
    <row r="150" spans="1:19">
      <c r="A150" s="64"/>
      <c r="B150" s="36" t="s">
        <v>16</v>
      </c>
      <c r="C150" s="76" t="s">
        <v>88</v>
      </c>
      <c r="D150" s="37">
        <v>4</v>
      </c>
      <c r="E150" s="38">
        <v>4</v>
      </c>
      <c r="F150" s="39">
        <v>2</v>
      </c>
      <c r="G150" s="73">
        <v>0</v>
      </c>
      <c r="H150" s="39">
        <v>0</v>
      </c>
      <c r="I150" s="38">
        <v>1</v>
      </c>
      <c r="J150" s="38">
        <v>0</v>
      </c>
      <c r="K150" s="40">
        <v>11</v>
      </c>
      <c r="M150" s="51"/>
      <c r="N150" s="52" t="s">
        <v>16</v>
      </c>
      <c r="O150" s="76" t="s">
        <v>88</v>
      </c>
      <c r="P150" s="81">
        <f>SUM(Tabla3593[[#This Row],[Totalmente en desacuerdo]:[En desacuerdo]])</f>
        <v>10</v>
      </c>
      <c r="Q150" s="81">
        <f>Tabla3593[[#This Row],[Neutro]]</f>
        <v>0</v>
      </c>
      <c r="R150" s="81">
        <f>SUM(Tabla3593[[#This Row],[De acuerdo]:[Totalmente de acuerdo]])</f>
        <v>1</v>
      </c>
      <c r="S150" s="81">
        <f t="shared" si="5"/>
        <v>11</v>
      </c>
    </row>
    <row r="151" spans="1:19">
      <c r="A151" s="64"/>
      <c r="B151" s="36" t="s">
        <v>17</v>
      </c>
      <c r="C151" s="76" t="s">
        <v>88</v>
      </c>
      <c r="D151" s="37">
        <v>6</v>
      </c>
      <c r="E151" s="38">
        <v>1</v>
      </c>
      <c r="F151" s="39">
        <v>2</v>
      </c>
      <c r="G151" s="73">
        <v>1</v>
      </c>
      <c r="H151" s="39">
        <v>0</v>
      </c>
      <c r="I151" s="38">
        <v>0</v>
      </c>
      <c r="J151" s="38">
        <v>0</v>
      </c>
      <c r="K151" s="40">
        <v>10</v>
      </c>
      <c r="M151" s="51"/>
      <c r="N151" s="52" t="s">
        <v>17</v>
      </c>
      <c r="O151" s="76" t="s">
        <v>88</v>
      </c>
      <c r="P151" s="81">
        <f>SUM(Tabla3593[[#This Row],[Totalmente en desacuerdo]:[En desacuerdo]])</f>
        <v>9</v>
      </c>
      <c r="Q151" s="81">
        <f>Tabla3593[[#This Row],[Neutro]]</f>
        <v>1</v>
      </c>
      <c r="R151" s="81">
        <f>SUM(Tabla3593[[#This Row],[De acuerdo]:[Totalmente de acuerdo]])</f>
        <v>0</v>
      </c>
      <c r="S151" s="81">
        <f t="shared" si="5"/>
        <v>10</v>
      </c>
    </row>
    <row r="152" spans="1:19">
      <c r="A152" s="64"/>
      <c r="B152" s="36" t="s">
        <v>18</v>
      </c>
      <c r="C152" s="76" t="s">
        <v>88</v>
      </c>
      <c r="D152" s="37">
        <v>8</v>
      </c>
      <c r="E152" s="38">
        <v>4</v>
      </c>
      <c r="F152" s="39">
        <v>3</v>
      </c>
      <c r="G152" s="73">
        <v>0</v>
      </c>
      <c r="H152" s="39">
        <v>0</v>
      </c>
      <c r="I152" s="38">
        <v>0</v>
      </c>
      <c r="J152" s="38">
        <v>0</v>
      </c>
      <c r="K152" s="40">
        <v>15</v>
      </c>
      <c r="M152" s="51"/>
      <c r="N152" s="52" t="s">
        <v>18</v>
      </c>
      <c r="O152" s="76" t="s">
        <v>88</v>
      </c>
      <c r="P152" s="81">
        <f>SUM(Tabla3593[[#This Row],[Totalmente en desacuerdo]:[En desacuerdo]])</f>
        <v>15</v>
      </c>
      <c r="Q152" s="81">
        <f>Tabla3593[[#This Row],[Neutro]]</f>
        <v>0</v>
      </c>
      <c r="R152" s="81">
        <f>SUM(Tabla3593[[#This Row],[De acuerdo]:[Totalmente de acuerdo]])</f>
        <v>0</v>
      </c>
      <c r="S152" s="81">
        <f t="shared" si="5"/>
        <v>15</v>
      </c>
    </row>
    <row r="153" spans="1:19">
      <c r="A153" s="64"/>
      <c r="B153" s="36" t="s">
        <v>19</v>
      </c>
      <c r="C153" s="76" t="s">
        <v>88</v>
      </c>
      <c r="D153" s="37">
        <v>5</v>
      </c>
      <c r="E153" s="38">
        <v>0</v>
      </c>
      <c r="F153" s="39">
        <v>3</v>
      </c>
      <c r="G153" s="73">
        <v>0</v>
      </c>
      <c r="H153" s="39">
        <v>1</v>
      </c>
      <c r="I153" s="38">
        <v>0</v>
      </c>
      <c r="J153" s="38">
        <v>0</v>
      </c>
      <c r="K153" s="40">
        <v>9</v>
      </c>
      <c r="M153" s="51"/>
      <c r="N153" s="52" t="s">
        <v>19</v>
      </c>
      <c r="O153" s="76" t="s">
        <v>88</v>
      </c>
      <c r="P153" s="81">
        <f>SUM(Tabla3593[[#This Row],[Totalmente en desacuerdo]:[En desacuerdo]])</f>
        <v>8</v>
      </c>
      <c r="Q153" s="81">
        <f>Tabla3593[[#This Row],[Neutro]]</f>
        <v>0</v>
      </c>
      <c r="R153" s="81">
        <f>SUM(Tabla3593[[#This Row],[De acuerdo]:[Totalmente de acuerdo]])</f>
        <v>1</v>
      </c>
      <c r="S153" s="81">
        <f t="shared" si="5"/>
        <v>9</v>
      </c>
    </row>
    <row r="154" spans="1:19">
      <c r="A154" s="64"/>
      <c r="B154" s="36" t="s">
        <v>20</v>
      </c>
      <c r="C154" s="76" t="s">
        <v>88</v>
      </c>
      <c r="D154" s="37">
        <v>1</v>
      </c>
      <c r="E154" s="38">
        <v>6</v>
      </c>
      <c r="F154" s="39">
        <v>2</v>
      </c>
      <c r="G154" s="73">
        <v>3</v>
      </c>
      <c r="H154" s="39">
        <v>0</v>
      </c>
      <c r="I154" s="38">
        <v>0</v>
      </c>
      <c r="J154" s="38">
        <v>1</v>
      </c>
      <c r="K154" s="40">
        <v>13</v>
      </c>
      <c r="M154" s="51"/>
      <c r="N154" s="52" t="s">
        <v>20</v>
      </c>
      <c r="O154" s="76" t="s">
        <v>88</v>
      </c>
      <c r="P154" s="81">
        <f>SUM(Tabla3593[[#This Row],[Totalmente en desacuerdo]:[En desacuerdo]])</f>
        <v>9</v>
      </c>
      <c r="Q154" s="81">
        <f>Tabla3593[[#This Row],[Neutro]]</f>
        <v>3</v>
      </c>
      <c r="R154" s="81">
        <f>SUM(Tabla3593[[#This Row],[De acuerdo]:[Totalmente de acuerdo]])</f>
        <v>1</v>
      </c>
      <c r="S154" s="81">
        <f t="shared" si="5"/>
        <v>13</v>
      </c>
    </row>
    <row r="155" spans="1:19">
      <c r="A155" s="64"/>
      <c r="B155" s="36" t="s">
        <v>21</v>
      </c>
      <c r="C155" s="77" t="s">
        <v>86</v>
      </c>
      <c r="D155" s="37">
        <v>8</v>
      </c>
      <c r="E155" s="38">
        <v>1</v>
      </c>
      <c r="F155" s="39">
        <v>1</v>
      </c>
      <c r="G155" s="73">
        <v>5</v>
      </c>
      <c r="H155" s="39">
        <v>2</v>
      </c>
      <c r="I155" s="38">
        <v>0</v>
      </c>
      <c r="J155" s="38">
        <v>0</v>
      </c>
      <c r="K155" s="40">
        <v>17</v>
      </c>
      <c r="M155" s="51"/>
      <c r="N155" s="52" t="s">
        <v>21</v>
      </c>
      <c r="O155" s="77" t="s">
        <v>86</v>
      </c>
      <c r="P155" s="81">
        <f>SUM(Tabla3593[[#This Row],[Totalmente en desacuerdo]:[En desacuerdo]])</f>
        <v>10</v>
      </c>
      <c r="Q155" s="81">
        <f>Tabla3593[[#This Row],[Neutro]]</f>
        <v>5</v>
      </c>
      <c r="R155" s="81">
        <f>SUM(Tabla3593[[#This Row],[De acuerdo]:[Totalmente de acuerdo]])</f>
        <v>2</v>
      </c>
      <c r="S155" s="81">
        <f t="shared" si="5"/>
        <v>17</v>
      </c>
    </row>
    <row r="156" spans="1:19">
      <c r="A156" s="64"/>
      <c r="B156" s="36" t="s">
        <v>22</v>
      </c>
      <c r="C156" s="77" t="s">
        <v>86</v>
      </c>
      <c r="D156" s="37">
        <v>1</v>
      </c>
      <c r="E156" s="38">
        <v>2</v>
      </c>
      <c r="F156" s="39">
        <v>5</v>
      </c>
      <c r="G156" s="73">
        <v>7</v>
      </c>
      <c r="H156" s="39">
        <v>9</v>
      </c>
      <c r="I156" s="38">
        <v>0</v>
      </c>
      <c r="J156" s="38">
        <v>0</v>
      </c>
      <c r="K156" s="40">
        <v>24</v>
      </c>
      <c r="M156" s="51"/>
      <c r="N156" s="52" t="s">
        <v>22</v>
      </c>
      <c r="O156" s="77" t="s">
        <v>86</v>
      </c>
      <c r="P156" s="81">
        <f>SUM(Tabla3593[[#This Row],[Totalmente en desacuerdo]:[En desacuerdo]])</f>
        <v>8</v>
      </c>
      <c r="Q156" s="81">
        <f>Tabla3593[[#This Row],[Neutro]]</f>
        <v>7</v>
      </c>
      <c r="R156" s="81">
        <f>SUM(Tabla3593[[#This Row],[De acuerdo]:[Totalmente de acuerdo]])</f>
        <v>9</v>
      </c>
      <c r="S156" s="81">
        <f t="shared" si="5"/>
        <v>24</v>
      </c>
    </row>
    <row r="157" spans="1:19">
      <c r="A157" s="64"/>
      <c r="B157" s="36" t="s">
        <v>23</v>
      </c>
      <c r="C157" s="77" t="s">
        <v>86</v>
      </c>
      <c r="D157" s="37">
        <v>1</v>
      </c>
      <c r="E157" s="38">
        <v>0</v>
      </c>
      <c r="F157" s="39">
        <v>1</v>
      </c>
      <c r="G157" s="73">
        <v>6</v>
      </c>
      <c r="H157" s="39">
        <v>13</v>
      </c>
      <c r="I157" s="38">
        <v>0</v>
      </c>
      <c r="J157" s="38">
        <v>0</v>
      </c>
      <c r="K157" s="40">
        <v>21</v>
      </c>
      <c r="M157" s="51"/>
      <c r="N157" s="52" t="s">
        <v>23</v>
      </c>
      <c r="O157" s="77" t="s">
        <v>86</v>
      </c>
      <c r="P157" s="81">
        <f>SUM(Tabla3593[[#This Row],[Totalmente en desacuerdo]:[En desacuerdo]])</f>
        <v>2</v>
      </c>
      <c r="Q157" s="81">
        <f>Tabla3593[[#This Row],[Neutro]]</f>
        <v>6</v>
      </c>
      <c r="R157" s="81">
        <f>SUM(Tabla3593[[#This Row],[De acuerdo]:[Totalmente de acuerdo]])</f>
        <v>13</v>
      </c>
      <c r="S157" s="81">
        <f t="shared" si="5"/>
        <v>21</v>
      </c>
    </row>
    <row r="158" spans="1:19">
      <c r="A158" s="64"/>
      <c r="B158" s="36" t="s">
        <v>24</v>
      </c>
      <c r="C158" s="77" t="s">
        <v>86</v>
      </c>
      <c r="D158" s="37">
        <v>2</v>
      </c>
      <c r="E158" s="38">
        <v>1</v>
      </c>
      <c r="F158" s="39">
        <v>1</v>
      </c>
      <c r="G158" s="73">
        <v>7</v>
      </c>
      <c r="H158" s="39">
        <v>6</v>
      </c>
      <c r="I158" s="38">
        <v>0</v>
      </c>
      <c r="J158" s="38">
        <v>0</v>
      </c>
      <c r="K158" s="40">
        <v>17</v>
      </c>
      <c r="M158" s="51"/>
      <c r="N158" s="52" t="s">
        <v>24</v>
      </c>
      <c r="O158" s="77" t="s">
        <v>86</v>
      </c>
      <c r="P158" s="81">
        <f>SUM(Tabla3593[[#This Row],[Totalmente en desacuerdo]:[En desacuerdo]])</f>
        <v>4</v>
      </c>
      <c r="Q158" s="81">
        <f>Tabla3593[[#This Row],[Neutro]]</f>
        <v>7</v>
      </c>
      <c r="R158" s="81">
        <f>SUM(Tabla3593[[#This Row],[De acuerdo]:[Totalmente de acuerdo]])</f>
        <v>6</v>
      </c>
      <c r="S158" s="81">
        <f t="shared" si="5"/>
        <v>17</v>
      </c>
    </row>
    <row r="159" spans="1:19" ht="24">
      <c r="A159" s="64"/>
      <c r="B159" s="36" t="s">
        <v>25</v>
      </c>
      <c r="C159" s="77" t="s">
        <v>86</v>
      </c>
      <c r="D159" s="37">
        <v>3</v>
      </c>
      <c r="E159" s="38">
        <v>0</v>
      </c>
      <c r="F159" s="39">
        <v>2</v>
      </c>
      <c r="G159" s="73">
        <v>6</v>
      </c>
      <c r="H159" s="39">
        <v>1</v>
      </c>
      <c r="I159" s="38">
        <v>0</v>
      </c>
      <c r="J159" s="38">
        <v>0</v>
      </c>
      <c r="K159" s="40">
        <v>12</v>
      </c>
      <c r="M159" s="51"/>
      <c r="N159" s="52" t="s">
        <v>25</v>
      </c>
      <c r="O159" s="77" t="s">
        <v>86</v>
      </c>
      <c r="P159" s="81">
        <f>SUM(Tabla3593[[#This Row],[Totalmente en desacuerdo]:[En desacuerdo]])</f>
        <v>5</v>
      </c>
      <c r="Q159" s="81">
        <f>Tabla3593[[#This Row],[Neutro]]</f>
        <v>6</v>
      </c>
      <c r="R159" s="81">
        <f>SUM(Tabla3593[[#This Row],[De acuerdo]:[Totalmente de acuerdo]])</f>
        <v>1</v>
      </c>
      <c r="S159" s="81">
        <f t="shared" si="5"/>
        <v>12</v>
      </c>
    </row>
    <row r="160" spans="1:19">
      <c r="A160" s="64"/>
      <c r="B160" s="36" t="s">
        <v>26</v>
      </c>
      <c r="C160" s="77" t="s">
        <v>86</v>
      </c>
      <c r="D160" s="37">
        <v>0</v>
      </c>
      <c r="E160" s="38">
        <v>3</v>
      </c>
      <c r="F160" s="39">
        <v>5</v>
      </c>
      <c r="G160" s="73">
        <v>7</v>
      </c>
      <c r="H160" s="39">
        <v>14</v>
      </c>
      <c r="I160" s="38">
        <v>0</v>
      </c>
      <c r="J160" s="38">
        <v>0</v>
      </c>
      <c r="K160" s="40">
        <v>29</v>
      </c>
      <c r="M160" s="51"/>
      <c r="N160" s="52" t="s">
        <v>26</v>
      </c>
      <c r="O160" s="77" t="s">
        <v>86</v>
      </c>
      <c r="P160" s="81">
        <f>SUM(Tabla3593[[#This Row],[Totalmente en desacuerdo]:[En desacuerdo]])</f>
        <v>8</v>
      </c>
      <c r="Q160" s="81">
        <f>Tabla3593[[#This Row],[Neutro]]</f>
        <v>7</v>
      </c>
      <c r="R160" s="81">
        <f>SUM(Tabla3593[[#This Row],[De acuerdo]:[Totalmente de acuerdo]])</f>
        <v>14</v>
      </c>
      <c r="S160" s="81">
        <f t="shared" si="5"/>
        <v>29</v>
      </c>
    </row>
    <row r="161" spans="1:19" ht="24">
      <c r="A161" s="64"/>
      <c r="B161" s="36" t="s">
        <v>27</v>
      </c>
      <c r="C161" s="76" t="s">
        <v>87</v>
      </c>
      <c r="D161" s="37">
        <v>0</v>
      </c>
      <c r="E161" s="38">
        <v>2</v>
      </c>
      <c r="F161" s="39">
        <v>1</v>
      </c>
      <c r="G161" s="73">
        <v>3</v>
      </c>
      <c r="H161" s="39">
        <v>4</v>
      </c>
      <c r="I161" s="38">
        <v>2</v>
      </c>
      <c r="J161" s="38">
        <v>0</v>
      </c>
      <c r="K161" s="40">
        <v>12</v>
      </c>
      <c r="M161" s="51"/>
      <c r="N161" s="52" t="s">
        <v>27</v>
      </c>
      <c r="O161" s="76" t="s">
        <v>87</v>
      </c>
      <c r="P161" s="81">
        <f>SUM(Tabla3593[[#This Row],[Totalmente en desacuerdo]:[En desacuerdo]])</f>
        <v>3</v>
      </c>
      <c r="Q161" s="81">
        <f>Tabla3593[[#This Row],[Neutro]]</f>
        <v>3</v>
      </c>
      <c r="R161" s="81">
        <f>SUM(Tabla3593[[#This Row],[De acuerdo]:[Totalmente de acuerdo]])</f>
        <v>6</v>
      </c>
      <c r="S161" s="81">
        <f t="shared" si="5"/>
        <v>12</v>
      </c>
    </row>
    <row r="162" spans="1:19" ht="24">
      <c r="A162" s="64"/>
      <c r="B162" s="36" t="s">
        <v>28</v>
      </c>
      <c r="C162" s="76" t="s">
        <v>87</v>
      </c>
      <c r="D162" s="37">
        <v>2</v>
      </c>
      <c r="E162" s="38">
        <v>1</v>
      </c>
      <c r="F162" s="39">
        <v>1</v>
      </c>
      <c r="G162" s="73">
        <v>8</v>
      </c>
      <c r="H162" s="39">
        <v>8</v>
      </c>
      <c r="I162" s="38">
        <v>0</v>
      </c>
      <c r="J162" s="38">
        <v>0</v>
      </c>
      <c r="K162" s="40">
        <v>20</v>
      </c>
      <c r="M162" s="51"/>
      <c r="N162" s="52" t="s">
        <v>28</v>
      </c>
      <c r="O162" s="76" t="s">
        <v>87</v>
      </c>
      <c r="P162" s="81">
        <f>SUM(Tabla3593[[#This Row],[Totalmente en desacuerdo]:[En desacuerdo]])</f>
        <v>4</v>
      </c>
      <c r="Q162" s="81">
        <f>Tabla3593[[#This Row],[Neutro]]</f>
        <v>8</v>
      </c>
      <c r="R162" s="81">
        <f>SUM(Tabla3593[[#This Row],[De acuerdo]:[Totalmente de acuerdo]])</f>
        <v>8</v>
      </c>
      <c r="S162" s="81">
        <f t="shared" si="5"/>
        <v>20</v>
      </c>
    </row>
    <row r="163" spans="1:19" ht="24">
      <c r="A163" s="64"/>
      <c r="B163" s="36" t="s">
        <v>16</v>
      </c>
      <c r="C163" s="76" t="s">
        <v>87</v>
      </c>
      <c r="D163" s="37">
        <v>0</v>
      </c>
      <c r="E163" s="38">
        <v>0</v>
      </c>
      <c r="F163" s="39">
        <v>1</v>
      </c>
      <c r="G163" s="73">
        <v>2</v>
      </c>
      <c r="H163" s="39">
        <v>8</v>
      </c>
      <c r="I163" s="38">
        <v>0</v>
      </c>
      <c r="J163" s="38">
        <v>0</v>
      </c>
      <c r="K163" s="40">
        <v>11</v>
      </c>
      <c r="M163" s="51"/>
      <c r="N163" s="52" t="s">
        <v>16</v>
      </c>
      <c r="O163" s="76" t="s">
        <v>87</v>
      </c>
      <c r="P163" s="81">
        <f>SUM(Tabla3593[[#This Row],[Totalmente en desacuerdo]:[En desacuerdo]])</f>
        <v>1</v>
      </c>
      <c r="Q163" s="81">
        <f>Tabla3593[[#This Row],[Neutro]]</f>
        <v>2</v>
      </c>
      <c r="R163" s="81">
        <f>SUM(Tabla3593[[#This Row],[De acuerdo]:[Totalmente de acuerdo]])</f>
        <v>8</v>
      </c>
      <c r="S163" s="81">
        <f t="shared" si="5"/>
        <v>11</v>
      </c>
    </row>
    <row r="164" spans="1:19">
      <c r="A164" s="64"/>
      <c r="B164" s="36" t="s">
        <v>29</v>
      </c>
      <c r="C164" s="76" t="s">
        <v>89</v>
      </c>
      <c r="D164" s="37">
        <v>5</v>
      </c>
      <c r="E164" s="38">
        <v>0</v>
      </c>
      <c r="F164" s="39">
        <v>2</v>
      </c>
      <c r="G164" s="73">
        <v>0</v>
      </c>
      <c r="H164" s="39">
        <v>2</v>
      </c>
      <c r="I164" s="38">
        <v>0</v>
      </c>
      <c r="J164" s="38">
        <v>0</v>
      </c>
      <c r="K164" s="40">
        <v>9</v>
      </c>
      <c r="M164" s="51"/>
      <c r="N164" s="52" t="s">
        <v>29</v>
      </c>
      <c r="O164" s="76" t="s">
        <v>89</v>
      </c>
      <c r="P164" s="81">
        <f>SUM(Tabla3593[[#This Row],[Totalmente en desacuerdo]:[En desacuerdo]])</f>
        <v>7</v>
      </c>
      <c r="Q164" s="81">
        <f>Tabla3593[[#This Row],[Neutro]]</f>
        <v>0</v>
      </c>
      <c r="R164" s="81">
        <f>SUM(Tabla3593[[#This Row],[De acuerdo]:[Totalmente de acuerdo]])</f>
        <v>2</v>
      </c>
      <c r="S164" s="81">
        <f t="shared" si="5"/>
        <v>9</v>
      </c>
    </row>
    <row r="165" spans="1:19">
      <c r="A165" s="64"/>
      <c r="B165" s="36" t="s">
        <v>30</v>
      </c>
      <c r="C165" s="76" t="s">
        <v>89</v>
      </c>
      <c r="D165" s="37">
        <v>3</v>
      </c>
      <c r="E165" s="38">
        <v>0</v>
      </c>
      <c r="F165" s="39">
        <v>5</v>
      </c>
      <c r="G165" s="73">
        <v>2</v>
      </c>
      <c r="H165" s="39">
        <v>0</v>
      </c>
      <c r="I165" s="38">
        <v>0</v>
      </c>
      <c r="J165" s="38">
        <v>0</v>
      </c>
      <c r="K165" s="40">
        <v>10</v>
      </c>
      <c r="M165" s="51"/>
      <c r="N165" s="52" t="s">
        <v>30</v>
      </c>
      <c r="O165" s="76" t="s">
        <v>89</v>
      </c>
      <c r="P165" s="81">
        <f>SUM(Tabla3593[[#This Row],[Totalmente en desacuerdo]:[En desacuerdo]])</f>
        <v>8</v>
      </c>
      <c r="Q165" s="81">
        <f>Tabla3593[[#This Row],[Neutro]]</f>
        <v>2</v>
      </c>
      <c r="R165" s="81">
        <f>SUM(Tabla3593[[#This Row],[De acuerdo]:[Totalmente de acuerdo]])</f>
        <v>0</v>
      </c>
      <c r="S165" s="81">
        <f t="shared" si="5"/>
        <v>10</v>
      </c>
    </row>
    <row r="166" spans="1:19" ht="24">
      <c r="A166" s="64"/>
      <c r="B166" s="36" t="s">
        <v>31</v>
      </c>
      <c r="C166" s="76" t="s">
        <v>89</v>
      </c>
      <c r="D166" s="37">
        <v>11</v>
      </c>
      <c r="E166" s="38">
        <v>8</v>
      </c>
      <c r="F166" s="39">
        <v>5</v>
      </c>
      <c r="G166" s="73">
        <v>3</v>
      </c>
      <c r="H166" s="39">
        <v>0</v>
      </c>
      <c r="I166" s="38">
        <v>0</v>
      </c>
      <c r="J166" s="38">
        <v>0</v>
      </c>
      <c r="K166" s="40">
        <v>27</v>
      </c>
      <c r="M166" s="51"/>
      <c r="N166" s="52" t="s">
        <v>31</v>
      </c>
      <c r="O166" s="76" t="s">
        <v>89</v>
      </c>
      <c r="P166" s="81">
        <f>SUM(Tabla3593[[#This Row],[Totalmente en desacuerdo]:[En desacuerdo]])</f>
        <v>24</v>
      </c>
      <c r="Q166" s="81">
        <f>Tabla3593[[#This Row],[Neutro]]</f>
        <v>3</v>
      </c>
      <c r="R166" s="81">
        <f>SUM(Tabla3593[[#This Row],[De acuerdo]:[Totalmente de acuerdo]])</f>
        <v>0</v>
      </c>
      <c r="S166" s="81">
        <f t="shared" si="5"/>
        <v>27</v>
      </c>
    </row>
    <row r="167" spans="1:19">
      <c r="A167" s="64"/>
      <c r="B167" s="36" t="s">
        <v>32</v>
      </c>
      <c r="C167" s="76" t="s">
        <v>89</v>
      </c>
      <c r="D167" s="37">
        <v>6</v>
      </c>
      <c r="E167" s="38">
        <v>1</v>
      </c>
      <c r="F167" s="39">
        <v>2</v>
      </c>
      <c r="G167" s="73">
        <v>0</v>
      </c>
      <c r="H167" s="39">
        <v>0</v>
      </c>
      <c r="I167" s="38">
        <v>0</v>
      </c>
      <c r="J167" s="38">
        <v>0</v>
      </c>
      <c r="K167" s="40">
        <v>9</v>
      </c>
      <c r="M167" s="51"/>
      <c r="N167" s="52" t="s">
        <v>32</v>
      </c>
      <c r="O167" s="76" t="s">
        <v>89</v>
      </c>
      <c r="P167" s="81">
        <f>SUM(Tabla3593[[#This Row],[Totalmente en desacuerdo]:[En desacuerdo]])</f>
        <v>9</v>
      </c>
      <c r="Q167" s="81">
        <f>Tabla3593[[#This Row],[Neutro]]</f>
        <v>0</v>
      </c>
      <c r="R167" s="81">
        <f>SUM(Tabla3593[[#This Row],[De acuerdo]:[Totalmente de acuerdo]])</f>
        <v>0</v>
      </c>
      <c r="S167" s="81">
        <f t="shared" si="5"/>
        <v>9</v>
      </c>
    </row>
    <row r="168" spans="1:19">
      <c r="A168" s="65" t="s">
        <v>0</v>
      </c>
      <c r="B168" s="66"/>
      <c r="C168" s="4"/>
      <c r="D168" s="41">
        <v>87</v>
      </c>
      <c r="E168" s="42">
        <v>48</v>
      </c>
      <c r="F168" s="43">
        <v>56</v>
      </c>
      <c r="G168" s="74">
        <v>66</v>
      </c>
      <c r="H168" s="43">
        <v>68</v>
      </c>
      <c r="I168" s="42">
        <v>5</v>
      </c>
      <c r="J168" s="42">
        <v>1</v>
      </c>
      <c r="K168" s="44">
        <v>331</v>
      </c>
      <c r="M168" s="16" t="s">
        <v>0</v>
      </c>
      <c r="N168" s="17"/>
      <c r="O168" s="17"/>
      <c r="P168" s="81">
        <f>SUM(Tabla3593[[#This Row],[Totalmente en desacuerdo]:[En desacuerdo]])</f>
        <v>191</v>
      </c>
      <c r="Q168" s="81">
        <f>Tabla3593[[#This Row],[Neutro]]</f>
        <v>66</v>
      </c>
      <c r="R168" s="81">
        <f>SUM(Tabla3593[[#This Row],[De acuerdo]:[Totalmente de acuerdo]])</f>
        <v>74</v>
      </c>
      <c r="S168" s="81">
        <f t="shared" si="5"/>
        <v>331</v>
      </c>
    </row>
    <row r="1601" spans="12:12">
      <c r="L1601" s="47"/>
    </row>
    <row r="1602" spans="12:12">
      <c r="L1602" s="47"/>
    </row>
    <row r="1603" spans="12:12">
      <c r="L1603" s="47"/>
    </row>
    <row r="1604" spans="12:12">
      <c r="L1604" s="47"/>
    </row>
    <row r="1605" spans="12:12">
      <c r="L1605" s="47"/>
    </row>
    <row r="1606" spans="12:12">
      <c r="L1606" s="47"/>
    </row>
    <row r="1607" spans="12:12">
      <c r="L1607" s="47"/>
    </row>
    <row r="1608" spans="12:12">
      <c r="L1608" s="47"/>
    </row>
    <row r="1609" spans="12:12">
      <c r="L1609" s="47"/>
    </row>
    <row r="1610" spans="12:12">
      <c r="L1610" s="47"/>
    </row>
    <row r="1611" spans="12:12">
      <c r="L1611" s="47"/>
    </row>
    <row r="1612" spans="12:12">
      <c r="L1612" s="47"/>
    </row>
    <row r="1613" spans="12:12">
      <c r="L1613" s="47"/>
    </row>
    <row r="1614" spans="12:12">
      <c r="L1614" s="47"/>
    </row>
    <row r="1615" spans="12:12">
      <c r="L1615" s="47"/>
    </row>
    <row r="1616" spans="12:12">
      <c r="L1616" s="47"/>
    </row>
    <row r="1617" spans="12:12">
      <c r="L1617" s="47"/>
    </row>
    <row r="1618" spans="12:12">
      <c r="L1618" s="47"/>
    </row>
    <row r="1619" spans="12:12">
      <c r="L1619" s="47"/>
    </row>
    <row r="1620" spans="12:12">
      <c r="L1620" s="47"/>
    </row>
    <row r="1621" spans="12:12">
      <c r="L1621" s="47"/>
    </row>
    <row r="1622" spans="12:12">
      <c r="L1622" s="47"/>
    </row>
    <row r="1623" spans="12:12">
      <c r="L1623" s="47"/>
    </row>
    <row r="1624" spans="12:12">
      <c r="L1624" s="47"/>
    </row>
    <row r="1625" spans="12:12">
      <c r="L1625" s="47"/>
    </row>
    <row r="1626" spans="12:12">
      <c r="L1626" s="47"/>
    </row>
    <row r="1627" spans="12:12">
      <c r="L1627" s="48"/>
    </row>
    <row r="2109" spans="12:12">
      <c r="L2109" s="49">
        <v>0</v>
      </c>
    </row>
    <row r="2110" spans="12:12">
      <c r="L2110" s="50">
        <f>SUM(D2110:F2110)</f>
        <v>0</v>
      </c>
    </row>
    <row r="2111" spans="12:12">
      <c r="L2111" s="49">
        <v>0</v>
      </c>
    </row>
    <row r="2112" spans="12:12">
      <c r="L2112" s="50">
        <f>SUM(D2112:F2112)</f>
        <v>0</v>
      </c>
    </row>
    <row r="2113" spans="12:12">
      <c r="L2113" s="49">
        <v>0</v>
      </c>
    </row>
    <row r="2114" spans="12:12">
      <c r="L2114" s="50">
        <f>SUM(D2114:F2114)</f>
        <v>0</v>
      </c>
    </row>
    <row r="2115" spans="12:12">
      <c r="L2115" s="49">
        <v>0</v>
      </c>
    </row>
    <row r="2116" spans="12:12">
      <c r="L2116" s="50">
        <f>SUM(D2116:F2116)</f>
        <v>0</v>
      </c>
    </row>
    <row r="2123" spans="12:12">
      <c r="L2123" s="49">
        <v>0</v>
      </c>
    </row>
    <row r="2124" spans="12:12">
      <c r="L2124" s="50">
        <f>SUM(D2124:F2124)</f>
        <v>0</v>
      </c>
    </row>
    <row r="2125" spans="12:12">
      <c r="L2125" s="49">
        <v>0</v>
      </c>
    </row>
    <row r="2126" spans="12:12">
      <c r="L2126" s="50">
        <f>SUM(D2126:F2126)</f>
        <v>0</v>
      </c>
    </row>
    <row r="2127" spans="12:12">
      <c r="L2127" s="49">
        <v>0</v>
      </c>
    </row>
    <row r="2128" spans="12:12">
      <c r="L2128" s="50">
        <f>SUM(D2128:F2128)</f>
        <v>0</v>
      </c>
    </row>
    <row r="2129" spans="12:12">
      <c r="L2129" s="49">
        <v>0</v>
      </c>
    </row>
    <row r="2130" spans="12:12">
      <c r="L2130" s="50">
        <f>SUM(D2130:F2130)</f>
        <v>0</v>
      </c>
    </row>
    <row r="2137" spans="12:12">
      <c r="L2137" s="49">
        <v>0</v>
      </c>
    </row>
    <row r="2138" spans="12:12">
      <c r="L2138" s="50">
        <f>SUM(D2138:F2138)</f>
        <v>0</v>
      </c>
    </row>
    <row r="2139" spans="12:12">
      <c r="L2139" s="49">
        <v>0</v>
      </c>
    </row>
    <row r="2140" spans="12:12">
      <c r="L2140" s="50">
        <f>SUM(D2140:F2140)</f>
        <v>0</v>
      </c>
    </row>
    <row r="2141" spans="12:12">
      <c r="L2141" s="49">
        <v>0</v>
      </c>
    </row>
    <row r="2142" spans="12:12">
      <c r="L2142" s="50">
        <f>SUM(D2142:F2142)</f>
        <v>0</v>
      </c>
    </row>
    <row r="2143" spans="12:12">
      <c r="L2143" s="49">
        <v>0</v>
      </c>
    </row>
    <row r="2144" spans="12:12">
      <c r="L2144" s="50">
        <f>SUM(D2144:F2144)</f>
        <v>0</v>
      </c>
    </row>
    <row r="2151" spans="12:12">
      <c r="L2151" s="49">
        <v>0</v>
      </c>
    </row>
    <row r="2152" spans="12:12">
      <c r="L2152" s="50">
        <f>SUM(D2152:F2152)</f>
        <v>0</v>
      </c>
    </row>
    <row r="2153" spans="12:12">
      <c r="L2153" s="49">
        <v>0</v>
      </c>
    </row>
    <row r="2154" spans="12:12">
      <c r="L2154" s="50">
        <f>SUM(D2154:F2154)</f>
        <v>0</v>
      </c>
    </row>
    <row r="2155" spans="12:12">
      <c r="L2155" s="49">
        <v>0</v>
      </c>
    </row>
    <row r="2156" spans="12:12">
      <c r="L2156" s="50">
        <f>SUM(D2156:F2156)</f>
        <v>0</v>
      </c>
    </row>
    <row r="2157" spans="12:12">
      <c r="L2157" s="49">
        <v>0</v>
      </c>
    </row>
    <row r="2158" spans="12:12">
      <c r="L2158" s="50">
        <f>SUM(D2158:F2158)</f>
        <v>0</v>
      </c>
    </row>
    <row r="2165" spans="12:12">
      <c r="L2165" s="49">
        <v>0</v>
      </c>
    </row>
    <row r="2166" spans="12:12">
      <c r="L2166" s="50">
        <f>SUM(D2166:F2166)</f>
        <v>0</v>
      </c>
    </row>
    <row r="2167" spans="12:12">
      <c r="L2167" s="49">
        <v>0</v>
      </c>
    </row>
    <row r="2168" spans="12:12">
      <c r="L2168" s="50">
        <f>SUM(D2168:F2168)</f>
        <v>0</v>
      </c>
    </row>
    <row r="2169" spans="12:12">
      <c r="L2169" s="49">
        <v>0</v>
      </c>
    </row>
    <row r="2170" spans="12:12">
      <c r="L2170" s="50">
        <f>SUM(D2170:F2170)</f>
        <v>0</v>
      </c>
    </row>
    <row r="2171" spans="12:12">
      <c r="L2171" s="49">
        <v>0</v>
      </c>
    </row>
    <row r="2172" spans="12:12">
      <c r="L2172" s="50">
        <f>SUM(D2172:F2172)</f>
        <v>0</v>
      </c>
    </row>
    <row r="2179" spans="12:12">
      <c r="L2179" s="49">
        <v>0</v>
      </c>
    </row>
    <row r="2180" spans="12:12">
      <c r="L2180" s="50">
        <f>SUM(D2180:F2180)</f>
        <v>0</v>
      </c>
    </row>
    <row r="2181" spans="12:12">
      <c r="L2181" s="49">
        <v>0</v>
      </c>
    </row>
    <row r="2182" spans="12:12">
      <c r="L2182" s="50">
        <f>SUM(D2182:F2182)</f>
        <v>0</v>
      </c>
    </row>
    <row r="2183" spans="12:12">
      <c r="L2183" s="49">
        <v>0</v>
      </c>
    </row>
    <row r="2184" spans="12:12">
      <c r="L2184" s="50">
        <f>SUM(D2184:F2184)</f>
        <v>0</v>
      </c>
    </row>
    <row r="2185" spans="12:12">
      <c r="L2185" s="49">
        <v>0</v>
      </c>
    </row>
    <row r="2186" spans="12:12">
      <c r="L2186" s="50">
        <f>SUM(D2186:F2186)</f>
        <v>0</v>
      </c>
    </row>
    <row r="2193" spans="12:12">
      <c r="L2193" s="49">
        <v>0</v>
      </c>
    </row>
    <row r="2194" spans="12:12">
      <c r="L2194" s="50">
        <f>SUM(D2194:F2194)</f>
        <v>0</v>
      </c>
    </row>
    <row r="2195" spans="12:12">
      <c r="L2195" s="49">
        <v>0</v>
      </c>
    </row>
    <row r="2196" spans="12:12">
      <c r="L2196" s="50">
        <f>SUM(D2196:F2196)</f>
        <v>0</v>
      </c>
    </row>
    <row r="2197" spans="12:12">
      <c r="L2197" s="49">
        <v>0</v>
      </c>
    </row>
    <row r="2198" spans="12:12">
      <c r="L2198" s="50">
        <f>SUM(D2198:F2198)</f>
        <v>0</v>
      </c>
    </row>
    <row r="2199" spans="12:12">
      <c r="L2199" s="49">
        <v>0</v>
      </c>
    </row>
    <row r="2200" spans="12:12">
      <c r="L2200" s="50">
        <f>SUM(D2200:F2200)</f>
        <v>0</v>
      </c>
    </row>
    <row r="2207" spans="12:12">
      <c r="L2207" s="49">
        <v>0</v>
      </c>
    </row>
    <row r="2208" spans="12:12">
      <c r="L2208" s="50">
        <f>SUM(D2208:F2208)</f>
        <v>0</v>
      </c>
    </row>
    <row r="2209" spans="12:12">
      <c r="L2209" s="49">
        <v>0</v>
      </c>
    </row>
    <row r="2210" spans="12:12">
      <c r="L2210" s="50">
        <f>SUM(D2210:F2210)</f>
        <v>0</v>
      </c>
    </row>
    <row r="2211" spans="12:12">
      <c r="L2211" s="49">
        <v>0</v>
      </c>
    </row>
    <row r="2212" spans="12:12">
      <c r="L2212" s="50">
        <f>SUM(D2212:F2212)</f>
        <v>0</v>
      </c>
    </row>
    <row r="2213" spans="12:12">
      <c r="L2213" s="49">
        <v>0</v>
      </c>
    </row>
    <row r="2214" spans="12:12">
      <c r="L2214" s="50">
        <f>SUM(D2214:F2214)</f>
        <v>0</v>
      </c>
    </row>
    <row r="2221" spans="12:12">
      <c r="L2221" s="49">
        <v>0</v>
      </c>
    </row>
    <row r="2222" spans="12:12">
      <c r="L2222" s="50">
        <f>SUM(D2222:F2222)</f>
        <v>0</v>
      </c>
    </row>
    <row r="2223" spans="12:12">
      <c r="L2223" s="49">
        <v>0</v>
      </c>
    </row>
    <row r="2224" spans="12:12">
      <c r="L2224" s="50">
        <f>SUM(D2224:F2224)</f>
        <v>0</v>
      </c>
    </row>
    <row r="2225" spans="12:12">
      <c r="L2225" s="49">
        <v>0</v>
      </c>
    </row>
    <row r="2226" spans="12:12">
      <c r="L2226" s="50">
        <f>SUM(D2226:F2226)</f>
        <v>0</v>
      </c>
    </row>
    <row r="2227" spans="12:12">
      <c r="L2227" s="49">
        <v>0</v>
      </c>
    </row>
    <row r="2228" spans="12:12">
      <c r="L2228" s="50">
        <f>SUM(D2228:F2228)</f>
        <v>0</v>
      </c>
    </row>
    <row r="2235" spans="12:12">
      <c r="L2235" s="49">
        <v>0</v>
      </c>
    </row>
    <row r="2236" spans="12:12">
      <c r="L2236" s="50">
        <f>SUM(D2236:F2236)</f>
        <v>0</v>
      </c>
    </row>
    <row r="2237" spans="12:12">
      <c r="L2237" s="49">
        <v>0</v>
      </c>
    </row>
    <row r="2238" spans="12:12">
      <c r="L2238" s="50">
        <f>SUM(D2238:F2238)</f>
        <v>0</v>
      </c>
    </row>
    <row r="2239" spans="12:12">
      <c r="L2239" s="49">
        <v>0</v>
      </c>
    </row>
    <row r="2240" spans="12:12">
      <c r="L2240" s="50">
        <f>SUM(D2240:F2240)</f>
        <v>0</v>
      </c>
    </row>
    <row r="2241" spans="12:12">
      <c r="L2241" s="49">
        <v>0</v>
      </c>
    </row>
    <row r="2242" spans="12:12">
      <c r="L2242" s="50">
        <f>SUM(D2242:F2242)</f>
        <v>0</v>
      </c>
    </row>
    <row r="2249" spans="12:12">
      <c r="L2249" s="49">
        <v>0</v>
      </c>
    </row>
    <row r="2250" spans="12:12">
      <c r="L2250" s="50">
        <f>SUM(D2250:F2250)</f>
        <v>0</v>
      </c>
    </row>
    <row r="2251" spans="12:12">
      <c r="L2251" s="49">
        <v>0</v>
      </c>
    </row>
    <row r="2252" spans="12:12">
      <c r="L2252" s="50">
        <f>SUM(D2252:F2252)</f>
        <v>0</v>
      </c>
    </row>
    <row r="2253" spans="12:12">
      <c r="L2253" s="49">
        <v>0</v>
      </c>
    </row>
    <row r="2254" spans="12:12">
      <c r="L2254" s="50">
        <f>SUM(D2254:F2254)</f>
        <v>0</v>
      </c>
    </row>
    <row r="2255" spans="12:12">
      <c r="L2255" s="49">
        <v>0</v>
      </c>
    </row>
    <row r="2256" spans="12:12">
      <c r="L2256" s="50">
        <f>SUM(D2256:F2256)</f>
        <v>0</v>
      </c>
    </row>
    <row r="2263" spans="12:12">
      <c r="L2263" s="49">
        <v>0</v>
      </c>
    </row>
    <row r="2264" spans="12:12">
      <c r="L2264" s="50">
        <f>SUM(D2264:F2264)</f>
        <v>0</v>
      </c>
    </row>
    <row r="2265" spans="12:12">
      <c r="L2265" s="49">
        <v>0</v>
      </c>
    </row>
    <row r="2266" spans="12:12">
      <c r="L2266" s="50">
        <f>SUM(D2266:F2266)</f>
        <v>0</v>
      </c>
    </row>
    <row r="2267" spans="12:12">
      <c r="L2267" s="49">
        <v>0</v>
      </c>
    </row>
    <row r="2268" spans="12:12">
      <c r="L2268" s="50">
        <f>SUM(D2268:F2268)</f>
        <v>0</v>
      </c>
    </row>
    <row r="2269" spans="12:12">
      <c r="L2269" s="49">
        <v>0</v>
      </c>
    </row>
    <row r="2270" spans="12:12">
      <c r="L2270" s="50">
        <f>SUM(D2270:F2270)</f>
        <v>0</v>
      </c>
    </row>
    <row r="2277" spans="12:12">
      <c r="L2277" s="49">
        <v>0</v>
      </c>
    </row>
    <row r="2278" spans="12:12">
      <c r="L2278" s="50">
        <f>SUM(D2278:F2278)</f>
        <v>0</v>
      </c>
    </row>
    <row r="2279" spans="12:12">
      <c r="L2279" s="49">
        <v>0</v>
      </c>
    </row>
    <row r="2280" spans="12:12">
      <c r="L2280" s="50">
        <f>SUM(D2280:F2280)</f>
        <v>0</v>
      </c>
    </row>
    <row r="2281" spans="12:12">
      <c r="L2281" s="49">
        <v>0</v>
      </c>
    </row>
    <row r="2282" spans="12:12">
      <c r="L2282" s="50">
        <f>SUM(D2282:F2282)</f>
        <v>0</v>
      </c>
    </row>
    <row r="2283" spans="12:12">
      <c r="L2283" s="49">
        <v>0</v>
      </c>
    </row>
    <row r="2284" spans="12:12">
      <c r="L2284" s="50">
        <f>SUM(D2284:F2284)</f>
        <v>0</v>
      </c>
    </row>
    <row r="2291" spans="12:12">
      <c r="L2291" s="49">
        <v>0</v>
      </c>
    </row>
    <row r="2292" spans="12:12">
      <c r="L2292" s="50">
        <f>SUM(D2292:F2292)</f>
        <v>0</v>
      </c>
    </row>
    <row r="2293" spans="12:12">
      <c r="L2293" s="49">
        <v>0</v>
      </c>
    </row>
    <row r="2294" spans="12:12">
      <c r="L2294" s="50">
        <f>SUM(D2294:F2294)</f>
        <v>0</v>
      </c>
    </row>
    <row r="2295" spans="12:12">
      <c r="L2295" s="49">
        <v>0</v>
      </c>
    </row>
    <row r="2296" spans="12:12">
      <c r="L2296" s="50">
        <f>SUM(D2296:F2296)</f>
        <v>0</v>
      </c>
    </row>
    <row r="2297" spans="12:12">
      <c r="L2297" s="49">
        <v>0</v>
      </c>
    </row>
    <row r="2298" spans="12:12">
      <c r="L2298" s="50">
        <f>SUM(D2298:F2298)</f>
        <v>0</v>
      </c>
    </row>
    <row r="2305" spans="12:12">
      <c r="L2305" s="49">
        <v>0</v>
      </c>
    </row>
    <row r="2306" spans="12:12">
      <c r="L2306" s="50">
        <f>SUM(D2306:F2306)</f>
        <v>0</v>
      </c>
    </row>
    <row r="2307" spans="12:12">
      <c r="L2307" s="49">
        <v>0</v>
      </c>
    </row>
    <row r="2308" spans="12:12">
      <c r="L2308" s="50">
        <f>SUM(D2308:F2308)</f>
        <v>0</v>
      </c>
    </row>
    <row r="2309" spans="12:12">
      <c r="L2309" s="49">
        <v>0</v>
      </c>
    </row>
    <row r="2310" spans="12:12">
      <c r="L2310" s="50">
        <f>SUM(D2310:F2310)</f>
        <v>0</v>
      </c>
    </row>
    <row r="2311" spans="12:12">
      <c r="L2311" s="49">
        <v>0</v>
      </c>
    </row>
    <row r="2312" spans="12:12">
      <c r="L2312" s="50">
        <f>SUM(D2312:F2312)</f>
        <v>0</v>
      </c>
    </row>
    <row r="2319" spans="12:12">
      <c r="L2319" s="49">
        <v>0</v>
      </c>
    </row>
    <row r="2320" spans="12:12">
      <c r="L2320" s="50">
        <f>SUM(D2320:F2320)</f>
        <v>0</v>
      </c>
    </row>
    <row r="2321" spans="12:12">
      <c r="L2321" s="49">
        <v>0</v>
      </c>
    </row>
    <row r="2322" spans="12:12">
      <c r="L2322" s="50">
        <f>SUM(D2322:F2322)</f>
        <v>0</v>
      </c>
    </row>
    <row r="2323" spans="12:12">
      <c r="L2323" s="49">
        <v>0</v>
      </c>
    </row>
    <row r="2324" spans="12:12">
      <c r="L2324" s="50">
        <f>SUM(D2324:F2324)</f>
        <v>0</v>
      </c>
    </row>
    <row r="2325" spans="12:12">
      <c r="L2325" s="49">
        <v>0</v>
      </c>
    </row>
    <row r="2326" spans="12:12">
      <c r="L2326" s="50">
        <f>SUM(D2326:F2326)</f>
        <v>0</v>
      </c>
    </row>
    <row r="2333" spans="12:12">
      <c r="L2333" s="49">
        <v>0</v>
      </c>
    </row>
    <row r="2334" spans="12:12">
      <c r="L2334" s="50">
        <f>SUM(D2334:F2334)</f>
        <v>0</v>
      </c>
    </row>
    <row r="2335" spans="12:12">
      <c r="L2335" s="49">
        <v>0</v>
      </c>
    </row>
    <row r="2336" spans="12:12">
      <c r="L2336" s="50">
        <f>SUM(D2336:F2336)</f>
        <v>0</v>
      </c>
    </row>
    <row r="2337" spans="12:12">
      <c r="L2337" s="49">
        <v>0</v>
      </c>
    </row>
    <row r="2338" spans="12:12">
      <c r="L2338" s="50">
        <f>SUM(D2338:F2338)</f>
        <v>0</v>
      </c>
    </row>
    <row r="2339" spans="12:12">
      <c r="L2339" s="49">
        <v>0</v>
      </c>
    </row>
    <row r="2340" spans="12:12">
      <c r="L2340" s="50">
        <f>SUM(D2340:F2340)</f>
        <v>0</v>
      </c>
    </row>
    <row r="2347" spans="12:12">
      <c r="L2347" s="49">
        <v>0</v>
      </c>
    </row>
    <row r="2348" spans="12:12">
      <c r="L2348" s="50">
        <f>SUM(D2348:F2348)</f>
        <v>0</v>
      </c>
    </row>
    <row r="2349" spans="12:12">
      <c r="L2349" s="49">
        <v>0</v>
      </c>
    </row>
    <row r="2350" spans="12:12">
      <c r="L2350" s="50">
        <f>SUM(D2350:F2350)</f>
        <v>0</v>
      </c>
    </row>
    <row r="2351" spans="12:12">
      <c r="L2351" s="49">
        <v>0</v>
      </c>
    </row>
    <row r="2352" spans="12:12">
      <c r="L2352" s="50">
        <f>SUM(D2352:F2352)</f>
        <v>0</v>
      </c>
    </row>
    <row r="2353" spans="12:12">
      <c r="L2353" s="49">
        <v>0</v>
      </c>
    </row>
    <row r="2354" spans="12:12">
      <c r="L2354" s="50">
        <f>SUM(D2354:F2354)</f>
        <v>0</v>
      </c>
    </row>
    <row r="2361" spans="12:12">
      <c r="L2361" s="49">
        <v>0</v>
      </c>
    </row>
    <row r="2362" spans="12:12">
      <c r="L2362" s="50">
        <f>SUM(D2362:F2362)</f>
        <v>0</v>
      </c>
    </row>
    <row r="2363" spans="12:12">
      <c r="L2363" s="49">
        <v>0</v>
      </c>
    </row>
    <row r="2364" spans="12:12">
      <c r="L2364" s="50">
        <f>SUM(D2364:F2364)</f>
        <v>0</v>
      </c>
    </row>
    <row r="2365" spans="12:12">
      <c r="L2365" s="49">
        <v>0</v>
      </c>
    </row>
    <row r="2366" spans="12:12">
      <c r="L2366" s="50">
        <f>SUM(D2366:F2366)</f>
        <v>0</v>
      </c>
    </row>
    <row r="2367" spans="12:12">
      <c r="L2367" s="49">
        <v>0</v>
      </c>
    </row>
    <row r="2368" spans="12:12">
      <c r="L2368" s="50">
        <f>SUM(D2368:F2368)</f>
        <v>0</v>
      </c>
    </row>
    <row r="2375" spans="12:12">
      <c r="L2375" s="49">
        <v>0</v>
      </c>
    </row>
    <row r="2376" spans="12:12">
      <c r="L2376" s="50">
        <f>SUM(D2376:F2376)</f>
        <v>0</v>
      </c>
    </row>
    <row r="2377" spans="12:12">
      <c r="L2377" s="49">
        <v>0</v>
      </c>
    </row>
    <row r="2378" spans="12:12">
      <c r="L2378" s="50">
        <f>SUM(D2378:F2378)</f>
        <v>0</v>
      </c>
    </row>
    <row r="2379" spans="12:12">
      <c r="L2379" s="49">
        <v>0</v>
      </c>
    </row>
    <row r="2380" spans="12:12">
      <c r="L2380" s="50">
        <f>SUM(D2380:F2380)</f>
        <v>0</v>
      </c>
    </row>
    <row r="2381" spans="12:12">
      <c r="L2381" s="49">
        <v>0</v>
      </c>
    </row>
    <row r="2382" spans="12:12">
      <c r="L2382" s="50">
        <f>SUM(D2382:F2382)</f>
        <v>0</v>
      </c>
    </row>
    <row r="2389" spans="12:12">
      <c r="L2389" s="49">
        <v>0</v>
      </c>
    </row>
    <row r="2390" spans="12:12">
      <c r="L2390" s="50">
        <f>SUM(D2390:F2390)</f>
        <v>0</v>
      </c>
    </row>
    <row r="2391" spans="12:12">
      <c r="L2391" s="49">
        <v>0</v>
      </c>
    </row>
    <row r="2392" spans="12:12">
      <c r="L2392" s="50">
        <f>SUM(D2392:F2392)</f>
        <v>0</v>
      </c>
    </row>
    <row r="2393" spans="12:12">
      <c r="L2393" s="49">
        <v>0</v>
      </c>
    </row>
    <row r="2394" spans="12:12">
      <c r="L2394" s="50">
        <f>SUM(D2394:F2394)</f>
        <v>0</v>
      </c>
    </row>
    <row r="2395" spans="12:12">
      <c r="L2395" s="49">
        <v>0</v>
      </c>
    </row>
    <row r="2396" spans="12:12">
      <c r="L2396" s="50">
        <f>SUM(D2396:F2396)</f>
        <v>0</v>
      </c>
    </row>
    <row r="2403" spans="12:12">
      <c r="L2403" s="49">
        <v>0</v>
      </c>
    </row>
    <row r="2404" spans="12:12">
      <c r="L2404" s="50">
        <f>SUM(D2404:F2404)</f>
        <v>0</v>
      </c>
    </row>
    <row r="2405" spans="12:12">
      <c r="L2405" s="49">
        <v>0</v>
      </c>
    </row>
    <row r="2406" spans="12:12">
      <c r="L2406" s="50">
        <f>SUM(D2406:F2406)</f>
        <v>0</v>
      </c>
    </row>
    <row r="2407" spans="12:12">
      <c r="L2407" s="49">
        <v>0</v>
      </c>
    </row>
    <row r="2408" spans="12:12">
      <c r="L2408" s="50">
        <f>SUM(D2408:F2408)</f>
        <v>0</v>
      </c>
    </row>
    <row r="2409" spans="12:12">
      <c r="L2409" s="49">
        <v>0</v>
      </c>
    </row>
    <row r="2410" spans="12:12">
      <c r="L2410" s="50">
        <f>SUM(D2410:F2410)</f>
        <v>0</v>
      </c>
    </row>
    <row r="2417" spans="12:12">
      <c r="L2417" s="49">
        <v>0</v>
      </c>
    </row>
    <row r="2418" spans="12:12">
      <c r="L2418" s="50">
        <f>SUM(D2418:F2418)</f>
        <v>0</v>
      </c>
    </row>
    <row r="2419" spans="12:12">
      <c r="L2419" s="49">
        <v>0</v>
      </c>
    </row>
    <row r="2420" spans="12:12">
      <c r="L2420" s="50">
        <f>SUM(D2420:F2420)</f>
        <v>0</v>
      </c>
    </row>
    <row r="2421" spans="12:12">
      <c r="L2421" s="49">
        <v>0</v>
      </c>
    </row>
    <row r="2422" spans="12:12">
      <c r="L2422" s="50">
        <f>SUM(D2422:F2422)</f>
        <v>0</v>
      </c>
    </row>
    <row r="2423" spans="12:12">
      <c r="L2423" s="49">
        <v>0</v>
      </c>
    </row>
    <row r="2424" spans="12:12">
      <c r="L2424" s="50">
        <f>SUM(D2424:F2424)</f>
        <v>0</v>
      </c>
    </row>
    <row r="2431" spans="12:12">
      <c r="L2431" s="49">
        <v>0</v>
      </c>
    </row>
    <row r="2432" spans="12:12">
      <c r="L2432" s="50">
        <f>SUM(D2432:F2432)</f>
        <v>0</v>
      </c>
    </row>
    <row r="2433" spans="12:12">
      <c r="L2433" s="49">
        <v>0</v>
      </c>
    </row>
    <row r="2434" spans="12:12">
      <c r="L2434" s="50">
        <f>SUM(D2434:F2434)</f>
        <v>0</v>
      </c>
    </row>
    <row r="2435" spans="12:12">
      <c r="L2435" s="49">
        <v>0</v>
      </c>
    </row>
    <row r="2436" spans="12:12">
      <c r="L2436" s="50">
        <f>SUM(D2436:F2436)</f>
        <v>0</v>
      </c>
    </row>
    <row r="2437" spans="12:12">
      <c r="L2437" s="49">
        <v>0</v>
      </c>
    </row>
    <row r="2438" spans="12:12">
      <c r="L2438" s="50">
        <f>SUM(D2438:F2438)</f>
        <v>0</v>
      </c>
    </row>
    <row r="2445" spans="12:12">
      <c r="L2445" s="49">
        <v>0</v>
      </c>
    </row>
    <row r="2446" spans="12:12">
      <c r="L2446" s="50">
        <f>SUM(D2446:F2446)</f>
        <v>0</v>
      </c>
    </row>
    <row r="2447" spans="12:12">
      <c r="L2447" s="49">
        <v>0</v>
      </c>
    </row>
    <row r="2448" spans="12:12">
      <c r="L2448" s="50">
        <f>SUM(D2448:F2448)</f>
        <v>0</v>
      </c>
    </row>
    <row r="2449" spans="12:12">
      <c r="L2449" s="49">
        <v>0</v>
      </c>
    </row>
    <row r="2450" spans="12:12">
      <c r="L2450" s="50">
        <f>SUM(D2450:F2450)</f>
        <v>0</v>
      </c>
    </row>
    <row r="2451" spans="12:12">
      <c r="L2451" s="49">
        <v>0</v>
      </c>
    </row>
    <row r="2452" spans="12:12">
      <c r="L2452" s="50">
        <f>SUM(D2452:F2452)</f>
        <v>0</v>
      </c>
    </row>
    <row r="2459" spans="12:12">
      <c r="L2459" s="49">
        <v>0</v>
      </c>
    </row>
    <row r="2460" spans="12:12">
      <c r="L2460" s="50">
        <f>SUM(D2460:F2460)</f>
        <v>0</v>
      </c>
    </row>
    <row r="2461" spans="12:12">
      <c r="L2461" s="49">
        <v>0</v>
      </c>
    </row>
    <row r="2462" spans="12:12">
      <c r="L2462" s="50">
        <f>SUM(D2462:F2462)</f>
        <v>0</v>
      </c>
    </row>
    <row r="2463" spans="12:12">
      <c r="L2463" s="49">
        <v>0</v>
      </c>
    </row>
    <row r="2464" spans="12:12">
      <c r="L2464" s="50">
        <f>SUM(D2464:F2464)</f>
        <v>0</v>
      </c>
    </row>
    <row r="2465" spans="12:12">
      <c r="L2465" s="49">
        <v>0</v>
      </c>
    </row>
    <row r="2466" spans="12:12">
      <c r="L2466" s="50">
        <f>SUM(D2466:F2466)</f>
        <v>0</v>
      </c>
    </row>
    <row r="2473" spans="12:12">
      <c r="L2473" s="49">
        <v>0</v>
      </c>
    </row>
    <row r="2474" spans="12:12">
      <c r="L2474" s="50">
        <f>SUM(D2474:F2474)</f>
        <v>0</v>
      </c>
    </row>
    <row r="2475" spans="12:12">
      <c r="L2475" s="49">
        <v>0</v>
      </c>
    </row>
    <row r="2476" spans="12:12">
      <c r="L2476" s="50">
        <f>SUM(D2476:F2476)</f>
        <v>0</v>
      </c>
    </row>
    <row r="2477" spans="12:12">
      <c r="L2477" s="49">
        <v>0</v>
      </c>
    </row>
    <row r="2478" spans="12:12">
      <c r="L2478" s="50">
        <f>SUM(D2478:F2478)</f>
        <v>0</v>
      </c>
    </row>
    <row r="2479" spans="12:12">
      <c r="L2479" s="49">
        <v>0</v>
      </c>
    </row>
    <row r="2480" spans="12:12">
      <c r="L2480" s="50">
        <f>SUM(D2480:F2480)</f>
        <v>0</v>
      </c>
    </row>
    <row r="2487" spans="12:12">
      <c r="L2487" s="49">
        <v>0</v>
      </c>
    </row>
    <row r="2488" spans="12:12">
      <c r="L2488" s="50">
        <f>SUM(D2488:F2488)</f>
        <v>0</v>
      </c>
    </row>
    <row r="2489" spans="12:12">
      <c r="L2489" s="49">
        <v>0</v>
      </c>
    </row>
    <row r="2490" spans="12:12">
      <c r="L2490" s="50">
        <f>SUM(D2490:F2490)</f>
        <v>0</v>
      </c>
    </row>
    <row r="2491" spans="12:12">
      <c r="L2491" s="49">
        <v>0</v>
      </c>
    </row>
    <row r="2492" spans="12:12">
      <c r="L2492" s="50">
        <f>SUM(D2492:F2492)</f>
        <v>0</v>
      </c>
    </row>
    <row r="2493" spans="12:12">
      <c r="L2493" s="49">
        <v>0</v>
      </c>
    </row>
    <row r="2494" spans="12:12">
      <c r="L2494" s="50">
        <f>SUM(D2494:F2494)</f>
        <v>0</v>
      </c>
    </row>
    <row r="2501" spans="12:12">
      <c r="L2501" s="49">
        <v>0</v>
      </c>
    </row>
    <row r="2502" spans="12:12">
      <c r="L2502" s="50">
        <f>SUM(D2502:F2502)</f>
        <v>0</v>
      </c>
    </row>
    <row r="2503" spans="12:12">
      <c r="L2503" s="49">
        <v>0</v>
      </c>
    </row>
    <row r="2504" spans="12:12">
      <c r="L2504" s="50">
        <f>SUM(D2504:F2504)</f>
        <v>0</v>
      </c>
    </row>
    <row r="2505" spans="12:12">
      <c r="L2505" s="49">
        <v>0</v>
      </c>
    </row>
    <row r="2506" spans="12:12">
      <c r="L2506" s="50">
        <f>SUM(D2506:F2506)</f>
        <v>0</v>
      </c>
    </row>
    <row r="2507" spans="12:12">
      <c r="L2507" s="49">
        <v>0</v>
      </c>
    </row>
    <row r="2508" spans="12:12">
      <c r="L2508" s="50">
        <f>SUM(D2508:F2508)</f>
        <v>0</v>
      </c>
    </row>
    <row r="2515" spans="12:12">
      <c r="L2515" s="49">
        <v>0</v>
      </c>
    </row>
    <row r="2516" spans="12:12">
      <c r="L2516" s="50">
        <f>SUM(D2516:F2516)</f>
        <v>0</v>
      </c>
    </row>
    <row r="2517" spans="12:12">
      <c r="L2517" s="49">
        <v>0</v>
      </c>
    </row>
    <row r="2518" spans="12:12">
      <c r="L2518" s="50">
        <f>SUM(D2518:F2518)</f>
        <v>0</v>
      </c>
    </row>
    <row r="2519" spans="12:12">
      <c r="L2519" s="49">
        <v>0</v>
      </c>
    </row>
    <row r="2520" spans="12:12">
      <c r="L2520" s="50">
        <f>SUM(D2520:F2520)</f>
        <v>0</v>
      </c>
    </row>
    <row r="2521" spans="12:12">
      <c r="L2521" s="49">
        <v>0</v>
      </c>
    </row>
    <row r="2522" spans="12:12">
      <c r="L2522" s="50">
        <f>SUM(D2522:F2522)</f>
        <v>0</v>
      </c>
    </row>
    <row r="2529" spans="12:12">
      <c r="L2529" s="49">
        <v>0</v>
      </c>
    </row>
    <row r="2530" spans="12:12">
      <c r="L2530" s="50">
        <f>SUM(D2530:F2530)</f>
        <v>0</v>
      </c>
    </row>
    <row r="2531" spans="12:12">
      <c r="L2531" s="49">
        <v>0</v>
      </c>
    </row>
    <row r="2532" spans="12:12">
      <c r="L2532" s="50">
        <f>SUM(D2532:F2532)</f>
        <v>0</v>
      </c>
    </row>
    <row r="2533" spans="12:12">
      <c r="L2533" s="49">
        <v>0</v>
      </c>
    </row>
    <row r="2534" spans="12:12">
      <c r="L2534" s="50">
        <f>SUM(D2534:F2534)</f>
        <v>0</v>
      </c>
    </row>
    <row r="2535" spans="12:12">
      <c r="L2535" s="49">
        <v>0</v>
      </c>
    </row>
    <row r="2536" spans="12:12">
      <c r="L2536" s="50">
        <f>SUM(D2536:F2536)</f>
        <v>0</v>
      </c>
    </row>
    <row r="2543" spans="12:12">
      <c r="L2543" s="49">
        <v>0</v>
      </c>
    </row>
    <row r="2544" spans="12:12">
      <c r="L2544" s="50">
        <f>SUM(D2544:F2544)</f>
        <v>0</v>
      </c>
    </row>
    <row r="2545" spans="12:12">
      <c r="L2545" s="49">
        <v>0</v>
      </c>
    </row>
    <row r="2546" spans="12:12">
      <c r="L2546" s="50">
        <f>SUM(D2546:F2546)</f>
        <v>0</v>
      </c>
    </row>
    <row r="2547" spans="12:12">
      <c r="L2547" s="49">
        <v>0</v>
      </c>
    </row>
    <row r="2548" spans="12:12">
      <c r="L2548" s="50">
        <f>SUM(D2548:F2548)</f>
        <v>0</v>
      </c>
    </row>
    <row r="2549" spans="12:12">
      <c r="L2549" s="49">
        <v>0</v>
      </c>
    </row>
    <row r="2550" spans="12:12">
      <c r="L2550" s="50">
        <f>SUM(D2550:F2550)</f>
        <v>0</v>
      </c>
    </row>
    <row r="2557" spans="12:12">
      <c r="L2557" s="49">
        <v>0</v>
      </c>
    </row>
    <row r="2558" spans="12:12">
      <c r="L2558" s="50">
        <f>SUM(D2558:F2558)</f>
        <v>0</v>
      </c>
    </row>
    <row r="2559" spans="12:12">
      <c r="L2559" s="49">
        <v>0</v>
      </c>
    </row>
    <row r="2560" spans="12:12">
      <c r="L2560" s="50">
        <f>SUM(D2560:F2560)</f>
        <v>0</v>
      </c>
    </row>
    <row r="2561" spans="12:12">
      <c r="L2561" s="49">
        <v>0</v>
      </c>
    </row>
    <row r="2562" spans="12:12">
      <c r="L2562" s="50">
        <f>SUM(D2562:F2562)</f>
        <v>0</v>
      </c>
    </row>
    <row r="2563" spans="12:12">
      <c r="L2563" s="49">
        <v>0</v>
      </c>
    </row>
    <row r="2564" spans="12:12">
      <c r="L2564" s="50">
        <f>SUM(D2564:F2564)</f>
        <v>0</v>
      </c>
    </row>
    <row r="2571" spans="12:12">
      <c r="L2571" s="49">
        <v>0</v>
      </c>
    </row>
    <row r="2572" spans="12:12">
      <c r="L2572" s="50">
        <f>SUM(D2572:F2572)</f>
        <v>0</v>
      </c>
    </row>
    <row r="2573" spans="12:12">
      <c r="L2573" s="49">
        <v>0</v>
      </c>
    </row>
    <row r="2574" spans="12:12">
      <c r="L2574" s="50">
        <f>SUM(D2574:F2574)</f>
        <v>0</v>
      </c>
    </row>
    <row r="2575" spans="12:12">
      <c r="L2575" s="49">
        <v>0</v>
      </c>
    </row>
    <row r="2576" spans="12:12">
      <c r="L2576" s="50">
        <f>SUM(D2576:F2576)</f>
        <v>0</v>
      </c>
    </row>
    <row r="2577" spans="12:12">
      <c r="L2577" s="49">
        <v>0</v>
      </c>
    </row>
    <row r="2578" spans="12:12">
      <c r="L2578" s="50">
        <f>SUM(D2578:F2578)</f>
        <v>0</v>
      </c>
    </row>
    <row r="2585" spans="12:12">
      <c r="L2585" s="49">
        <v>0</v>
      </c>
    </row>
    <row r="2586" spans="12:12">
      <c r="L2586" s="50">
        <f>SUM(D2586:F2586)</f>
        <v>0</v>
      </c>
    </row>
    <row r="2587" spans="12:12">
      <c r="L2587" s="49">
        <v>0</v>
      </c>
    </row>
    <row r="2588" spans="12:12">
      <c r="L2588" s="50">
        <f>SUM(D2588:F2588)</f>
        <v>0</v>
      </c>
    </row>
    <row r="2589" spans="12:12">
      <c r="L2589" s="49">
        <v>0</v>
      </c>
    </row>
    <row r="2590" spans="12:12">
      <c r="L2590" s="50">
        <f>SUM(D2590:F2590)</f>
        <v>0</v>
      </c>
    </row>
    <row r="2591" spans="12:12">
      <c r="L2591" s="49">
        <v>0</v>
      </c>
    </row>
    <row r="2592" spans="12:12">
      <c r="L2592" s="50">
        <f>SUM(D2592:F2592)</f>
        <v>0</v>
      </c>
    </row>
    <row r="2599" spans="12:12">
      <c r="L2599" s="49">
        <v>0</v>
      </c>
    </row>
    <row r="2600" spans="12:12">
      <c r="L2600" s="50">
        <f>SUM(D2600:F2600)</f>
        <v>0</v>
      </c>
    </row>
    <row r="2601" spans="12:12">
      <c r="L2601" s="49">
        <v>0</v>
      </c>
    </row>
    <row r="2602" spans="12:12">
      <c r="L2602" s="50">
        <f>SUM(D2602:F2602)</f>
        <v>0</v>
      </c>
    </row>
    <row r="2603" spans="12:12">
      <c r="L2603" s="49">
        <v>0</v>
      </c>
    </row>
    <row r="2604" spans="12:12">
      <c r="L2604" s="50">
        <f>SUM(D2604:F2604)</f>
        <v>0</v>
      </c>
    </row>
    <row r="2605" spans="12:12">
      <c r="L2605" s="49">
        <v>0</v>
      </c>
    </row>
    <row r="2606" spans="12:12">
      <c r="L2606" s="50">
        <f>SUM(D2606:F2606)</f>
        <v>0</v>
      </c>
    </row>
    <row r="2613" spans="12:12">
      <c r="L2613" s="49">
        <v>0</v>
      </c>
    </row>
    <row r="2614" spans="12:12">
      <c r="L2614" s="50">
        <f>SUM(D2614:F2614)</f>
        <v>0</v>
      </c>
    </row>
    <row r="2615" spans="12:12">
      <c r="L2615" s="49">
        <v>0</v>
      </c>
    </row>
    <row r="2616" spans="12:12">
      <c r="L2616" s="50">
        <f>SUM(D2616:F2616)</f>
        <v>0</v>
      </c>
    </row>
    <row r="2617" spans="12:12">
      <c r="L2617" s="49">
        <v>0</v>
      </c>
    </row>
    <row r="2618" spans="12:12">
      <c r="L2618" s="50">
        <f>SUM(D2618:F2618)</f>
        <v>0</v>
      </c>
    </row>
    <row r="2619" spans="12:12">
      <c r="L2619" s="49">
        <v>0</v>
      </c>
    </row>
    <row r="2620" spans="12:12">
      <c r="L2620" s="50">
        <f>SUM(D2620:F2620)</f>
        <v>0</v>
      </c>
    </row>
    <row r="2627" spans="12:12">
      <c r="L2627" s="49">
        <v>0</v>
      </c>
    </row>
    <row r="2628" spans="12:12">
      <c r="L2628" s="50">
        <f>SUM(D2628:F2628)</f>
        <v>0</v>
      </c>
    </row>
    <row r="2629" spans="12:12">
      <c r="L2629" s="49">
        <v>0</v>
      </c>
    </row>
    <row r="2630" spans="12:12">
      <c r="L2630" s="50">
        <f>SUM(D2630:F2630)</f>
        <v>0</v>
      </c>
    </row>
    <row r="2631" spans="12:12">
      <c r="L2631" s="49">
        <v>0</v>
      </c>
    </row>
    <row r="2632" spans="12:12">
      <c r="L2632" s="50">
        <f>SUM(D2632:F2632)</f>
        <v>0</v>
      </c>
    </row>
    <row r="2633" spans="12:12">
      <c r="L2633" s="49">
        <v>0</v>
      </c>
    </row>
    <row r="2634" spans="12:12">
      <c r="L2634" s="50">
        <f>SUM(D2634:F2634)</f>
        <v>0</v>
      </c>
    </row>
    <row r="2641" spans="12:12">
      <c r="L2641" s="49">
        <v>0</v>
      </c>
    </row>
    <row r="2642" spans="12:12">
      <c r="L2642" s="50">
        <f>SUM(D2642:F2642)</f>
        <v>0</v>
      </c>
    </row>
    <row r="2643" spans="12:12">
      <c r="L2643" s="49">
        <v>0</v>
      </c>
    </row>
    <row r="2644" spans="12:12">
      <c r="L2644" s="50">
        <f>SUM(D2644:F2644)</f>
        <v>0</v>
      </c>
    </row>
    <row r="2645" spans="12:12">
      <c r="L2645" s="49">
        <v>0</v>
      </c>
    </row>
    <row r="2646" spans="12:12">
      <c r="L2646" s="50">
        <f>SUM(D2646:F2646)</f>
        <v>0</v>
      </c>
    </row>
    <row r="2647" spans="12:12">
      <c r="L2647" s="49">
        <v>0</v>
      </c>
    </row>
    <row r="2648" spans="12:12">
      <c r="L2648" s="50">
        <f>SUM(D2648:F2648)</f>
        <v>0</v>
      </c>
    </row>
    <row r="2655" spans="12:12">
      <c r="L2655" s="49">
        <v>0</v>
      </c>
    </row>
    <row r="2656" spans="12:12">
      <c r="L2656" s="50">
        <f>SUM(D2656:F2656)</f>
        <v>0</v>
      </c>
    </row>
    <row r="2657" spans="12:12">
      <c r="L2657" s="49">
        <v>0</v>
      </c>
    </row>
    <row r="2658" spans="12:12">
      <c r="L2658" s="50">
        <f>SUM(D2658:F2658)</f>
        <v>0</v>
      </c>
    </row>
    <row r="2659" spans="12:12">
      <c r="L2659" s="49">
        <v>0</v>
      </c>
    </row>
    <row r="2660" spans="12:12">
      <c r="L2660" s="50">
        <f>SUM(D2660:F2660)</f>
        <v>0</v>
      </c>
    </row>
    <row r="2661" spans="12:12">
      <c r="L2661" s="49">
        <v>0</v>
      </c>
    </row>
    <row r="2662" spans="12:12">
      <c r="L2662" s="50">
        <f>SUM(D2662:F2662)</f>
        <v>0</v>
      </c>
    </row>
    <row r="2669" spans="12:12">
      <c r="L2669" s="49">
        <v>0</v>
      </c>
    </row>
    <row r="2670" spans="12:12">
      <c r="L2670" s="50">
        <f>SUM(D2670:F2670)</f>
        <v>0</v>
      </c>
    </row>
    <row r="2671" spans="12:12">
      <c r="L2671" s="49">
        <v>0</v>
      </c>
    </row>
    <row r="2672" spans="12:12">
      <c r="L2672" s="50">
        <f>SUM(D2672:F2672)</f>
        <v>0</v>
      </c>
    </row>
    <row r="2673" spans="12:12">
      <c r="L2673" s="49">
        <v>0</v>
      </c>
    </row>
    <row r="2674" spans="12:12">
      <c r="L2674" s="50">
        <f>SUM(D2674:F2674)</f>
        <v>0</v>
      </c>
    </row>
    <row r="2675" spans="12:12">
      <c r="L2675" s="49">
        <v>0</v>
      </c>
    </row>
    <row r="2676" spans="12:12">
      <c r="L2676" s="50">
        <f>SUM(D2676:F2676)</f>
        <v>0</v>
      </c>
    </row>
    <row r="2683" spans="12:12">
      <c r="L2683" s="49">
        <v>0</v>
      </c>
    </row>
    <row r="2684" spans="12:12">
      <c r="L2684" s="50">
        <f>SUM(D2684:F2684)</f>
        <v>0</v>
      </c>
    </row>
    <row r="2685" spans="12:12">
      <c r="L2685" s="49">
        <v>0</v>
      </c>
    </row>
    <row r="2686" spans="12:12">
      <c r="L2686" s="50">
        <f>SUM(D2686:F2686)</f>
        <v>0</v>
      </c>
    </row>
    <row r="2687" spans="12:12">
      <c r="L2687" s="49">
        <v>0</v>
      </c>
    </row>
    <row r="2688" spans="12:12">
      <c r="L2688" s="50">
        <f>SUM(D2688:F2688)</f>
        <v>0</v>
      </c>
    </row>
    <row r="2689" spans="12:12">
      <c r="L2689" s="49">
        <v>0</v>
      </c>
    </row>
    <row r="2690" spans="12:12">
      <c r="L2690" s="50">
        <f>SUM(D2690:F2690)</f>
        <v>0</v>
      </c>
    </row>
    <row r="2697" spans="12:12">
      <c r="L2697" s="49">
        <v>0</v>
      </c>
    </row>
    <row r="2698" spans="12:12">
      <c r="L2698" s="50">
        <f>SUM(D2698:F2698)</f>
        <v>0</v>
      </c>
    </row>
    <row r="2699" spans="12:12">
      <c r="L2699" s="49">
        <v>0</v>
      </c>
    </row>
    <row r="2700" spans="12:12">
      <c r="L2700" s="50">
        <f>SUM(D2700:F2700)</f>
        <v>0</v>
      </c>
    </row>
    <row r="2701" spans="12:12">
      <c r="L2701" s="49">
        <v>0</v>
      </c>
    </row>
    <row r="2702" spans="12:12">
      <c r="L2702" s="50">
        <f>SUM(D2702:F2702)</f>
        <v>0</v>
      </c>
    </row>
    <row r="2703" spans="12:12">
      <c r="L2703" s="49">
        <v>0</v>
      </c>
    </row>
    <row r="2704" spans="12:12">
      <c r="L2704" s="50">
        <f>SUM(D2704:F2704)</f>
        <v>0</v>
      </c>
    </row>
    <row r="2711" spans="12:12">
      <c r="L2711" s="49">
        <v>0</v>
      </c>
    </row>
    <row r="2712" spans="12:12">
      <c r="L2712" s="50">
        <f>SUM(D2712:F2712)</f>
        <v>0</v>
      </c>
    </row>
    <row r="2713" spans="12:12">
      <c r="L2713" s="49">
        <v>0</v>
      </c>
    </row>
    <row r="2714" spans="12:12">
      <c r="L2714" s="50">
        <f>SUM(D2714:F2714)</f>
        <v>0</v>
      </c>
    </row>
    <row r="2715" spans="12:12">
      <c r="L2715" s="49">
        <v>0</v>
      </c>
    </row>
    <row r="2716" spans="12:12">
      <c r="L2716" s="50">
        <f>SUM(D2716:F2716)</f>
        <v>0</v>
      </c>
    </row>
    <row r="2717" spans="12:12">
      <c r="L2717" s="49">
        <v>0</v>
      </c>
    </row>
    <row r="2718" spans="12:12">
      <c r="L2718" s="50">
        <f>SUM(D2718:F2718)</f>
        <v>0</v>
      </c>
    </row>
    <row r="2725" spans="12:12">
      <c r="L2725" s="49">
        <v>0</v>
      </c>
    </row>
    <row r="2726" spans="12:12">
      <c r="L2726" s="50">
        <f>SUM(D2726:F2726)</f>
        <v>0</v>
      </c>
    </row>
    <row r="2727" spans="12:12">
      <c r="L2727" s="49">
        <v>0</v>
      </c>
    </row>
    <row r="2728" spans="12:12">
      <c r="L2728" s="50">
        <f>SUM(D2728:F2728)</f>
        <v>0</v>
      </c>
    </row>
    <row r="2729" spans="12:12">
      <c r="L2729" s="49">
        <v>0</v>
      </c>
    </row>
    <row r="2730" spans="12:12">
      <c r="L2730" s="50">
        <f>SUM(D2730:F2730)</f>
        <v>0</v>
      </c>
    </row>
    <row r="2731" spans="12:12">
      <c r="L2731" s="49">
        <v>0</v>
      </c>
    </row>
    <row r="2732" spans="12:12">
      <c r="L2732" s="50">
        <f>SUM(D2732:F2732)</f>
        <v>0</v>
      </c>
    </row>
    <row r="2739" spans="12:12">
      <c r="L2739" s="49">
        <v>0</v>
      </c>
    </row>
    <row r="2740" spans="12:12">
      <c r="L2740" s="50">
        <f>SUM(D2740:F2740)</f>
        <v>0</v>
      </c>
    </row>
    <row r="2741" spans="12:12">
      <c r="L2741" s="49">
        <v>0</v>
      </c>
    </row>
    <row r="2742" spans="12:12">
      <c r="L2742" s="50">
        <f>SUM(D2742:F2742)</f>
        <v>0</v>
      </c>
    </row>
    <row r="2743" spans="12:12">
      <c r="L2743" s="49">
        <v>0</v>
      </c>
    </row>
    <row r="2744" spans="12:12">
      <c r="L2744" s="50">
        <f>SUM(D2744:F2744)</f>
        <v>0</v>
      </c>
    </row>
    <row r="2745" spans="12:12">
      <c r="L2745" s="49">
        <v>0</v>
      </c>
    </row>
    <row r="2746" spans="12:12">
      <c r="L2746" s="50">
        <f>SUM(D2746:F2746)</f>
        <v>0</v>
      </c>
    </row>
    <row r="2753" spans="12:12">
      <c r="L2753" s="49">
        <v>0</v>
      </c>
    </row>
    <row r="2754" spans="12:12">
      <c r="L2754" s="50">
        <f>SUM(D2754:F2754)</f>
        <v>0</v>
      </c>
    </row>
    <row r="2755" spans="12:12">
      <c r="L2755" s="49">
        <v>0</v>
      </c>
    </row>
    <row r="2756" spans="12:12">
      <c r="L2756" s="50">
        <f>SUM(D2756:F2756)</f>
        <v>0</v>
      </c>
    </row>
    <row r="2757" spans="12:12">
      <c r="L2757" s="49">
        <v>0</v>
      </c>
    </row>
    <row r="2758" spans="12:12">
      <c r="L2758" s="50">
        <f>SUM(D2758:F2758)</f>
        <v>0</v>
      </c>
    </row>
    <row r="2759" spans="12:12">
      <c r="L2759" s="49">
        <v>0</v>
      </c>
    </row>
    <row r="2760" spans="12:12">
      <c r="L2760" s="50">
        <f>SUM(D2760:F2760)</f>
        <v>0</v>
      </c>
    </row>
    <row r="2767" spans="12:12">
      <c r="L2767" s="49">
        <v>0</v>
      </c>
    </row>
    <row r="2768" spans="12:12">
      <c r="L2768" s="50">
        <f>SUM(D2768:F2768)</f>
        <v>0</v>
      </c>
    </row>
    <row r="2769" spans="12:12">
      <c r="L2769" s="49">
        <v>0</v>
      </c>
    </row>
    <row r="2770" spans="12:12">
      <c r="L2770" s="50">
        <f>SUM(D2770:F2770)</f>
        <v>0</v>
      </c>
    </row>
    <row r="2771" spans="12:12">
      <c r="L2771" s="49">
        <v>0</v>
      </c>
    </row>
    <row r="2772" spans="12:12">
      <c r="L2772" s="50">
        <f>SUM(D2772:F2772)</f>
        <v>0</v>
      </c>
    </row>
    <row r="2773" spans="12:12">
      <c r="L2773" s="49">
        <v>0</v>
      </c>
    </row>
    <row r="2774" spans="12:12">
      <c r="L2774" s="50">
        <f>SUM(D2774:F2774)</f>
        <v>0</v>
      </c>
    </row>
    <row r="2781" spans="12:12">
      <c r="L2781" s="49">
        <v>0</v>
      </c>
    </row>
    <row r="2782" spans="12:12">
      <c r="L2782" s="50">
        <f>SUM(D2782:F2782)</f>
        <v>0</v>
      </c>
    </row>
    <row r="2783" spans="12:12">
      <c r="L2783" s="49">
        <v>0</v>
      </c>
    </row>
    <row r="2784" spans="12:12">
      <c r="L2784" s="50">
        <f>SUM(D2784:F2784)</f>
        <v>0</v>
      </c>
    </row>
    <row r="2785" spans="12:12">
      <c r="L2785" s="49">
        <v>0</v>
      </c>
    </row>
    <row r="2786" spans="12:12">
      <c r="L2786" s="50">
        <f>SUM(D2786:F2786)</f>
        <v>0</v>
      </c>
    </row>
    <row r="2787" spans="12:12">
      <c r="L2787" s="49">
        <v>0</v>
      </c>
    </row>
    <row r="2788" spans="12:12">
      <c r="L2788" s="50">
        <f>SUM(D2788:F2788)</f>
        <v>0</v>
      </c>
    </row>
    <row r="2795" spans="12:12">
      <c r="L2795" s="49">
        <v>0</v>
      </c>
    </row>
    <row r="2796" spans="12:12">
      <c r="L2796" s="50">
        <f>SUM(D2796:F2796)</f>
        <v>0</v>
      </c>
    </row>
    <row r="2797" spans="12:12">
      <c r="L2797" s="49">
        <v>0</v>
      </c>
    </row>
    <row r="2798" spans="12:12">
      <c r="L2798" s="50">
        <f>SUM(D2798:F2798)</f>
        <v>0</v>
      </c>
    </row>
    <row r="2799" spans="12:12">
      <c r="L2799" s="49">
        <v>0</v>
      </c>
    </row>
    <row r="2800" spans="12:12">
      <c r="L2800" s="50">
        <f>SUM(D2800:F2800)</f>
        <v>0</v>
      </c>
    </row>
    <row r="2801" spans="12:12">
      <c r="L2801" s="49">
        <v>0</v>
      </c>
    </row>
    <row r="2802" spans="12:12">
      <c r="L2802" s="50">
        <f>SUM(D2802:F2802)</f>
        <v>0</v>
      </c>
    </row>
    <row r="2809" spans="12:12">
      <c r="L2809" s="49">
        <v>0</v>
      </c>
    </row>
    <row r="2810" spans="12:12">
      <c r="L2810" s="50">
        <f>SUM(D2810:F2810)</f>
        <v>0</v>
      </c>
    </row>
    <row r="2811" spans="12:12">
      <c r="L2811" s="49">
        <v>0</v>
      </c>
    </row>
    <row r="2812" spans="12:12">
      <c r="L2812" s="50">
        <f>SUM(D2812:F2812)</f>
        <v>0</v>
      </c>
    </row>
    <row r="2813" spans="12:12">
      <c r="L2813" s="49">
        <v>0</v>
      </c>
    </row>
    <row r="2814" spans="12:12">
      <c r="L2814" s="50">
        <f>SUM(D2814:F2814)</f>
        <v>0</v>
      </c>
    </row>
    <row r="2815" spans="12:12">
      <c r="L2815" s="49">
        <v>0</v>
      </c>
    </row>
    <row r="2816" spans="12:12">
      <c r="L2816" s="50">
        <f>SUM(D2816:F2816)</f>
        <v>0</v>
      </c>
    </row>
    <row r="2819" spans="12:12">
      <c r="L2819" s="47"/>
    </row>
    <row r="2820" spans="12:12">
      <c r="L2820" s="47"/>
    </row>
    <row r="2821" spans="12:12">
      <c r="L2821" s="47"/>
    </row>
    <row r="2822" spans="12:12">
      <c r="L2822" s="47"/>
    </row>
    <row r="2823" spans="12:12">
      <c r="L2823" s="49">
        <v>0</v>
      </c>
    </row>
    <row r="2824" spans="12:12">
      <c r="L2824" s="50">
        <f>SUM(D2824:F2824)</f>
        <v>0</v>
      </c>
    </row>
    <row r="2825" spans="12:12">
      <c r="L2825" s="49">
        <v>0</v>
      </c>
    </row>
    <row r="2826" spans="12:12">
      <c r="L2826" s="50">
        <f>SUM(D2826:F2826)</f>
        <v>0</v>
      </c>
    </row>
    <row r="2827" spans="12:12">
      <c r="L2827" s="49">
        <v>0</v>
      </c>
    </row>
    <row r="2828" spans="12:12">
      <c r="L2828" s="50">
        <f>SUM(D2828:F2828)</f>
        <v>0</v>
      </c>
    </row>
    <row r="2829" spans="12:12">
      <c r="L2829" s="49">
        <v>0</v>
      </c>
    </row>
    <row r="2830" spans="12:12">
      <c r="L2830" s="50">
        <f>SUM(D2830:F2830)</f>
        <v>0</v>
      </c>
    </row>
    <row r="2831" spans="12:12">
      <c r="L2831" s="48"/>
    </row>
    <row r="2837" spans="12:12">
      <c r="L2837" s="49">
        <v>0</v>
      </c>
    </row>
    <row r="2838" spans="12:12">
      <c r="L2838" s="50">
        <f>SUM(D2838:F2838)</f>
        <v>0</v>
      </c>
    </row>
    <row r="2839" spans="12:12">
      <c r="L2839" s="49">
        <v>0</v>
      </c>
    </row>
    <row r="2840" spans="12:12">
      <c r="L2840" s="50">
        <f>SUM(D2840:F2840)</f>
        <v>0</v>
      </c>
    </row>
    <row r="2841" spans="12:12">
      <c r="L2841" s="49">
        <v>0</v>
      </c>
    </row>
    <row r="2842" spans="12:12">
      <c r="L2842" s="50">
        <f>SUM(D2842:F2842)</f>
        <v>0</v>
      </c>
    </row>
    <row r="2843" spans="12:12">
      <c r="L2843" s="49">
        <v>0</v>
      </c>
    </row>
    <row r="2844" spans="12:12">
      <c r="L2844" s="50">
        <f>SUM(D2844:F2844)</f>
        <v>0</v>
      </c>
    </row>
    <row r="2851" spans="12:12">
      <c r="L2851" s="49">
        <v>0</v>
      </c>
    </row>
    <row r="2852" spans="12:12">
      <c r="L2852" s="50">
        <f>SUM(D2852:F2852)</f>
        <v>0</v>
      </c>
    </row>
    <row r="2853" spans="12:12">
      <c r="L2853" s="49">
        <v>0</v>
      </c>
    </row>
    <row r="2854" spans="12:12">
      <c r="L2854" s="50">
        <f>SUM(D2854:F2854)</f>
        <v>0</v>
      </c>
    </row>
    <row r="2855" spans="12:12">
      <c r="L2855" s="49">
        <v>0</v>
      </c>
    </row>
    <row r="2856" spans="12:12">
      <c r="L2856" s="50">
        <f>SUM(D2856:F2856)</f>
        <v>0</v>
      </c>
    </row>
    <row r="2857" spans="12:12">
      <c r="L2857" s="49">
        <v>0</v>
      </c>
    </row>
    <row r="2858" spans="12:12">
      <c r="L2858" s="50">
        <f>SUM(D2858:F2858)</f>
        <v>0</v>
      </c>
    </row>
    <row r="2865" spans="12:12">
      <c r="L2865" s="49">
        <v>0</v>
      </c>
    </row>
    <row r="2866" spans="12:12">
      <c r="L2866" s="50">
        <f>SUM(D2866:F2866)</f>
        <v>0</v>
      </c>
    </row>
    <row r="2867" spans="12:12">
      <c r="L2867" s="49">
        <v>0</v>
      </c>
    </row>
    <row r="2868" spans="12:12">
      <c r="L2868" s="50">
        <f>SUM(D2868:F2868)</f>
        <v>0</v>
      </c>
    </row>
    <row r="2869" spans="12:12">
      <c r="L2869" s="49">
        <v>0</v>
      </c>
    </row>
    <row r="2870" spans="12:12">
      <c r="L2870" s="50">
        <f>SUM(D2870:F2870)</f>
        <v>0</v>
      </c>
    </row>
    <row r="2871" spans="12:12">
      <c r="L2871" s="49">
        <v>0</v>
      </c>
    </row>
    <row r="2872" spans="12:12">
      <c r="L2872" s="50">
        <f>SUM(D2872:F2872)</f>
        <v>0</v>
      </c>
    </row>
    <row r="2879" spans="12:12">
      <c r="L2879" s="49">
        <v>0</v>
      </c>
    </row>
    <row r="2880" spans="12:12">
      <c r="L2880" s="50">
        <f>SUM(D2880:F2880)</f>
        <v>0</v>
      </c>
    </row>
    <row r="2881" spans="12:12">
      <c r="L2881" s="49">
        <v>0</v>
      </c>
    </row>
    <row r="2882" spans="12:12">
      <c r="L2882" s="50">
        <f>SUM(D2882:F2882)</f>
        <v>0</v>
      </c>
    </row>
    <row r="2883" spans="12:12">
      <c r="L2883" s="49">
        <v>0</v>
      </c>
    </row>
    <row r="2884" spans="12:12">
      <c r="L2884" s="50">
        <f>SUM(D2884:F2884)</f>
        <v>0</v>
      </c>
    </row>
    <row r="2885" spans="12:12">
      <c r="L2885" s="49">
        <v>0</v>
      </c>
    </row>
    <row r="2886" spans="12:12">
      <c r="L2886" s="50">
        <f>SUM(D2886:F2886)</f>
        <v>0</v>
      </c>
    </row>
    <row r="2893" spans="12:12">
      <c r="L2893" s="49">
        <v>0</v>
      </c>
    </row>
    <row r="2894" spans="12:12">
      <c r="L2894" s="50">
        <f>SUM(D2894:F2894)</f>
        <v>0</v>
      </c>
    </row>
    <row r="2895" spans="12:12">
      <c r="L2895" s="49">
        <v>0</v>
      </c>
    </row>
    <row r="2896" spans="12:12">
      <c r="L2896" s="50">
        <f>SUM(D2896:F2896)</f>
        <v>0</v>
      </c>
    </row>
    <row r="2897" spans="12:12">
      <c r="L2897" s="49">
        <v>0</v>
      </c>
    </row>
    <row r="2898" spans="12:12">
      <c r="L2898" s="50">
        <f>SUM(D2898:F2898)</f>
        <v>0</v>
      </c>
    </row>
    <row r="2899" spans="12:12">
      <c r="L2899" s="49">
        <v>0</v>
      </c>
    </row>
    <row r="2900" spans="12:12">
      <c r="L2900" s="50">
        <f>SUM(D2900:F2900)</f>
        <v>0</v>
      </c>
    </row>
    <row r="2907" spans="12:12">
      <c r="L2907" s="49">
        <v>0</v>
      </c>
    </row>
    <row r="2908" spans="12:12">
      <c r="L2908" s="50">
        <f>SUM(D2908:F2908)</f>
        <v>0</v>
      </c>
    </row>
    <row r="2909" spans="12:12">
      <c r="L2909" s="49">
        <v>0</v>
      </c>
    </row>
    <row r="2910" spans="12:12">
      <c r="L2910" s="50">
        <f>SUM(D2910:F2910)</f>
        <v>0</v>
      </c>
    </row>
    <row r="2911" spans="12:12">
      <c r="L2911" s="49">
        <v>0</v>
      </c>
    </row>
    <row r="2912" spans="12:12">
      <c r="L2912" s="50">
        <f>SUM(D2912:F2912)</f>
        <v>0</v>
      </c>
    </row>
    <row r="2913" spans="12:12">
      <c r="L2913" s="49">
        <v>0</v>
      </c>
    </row>
    <row r="2914" spans="12:12">
      <c r="L2914" s="50">
        <f>SUM(D2914:F2914)</f>
        <v>0</v>
      </c>
    </row>
    <row r="2921" spans="12:12">
      <c r="L2921" s="49">
        <v>0</v>
      </c>
    </row>
    <row r="2922" spans="12:12">
      <c r="L2922" s="50">
        <f>SUM(D2922:F2922)</f>
        <v>0</v>
      </c>
    </row>
    <row r="2923" spans="12:12">
      <c r="L2923" s="49">
        <v>0</v>
      </c>
    </row>
    <row r="2924" spans="12:12">
      <c r="L2924" s="50">
        <f>SUM(D2924:F2924)</f>
        <v>0</v>
      </c>
    </row>
    <row r="2925" spans="12:12">
      <c r="L2925" s="49">
        <v>0</v>
      </c>
    </row>
    <row r="2926" spans="12:12">
      <c r="L2926" s="50">
        <f>SUM(D2926:F2926)</f>
        <v>0</v>
      </c>
    </row>
    <row r="2927" spans="12:12">
      <c r="L2927" s="49">
        <v>0</v>
      </c>
    </row>
    <row r="2928" spans="12:12">
      <c r="L2928" s="50">
        <f>SUM(D2928:F2928)</f>
        <v>0</v>
      </c>
    </row>
    <row r="2935" spans="12:12">
      <c r="L2935" s="49">
        <v>0</v>
      </c>
    </row>
    <row r="2936" spans="12:12">
      <c r="L2936" s="50">
        <f>SUM(D2936:F2936)</f>
        <v>0</v>
      </c>
    </row>
    <row r="2937" spans="12:12">
      <c r="L2937" s="49">
        <v>0</v>
      </c>
    </row>
    <row r="2938" spans="12:12">
      <c r="L2938" s="50">
        <f>SUM(D2938:F2938)</f>
        <v>0</v>
      </c>
    </row>
    <row r="2939" spans="12:12">
      <c r="L2939" s="49">
        <v>0</v>
      </c>
    </row>
    <row r="2940" spans="12:12">
      <c r="L2940" s="50">
        <f>SUM(D2940:F2940)</f>
        <v>0</v>
      </c>
    </row>
    <row r="2941" spans="12:12">
      <c r="L2941" s="49">
        <v>0</v>
      </c>
    </row>
    <row r="2942" spans="12:12">
      <c r="L2942" s="50">
        <f>SUM(D2942:F2942)</f>
        <v>0</v>
      </c>
    </row>
    <row r="2949" spans="12:12">
      <c r="L2949" s="49">
        <v>0</v>
      </c>
    </row>
    <row r="2950" spans="12:12">
      <c r="L2950" s="50">
        <f>SUM(D2950:F2950)</f>
        <v>0</v>
      </c>
    </row>
    <row r="2951" spans="12:12">
      <c r="L2951" s="49">
        <v>0</v>
      </c>
    </row>
    <row r="2952" spans="12:12">
      <c r="L2952" s="50">
        <f>SUM(D2952:F2952)</f>
        <v>0</v>
      </c>
    </row>
    <row r="2953" spans="12:12">
      <c r="L2953" s="49">
        <v>0</v>
      </c>
    </row>
    <row r="2954" spans="12:12">
      <c r="L2954" s="50">
        <f>SUM(D2954:F2954)</f>
        <v>0</v>
      </c>
    </row>
    <row r="2955" spans="12:12">
      <c r="L2955" s="49">
        <v>0</v>
      </c>
    </row>
    <row r="2956" spans="12:12">
      <c r="L2956" s="50">
        <f>SUM(D2956:F2956)</f>
        <v>0</v>
      </c>
    </row>
    <row r="2963" spans="12:12">
      <c r="L2963" s="49">
        <v>0</v>
      </c>
    </row>
    <row r="2964" spans="12:12">
      <c r="L2964" s="50">
        <f>SUM(D2964:F2964)</f>
        <v>0</v>
      </c>
    </row>
    <row r="2965" spans="12:12">
      <c r="L2965" s="49">
        <v>0</v>
      </c>
    </row>
    <row r="2966" spans="12:12">
      <c r="L2966" s="50">
        <f>SUM(D2966:F2966)</f>
        <v>0</v>
      </c>
    </row>
    <row r="2967" spans="12:12">
      <c r="L2967" s="49">
        <v>0</v>
      </c>
    </row>
    <row r="2968" spans="12:12">
      <c r="L2968" s="50">
        <f>SUM(D2968:F2968)</f>
        <v>0</v>
      </c>
    </row>
    <row r="2969" spans="12:12">
      <c r="L2969" s="49">
        <v>0</v>
      </c>
    </row>
    <row r="2970" spans="12:12">
      <c r="L2970" s="50">
        <f>SUM(D2970:F2970)</f>
        <v>0</v>
      </c>
    </row>
    <row r="2977" spans="12:12">
      <c r="L2977" s="49">
        <v>0</v>
      </c>
    </row>
    <row r="2978" spans="12:12">
      <c r="L2978" s="50">
        <f>SUM(D2978:F2978)</f>
        <v>0</v>
      </c>
    </row>
    <row r="2979" spans="12:12">
      <c r="L2979" s="49">
        <v>0</v>
      </c>
    </row>
    <row r="2980" spans="12:12">
      <c r="L2980" s="50">
        <f>SUM(D2980:F2980)</f>
        <v>0</v>
      </c>
    </row>
    <row r="2981" spans="12:12">
      <c r="L2981" s="49">
        <v>0</v>
      </c>
    </row>
    <row r="2982" spans="12:12">
      <c r="L2982" s="50">
        <f>SUM(D2982:F2982)</f>
        <v>0</v>
      </c>
    </row>
    <row r="2983" spans="12:12">
      <c r="L2983" s="49">
        <v>0</v>
      </c>
    </row>
    <row r="2984" spans="12:12">
      <c r="L2984" s="50">
        <f>SUM(D2984:F2984)</f>
        <v>0</v>
      </c>
    </row>
    <row r="2991" spans="12:12">
      <c r="L2991" s="49">
        <v>0</v>
      </c>
    </row>
    <row r="2992" spans="12:12">
      <c r="L2992" s="50">
        <f>SUM(D2992:F2992)</f>
        <v>0</v>
      </c>
    </row>
    <row r="2993" spans="12:12">
      <c r="L2993" s="49">
        <v>0</v>
      </c>
    </row>
    <row r="2994" spans="12:12">
      <c r="L2994" s="50">
        <f>SUM(D2994:F2994)</f>
        <v>0</v>
      </c>
    </row>
    <row r="2995" spans="12:12">
      <c r="L2995" s="49">
        <v>0</v>
      </c>
    </row>
    <row r="2996" spans="12:12">
      <c r="L2996" s="50">
        <f>SUM(D2996:F2996)</f>
        <v>0</v>
      </c>
    </row>
    <row r="2997" spans="12:12">
      <c r="L2997" s="49">
        <v>0</v>
      </c>
    </row>
    <row r="2998" spans="12:12">
      <c r="L2998" s="50">
        <f>SUM(D2998:F2998)</f>
        <v>0</v>
      </c>
    </row>
    <row r="3005" spans="12:12">
      <c r="L3005" s="49">
        <v>0</v>
      </c>
    </row>
    <row r="3006" spans="12:12">
      <c r="L3006" s="50">
        <f>SUM(D3006:F3006)</f>
        <v>0</v>
      </c>
    </row>
    <row r="3007" spans="12:12">
      <c r="L3007" s="49">
        <v>0</v>
      </c>
    </row>
    <row r="3008" spans="12:12">
      <c r="L3008" s="50">
        <f>SUM(D3008:F3008)</f>
        <v>0</v>
      </c>
    </row>
    <row r="3009" spans="12:12">
      <c r="L3009" s="49">
        <v>0</v>
      </c>
    </row>
    <row r="3010" spans="12:12">
      <c r="L3010" s="50">
        <f>SUM(D3010:F3010)</f>
        <v>0</v>
      </c>
    </row>
    <row r="3011" spans="12:12">
      <c r="L3011" s="49">
        <v>0</v>
      </c>
    </row>
    <row r="3012" spans="12:12">
      <c r="L3012" s="50">
        <f>SUM(D3012:F3012)</f>
        <v>0</v>
      </c>
    </row>
    <row r="3019" spans="12:12">
      <c r="L3019" s="49">
        <v>0</v>
      </c>
    </row>
    <row r="3020" spans="12:12">
      <c r="L3020" s="50">
        <f>SUM(D3020:F3020)</f>
        <v>0</v>
      </c>
    </row>
    <row r="3021" spans="12:12">
      <c r="L3021" s="49">
        <v>0</v>
      </c>
    </row>
    <row r="3022" spans="12:12">
      <c r="L3022" s="50">
        <f>SUM(D3022:F3022)</f>
        <v>0</v>
      </c>
    </row>
    <row r="3023" spans="12:12">
      <c r="L3023" s="49">
        <v>0</v>
      </c>
    </row>
    <row r="3024" spans="12:12">
      <c r="L3024" s="50">
        <f>SUM(D3024:F3024)</f>
        <v>0</v>
      </c>
    </row>
    <row r="3025" spans="12:12">
      <c r="L3025" s="49">
        <v>0</v>
      </c>
    </row>
    <row r="3026" spans="12:12">
      <c r="L3026" s="50">
        <f>SUM(D3026:F3026)</f>
        <v>0</v>
      </c>
    </row>
    <row r="3033" spans="12:12">
      <c r="L3033" s="49">
        <v>0</v>
      </c>
    </row>
    <row r="3034" spans="12:12">
      <c r="L3034" s="50">
        <f>SUM(D3034:F3034)</f>
        <v>0</v>
      </c>
    </row>
    <row r="3035" spans="12:12">
      <c r="L3035" s="49">
        <v>0</v>
      </c>
    </row>
    <row r="3036" spans="12:12">
      <c r="L3036" s="50">
        <f>SUM(D3036:F3036)</f>
        <v>0</v>
      </c>
    </row>
    <row r="3037" spans="12:12">
      <c r="L3037" s="49">
        <v>0</v>
      </c>
    </row>
    <row r="3038" spans="12:12">
      <c r="L3038" s="50">
        <f>SUM(D3038:F3038)</f>
        <v>0</v>
      </c>
    </row>
    <row r="3039" spans="12:12">
      <c r="L3039" s="49">
        <v>0</v>
      </c>
    </row>
    <row r="3040" spans="12:12">
      <c r="L3040" s="50">
        <f>SUM(D3040:F3040)</f>
        <v>0</v>
      </c>
    </row>
    <row r="3047" spans="12:12">
      <c r="L3047" s="49">
        <v>0</v>
      </c>
    </row>
    <row r="3048" spans="12:12">
      <c r="L3048" s="50">
        <f>SUM(D3048:F3048)</f>
        <v>0</v>
      </c>
    </row>
    <row r="3049" spans="12:12">
      <c r="L3049" s="49">
        <v>0</v>
      </c>
    </row>
    <row r="3050" spans="12:12">
      <c r="L3050" s="50">
        <f>SUM(D3050:F3050)</f>
        <v>0</v>
      </c>
    </row>
    <row r="3051" spans="12:12">
      <c r="L3051" s="49">
        <v>0</v>
      </c>
    </row>
    <row r="3052" spans="12:12">
      <c r="L3052" s="50">
        <f>SUM(D3052:F3052)</f>
        <v>0</v>
      </c>
    </row>
    <row r="3053" spans="12:12">
      <c r="L3053" s="49">
        <v>0</v>
      </c>
    </row>
    <row r="3054" spans="12:12">
      <c r="L3054" s="50">
        <f>SUM(D3054:F3054)</f>
        <v>0</v>
      </c>
    </row>
    <row r="3061" spans="12:12">
      <c r="L3061" s="49">
        <v>0</v>
      </c>
    </row>
    <row r="3062" spans="12:12">
      <c r="L3062" s="50">
        <f>SUM(D3062:F3062)</f>
        <v>0</v>
      </c>
    </row>
    <row r="3063" spans="12:12">
      <c r="L3063" s="49">
        <v>0</v>
      </c>
    </row>
    <row r="3064" spans="12:12">
      <c r="L3064" s="50">
        <f>SUM(D3064:F3064)</f>
        <v>0</v>
      </c>
    </row>
    <row r="3065" spans="12:12">
      <c r="L3065" s="49">
        <v>0</v>
      </c>
    </row>
    <row r="3066" spans="12:12">
      <c r="L3066" s="50">
        <f>SUM(D3066:F3066)</f>
        <v>0</v>
      </c>
    </row>
    <row r="3067" spans="12:12">
      <c r="L3067" s="49">
        <v>0</v>
      </c>
    </row>
    <row r="3068" spans="12:12">
      <c r="L3068" s="50">
        <f>SUM(D3068:F3068)</f>
        <v>0</v>
      </c>
    </row>
  </sheetData>
  <autoFilter ref="M145:S145" xr:uid="{00000000-0009-0000-0000-000005000000}"/>
  <mergeCells count="18">
    <mergeCell ref="N4:T4"/>
    <mergeCell ref="N32:T32"/>
    <mergeCell ref="N60:T60"/>
    <mergeCell ref="N88:T88"/>
    <mergeCell ref="N116:T116"/>
    <mergeCell ref="N144:T144"/>
    <mergeCell ref="A86:K86"/>
    <mergeCell ref="D88:J88"/>
    <mergeCell ref="A114:K114"/>
    <mergeCell ref="D116:J116"/>
    <mergeCell ref="A142:J142"/>
    <mergeCell ref="C144:I144"/>
    <mergeCell ref="D60:J60"/>
    <mergeCell ref="A2:K2"/>
    <mergeCell ref="D4:J4"/>
    <mergeCell ref="A30:K30"/>
    <mergeCell ref="D32:J32"/>
    <mergeCell ref="A58:K58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T142"/>
  <sheetViews>
    <sheetView topLeftCell="A114" zoomScale="60" workbookViewId="0">
      <selection activeCell="V135" sqref="V135"/>
    </sheetView>
  </sheetViews>
  <sheetFormatPr baseColWidth="10" defaultRowHeight="15"/>
  <sheetData>
    <row r="3" spans="1:20">
      <c r="A3" s="91" t="s">
        <v>75</v>
      </c>
      <c r="B3" s="92"/>
      <c r="C3" s="93"/>
      <c r="D3" s="92"/>
      <c r="E3" s="92"/>
      <c r="F3" s="92"/>
      <c r="G3" s="92"/>
      <c r="H3" s="92"/>
      <c r="I3" s="92"/>
      <c r="J3" s="92"/>
      <c r="K3" s="94"/>
    </row>
    <row r="4" spans="1:20">
      <c r="A4" s="7" t="s">
        <v>2</v>
      </c>
      <c r="B4" s="4"/>
      <c r="C4" s="4"/>
      <c r="D4" s="4"/>
      <c r="E4" s="4"/>
      <c r="F4" s="4"/>
      <c r="G4" s="29"/>
      <c r="H4" s="4"/>
      <c r="I4" s="4"/>
      <c r="J4" s="4"/>
      <c r="K4" s="4"/>
    </row>
    <row r="5" spans="1:20">
      <c r="A5" s="55"/>
      <c r="B5" s="56"/>
      <c r="C5" s="8"/>
      <c r="D5" s="98" t="s">
        <v>141</v>
      </c>
      <c r="E5" s="99"/>
      <c r="F5" s="100"/>
      <c r="G5" s="99"/>
      <c r="H5" s="100"/>
      <c r="I5" s="99"/>
      <c r="J5" s="99"/>
      <c r="K5" s="4"/>
      <c r="N5" s="104" t="s">
        <v>76</v>
      </c>
      <c r="O5" s="105"/>
      <c r="P5" s="106"/>
      <c r="Q5" s="105"/>
      <c r="R5" s="106"/>
      <c r="S5" s="105"/>
      <c r="T5" s="105"/>
    </row>
    <row r="6" spans="1:20" ht="36.75">
      <c r="A6" s="57" t="s">
        <v>91</v>
      </c>
      <c r="B6" s="58" t="s">
        <v>92</v>
      </c>
      <c r="C6" s="75" t="s">
        <v>85</v>
      </c>
      <c r="D6" s="3" t="s">
        <v>4</v>
      </c>
      <c r="E6" s="2" t="s">
        <v>5</v>
      </c>
      <c r="F6" s="1" t="s">
        <v>6</v>
      </c>
      <c r="G6" s="67" t="s">
        <v>7</v>
      </c>
      <c r="H6" s="1" t="s">
        <v>8</v>
      </c>
      <c r="I6" s="2" t="s">
        <v>9</v>
      </c>
      <c r="J6" s="2" t="s">
        <v>10</v>
      </c>
      <c r="K6" s="53" t="s">
        <v>0</v>
      </c>
      <c r="M6" s="57" t="s">
        <v>91</v>
      </c>
      <c r="N6" s="58" t="s">
        <v>92</v>
      </c>
      <c r="O6" s="75" t="s">
        <v>85</v>
      </c>
      <c r="P6" s="81" t="s">
        <v>97</v>
      </c>
      <c r="Q6" s="81" t="s">
        <v>98</v>
      </c>
      <c r="R6" s="81" t="s">
        <v>99</v>
      </c>
      <c r="S6" s="81" t="s">
        <v>0</v>
      </c>
    </row>
    <row r="7" spans="1:20" ht="24">
      <c r="A7" s="54" t="s">
        <v>11</v>
      </c>
      <c r="B7" s="9" t="s">
        <v>12</v>
      </c>
      <c r="C7" s="76" t="s">
        <v>88</v>
      </c>
      <c r="D7" s="10">
        <v>0</v>
      </c>
      <c r="E7" s="5">
        <v>3</v>
      </c>
      <c r="F7" s="11">
        <v>10</v>
      </c>
      <c r="G7" s="68">
        <v>6</v>
      </c>
      <c r="H7" s="11">
        <v>9</v>
      </c>
      <c r="I7" s="5">
        <v>0</v>
      </c>
      <c r="J7" s="5">
        <v>0</v>
      </c>
      <c r="K7" s="12">
        <v>28</v>
      </c>
      <c r="M7" s="54" t="s">
        <v>11</v>
      </c>
      <c r="N7" s="9" t="s">
        <v>12</v>
      </c>
      <c r="O7" s="76" t="s">
        <v>88</v>
      </c>
      <c r="P7" s="81">
        <f>SUM(Tabla3694[[#This Row],[Totalmente en desacuerdo]:[En desacuerdo]])</f>
        <v>13</v>
      </c>
      <c r="Q7" s="81">
        <f>Tabla3694[[#This Row],[Neutro]]</f>
        <v>6</v>
      </c>
      <c r="R7" s="81">
        <f>SUM(Tabla3694[[#This Row],[De acuerdo]:[Totalmente de acuerdo]])</f>
        <v>9</v>
      </c>
      <c r="S7" s="81">
        <f>SUM(P7:R7)</f>
        <v>28</v>
      </c>
    </row>
    <row r="8" spans="1:20">
      <c r="A8" s="51"/>
      <c r="B8" s="52" t="s">
        <v>13</v>
      </c>
      <c r="C8" s="76" t="s">
        <v>88</v>
      </c>
      <c r="D8" s="13">
        <v>0</v>
      </c>
      <c r="E8" s="6">
        <v>3</v>
      </c>
      <c r="F8" s="14">
        <v>3</v>
      </c>
      <c r="G8" s="69">
        <v>2</v>
      </c>
      <c r="H8" s="14">
        <v>0</v>
      </c>
      <c r="I8" s="6">
        <v>0</v>
      </c>
      <c r="J8" s="6">
        <v>0</v>
      </c>
      <c r="K8" s="15">
        <v>8</v>
      </c>
      <c r="M8" s="51"/>
      <c r="N8" s="52" t="s">
        <v>13</v>
      </c>
      <c r="O8" s="76" t="s">
        <v>88</v>
      </c>
      <c r="P8" s="81">
        <f>SUM(Tabla3694[[#This Row],[Totalmente en desacuerdo]:[En desacuerdo]])</f>
        <v>6</v>
      </c>
      <c r="Q8" s="81">
        <f>Tabla3694[[#This Row],[Neutro]]</f>
        <v>2</v>
      </c>
      <c r="R8" s="81">
        <f>SUM(Tabla3694[[#This Row],[De acuerdo]:[Totalmente de acuerdo]])</f>
        <v>0</v>
      </c>
      <c r="S8" s="81">
        <f t="shared" ref="S8:S29" si="0">SUM(P8:R8)</f>
        <v>8</v>
      </c>
    </row>
    <row r="9" spans="1:20">
      <c r="A9" s="51"/>
      <c r="B9" s="52" t="s">
        <v>14</v>
      </c>
      <c r="C9" s="76" t="s">
        <v>88</v>
      </c>
      <c r="D9" s="13">
        <v>0</v>
      </c>
      <c r="E9" s="6">
        <v>3</v>
      </c>
      <c r="F9" s="14">
        <v>4</v>
      </c>
      <c r="G9" s="69">
        <v>5</v>
      </c>
      <c r="H9" s="14">
        <v>1</v>
      </c>
      <c r="I9" s="6">
        <v>0</v>
      </c>
      <c r="J9" s="6">
        <v>0</v>
      </c>
      <c r="K9" s="15">
        <v>13</v>
      </c>
      <c r="M9" s="51"/>
      <c r="N9" s="52" t="s">
        <v>14</v>
      </c>
      <c r="O9" s="76" t="s">
        <v>88</v>
      </c>
      <c r="P9" s="81">
        <f>SUM(Tabla3694[[#This Row],[Totalmente en desacuerdo]:[En desacuerdo]])</f>
        <v>7</v>
      </c>
      <c r="Q9" s="81">
        <f>Tabla3694[[#This Row],[Neutro]]</f>
        <v>5</v>
      </c>
      <c r="R9" s="81">
        <f>SUM(Tabla3694[[#This Row],[De acuerdo]:[Totalmente de acuerdo]])</f>
        <v>1</v>
      </c>
      <c r="S9" s="81">
        <f t="shared" si="0"/>
        <v>13</v>
      </c>
    </row>
    <row r="10" spans="1:20">
      <c r="A10" s="51"/>
      <c r="B10" s="52" t="s">
        <v>15</v>
      </c>
      <c r="C10" s="76" t="s">
        <v>88</v>
      </c>
      <c r="D10" s="13">
        <v>0</v>
      </c>
      <c r="E10" s="6">
        <v>0</v>
      </c>
      <c r="F10" s="14">
        <v>3</v>
      </c>
      <c r="G10" s="69">
        <v>0</v>
      </c>
      <c r="H10" s="14">
        <v>3</v>
      </c>
      <c r="I10" s="6">
        <v>0</v>
      </c>
      <c r="J10" s="6">
        <v>0</v>
      </c>
      <c r="K10" s="15">
        <v>6</v>
      </c>
      <c r="M10" s="51"/>
      <c r="N10" s="52" t="s">
        <v>15</v>
      </c>
      <c r="O10" s="76" t="s">
        <v>88</v>
      </c>
      <c r="P10" s="81">
        <f>SUM(Tabla3694[[#This Row],[Totalmente en desacuerdo]:[En desacuerdo]])</f>
        <v>3</v>
      </c>
      <c r="Q10" s="81">
        <f>Tabla3694[[#This Row],[Neutro]]</f>
        <v>0</v>
      </c>
      <c r="R10" s="81">
        <f>SUM(Tabla3694[[#This Row],[De acuerdo]:[Totalmente de acuerdo]])</f>
        <v>3</v>
      </c>
      <c r="S10" s="81">
        <f t="shared" si="0"/>
        <v>6</v>
      </c>
    </row>
    <row r="11" spans="1:20">
      <c r="A11" s="51"/>
      <c r="B11" s="52" t="s">
        <v>16</v>
      </c>
      <c r="C11" s="76" t="s">
        <v>88</v>
      </c>
      <c r="D11" s="13">
        <v>2</v>
      </c>
      <c r="E11" s="6">
        <v>0</v>
      </c>
      <c r="F11" s="14">
        <v>5</v>
      </c>
      <c r="G11" s="69">
        <v>3</v>
      </c>
      <c r="H11" s="14">
        <v>1</v>
      </c>
      <c r="I11" s="6">
        <v>0</v>
      </c>
      <c r="J11" s="6">
        <v>0</v>
      </c>
      <c r="K11" s="15">
        <v>11</v>
      </c>
      <c r="M11" s="51"/>
      <c r="N11" s="52" t="s">
        <v>16</v>
      </c>
      <c r="O11" s="76" t="s">
        <v>88</v>
      </c>
      <c r="P11" s="81">
        <f>SUM(Tabla3694[[#This Row],[Totalmente en desacuerdo]:[En desacuerdo]])</f>
        <v>7</v>
      </c>
      <c r="Q11" s="81">
        <f>Tabla3694[[#This Row],[Neutro]]</f>
        <v>3</v>
      </c>
      <c r="R11" s="81">
        <f>SUM(Tabla3694[[#This Row],[De acuerdo]:[Totalmente de acuerdo]])</f>
        <v>1</v>
      </c>
      <c r="S11" s="81">
        <f t="shared" si="0"/>
        <v>11</v>
      </c>
    </row>
    <row r="12" spans="1:20">
      <c r="A12" s="51"/>
      <c r="B12" s="52" t="s">
        <v>17</v>
      </c>
      <c r="C12" s="76" t="s">
        <v>88</v>
      </c>
      <c r="D12" s="13">
        <v>0</v>
      </c>
      <c r="E12" s="6">
        <v>1</v>
      </c>
      <c r="F12" s="14">
        <v>1</v>
      </c>
      <c r="G12" s="69">
        <v>3</v>
      </c>
      <c r="H12" s="14">
        <v>5</v>
      </c>
      <c r="I12" s="6">
        <v>0</v>
      </c>
      <c r="J12" s="6">
        <v>0</v>
      </c>
      <c r="K12" s="15">
        <v>10</v>
      </c>
      <c r="M12" s="51"/>
      <c r="N12" s="52" t="s">
        <v>17</v>
      </c>
      <c r="O12" s="76" t="s">
        <v>88</v>
      </c>
      <c r="P12" s="81">
        <f>SUM(Tabla3694[[#This Row],[Totalmente en desacuerdo]:[En desacuerdo]])</f>
        <v>2</v>
      </c>
      <c r="Q12" s="81">
        <f>Tabla3694[[#This Row],[Neutro]]</f>
        <v>3</v>
      </c>
      <c r="R12" s="81">
        <f>SUM(Tabla3694[[#This Row],[De acuerdo]:[Totalmente de acuerdo]])</f>
        <v>5</v>
      </c>
      <c r="S12" s="81">
        <f t="shared" si="0"/>
        <v>10</v>
      </c>
    </row>
    <row r="13" spans="1:20">
      <c r="A13" s="51"/>
      <c r="B13" s="52" t="s">
        <v>18</v>
      </c>
      <c r="C13" s="76" t="s">
        <v>88</v>
      </c>
      <c r="D13" s="13">
        <v>2</v>
      </c>
      <c r="E13" s="6">
        <v>1</v>
      </c>
      <c r="F13" s="14">
        <v>4</v>
      </c>
      <c r="G13" s="69">
        <v>5</v>
      </c>
      <c r="H13" s="14">
        <v>3</v>
      </c>
      <c r="I13" s="6">
        <v>0</v>
      </c>
      <c r="J13" s="6">
        <v>0</v>
      </c>
      <c r="K13" s="15">
        <v>15</v>
      </c>
      <c r="M13" s="51"/>
      <c r="N13" s="52" t="s">
        <v>18</v>
      </c>
      <c r="O13" s="76" t="s">
        <v>88</v>
      </c>
      <c r="P13" s="81">
        <f>SUM(Tabla3694[[#This Row],[Totalmente en desacuerdo]:[En desacuerdo]])</f>
        <v>7</v>
      </c>
      <c r="Q13" s="81">
        <f>Tabla3694[[#This Row],[Neutro]]</f>
        <v>5</v>
      </c>
      <c r="R13" s="81">
        <f>SUM(Tabla3694[[#This Row],[De acuerdo]:[Totalmente de acuerdo]])</f>
        <v>3</v>
      </c>
      <c r="S13" s="81">
        <f t="shared" si="0"/>
        <v>15</v>
      </c>
    </row>
    <row r="14" spans="1:20">
      <c r="A14" s="51"/>
      <c r="B14" s="52" t="s">
        <v>19</v>
      </c>
      <c r="C14" s="76" t="s">
        <v>88</v>
      </c>
      <c r="D14" s="13">
        <v>0</v>
      </c>
      <c r="E14" s="6">
        <v>0</v>
      </c>
      <c r="F14" s="14">
        <v>1</v>
      </c>
      <c r="G14" s="69">
        <v>2</v>
      </c>
      <c r="H14" s="14">
        <v>6</v>
      </c>
      <c r="I14" s="6">
        <v>0</v>
      </c>
      <c r="J14" s="6">
        <v>0</v>
      </c>
      <c r="K14" s="15">
        <v>9</v>
      </c>
      <c r="M14" s="51"/>
      <c r="N14" s="52" t="s">
        <v>19</v>
      </c>
      <c r="O14" s="76" t="s">
        <v>88</v>
      </c>
      <c r="P14" s="81">
        <f>SUM(Tabla3694[[#This Row],[Totalmente en desacuerdo]:[En desacuerdo]])</f>
        <v>1</v>
      </c>
      <c r="Q14" s="81">
        <f>Tabla3694[[#This Row],[Neutro]]</f>
        <v>2</v>
      </c>
      <c r="R14" s="81">
        <f>SUM(Tabla3694[[#This Row],[De acuerdo]:[Totalmente de acuerdo]])</f>
        <v>6</v>
      </c>
      <c r="S14" s="81">
        <f t="shared" si="0"/>
        <v>9</v>
      </c>
    </row>
    <row r="15" spans="1:20">
      <c r="A15" s="51"/>
      <c r="B15" s="52" t="s">
        <v>20</v>
      </c>
      <c r="C15" s="76" t="s">
        <v>88</v>
      </c>
      <c r="D15" s="13">
        <v>0</v>
      </c>
      <c r="E15" s="6">
        <v>1</v>
      </c>
      <c r="F15" s="14">
        <v>3</v>
      </c>
      <c r="G15" s="69">
        <v>2</v>
      </c>
      <c r="H15" s="14">
        <v>7</v>
      </c>
      <c r="I15" s="6">
        <v>0</v>
      </c>
      <c r="J15" s="6">
        <v>0</v>
      </c>
      <c r="K15" s="15">
        <v>13</v>
      </c>
      <c r="M15" s="51"/>
      <c r="N15" s="52" t="s">
        <v>20</v>
      </c>
      <c r="O15" s="76" t="s">
        <v>88</v>
      </c>
      <c r="P15" s="81">
        <f>SUM(Tabla3694[[#This Row],[Totalmente en desacuerdo]:[En desacuerdo]])</f>
        <v>4</v>
      </c>
      <c r="Q15" s="81">
        <f>Tabla3694[[#This Row],[Neutro]]</f>
        <v>2</v>
      </c>
      <c r="R15" s="81">
        <f>SUM(Tabla3694[[#This Row],[De acuerdo]:[Totalmente de acuerdo]])</f>
        <v>7</v>
      </c>
      <c r="S15" s="81">
        <f t="shared" si="0"/>
        <v>13</v>
      </c>
    </row>
    <row r="16" spans="1:20">
      <c r="A16" s="51"/>
      <c r="B16" s="52" t="s">
        <v>21</v>
      </c>
      <c r="C16" s="77" t="s">
        <v>86</v>
      </c>
      <c r="D16" s="13">
        <v>0</v>
      </c>
      <c r="E16" s="6">
        <v>0</v>
      </c>
      <c r="F16" s="14">
        <v>1</v>
      </c>
      <c r="G16" s="69">
        <v>1</v>
      </c>
      <c r="H16" s="14">
        <v>7</v>
      </c>
      <c r="I16" s="6">
        <v>6</v>
      </c>
      <c r="J16" s="6">
        <v>2</v>
      </c>
      <c r="K16" s="15">
        <v>17</v>
      </c>
      <c r="M16" s="51"/>
      <c r="N16" s="52" t="s">
        <v>21</v>
      </c>
      <c r="O16" s="77" t="s">
        <v>86</v>
      </c>
      <c r="P16" s="81">
        <f>SUM(Tabla3694[[#This Row],[Totalmente en desacuerdo]:[En desacuerdo]])</f>
        <v>1</v>
      </c>
      <c r="Q16" s="81">
        <f>Tabla3694[[#This Row],[Neutro]]</f>
        <v>1</v>
      </c>
      <c r="R16" s="81">
        <f>SUM(Tabla3694[[#This Row],[De acuerdo]:[Totalmente de acuerdo]])</f>
        <v>15</v>
      </c>
      <c r="S16" s="81">
        <f t="shared" si="0"/>
        <v>17</v>
      </c>
    </row>
    <row r="17" spans="1:19">
      <c r="A17" s="51"/>
      <c r="B17" s="52" t="s">
        <v>22</v>
      </c>
      <c r="C17" s="77" t="s">
        <v>86</v>
      </c>
      <c r="D17" s="13">
        <v>0</v>
      </c>
      <c r="E17" s="6">
        <v>0</v>
      </c>
      <c r="F17" s="14">
        <v>3</v>
      </c>
      <c r="G17" s="69">
        <v>2</v>
      </c>
      <c r="H17" s="14">
        <v>9</v>
      </c>
      <c r="I17" s="6">
        <v>8</v>
      </c>
      <c r="J17" s="6">
        <v>2</v>
      </c>
      <c r="K17" s="15">
        <v>24</v>
      </c>
      <c r="M17" s="51"/>
      <c r="N17" s="52" t="s">
        <v>22</v>
      </c>
      <c r="O17" s="77" t="s">
        <v>86</v>
      </c>
      <c r="P17" s="81">
        <f>SUM(Tabla3694[[#This Row],[Totalmente en desacuerdo]:[En desacuerdo]])</f>
        <v>3</v>
      </c>
      <c r="Q17" s="81">
        <f>Tabla3694[[#This Row],[Neutro]]</f>
        <v>2</v>
      </c>
      <c r="R17" s="81">
        <f>SUM(Tabla3694[[#This Row],[De acuerdo]:[Totalmente de acuerdo]])</f>
        <v>19</v>
      </c>
      <c r="S17" s="81">
        <f t="shared" si="0"/>
        <v>24</v>
      </c>
    </row>
    <row r="18" spans="1:19">
      <c r="A18" s="51"/>
      <c r="B18" s="52" t="s">
        <v>23</v>
      </c>
      <c r="C18" s="77" t="s">
        <v>86</v>
      </c>
      <c r="D18" s="13">
        <v>0</v>
      </c>
      <c r="E18" s="6">
        <v>0</v>
      </c>
      <c r="F18" s="14">
        <v>1</v>
      </c>
      <c r="G18" s="69">
        <v>4</v>
      </c>
      <c r="H18" s="14">
        <v>9</v>
      </c>
      <c r="I18" s="6">
        <v>4</v>
      </c>
      <c r="J18" s="6">
        <v>3</v>
      </c>
      <c r="K18" s="15">
        <v>21</v>
      </c>
      <c r="M18" s="51"/>
      <c r="N18" s="52" t="s">
        <v>23</v>
      </c>
      <c r="O18" s="77" t="s">
        <v>86</v>
      </c>
      <c r="P18" s="81">
        <f>SUM(Tabla3694[[#This Row],[Totalmente en desacuerdo]:[En desacuerdo]])</f>
        <v>1</v>
      </c>
      <c r="Q18" s="81">
        <f>Tabla3694[[#This Row],[Neutro]]</f>
        <v>4</v>
      </c>
      <c r="R18" s="81">
        <f>SUM(Tabla3694[[#This Row],[De acuerdo]:[Totalmente de acuerdo]])</f>
        <v>16</v>
      </c>
      <c r="S18" s="81">
        <f t="shared" si="0"/>
        <v>21</v>
      </c>
    </row>
    <row r="19" spans="1:19">
      <c r="A19" s="51"/>
      <c r="B19" s="52" t="s">
        <v>24</v>
      </c>
      <c r="C19" s="77" t="s">
        <v>86</v>
      </c>
      <c r="D19" s="13">
        <v>0</v>
      </c>
      <c r="E19" s="6">
        <v>0</v>
      </c>
      <c r="F19" s="14">
        <v>4</v>
      </c>
      <c r="G19" s="69">
        <v>2</v>
      </c>
      <c r="H19" s="14">
        <v>6</v>
      </c>
      <c r="I19" s="6">
        <v>4</v>
      </c>
      <c r="J19" s="6">
        <v>1</v>
      </c>
      <c r="K19" s="15">
        <v>17</v>
      </c>
      <c r="M19" s="51"/>
      <c r="N19" s="52" t="s">
        <v>24</v>
      </c>
      <c r="O19" s="77" t="s">
        <v>86</v>
      </c>
      <c r="P19" s="81">
        <f>SUM(Tabla3694[[#This Row],[Totalmente en desacuerdo]:[En desacuerdo]])</f>
        <v>4</v>
      </c>
      <c r="Q19" s="81">
        <f>Tabla3694[[#This Row],[Neutro]]</f>
        <v>2</v>
      </c>
      <c r="R19" s="81">
        <f>SUM(Tabla3694[[#This Row],[De acuerdo]:[Totalmente de acuerdo]])</f>
        <v>11</v>
      </c>
      <c r="S19" s="81">
        <f t="shared" si="0"/>
        <v>17</v>
      </c>
    </row>
    <row r="20" spans="1:19" ht="24">
      <c r="A20" s="51"/>
      <c r="B20" s="52" t="s">
        <v>25</v>
      </c>
      <c r="C20" s="77" t="s">
        <v>86</v>
      </c>
      <c r="D20" s="13">
        <v>0</v>
      </c>
      <c r="E20" s="6">
        <v>0</v>
      </c>
      <c r="F20" s="14">
        <v>0</v>
      </c>
      <c r="G20" s="69">
        <v>1</v>
      </c>
      <c r="H20" s="14">
        <v>4</v>
      </c>
      <c r="I20" s="6">
        <v>4</v>
      </c>
      <c r="J20" s="6">
        <v>3</v>
      </c>
      <c r="K20" s="15">
        <v>12</v>
      </c>
      <c r="M20" s="51"/>
      <c r="N20" s="52" t="s">
        <v>25</v>
      </c>
      <c r="O20" s="77" t="s">
        <v>86</v>
      </c>
      <c r="P20" s="81">
        <f>SUM(Tabla3694[[#This Row],[Totalmente en desacuerdo]:[En desacuerdo]])</f>
        <v>0</v>
      </c>
      <c r="Q20" s="81">
        <f>Tabla3694[[#This Row],[Neutro]]</f>
        <v>1</v>
      </c>
      <c r="R20" s="81">
        <f>SUM(Tabla3694[[#This Row],[De acuerdo]:[Totalmente de acuerdo]])</f>
        <v>11</v>
      </c>
      <c r="S20" s="81">
        <f t="shared" si="0"/>
        <v>12</v>
      </c>
    </row>
    <row r="21" spans="1:19">
      <c r="A21" s="51"/>
      <c r="B21" s="52" t="s">
        <v>26</v>
      </c>
      <c r="C21" s="77" t="s">
        <v>86</v>
      </c>
      <c r="D21" s="13">
        <v>0</v>
      </c>
      <c r="E21" s="6">
        <v>0</v>
      </c>
      <c r="F21" s="14">
        <v>4</v>
      </c>
      <c r="G21" s="69">
        <v>3</v>
      </c>
      <c r="H21" s="14">
        <v>8</v>
      </c>
      <c r="I21" s="6">
        <v>7</v>
      </c>
      <c r="J21" s="6">
        <v>7</v>
      </c>
      <c r="K21" s="15">
        <v>29</v>
      </c>
      <c r="M21" s="51"/>
      <c r="N21" s="52" t="s">
        <v>26</v>
      </c>
      <c r="O21" s="77" t="s">
        <v>86</v>
      </c>
      <c r="P21" s="81">
        <f>SUM(Tabla3694[[#This Row],[Totalmente en desacuerdo]:[En desacuerdo]])</f>
        <v>4</v>
      </c>
      <c r="Q21" s="81">
        <f>Tabla3694[[#This Row],[Neutro]]</f>
        <v>3</v>
      </c>
      <c r="R21" s="81">
        <f>SUM(Tabla3694[[#This Row],[De acuerdo]:[Totalmente de acuerdo]])</f>
        <v>22</v>
      </c>
      <c r="S21" s="81">
        <f t="shared" si="0"/>
        <v>29</v>
      </c>
    </row>
    <row r="22" spans="1:19" ht="24">
      <c r="A22" s="51"/>
      <c r="B22" s="52" t="s">
        <v>27</v>
      </c>
      <c r="C22" s="76" t="s">
        <v>87</v>
      </c>
      <c r="D22" s="13">
        <v>0</v>
      </c>
      <c r="E22" s="6">
        <v>1</v>
      </c>
      <c r="F22" s="14">
        <v>2</v>
      </c>
      <c r="G22" s="69">
        <v>0</v>
      </c>
      <c r="H22" s="14">
        <v>7</v>
      </c>
      <c r="I22" s="6">
        <v>0</v>
      </c>
      <c r="J22" s="6">
        <v>2</v>
      </c>
      <c r="K22" s="15">
        <v>12</v>
      </c>
      <c r="M22" s="51"/>
      <c r="N22" s="52" t="s">
        <v>27</v>
      </c>
      <c r="O22" s="76" t="s">
        <v>87</v>
      </c>
      <c r="P22" s="81">
        <f>SUM(Tabla3694[[#This Row],[Totalmente en desacuerdo]:[En desacuerdo]])</f>
        <v>3</v>
      </c>
      <c r="Q22" s="81">
        <f>Tabla3694[[#This Row],[Neutro]]</f>
        <v>0</v>
      </c>
      <c r="R22" s="81">
        <f>SUM(Tabla3694[[#This Row],[De acuerdo]:[Totalmente de acuerdo]])</f>
        <v>9</v>
      </c>
      <c r="S22" s="81">
        <f t="shared" si="0"/>
        <v>12</v>
      </c>
    </row>
    <row r="23" spans="1:19" ht="24">
      <c r="A23" s="51"/>
      <c r="B23" s="52" t="s">
        <v>28</v>
      </c>
      <c r="C23" s="76" t="s">
        <v>87</v>
      </c>
      <c r="D23" s="13">
        <v>0</v>
      </c>
      <c r="E23" s="6">
        <v>0</v>
      </c>
      <c r="F23" s="14">
        <v>0</v>
      </c>
      <c r="G23" s="69">
        <v>0</v>
      </c>
      <c r="H23" s="14">
        <v>13</v>
      </c>
      <c r="I23" s="6">
        <v>0</v>
      </c>
      <c r="J23" s="6">
        <v>7</v>
      </c>
      <c r="K23" s="15">
        <v>20</v>
      </c>
      <c r="M23" s="51"/>
      <c r="N23" s="52" t="s">
        <v>28</v>
      </c>
      <c r="O23" s="76" t="s">
        <v>87</v>
      </c>
      <c r="P23" s="81">
        <f>SUM(Tabla3694[[#This Row],[Totalmente en desacuerdo]:[En desacuerdo]])</f>
        <v>0</v>
      </c>
      <c r="Q23" s="81">
        <f>Tabla3694[[#This Row],[Neutro]]</f>
        <v>0</v>
      </c>
      <c r="R23" s="81">
        <f>SUM(Tabla3694[[#This Row],[De acuerdo]:[Totalmente de acuerdo]])</f>
        <v>20</v>
      </c>
      <c r="S23" s="81">
        <f t="shared" si="0"/>
        <v>20</v>
      </c>
    </row>
    <row r="24" spans="1:19" ht="24">
      <c r="A24" s="51"/>
      <c r="B24" s="52" t="s">
        <v>16</v>
      </c>
      <c r="C24" s="76" t="s">
        <v>87</v>
      </c>
      <c r="D24" s="13">
        <v>0</v>
      </c>
      <c r="E24" s="6">
        <v>0</v>
      </c>
      <c r="F24" s="14">
        <v>0</v>
      </c>
      <c r="G24" s="69">
        <v>0</v>
      </c>
      <c r="H24" s="14">
        <v>7</v>
      </c>
      <c r="I24" s="6">
        <v>0</v>
      </c>
      <c r="J24" s="6">
        <v>4</v>
      </c>
      <c r="K24" s="15">
        <v>11</v>
      </c>
      <c r="M24" s="51"/>
      <c r="N24" s="52" t="s">
        <v>16</v>
      </c>
      <c r="O24" s="76" t="s">
        <v>87</v>
      </c>
      <c r="P24" s="81">
        <f>SUM(Tabla3694[[#This Row],[Totalmente en desacuerdo]:[En desacuerdo]])</f>
        <v>0</v>
      </c>
      <c r="Q24" s="81">
        <f>Tabla3694[[#This Row],[Neutro]]</f>
        <v>0</v>
      </c>
      <c r="R24" s="81">
        <f>SUM(Tabla3694[[#This Row],[De acuerdo]:[Totalmente de acuerdo]])</f>
        <v>11</v>
      </c>
      <c r="S24" s="81">
        <f t="shared" si="0"/>
        <v>11</v>
      </c>
    </row>
    <row r="25" spans="1:19">
      <c r="A25" s="51"/>
      <c r="B25" s="52" t="s">
        <v>29</v>
      </c>
      <c r="C25" s="76" t="s">
        <v>89</v>
      </c>
      <c r="D25" s="13">
        <v>0</v>
      </c>
      <c r="E25" s="6">
        <v>0</v>
      </c>
      <c r="F25" s="14">
        <v>0</v>
      </c>
      <c r="G25" s="69">
        <v>1</v>
      </c>
      <c r="H25" s="14">
        <v>6</v>
      </c>
      <c r="I25" s="6">
        <v>2</v>
      </c>
      <c r="J25" s="6">
        <v>0</v>
      </c>
      <c r="K25" s="15">
        <v>9</v>
      </c>
      <c r="M25" s="51"/>
      <c r="N25" s="52" t="s">
        <v>29</v>
      </c>
      <c r="O25" s="76" t="s">
        <v>89</v>
      </c>
      <c r="P25" s="81">
        <f>SUM(Tabla3694[[#This Row],[Totalmente en desacuerdo]:[En desacuerdo]])</f>
        <v>0</v>
      </c>
      <c r="Q25" s="81">
        <f>Tabla3694[[#This Row],[Neutro]]</f>
        <v>1</v>
      </c>
      <c r="R25" s="81">
        <f>SUM(Tabla3694[[#This Row],[De acuerdo]:[Totalmente de acuerdo]])</f>
        <v>8</v>
      </c>
      <c r="S25" s="81">
        <f t="shared" si="0"/>
        <v>9</v>
      </c>
    </row>
    <row r="26" spans="1:19">
      <c r="A26" s="51"/>
      <c r="B26" s="52" t="s">
        <v>30</v>
      </c>
      <c r="C26" s="76" t="s">
        <v>89</v>
      </c>
      <c r="D26" s="13">
        <v>1</v>
      </c>
      <c r="E26" s="6">
        <v>0</v>
      </c>
      <c r="F26" s="14">
        <v>0</v>
      </c>
      <c r="G26" s="69">
        <v>0</v>
      </c>
      <c r="H26" s="14">
        <v>5</v>
      </c>
      <c r="I26" s="6">
        <v>3</v>
      </c>
      <c r="J26" s="6">
        <v>1</v>
      </c>
      <c r="K26" s="15">
        <v>10</v>
      </c>
      <c r="M26" s="51"/>
      <c r="N26" s="52" t="s">
        <v>30</v>
      </c>
      <c r="O26" s="76" t="s">
        <v>89</v>
      </c>
      <c r="P26" s="81">
        <f>SUM(Tabla3694[[#This Row],[Totalmente en desacuerdo]:[En desacuerdo]])</f>
        <v>1</v>
      </c>
      <c r="Q26" s="81">
        <f>Tabla3694[[#This Row],[Neutro]]</f>
        <v>0</v>
      </c>
      <c r="R26" s="81">
        <f>SUM(Tabla3694[[#This Row],[De acuerdo]:[Totalmente de acuerdo]])</f>
        <v>9</v>
      </c>
      <c r="S26" s="81">
        <f t="shared" si="0"/>
        <v>10</v>
      </c>
    </row>
    <row r="27" spans="1:19" ht="24">
      <c r="A27" s="51"/>
      <c r="B27" s="52" t="s">
        <v>31</v>
      </c>
      <c r="C27" s="76" t="s">
        <v>89</v>
      </c>
      <c r="D27" s="13">
        <v>2</v>
      </c>
      <c r="E27" s="6">
        <v>3</v>
      </c>
      <c r="F27" s="14">
        <v>6</v>
      </c>
      <c r="G27" s="69">
        <v>0</v>
      </c>
      <c r="H27" s="14">
        <v>16</v>
      </c>
      <c r="I27" s="6">
        <v>0</v>
      </c>
      <c r="J27" s="6">
        <v>0</v>
      </c>
      <c r="K27" s="15">
        <v>27</v>
      </c>
      <c r="M27" s="51"/>
      <c r="N27" s="52" t="s">
        <v>31</v>
      </c>
      <c r="O27" s="76" t="s">
        <v>89</v>
      </c>
      <c r="P27" s="81">
        <f>SUM(Tabla3694[[#This Row],[Totalmente en desacuerdo]:[En desacuerdo]])</f>
        <v>11</v>
      </c>
      <c r="Q27" s="81">
        <f>Tabla3694[[#This Row],[Neutro]]</f>
        <v>0</v>
      </c>
      <c r="R27" s="81">
        <f>SUM(Tabla3694[[#This Row],[De acuerdo]:[Totalmente de acuerdo]])</f>
        <v>16</v>
      </c>
      <c r="S27" s="81">
        <f t="shared" si="0"/>
        <v>27</v>
      </c>
    </row>
    <row r="28" spans="1:19">
      <c r="A28" s="51"/>
      <c r="B28" s="52" t="s">
        <v>32</v>
      </c>
      <c r="C28" s="76" t="s">
        <v>89</v>
      </c>
      <c r="D28" s="13">
        <v>7</v>
      </c>
      <c r="E28" s="6">
        <v>0</v>
      </c>
      <c r="F28" s="14">
        <v>1</v>
      </c>
      <c r="G28" s="69">
        <v>0</v>
      </c>
      <c r="H28" s="14">
        <v>1</v>
      </c>
      <c r="I28" s="6">
        <v>0</v>
      </c>
      <c r="J28" s="6">
        <v>0</v>
      </c>
      <c r="K28" s="15">
        <v>9</v>
      </c>
      <c r="M28" s="51"/>
      <c r="N28" s="52" t="s">
        <v>32</v>
      </c>
      <c r="O28" s="76" t="s">
        <v>89</v>
      </c>
      <c r="P28" s="81">
        <f>SUM(Tabla3694[[#This Row],[Totalmente en desacuerdo]:[En desacuerdo]])</f>
        <v>8</v>
      </c>
      <c r="Q28" s="81">
        <f>Tabla3694[[#This Row],[Neutro]]</f>
        <v>0</v>
      </c>
      <c r="R28" s="81">
        <f>SUM(Tabla3694[[#This Row],[De acuerdo]:[Totalmente de acuerdo]])</f>
        <v>1</v>
      </c>
      <c r="S28" s="81">
        <f t="shared" si="0"/>
        <v>9</v>
      </c>
    </row>
    <row r="29" spans="1:19">
      <c r="A29" s="16" t="s">
        <v>0</v>
      </c>
      <c r="B29" s="17"/>
      <c r="C29" s="17"/>
      <c r="D29" s="18">
        <v>14</v>
      </c>
      <c r="E29" s="19">
        <v>16</v>
      </c>
      <c r="F29" s="20">
        <v>56</v>
      </c>
      <c r="G29" s="70">
        <v>42</v>
      </c>
      <c r="H29" s="20">
        <v>133</v>
      </c>
      <c r="I29" s="19">
        <v>38</v>
      </c>
      <c r="J29" s="19">
        <v>32</v>
      </c>
      <c r="K29" s="21">
        <v>331</v>
      </c>
      <c r="M29" s="16" t="s">
        <v>0</v>
      </c>
      <c r="N29" s="17"/>
      <c r="O29" s="17"/>
      <c r="P29" s="81">
        <f>SUM(Tabla3694[[#This Row],[Totalmente en desacuerdo]:[En desacuerdo]])</f>
        <v>86</v>
      </c>
      <c r="Q29" s="81">
        <f>Tabla3694[[#This Row],[Neutro]]</f>
        <v>42</v>
      </c>
      <c r="R29" s="81">
        <f>SUM(Tabla3694[[#This Row],[De acuerdo]:[Totalmente de acuerdo]])</f>
        <v>203</v>
      </c>
      <c r="S29" s="81">
        <f t="shared" si="0"/>
        <v>331</v>
      </c>
    </row>
    <row r="30" spans="1:19">
      <c r="A30" s="4"/>
      <c r="B30" s="4"/>
      <c r="C30" s="4"/>
      <c r="D30" s="4"/>
      <c r="E30" s="4"/>
      <c r="F30" s="4"/>
      <c r="G30" s="29"/>
      <c r="H30" s="4"/>
      <c r="I30" s="4"/>
      <c r="J30" s="4"/>
      <c r="K30" s="4"/>
    </row>
    <row r="31" spans="1:19">
      <c r="A31" s="91" t="s">
        <v>77</v>
      </c>
      <c r="B31" s="92"/>
      <c r="C31" s="93"/>
      <c r="D31" s="92"/>
      <c r="E31" s="92"/>
      <c r="F31" s="92"/>
      <c r="G31" s="92"/>
      <c r="H31" s="92"/>
      <c r="I31" s="92"/>
      <c r="J31" s="92"/>
      <c r="K31" s="94"/>
    </row>
    <row r="32" spans="1:19">
      <c r="A32" s="7" t="s">
        <v>2</v>
      </c>
      <c r="B32" s="4"/>
      <c r="C32" s="4"/>
      <c r="D32" s="4"/>
      <c r="E32" s="4"/>
      <c r="F32" s="4"/>
      <c r="G32" s="29"/>
      <c r="H32" s="4"/>
      <c r="I32" s="4"/>
      <c r="J32" s="4"/>
      <c r="K32" s="4"/>
    </row>
    <row r="33" spans="1:20">
      <c r="A33" s="55"/>
      <c r="B33" s="56"/>
      <c r="C33" s="8"/>
      <c r="D33" s="98" t="s">
        <v>142</v>
      </c>
      <c r="E33" s="99"/>
      <c r="F33" s="100"/>
      <c r="G33" s="99"/>
      <c r="H33" s="100"/>
      <c r="I33" s="99"/>
      <c r="J33" s="99"/>
      <c r="K33" s="4"/>
      <c r="N33" s="104" t="s">
        <v>78</v>
      </c>
      <c r="O33" s="105"/>
      <c r="P33" s="106"/>
      <c r="Q33" s="105"/>
      <c r="R33" s="106"/>
      <c r="S33" s="105"/>
      <c r="T33" s="105"/>
    </row>
    <row r="34" spans="1:20" ht="36.75">
      <c r="A34" s="57" t="s">
        <v>91</v>
      </c>
      <c r="B34" s="58" t="s">
        <v>92</v>
      </c>
      <c r="C34" s="75" t="s">
        <v>85</v>
      </c>
      <c r="D34" s="3" t="s">
        <v>4</v>
      </c>
      <c r="E34" s="2" t="s">
        <v>5</v>
      </c>
      <c r="F34" s="1" t="s">
        <v>6</v>
      </c>
      <c r="G34" s="67" t="s">
        <v>7</v>
      </c>
      <c r="H34" s="1" t="s">
        <v>8</v>
      </c>
      <c r="I34" s="2" t="s">
        <v>9</v>
      </c>
      <c r="J34" s="2" t="s">
        <v>10</v>
      </c>
      <c r="K34" s="53" t="s">
        <v>0</v>
      </c>
      <c r="M34" s="57" t="s">
        <v>91</v>
      </c>
      <c r="N34" s="58" t="s">
        <v>92</v>
      </c>
      <c r="O34" s="75" t="s">
        <v>85</v>
      </c>
      <c r="P34" s="81" t="s">
        <v>97</v>
      </c>
      <c r="Q34" s="81" t="s">
        <v>98</v>
      </c>
      <c r="R34" s="81" t="s">
        <v>99</v>
      </c>
      <c r="S34" s="81" t="s">
        <v>0</v>
      </c>
    </row>
    <row r="35" spans="1:20" ht="24">
      <c r="A35" s="54" t="s">
        <v>11</v>
      </c>
      <c r="B35" s="9" t="s">
        <v>12</v>
      </c>
      <c r="C35" s="76" t="s">
        <v>88</v>
      </c>
      <c r="D35" s="10">
        <v>2</v>
      </c>
      <c r="E35" s="5">
        <v>4</v>
      </c>
      <c r="F35" s="11">
        <v>5</v>
      </c>
      <c r="G35" s="68">
        <v>7</v>
      </c>
      <c r="H35" s="11">
        <v>10</v>
      </c>
      <c r="I35" s="5">
        <v>0</v>
      </c>
      <c r="J35" s="5">
        <v>0</v>
      </c>
      <c r="K35" s="12">
        <v>28</v>
      </c>
      <c r="M35" s="54" t="s">
        <v>11</v>
      </c>
      <c r="N35" s="9" t="s">
        <v>12</v>
      </c>
      <c r="O35" s="76" t="s">
        <v>88</v>
      </c>
      <c r="P35" s="81">
        <f>SUM(Tabla3795[[#This Row],[Totalmente en desacuerdo]:[En desacuerdo]])</f>
        <v>11</v>
      </c>
      <c r="Q35" s="81">
        <f>Tabla3795[[#This Row],[Neutro]]</f>
        <v>7</v>
      </c>
      <c r="R35" s="81">
        <f>SUM(Tabla3795[[#This Row],[De acuerdo]:[Totalmente de acuerdo]])</f>
        <v>10</v>
      </c>
      <c r="S35" s="81">
        <f>SUM(P35:R35)</f>
        <v>28</v>
      </c>
    </row>
    <row r="36" spans="1:20">
      <c r="A36" s="51"/>
      <c r="B36" s="52" t="s">
        <v>13</v>
      </c>
      <c r="C36" s="76" t="s">
        <v>88</v>
      </c>
      <c r="D36" s="13">
        <v>2</v>
      </c>
      <c r="E36" s="6">
        <v>2</v>
      </c>
      <c r="F36" s="14">
        <v>2</v>
      </c>
      <c r="G36" s="69">
        <v>2</v>
      </c>
      <c r="H36" s="14">
        <v>0</v>
      </c>
      <c r="I36" s="6">
        <v>0</v>
      </c>
      <c r="J36" s="6">
        <v>0</v>
      </c>
      <c r="K36" s="15">
        <v>8</v>
      </c>
      <c r="M36" s="51"/>
      <c r="N36" s="52" t="s">
        <v>13</v>
      </c>
      <c r="O36" s="76" t="s">
        <v>88</v>
      </c>
      <c r="P36" s="81">
        <f>SUM(Tabla3795[[#This Row],[Totalmente en desacuerdo]:[En desacuerdo]])</f>
        <v>6</v>
      </c>
      <c r="Q36" s="81">
        <f>Tabla3795[[#This Row],[Neutro]]</f>
        <v>2</v>
      </c>
      <c r="R36" s="81">
        <f>SUM(Tabla3795[[#This Row],[De acuerdo]:[Totalmente de acuerdo]])</f>
        <v>0</v>
      </c>
      <c r="S36" s="81">
        <f t="shared" ref="S36:S57" si="1">SUM(P36:R36)</f>
        <v>8</v>
      </c>
    </row>
    <row r="37" spans="1:20">
      <c r="A37" s="51"/>
      <c r="B37" s="52" t="s">
        <v>14</v>
      </c>
      <c r="C37" s="76" t="s">
        <v>88</v>
      </c>
      <c r="D37" s="13">
        <v>0</v>
      </c>
      <c r="E37" s="6">
        <v>3</v>
      </c>
      <c r="F37" s="14">
        <v>4</v>
      </c>
      <c r="G37" s="69">
        <v>5</v>
      </c>
      <c r="H37" s="14">
        <v>1</v>
      </c>
      <c r="I37" s="6">
        <v>0</v>
      </c>
      <c r="J37" s="6">
        <v>0</v>
      </c>
      <c r="K37" s="15">
        <v>13</v>
      </c>
      <c r="M37" s="51"/>
      <c r="N37" s="52" t="s">
        <v>14</v>
      </c>
      <c r="O37" s="76" t="s">
        <v>88</v>
      </c>
      <c r="P37" s="81">
        <f>SUM(Tabla3795[[#This Row],[Totalmente en desacuerdo]:[En desacuerdo]])</f>
        <v>7</v>
      </c>
      <c r="Q37" s="81">
        <f>Tabla3795[[#This Row],[Neutro]]</f>
        <v>5</v>
      </c>
      <c r="R37" s="81">
        <f>SUM(Tabla3795[[#This Row],[De acuerdo]:[Totalmente de acuerdo]])</f>
        <v>1</v>
      </c>
      <c r="S37" s="81">
        <f t="shared" si="1"/>
        <v>13</v>
      </c>
    </row>
    <row r="38" spans="1:20">
      <c r="A38" s="51"/>
      <c r="B38" s="52" t="s">
        <v>15</v>
      </c>
      <c r="C38" s="76" t="s">
        <v>88</v>
      </c>
      <c r="D38" s="13">
        <v>0</v>
      </c>
      <c r="E38" s="6">
        <v>0</v>
      </c>
      <c r="F38" s="14">
        <v>2</v>
      </c>
      <c r="G38" s="69">
        <v>1</v>
      </c>
      <c r="H38" s="14">
        <v>3</v>
      </c>
      <c r="I38" s="6">
        <v>0</v>
      </c>
      <c r="J38" s="6">
        <v>0</v>
      </c>
      <c r="K38" s="15">
        <v>6</v>
      </c>
      <c r="M38" s="51"/>
      <c r="N38" s="52" t="s">
        <v>15</v>
      </c>
      <c r="O38" s="76" t="s">
        <v>88</v>
      </c>
      <c r="P38" s="81">
        <f>SUM(Tabla3795[[#This Row],[Totalmente en desacuerdo]:[En desacuerdo]])</f>
        <v>2</v>
      </c>
      <c r="Q38" s="81">
        <f>Tabla3795[[#This Row],[Neutro]]</f>
        <v>1</v>
      </c>
      <c r="R38" s="81">
        <f>SUM(Tabla3795[[#This Row],[De acuerdo]:[Totalmente de acuerdo]])</f>
        <v>3</v>
      </c>
      <c r="S38" s="81">
        <f t="shared" si="1"/>
        <v>6</v>
      </c>
    </row>
    <row r="39" spans="1:20">
      <c r="A39" s="51"/>
      <c r="B39" s="52" t="s">
        <v>16</v>
      </c>
      <c r="C39" s="76" t="s">
        <v>88</v>
      </c>
      <c r="D39" s="13">
        <v>4</v>
      </c>
      <c r="E39" s="6">
        <v>0</v>
      </c>
      <c r="F39" s="14">
        <v>4</v>
      </c>
      <c r="G39" s="69">
        <v>2</v>
      </c>
      <c r="H39" s="14">
        <v>1</v>
      </c>
      <c r="I39" s="6">
        <v>0</v>
      </c>
      <c r="J39" s="6">
        <v>0</v>
      </c>
      <c r="K39" s="15">
        <v>11</v>
      </c>
      <c r="M39" s="51"/>
      <c r="N39" s="52" t="s">
        <v>16</v>
      </c>
      <c r="O39" s="76" t="s">
        <v>88</v>
      </c>
      <c r="P39" s="81">
        <f>SUM(Tabla3795[[#This Row],[Totalmente en desacuerdo]:[En desacuerdo]])</f>
        <v>8</v>
      </c>
      <c r="Q39" s="81">
        <f>Tabla3795[[#This Row],[Neutro]]</f>
        <v>2</v>
      </c>
      <c r="R39" s="81">
        <f>SUM(Tabla3795[[#This Row],[De acuerdo]:[Totalmente de acuerdo]])</f>
        <v>1</v>
      </c>
      <c r="S39" s="81">
        <f t="shared" si="1"/>
        <v>11</v>
      </c>
    </row>
    <row r="40" spans="1:20">
      <c r="A40" s="51"/>
      <c r="B40" s="52" t="s">
        <v>17</v>
      </c>
      <c r="C40" s="76" t="s">
        <v>88</v>
      </c>
      <c r="D40" s="13">
        <v>0</v>
      </c>
      <c r="E40" s="6">
        <v>0</v>
      </c>
      <c r="F40" s="14">
        <v>0</v>
      </c>
      <c r="G40" s="69">
        <v>2</v>
      </c>
      <c r="H40" s="14">
        <v>8</v>
      </c>
      <c r="I40" s="6">
        <v>0</v>
      </c>
      <c r="J40" s="6">
        <v>0</v>
      </c>
      <c r="K40" s="15">
        <v>10</v>
      </c>
      <c r="M40" s="51"/>
      <c r="N40" s="52" t="s">
        <v>17</v>
      </c>
      <c r="O40" s="76" t="s">
        <v>88</v>
      </c>
      <c r="P40" s="81">
        <f>SUM(Tabla3795[[#This Row],[Totalmente en desacuerdo]:[En desacuerdo]])</f>
        <v>0</v>
      </c>
      <c r="Q40" s="81">
        <f>Tabla3795[[#This Row],[Neutro]]</f>
        <v>2</v>
      </c>
      <c r="R40" s="81">
        <f>SUM(Tabla3795[[#This Row],[De acuerdo]:[Totalmente de acuerdo]])</f>
        <v>8</v>
      </c>
      <c r="S40" s="81">
        <f t="shared" si="1"/>
        <v>10</v>
      </c>
    </row>
    <row r="41" spans="1:20">
      <c r="A41" s="51"/>
      <c r="B41" s="52" t="s">
        <v>18</v>
      </c>
      <c r="C41" s="76" t="s">
        <v>88</v>
      </c>
      <c r="D41" s="13">
        <v>0</v>
      </c>
      <c r="E41" s="6">
        <v>3</v>
      </c>
      <c r="F41" s="14">
        <v>5</v>
      </c>
      <c r="G41" s="69">
        <v>7</v>
      </c>
      <c r="H41" s="14">
        <v>0</v>
      </c>
      <c r="I41" s="6">
        <v>0</v>
      </c>
      <c r="J41" s="6">
        <v>0</v>
      </c>
      <c r="K41" s="15">
        <v>15</v>
      </c>
      <c r="M41" s="51"/>
      <c r="N41" s="52" t="s">
        <v>18</v>
      </c>
      <c r="O41" s="76" t="s">
        <v>88</v>
      </c>
      <c r="P41" s="81">
        <f>SUM(Tabla3795[[#This Row],[Totalmente en desacuerdo]:[En desacuerdo]])</f>
        <v>8</v>
      </c>
      <c r="Q41" s="81">
        <f>Tabla3795[[#This Row],[Neutro]]</f>
        <v>7</v>
      </c>
      <c r="R41" s="81">
        <f>SUM(Tabla3795[[#This Row],[De acuerdo]:[Totalmente de acuerdo]])</f>
        <v>0</v>
      </c>
      <c r="S41" s="81">
        <f t="shared" si="1"/>
        <v>15</v>
      </c>
    </row>
    <row r="42" spans="1:20">
      <c r="A42" s="51"/>
      <c r="B42" s="52" t="s">
        <v>19</v>
      </c>
      <c r="C42" s="76" t="s">
        <v>88</v>
      </c>
      <c r="D42" s="13">
        <v>1</v>
      </c>
      <c r="E42" s="6">
        <v>0</v>
      </c>
      <c r="F42" s="14">
        <v>1</v>
      </c>
      <c r="G42" s="69">
        <v>2</v>
      </c>
      <c r="H42" s="14">
        <v>5</v>
      </c>
      <c r="I42" s="6">
        <v>0</v>
      </c>
      <c r="J42" s="6">
        <v>0</v>
      </c>
      <c r="K42" s="15">
        <v>9</v>
      </c>
      <c r="M42" s="51"/>
      <c r="N42" s="52" t="s">
        <v>19</v>
      </c>
      <c r="O42" s="76" t="s">
        <v>88</v>
      </c>
      <c r="P42" s="81">
        <f>SUM(Tabla3795[[#This Row],[Totalmente en desacuerdo]:[En desacuerdo]])</f>
        <v>2</v>
      </c>
      <c r="Q42" s="81">
        <f>Tabla3795[[#This Row],[Neutro]]</f>
        <v>2</v>
      </c>
      <c r="R42" s="81">
        <f>SUM(Tabla3795[[#This Row],[De acuerdo]:[Totalmente de acuerdo]])</f>
        <v>5</v>
      </c>
      <c r="S42" s="81">
        <f t="shared" si="1"/>
        <v>9</v>
      </c>
    </row>
    <row r="43" spans="1:20">
      <c r="A43" s="51"/>
      <c r="B43" s="52" t="s">
        <v>20</v>
      </c>
      <c r="C43" s="76" t="s">
        <v>88</v>
      </c>
      <c r="D43" s="13">
        <v>2</v>
      </c>
      <c r="E43" s="6">
        <v>1</v>
      </c>
      <c r="F43" s="14">
        <v>4</v>
      </c>
      <c r="G43" s="69">
        <v>1</v>
      </c>
      <c r="H43" s="14">
        <v>4</v>
      </c>
      <c r="I43" s="6">
        <v>0</v>
      </c>
      <c r="J43" s="6">
        <v>1</v>
      </c>
      <c r="K43" s="15">
        <v>13</v>
      </c>
      <c r="M43" s="51"/>
      <c r="N43" s="52" t="s">
        <v>20</v>
      </c>
      <c r="O43" s="76" t="s">
        <v>88</v>
      </c>
      <c r="P43" s="81">
        <f>SUM(Tabla3795[[#This Row],[Totalmente en desacuerdo]:[En desacuerdo]])</f>
        <v>7</v>
      </c>
      <c r="Q43" s="81">
        <f>Tabla3795[[#This Row],[Neutro]]</f>
        <v>1</v>
      </c>
      <c r="R43" s="81">
        <f>SUM(Tabla3795[[#This Row],[De acuerdo]:[Totalmente de acuerdo]])</f>
        <v>5</v>
      </c>
      <c r="S43" s="81">
        <f t="shared" si="1"/>
        <v>13</v>
      </c>
    </row>
    <row r="44" spans="1:20">
      <c r="A44" s="51"/>
      <c r="B44" s="52" t="s">
        <v>21</v>
      </c>
      <c r="C44" s="77" t="s">
        <v>86</v>
      </c>
      <c r="D44" s="13">
        <v>0</v>
      </c>
      <c r="E44" s="6">
        <v>0</v>
      </c>
      <c r="F44" s="14">
        <v>3</v>
      </c>
      <c r="G44" s="69">
        <v>0</v>
      </c>
      <c r="H44" s="14">
        <v>9</v>
      </c>
      <c r="I44" s="6">
        <v>0</v>
      </c>
      <c r="J44" s="6">
        <v>5</v>
      </c>
      <c r="K44" s="15">
        <v>17</v>
      </c>
      <c r="M44" s="51"/>
      <c r="N44" s="52" t="s">
        <v>21</v>
      </c>
      <c r="O44" s="77" t="s">
        <v>86</v>
      </c>
      <c r="P44" s="81">
        <f>SUM(Tabla3795[[#This Row],[Totalmente en desacuerdo]:[En desacuerdo]])</f>
        <v>3</v>
      </c>
      <c r="Q44" s="81">
        <f>Tabla3795[[#This Row],[Neutro]]</f>
        <v>0</v>
      </c>
      <c r="R44" s="81">
        <f>SUM(Tabla3795[[#This Row],[De acuerdo]:[Totalmente de acuerdo]])</f>
        <v>14</v>
      </c>
      <c r="S44" s="81">
        <f t="shared" si="1"/>
        <v>17</v>
      </c>
    </row>
    <row r="45" spans="1:20">
      <c r="A45" s="51"/>
      <c r="B45" s="52" t="s">
        <v>22</v>
      </c>
      <c r="C45" s="77" t="s">
        <v>86</v>
      </c>
      <c r="D45" s="13">
        <v>0</v>
      </c>
      <c r="E45" s="6">
        <v>0</v>
      </c>
      <c r="F45" s="14">
        <v>3</v>
      </c>
      <c r="G45" s="69">
        <v>0</v>
      </c>
      <c r="H45" s="14">
        <v>14</v>
      </c>
      <c r="I45" s="6">
        <v>1</v>
      </c>
      <c r="J45" s="6">
        <v>6</v>
      </c>
      <c r="K45" s="15">
        <v>24</v>
      </c>
      <c r="M45" s="51"/>
      <c r="N45" s="52" t="s">
        <v>22</v>
      </c>
      <c r="O45" s="77" t="s">
        <v>86</v>
      </c>
      <c r="P45" s="81">
        <f>SUM(Tabla3795[[#This Row],[Totalmente en desacuerdo]:[En desacuerdo]])</f>
        <v>3</v>
      </c>
      <c r="Q45" s="81">
        <f>Tabla3795[[#This Row],[Neutro]]</f>
        <v>0</v>
      </c>
      <c r="R45" s="81">
        <f>SUM(Tabla3795[[#This Row],[De acuerdo]:[Totalmente de acuerdo]])</f>
        <v>21</v>
      </c>
      <c r="S45" s="81">
        <f t="shared" si="1"/>
        <v>24</v>
      </c>
    </row>
    <row r="46" spans="1:20">
      <c r="A46" s="51"/>
      <c r="B46" s="52" t="s">
        <v>23</v>
      </c>
      <c r="C46" s="77" t="s">
        <v>86</v>
      </c>
      <c r="D46" s="13">
        <v>0</v>
      </c>
      <c r="E46" s="6">
        <v>0</v>
      </c>
      <c r="F46" s="14">
        <v>3</v>
      </c>
      <c r="G46" s="69">
        <v>0</v>
      </c>
      <c r="H46" s="14">
        <v>16</v>
      </c>
      <c r="I46" s="6">
        <v>2</v>
      </c>
      <c r="J46" s="6">
        <v>0</v>
      </c>
      <c r="K46" s="15">
        <v>21</v>
      </c>
      <c r="M46" s="51"/>
      <c r="N46" s="52" t="s">
        <v>23</v>
      </c>
      <c r="O46" s="77" t="s">
        <v>86</v>
      </c>
      <c r="P46" s="81">
        <f>SUM(Tabla3795[[#This Row],[Totalmente en desacuerdo]:[En desacuerdo]])</f>
        <v>3</v>
      </c>
      <c r="Q46" s="81">
        <f>Tabla3795[[#This Row],[Neutro]]</f>
        <v>0</v>
      </c>
      <c r="R46" s="81">
        <f>SUM(Tabla3795[[#This Row],[De acuerdo]:[Totalmente de acuerdo]])</f>
        <v>18</v>
      </c>
      <c r="S46" s="81">
        <f t="shared" si="1"/>
        <v>21</v>
      </c>
    </row>
    <row r="47" spans="1:20">
      <c r="A47" s="51"/>
      <c r="B47" s="52" t="s">
        <v>24</v>
      </c>
      <c r="C47" s="77" t="s">
        <v>86</v>
      </c>
      <c r="D47" s="13">
        <v>0</v>
      </c>
      <c r="E47" s="6">
        <v>0</v>
      </c>
      <c r="F47" s="14">
        <v>5</v>
      </c>
      <c r="G47" s="69">
        <v>0</v>
      </c>
      <c r="H47" s="14">
        <v>9</v>
      </c>
      <c r="I47" s="6">
        <v>1</v>
      </c>
      <c r="J47" s="6">
        <v>2</v>
      </c>
      <c r="K47" s="15">
        <v>17</v>
      </c>
      <c r="M47" s="51"/>
      <c r="N47" s="52" t="s">
        <v>24</v>
      </c>
      <c r="O47" s="77" t="s">
        <v>86</v>
      </c>
      <c r="P47" s="81">
        <f>SUM(Tabla3795[[#This Row],[Totalmente en desacuerdo]:[En desacuerdo]])</f>
        <v>5</v>
      </c>
      <c r="Q47" s="81">
        <f>Tabla3795[[#This Row],[Neutro]]</f>
        <v>0</v>
      </c>
      <c r="R47" s="81">
        <f>SUM(Tabla3795[[#This Row],[De acuerdo]:[Totalmente de acuerdo]])</f>
        <v>12</v>
      </c>
      <c r="S47" s="81">
        <f t="shared" si="1"/>
        <v>17</v>
      </c>
    </row>
    <row r="48" spans="1:20" ht="24">
      <c r="A48" s="51"/>
      <c r="B48" s="52" t="s">
        <v>25</v>
      </c>
      <c r="C48" s="77" t="s">
        <v>86</v>
      </c>
      <c r="D48" s="13">
        <v>0</v>
      </c>
      <c r="E48" s="6">
        <v>0</v>
      </c>
      <c r="F48" s="14">
        <v>2</v>
      </c>
      <c r="G48" s="69">
        <v>0</v>
      </c>
      <c r="H48" s="14">
        <v>8</v>
      </c>
      <c r="I48" s="6">
        <v>1</v>
      </c>
      <c r="J48" s="6">
        <v>1</v>
      </c>
      <c r="K48" s="15">
        <v>12</v>
      </c>
      <c r="M48" s="51"/>
      <c r="N48" s="52" t="s">
        <v>25</v>
      </c>
      <c r="O48" s="77" t="s">
        <v>86</v>
      </c>
      <c r="P48" s="81">
        <f>SUM(Tabla3795[[#This Row],[Totalmente en desacuerdo]:[En desacuerdo]])</f>
        <v>2</v>
      </c>
      <c r="Q48" s="81">
        <f>Tabla3795[[#This Row],[Neutro]]</f>
        <v>0</v>
      </c>
      <c r="R48" s="81">
        <f>SUM(Tabla3795[[#This Row],[De acuerdo]:[Totalmente de acuerdo]])</f>
        <v>10</v>
      </c>
      <c r="S48" s="81">
        <f t="shared" si="1"/>
        <v>12</v>
      </c>
    </row>
    <row r="49" spans="1:20">
      <c r="A49" s="51"/>
      <c r="B49" s="52" t="s">
        <v>26</v>
      </c>
      <c r="C49" s="77" t="s">
        <v>86</v>
      </c>
      <c r="D49" s="13">
        <v>0</v>
      </c>
      <c r="E49" s="6">
        <v>0</v>
      </c>
      <c r="F49" s="14">
        <v>2</v>
      </c>
      <c r="G49" s="69">
        <v>0</v>
      </c>
      <c r="H49" s="14">
        <v>20</v>
      </c>
      <c r="I49" s="6">
        <v>4</v>
      </c>
      <c r="J49" s="6">
        <v>3</v>
      </c>
      <c r="K49" s="15">
        <v>29</v>
      </c>
      <c r="M49" s="51"/>
      <c r="N49" s="52" t="s">
        <v>26</v>
      </c>
      <c r="O49" s="77" t="s">
        <v>86</v>
      </c>
      <c r="P49" s="81">
        <f>SUM(Tabla3795[[#This Row],[Totalmente en desacuerdo]:[En desacuerdo]])</f>
        <v>2</v>
      </c>
      <c r="Q49" s="81">
        <f>Tabla3795[[#This Row],[Neutro]]</f>
        <v>0</v>
      </c>
      <c r="R49" s="81">
        <f>SUM(Tabla3795[[#This Row],[De acuerdo]:[Totalmente de acuerdo]])</f>
        <v>27</v>
      </c>
      <c r="S49" s="81">
        <f t="shared" si="1"/>
        <v>29</v>
      </c>
    </row>
    <row r="50" spans="1:20" ht="24">
      <c r="A50" s="51"/>
      <c r="B50" s="52" t="s">
        <v>27</v>
      </c>
      <c r="C50" s="76" t="s">
        <v>87</v>
      </c>
      <c r="D50" s="13">
        <v>0</v>
      </c>
      <c r="E50" s="6">
        <v>0</v>
      </c>
      <c r="F50" s="14">
        <v>0</v>
      </c>
      <c r="G50" s="69">
        <v>0</v>
      </c>
      <c r="H50" s="14">
        <v>4</v>
      </c>
      <c r="I50" s="6">
        <v>2</v>
      </c>
      <c r="J50" s="6">
        <v>6</v>
      </c>
      <c r="K50" s="15">
        <v>12</v>
      </c>
      <c r="M50" s="51"/>
      <c r="N50" s="52" t="s">
        <v>27</v>
      </c>
      <c r="O50" s="76" t="s">
        <v>87</v>
      </c>
      <c r="P50" s="81">
        <f>SUM(Tabla3795[[#This Row],[Totalmente en desacuerdo]:[En desacuerdo]])</f>
        <v>0</v>
      </c>
      <c r="Q50" s="81">
        <f>Tabla3795[[#This Row],[Neutro]]</f>
        <v>0</v>
      </c>
      <c r="R50" s="81">
        <f>SUM(Tabla3795[[#This Row],[De acuerdo]:[Totalmente de acuerdo]])</f>
        <v>12</v>
      </c>
      <c r="S50" s="81">
        <f t="shared" si="1"/>
        <v>12</v>
      </c>
    </row>
    <row r="51" spans="1:20" ht="24">
      <c r="A51" s="51"/>
      <c r="B51" s="52" t="s">
        <v>28</v>
      </c>
      <c r="C51" s="76" t="s">
        <v>87</v>
      </c>
      <c r="D51" s="13">
        <v>0</v>
      </c>
      <c r="E51" s="6">
        <v>0</v>
      </c>
      <c r="F51" s="14">
        <v>0</v>
      </c>
      <c r="G51" s="69">
        <v>0</v>
      </c>
      <c r="H51" s="14">
        <v>11</v>
      </c>
      <c r="I51" s="6">
        <v>0</v>
      </c>
      <c r="J51" s="6">
        <v>9</v>
      </c>
      <c r="K51" s="15">
        <v>20</v>
      </c>
      <c r="M51" s="51"/>
      <c r="N51" s="52" t="s">
        <v>28</v>
      </c>
      <c r="O51" s="76" t="s">
        <v>87</v>
      </c>
      <c r="P51" s="81">
        <f>SUM(Tabla3795[[#This Row],[Totalmente en desacuerdo]:[En desacuerdo]])</f>
        <v>0</v>
      </c>
      <c r="Q51" s="81">
        <f>Tabla3795[[#This Row],[Neutro]]</f>
        <v>0</v>
      </c>
      <c r="R51" s="81">
        <f>SUM(Tabla3795[[#This Row],[De acuerdo]:[Totalmente de acuerdo]])</f>
        <v>20</v>
      </c>
      <c r="S51" s="81">
        <f t="shared" si="1"/>
        <v>20</v>
      </c>
    </row>
    <row r="52" spans="1:20" ht="24">
      <c r="A52" s="51"/>
      <c r="B52" s="52" t="s">
        <v>16</v>
      </c>
      <c r="C52" s="76" t="s">
        <v>87</v>
      </c>
      <c r="D52" s="13">
        <v>0</v>
      </c>
      <c r="E52" s="6">
        <v>0</v>
      </c>
      <c r="F52" s="14">
        <v>0</v>
      </c>
      <c r="G52" s="69">
        <v>0</v>
      </c>
      <c r="H52" s="14">
        <v>8</v>
      </c>
      <c r="I52" s="6">
        <v>0</v>
      </c>
      <c r="J52" s="6">
        <v>3</v>
      </c>
      <c r="K52" s="15">
        <v>11</v>
      </c>
      <c r="M52" s="51"/>
      <c r="N52" s="52" t="s">
        <v>16</v>
      </c>
      <c r="O52" s="76" t="s">
        <v>87</v>
      </c>
      <c r="P52" s="81">
        <f>SUM(Tabla3795[[#This Row],[Totalmente en desacuerdo]:[En desacuerdo]])</f>
        <v>0</v>
      </c>
      <c r="Q52" s="81">
        <f>Tabla3795[[#This Row],[Neutro]]</f>
        <v>0</v>
      </c>
      <c r="R52" s="81">
        <f>SUM(Tabla3795[[#This Row],[De acuerdo]:[Totalmente de acuerdo]])</f>
        <v>11</v>
      </c>
      <c r="S52" s="81">
        <f t="shared" si="1"/>
        <v>11</v>
      </c>
    </row>
    <row r="53" spans="1:20">
      <c r="A53" s="51"/>
      <c r="B53" s="52" t="s">
        <v>29</v>
      </c>
      <c r="C53" s="76" t="s">
        <v>89</v>
      </c>
      <c r="D53" s="13">
        <v>0</v>
      </c>
      <c r="E53" s="6">
        <v>1</v>
      </c>
      <c r="F53" s="14">
        <v>1</v>
      </c>
      <c r="G53" s="69">
        <v>2</v>
      </c>
      <c r="H53" s="14">
        <v>3</v>
      </c>
      <c r="I53" s="6">
        <v>1</v>
      </c>
      <c r="J53" s="6">
        <v>1</v>
      </c>
      <c r="K53" s="15">
        <v>9</v>
      </c>
      <c r="M53" s="51"/>
      <c r="N53" s="52" t="s">
        <v>29</v>
      </c>
      <c r="O53" s="76" t="s">
        <v>89</v>
      </c>
      <c r="P53" s="81">
        <f>SUM(Tabla3795[[#This Row],[Totalmente en desacuerdo]:[En desacuerdo]])</f>
        <v>2</v>
      </c>
      <c r="Q53" s="81">
        <f>Tabla3795[[#This Row],[Neutro]]</f>
        <v>2</v>
      </c>
      <c r="R53" s="81">
        <f>SUM(Tabla3795[[#This Row],[De acuerdo]:[Totalmente de acuerdo]])</f>
        <v>5</v>
      </c>
      <c r="S53" s="81">
        <f t="shared" si="1"/>
        <v>9</v>
      </c>
    </row>
    <row r="54" spans="1:20">
      <c r="A54" s="51"/>
      <c r="B54" s="52" t="s">
        <v>30</v>
      </c>
      <c r="C54" s="76" t="s">
        <v>89</v>
      </c>
      <c r="D54" s="13">
        <v>0</v>
      </c>
      <c r="E54" s="6">
        <v>0</v>
      </c>
      <c r="F54" s="14">
        <v>3</v>
      </c>
      <c r="G54" s="69">
        <v>0</v>
      </c>
      <c r="H54" s="14">
        <v>4</v>
      </c>
      <c r="I54" s="6">
        <v>2</v>
      </c>
      <c r="J54" s="6">
        <v>1</v>
      </c>
      <c r="K54" s="15">
        <v>10</v>
      </c>
      <c r="M54" s="51"/>
      <c r="N54" s="52" t="s">
        <v>30</v>
      </c>
      <c r="O54" s="76" t="s">
        <v>89</v>
      </c>
      <c r="P54" s="81">
        <f>SUM(Tabla3795[[#This Row],[Totalmente en desacuerdo]:[En desacuerdo]])</f>
        <v>3</v>
      </c>
      <c r="Q54" s="81">
        <f>Tabla3795[[#This Row],[Neutro]]</f>
        <v>0</v>
      </c>
      <c r="R54" s="81">
        <f>SUM(Tabla3795[[#This Row],[De acuerdo]:[Totalmente de acuerdo]])</f>
        <v>7</v>
      </c>
      <c r="S54" s="81">
        <f t="shared" si="1"/>
        <v>10</v>
      </c>
    </row>
    <row r="55" spans="1:20" ht="24">
      <c r="A55" s="51"/>
      <c r="B55" s="52" t="s">
        <v>31</v>
      </c>
      <c r="C55" s="76" t="s">
        <v>89</v>
      </c>
      <c r="D55" s="13">
        <v>2</v>
      </c>
      <c r="E55" s="6">
        <v>3</v>
      </c>
      <c r="F55" s="14">
        <v>13</v>
      </c>
      <c r="G55" s="69">
        <v>3</v>
      </c>
      <c r="H55" s="14">
        <v>6</v>
      </c>
      <c r="I55" s="6">
        <v>0</v>
      </c>
      <c r="J55" s="6">
        <v>0</v>
      </c>
      <c r="K55" s="15">
        <v>27</v>
      </c>
      <c r="M55" s="51"/>
      <c r="N55" s="52" t="s">
        <v>31</v>
      </c>
      <c r="O55" s="76" t="s">
        <v>89</v>
      </c>
      <c r="P55" s="81">
        <f>SUM(Tabla3795[[#This Row],[Totalmente en desacuerdo]:[En desacuerdo]])</f>
        <v>18</v>
      </c>
      <c r="Q55" s="81">
        <f>Tabla3795[[#This Row],[Neutro]]</f>
        <v>3</v>
      </c>
      <c r="R55" s="81">
        <f>SUM(Tabla3795[[#This Row],[De acuerdo]:[Totalmente de acuerdo]])</f>
        <v>6</v>
      </c>
      <c r="S55" s="81">
        <f t="shared" si="1"/>
        <v>27</v>
      </c>
    </row>
    <row r="56" spans="1:20">
      <c r="A56" s="51"/>
      <c r="B56" s="52" t="s">
        <v>32</v>
      </c>
      <c r="C56" s="76" t="s">
        <v>89</v>
      </c>
      <c r="D56" s="13">
        <v>5</v>
      </c>
      <c r="E56" s="6">
        <v>0</v>
      </c>
      <c r="F56" s="14">
        <v>1</v>
      </c>
      <c r="G56" s="69">
        <v>1</v>
      </c>
      <c r="H56" s="14">
        <v>1</v>
      </c>
      <c r="I56" s="6">
        <v>1</v>
      </c>
      <c r="J56" s="6">
        <v>0</v>
      </c>
      <c r="K56" s="15">
        <v>9</v>
      </c>
      <c r="M56" s="51"/>
      <c r="N56" s="52" t="s">
        <v>32</v>
      </c>
      <c r="O56" s="76" t="s">
        <v>89</v>
      </c>
      <c r="P56" s="81">
        <f>SUM(Tabla3795[[#This Row],[Totalmente en desacuerdo]:[En desacuerdo]])</f>
        <v>6</v>
      </c>
      <c r="Q56" s="81">
        <f>Tabla3795[[#This Row],[Neutro]]</f>
        <v>1</v>
      </c>
      <c r="R56" s="81">
        <f>SUM(Tabla3795[[#This Row],[De acuerdo]:[Totalmente de acuerdo]])</f>
        <v>2</v>
      </c>
      <c r="S56" s="81">
        <f t="shared" si="1"/>
        <v>9</v>
      </c>
    </row>
    <row r="57" spans="1:20">
      <c r="A57" s="16" t="s">
        <v>0</v>
      </c>
      <c r="B57" s="17"/>
      <c r="C57" s="17"/>
      <c r="D57" s="18">
        <v>18</v>
      </c>
      <c r="E57" s="19">
        <v>17</v>
      </c>
      <c r="F57" s="20">
        <v>63</v>
      </c>
      <c r="G57" s="70">
        <v>35</v>
      </c>
      <c r="H57" s="20">
        <v>145</v>
      </c>
      <c r="I57" s="19">
        <v>15</v>
      </c>
      <c r="J57" s="19">
        <v>38</v>
      </c>
      <c r="K57" s="21">
        <v>331</v>
      </c>
      <c r="M57" s="16" t="s">
        <v>0</v>
      </c>
      <c r="N57" s="17"/>
      <c r="O57" s="17"/>
      <c r="P57" s="81">
        <f>SUM(Tabla3795[[#This Row],[Totalmente en desacuerdo]:[En desacuerdo]])</f>
        <v>98</v>
      </c>
      <c r="Q57" s="81">
        <f>Tabla3795[[#This Row],[Neutro]]</f>
        <v>35</v>
      </c>
      <c r="R57" s="81">
        <f>SUM(Tabla3795[[#This Row],[De acuerdo]:[Totalmente de acuerdo]])</f>
        <v>198</v>
      </c>
      <c r="S57" s="81">
        <f t="shared" si="1"/>
        <v>331</v>
      </c>
    </row>
    <row r="58" spans="1:20">
      <c r="A58" s="4"/>
      <c r="B58" s="4"/>
      <c r="C58" s="4"/>
      <c r="D58" s="4"/>
      <c r="E58" s="4"/>
      <c r="F58" s="4"/>
      <c r="G58" s="29"/>
      <c r="H58" s="4"/>
      <c r="I58" s="4"/>
      <c r="J58" s="4"/>
      <c r="K58" s="4"/>
    </row>
    <row r="59" spans="1:20">
      <c r="A59" s="91" t="s">
        <v>79</v>
      </c>
      <c r="B59" s="92"/>
      <c r="C59" s="93"/>
      <c r="D59" s="92"/>
      <c r="E59" s="92"/>
      <c r="F59" s="92"/>
      <c r="G59" s="92"/>
      <c r="H59" s="92"/>
      <c r="I59" s="92"/>
      <c r="J59" s="92"/>
      <c r="K59" s="94"/>
    </row>
    <row r="60" spans="1:20">
      <c r="A60" s="7" t="s">
        <v>2</v>
      </c>
      <c r="B60" s="4"/>
      <c r="C60" s="4"/>
      <c r="D60" s="4"/>
      <c r="E60" s="4"/>
      <c r="F60" s="4"/>
      <c r="G60" s="29"/>
      <c r="H60" s="4"/>
      <c r="I60" s="4"/>
      <c r="J60" s="4"/>
      <c r="K60" s="4"/>
    </row>
    <row r="61" spans="1:20">
      <c r="A61" s="55"/>
      <c r="B61" s="56"/>
      <c r="C61" s="8"/>
      <c r="D61" s="98" t="s">
        <v>143</v>
      </c>
      <c r="E61" s="99"/>
      <c r="F61" s="100"/>
      <c r="G61" s="99"/>
      <c r="H61" s="100"/>
      <c r="I61" s="99"/>
      <c r="J61" s="99"/>
      <c r="K61" s="4"/>
      <c r="N61" s="104" t="s">
        <v>80</v>
      </c>
      <c r="O61" s="105"/>
      <c r="P61" s="106"/>
      <c r="Q61" s="105"/>
      <c r="R61" s="106"/>
      <c r="S61" s="105"/>
      <c r="T61" s="105"/>
    </row>
    <row r="62" spans="1:20" ht="36.75">
      <c r="A62" s="57" t="s">
        <v>91</v>
      </c>
      <c r="B62" s="58" t="s">
        <v>92</v>
      </c>
      <c r="C62" s="75" t="s">
        <v>85</v>
      </c>
      <c r="D62" s="3" t="s">
        <v>4</v>
      </c>
      <c r="E62" s="2" t="s">
        <v>5</v>
      </c>
      <c r="F62" s="1" t="s">
        <v>6</v>
      </c>
      <c r="G62" s="67" t="s">
        <v>7</v>
      </c>
      <c r="H62" s="1" t="s">
        <v>8</v>
      </c>
      <c r="I62" s="2" t="s">
        <v>9</v>
      </c>
      <c r="J62" s="2" t="s">
        <v>10</v>
      </c>
      <c r="K62" s="53" t="s">
        <v>0</v>
      </c>
      <c r="M62" s="57" t="s">
        <v>91</v>
      </c>
      <c r="N62" s="58" t="s">
        <v>92</v>
      </c>
      <c r="O62" s="75" t="s">
        <v>85</v>
      </c>
      <c r="P62" s="81" t="s">
        <v>97</v>
      </c>
      <c r="Q62" s="81" t="s">
        <v>98</v>
      </c>
      <c r="R62" s="81" t="s">
        <v>99</v>
      </c>
      <c r="S62" s="81" t="s">
        <v>0</v>
      </c>
    </row>
    <row r="63" spans="1:20" ht="24">
      <c r="A63" s="54" t="s">
        <v>11</v>
      </c>
      <c r="B63" s="9" t="s">
        <v>12</v>
      </c>
      <c r="C63" s="76" t="s">
        <v>88</v>
      </c>
      <c r="D63" s="10">
        <v>2</v>
      </c>
      <c r="E63" s="5">
        <v>3</v>
      </c>
      <c r="F63" s="11">
        <v>5</v>
      </c>
      <c r="G63" s="68">
        <v>8</v>
      </c>
      <c r="H63" s="11">
        <v>10</v>
      </c>
      <c r="I63" s="5">
        <v>0</v>
      </c>
      <c r="J63" s="5">
        <v>0</v>
      </c>
      <c r="K63" s="12">
        <v>28</v>
      </c>
      <c r="M63" s="54" t="s">
        <v>11</v>
      </c>
      <c r="N63" s="9" t="s">
        <v>12</v>
      </c>
      <c r="O63" s="76" t="s">
        <v>88</v>
      </c>
      <c r="P63" s="81">
        <f>SUM(Tabla3896[[#This Row],[Totalmente en desacuerdo]:[En desacuerdo]])</f>
        <v>10</v>
      </c>
      <c r="Q63" s="81">
        <f>Tabla3896[[#This Row],[Neutro]]</f>
        <v>8</v>
      </c>
      <c r="R63" s="81">
        <f>SUM(Tabla3896[[#This Row],[De acuerdo]:[Totalmente de acuerdo]])</f>
        <v>10</v>
      </c>
      <c r="S63" s="81">
        <f>SUM(P63:R63)</f>
        <v>28</v>
      </c>
    </row>
    <row r="64" spans="1:20">
      <c r="A64" s="51"/>
      <c r="B64" s="52" t="s">
        <v>13</v>
      </c>
      <c r="C64" s="76" t="s">
        <v>88</v>
      </c>
      <c r="D64" s="13">
        <v>2</v>
      </c>
      <c r="E64" s="6">
        <v>1</v>
      </c>
      <c r="F64" s="14">
        <v>3</v>
      </c>
      <c r="G64" s="69">
        <v>2</v>
      </c>
      <c r="H64" s="14">
        <v>0</v>
      </c>
      <c r="I64" s="6">
        <v>0</v>
      </c>
      <c r="J64" s="6">
        <v>0</v>
      </c>
      <c r="K64" s="15">
        <v>8</v>
      </c>
      <c r="M64" s="51"/>
      <c r="N64" s="52" t="s">
        <v>13</v>
      </c>
      <c r="O64" s="76" t="s">
        <v>88</v>
      </c>
      <c r="P64" s="81">
        <f>SUM(Tabla3896[[#This Row],[Totalmente en desacuerdo]:[En desacuerdo]])</f>
        <v>6</v>
      </c>
      <c r="Q64" s="81">
        <f>Tabla3896[[#This Row],[Neutro]]</f>
        <v>2</v>
      </c>
      <c r="R64" s="81">
        <f>SUM(Tabla3896[[#This Row],[De acuerdo]:[Totalmente de acuerdo]])</f>
        <v>0</v>
      </c>
      <c r="S64" s="81">
        <f t="shared" ref="S64:S85" si="2">SUM(P64:R64)</f>
        <v>8</v>
      </c>
    </row>
    <row r="65" spans="1:19">
      <c r="A65" s="51"/>
      <c r="B65" s="52" t="s">
        <v>14</v>
      </c>
      <c r="C65" s="76" t="s">
        <v>88</v>
      </c>
      <c r="D65" s="13">
        <v>0</v>
      </c>
      <c r="E65" s="6">
        <v>2</v>
      </c>
      <c r="F65" s="14">
        <v>4</v>
      </c>
      <c r="G65" s="69">
        <v>6</v>
      </c>
      <c r="H65" s="14">
        <v>1</v>
      </c>
      <c r="I65" s="6">
        <v>0</v>
      </c>
      <c r="J65" s="6">
        <v>0</v>
      </c>
      <c r="K65" s="15">
        <v>13</v>
      </c>
      <c r="M65" s="51"/>
      <c r="N65" s="52" t="s">
        <v>14</v>
      </c>
      <c r="O65" s="76" t="s">
        <v>88</v>
      </c>
      <c r="P65" s="81">
        <f>SUM(Tabla3896[[#This Row],[Totalmente en desacuerdo]:[En desacuerdo]])</f>
        <v>6</v>
      </c>
      <c r="Q65" s="81">
        <f>Tabla3896[[#This Row],[Neutro]]</f>
        <v>6</v>
      </c>
      <c r="R65" s="81">
        <f>SUM(Tabla3896[[#This Row],[De acuerdo]:[Totalmente de acuerdo]])</f>
        <v>1</v>
      </c>
      <c r="S65" s="81">
        <f t="shared" si="2"/>
        <v>13</v>
      </c>
    </row>
    <row r="66" spans="1:19">
      <c r="A66" s="51"/>
      <c r="B66" s="52" t="s">
        <v>15</v>
      </c>
      <c r="C66" s="76" t="s">
        <v>88</v>
      </c>
      <c r="D66" s="13">
        <v>0</v>
      </c>
      <c r="E66" s="6">
        <v>0</v>
      </c>
      <c r="F66" s="14">
        <v>2</v>
      </c>
      <c r="G66" s="69">
        <v>0</v>
      </c>
      <c r="H66" s="14">
        <v>4</v>
      </c>
      <c r="I66" s="6">
        <v>0</v>
      </c>
      <c r="J66" s="6">
        <v>0</v>
      </c>
      <c r="K66" s="15">
        <v>6</v>
      </c>
      <c r="M66" s="51"/>
      <c r="N66" s="52" t="s">
        <v>15</v>
      </c>
      <c r="O66" s="76" t="s">
        <v>88</v>
      </c>
      <c r="P66" s="81">
        <f>SUM(Tabla3896[[#This Row],[Totalmente en desacuerdo]:[En desacuerdo]])</f>
        <v>2</v>
      </c>
      <c r="Q66" s="81">
        <f>Tabla3896[[#This Row],[Neutro]]</f>
        <v>0</v>
      </c>
      <c r="R66" s="81">
        <f>SUM(Tabla3896[[#This Row],[De acuerdo]:[Totalmente de acuerdo]])</f>
        <v>4</v>
      </c>
      <c r="S66" s="81">
        <f t="shared" si="2"/>
        <v>6</v>
      </c>
    </row>
    <row r="67" spans="1:19">
      <c r="A67" s="51"/>
      <c r="B67" s="52" t="s">
        <v>16</v>
      </c>
      <c r="C67" s="76" t="s">
        <v>88</v>
      </c>
      <c r="D67" s="13">
        <v>4</v>
      </c>
      <c r="E67" s="6">
        <v>0</v>
      </c>
      <c r="F67" s="14">
        <v>2</v>
      </c>
      <c r="G67" s="69">
        <v>4</v>
      </c>
      <c r="H67" s="14">
        <v>1</v>
      </c>
      <c r="I67" s="6">
        <v>0</v>
      </c>
      <c r="J67" s="6">
        <v>0</v>
      </c>
      <c r="K67" s="15">
        <v>11</v>
      </c>
      <c r="M67" s="51"/>
      <c r="N67" s="52" t="s">
        <v>16</v>
      </c>
      <c r="O67" s="76" t="s">
        <v>88</v>
      </c>
      <c r="P67" s="81">
        <f>SUM(Tabla3896[[#This Row],[Totalmente en desacuerdo]:[En desacuerdo]])</f>
        <v>6</v>
      </c>
      <c r="Q67" s="81">
        <f>Tabla3896[[#This Row],[Neutro]]</f>
        <v>4</v>
      </c>
      <c r="R67" s="81">
        <f>SUM(Tabla3896[[#This Row],[De acuerdo]:[Totalmente de acuerdo]])</f>
        <v>1</v>
      </c>
      <c r="S67" s="81">
        <f t="shared" si="2"/>
        <v>11</v>
      </c>
    </row>
    <row r="68" spans="1:19">
      <c r="A68" s="51"/>
      <c r="B68" s="52" t="s">
        <v>17</v>
      </c>
      <c r="C68" s="76" t="s">
        <v>88</v>
      </c>
      <c r="D68" s="13">
        <v>0</v>
      </c>
      <c r="E68" s="6">
        <v>0</v>
      </c>
      <c r="F68" s="14">
        <v>0</v>
      </c>
      <c r="G68" s="69">
        <v>2</v>
      </c>
      <c r="H68" s="14">
        <v>8</v>
      </c>
      <c r="I68" s="6">
        <v>0</v>
      </c>
      <c r="J68" s="6">
        <v>0</v>
      </c>
      <c r="K68" s="15">
        <v>10</v>
      </c>
      <c r="M68" s="51"/>
      <c r="N68" s="52" t="s">
        <v>17</v>
      </c>
      <c r="O68" s="76" t="s">
        <v>88</v>
      </c>
      <c r="P68" s="81">
        <f>SUM(Tabla3896[[#This Row],[Totalmente en desacuerdo]:[En desacuerdo]])</f>
        <v>0</v>
      </c>
      <c r="Q68" s="81">
        <f>Tabla3896[[#This Row],[Neutro]]</f>
        <v>2</v>
      </c>
      <c r="R68" s="81">
        <f>SUM(Tabla3896[[#This Row],[De acuerdo]:[Totalmente de acuerdo]])</f>
        <v>8</v>
      </c>
      <c r="S68" s="81">
        <f t="shared" si="2"/>
        <v>10</v>
      </c>
    </row>
    <row r="69" spans="1:19">
      <c r="A69" s="51"/>
      <c r="B69" s="52" t="s">
        <v>18</v>
      </c>
      <c r="C69" s="76" t="s">
        <v>88</v>
      </c>
      <c r="D69" s="13">
        <v>0</v>
      </c>
      <c r="E69" s="6">
        <v>1</v>
      </c>
      <c r="F69" s="14">
        <v>7</v>
      </c>
      <c r="G69" s="69">
        <v>5</v>
      </c>
      <c r="H69" s="14">
        <v>2</v>
      </c>
      <c r="I69" s="6">
        <v>0</v>
      </c>
      <c r="J69" s="6">
        <v>0</v>
      </c>
      <c r="K69" s="15">
        <v>15</v>
      </c>
      <c r="M69" s="51"/>
      <c r="N69" s="52" t="s">
        <v>18</v>
      </c>
      <c r="O69" s="76" t="s">
        <v>88</v>
      </c>
      <c r="P69" s="81">
        <f>SUM(Tabla3896[[#This Row],[Totalmente en desacuerdo]:[En desacuerdo]])</f>
        <v>8</v>
      </c>
      <c r="Q69" s="81">
        <f>Tabla3896[[#This Row],[Neutro]]</f>
        <v>5</v>
      </c>
      <c r="R69" s="81">
        <f>SUM(Tabla3896[[#This Row],[De acuerdo]:[Totalmente de acuerdo]])</f>
        <v>2</v>
      </c>
      <c r="S69" s="81">
        <f t="shared" si="2"/>
        <v>15</v>
      </c>
    </row>
    <row r="70" spans="1:19">
      <c r="A70" s="51"/>
      <c r="B70" s="52" t="s">
        <v>19</v>
      </c>
      <c r="C70" s="76" t="s">
        <v>88</v>
      </c>
      <c r="D70" s="13">
        <v>1</v>
      </c>
      <c r="E70" s="6">
        <v>0</v>
      </c>
      <c r="F70" s="14">
        <v>1</v>
      </c>
      <c r="G70" s="69">
        <v>3</v>
      </c>
      <c r="H70" s="14">
        <v>4</v>
      </c>
      <c r="I70" s="6">
        <v>0</v>
      </c>
      <c r="J70" s="6">
        <v>0</v>
      </c>
      <c r="K70" s="15">
        <v>9</v>
      </c>
      <c r="M70" s="51"/>
      <c r="N70" s="52" t="s">
        <v>19</v>
      </c>
      <c r="O70" s="76" t="s">
        <v>88</v>
      </c>
      <c r="P70" s="81">
        <f>SUM(Tabla3896[[#This Row],[Totalmente en desacuerdo]:[En desacuerdo]])</f>
        <v>2</v>
      </c>
      <c r="Q70" s="81">
        <f>Tabla3896[[#This Row],[Neutro]]</f>
        <v>3</v>
      </c>
      <c r="R70" s="81">
        <f>SUM(Tabla3896[[#This Row],[De acuerdo]:[Totalmente de acuerdo]])</f>
        <v>4</v>
      </c>
      <c r="S70" s="81">
        <f t="shared" si="2"/>
        <v>9</v>
      </c>
    </row>
    <row r="71" spans="1:19">
      <c r="A71" s="51"/>
      <c r="B71" s="52" t="s">
        <v>20</v>
      </c>
      <c r="C71" s="76" t="s">
        <v>88</v>
      </c>
      <c r="D71" s="13">
        <v>2</v>
      </c>
      <c r="E71" s="6">
        <v>0</v>
      </c>
      <c r="F71" s="14">
        <v>4</v>
      </c>
      <c r="G71" s="69">
        <v>2</v>
      </c>
      <c r="H71" s="14">
        <v>4</v>
      </c>
      <c r="I71" s="6">
        <v>0</v>
      </c>
      <c r="J71" s="6">
        <v>1</v>
      </c>
      <c r="K71" s="15">
        <v>13</v>
      </c>
      <c r="M71" s="51"/>
      <c r="N71" s="52" t="s">
        <v>20</v>
      </c>
      <c r="O71" s="76" t="s">
        <v>88</v>
      </c>
      <c r="P71" s="81">
        <f>SUM(Tabla3896[[#This Row],[Totalmente en desacuerdo]:[En desacuerdo]])</f>
        <v>6</v>
      </c>
      <c r="Q71" s="81">
        <f>Tabla3896[[#This Row],[Neutro]]</f>
        <v>2</v>
      </c>
      <c r="R71" s="81">
        <f>SUM(Tabla3896[[#This Row],[De acuerdo]:[Totalmente de acuerdo]])</f>
        <v>5</v>
      </c>
      <c r="S71" s="81">
        <f t="shared" si="2"/>
        <v>13</v>
      </c>
    </row>
    <row r="72" spans="1:19">
      <c r="A72" s="51"/>
      <c r="B72" s="52" t="s">
        <v>21</v>
      </c>
      <c r="C72" s="77" t="s">
        <v>86</v>
      </c>
      <c r="D72" s="13">
        <v>0</v>
      </c>
      <c r="E72" s="6">
        <v>0</v>
      </c>
      <c r="F72" s="14">
        <v>4</v>
      </c>
      <c r="G72" s="69">
        <v>1</v>
      </c>
      <c r="H72" s="14">
        <v>8</v>
      </c>
      <c r="I72" s="6">
        <v>4</v>
      </c>
      <c r="J72" s="6">
        <v>0</v>
      </c>
      <c r="K72" s="15">
        <v>17</v>
      </c>
      <c r="M72" s="51"/>
      <c r="N72" s="52" t="s">
        <v>21</v>
      </c>
      <c r="O72" s="77" t="s">
        <v>86</v>
      </c>
      <c r="P72" s="81">
        <f>SUM(Tabla3896[[#This Row],[Totalmente en desacuerdo]:[En desacuerdo]])</f>
        <v>4</v>
      </c>
      <c r="Q72" s="81">
        <f>Tabla3896[[#This Row],[Neutro]]</f>
        <v>1</v>
      </c>
      <c r="R72" s="81">
        <f>SUM(Tabla3896[[#This Row],[De acuerdo]:[Totalmente de acuerdo]])</f>
        <v>12</v>
      </c>
      <c r="S72" s="81">
        <f t="shared" si="2"/>
        <v>17</v>
      </c>
    </row>
    <row r="73" spans="1:19">
      <c r="A73" s="51"/>
      <c r="B73" s="52" t="s">
        <v>22</v>
      </c>
      <c r="C73" s="77" t="s">
        <v>86</v>
      </c>
      <c r="D73" s="13">
        <v>0</v>
      </c>
      <c r="E73" s="6">
        <v>0</v>
      </c>
      <c r="F73" s="14">
        <v>6</v>
      </c>
      <c r="G73" s="69">
        <v>1</v>
      </c>
      <c r="H73" s="14">
        <v>8</v>
      </c>
      <c r="I73" s="6">
        <v>9</v>
      </c>
      <c r="J73" s="6">
        <v>0</v>
      </c>
      <c r="K73" s="15">
        <v>24</v>
      </c>
      <c r="M73" s="51"/>
      <c r="N73" s="52" t="s">
        <v>22</v>
      </c>
      <c r="O73" s="77" t="s">
        <v>86</v>
      </c>
      <c r="P73" s="81">
        <f>SUM(Tabla3896[[#This Row],[Totalmente en desacuerdo]:[En desacuerdo]])</f>
        <v>6</v>
      </c>
      <c r="Q73" s="81">
        <f>Tabla3896[[#This Row],[Neutro]]</f>
        <v>1</v>
      </c>
      <c r="R73" s="81">
        <f>SUM(Tabla3896[[#This Row],[De acuerdo]:[Totalmente de acuerdo]])</f>
        <v>17</v>
      </c>
      <c r="S73" s="81">
        <f t="shared" si="2"/>
        <v>24</v>
      </c>
    </row>
    <row r="74" spans="1:19">
      <c r="A74" s="51"/>
      <c r="B74" s="52" t="s">
        <v>23</v>
      </c>
      <c r="C74" s="77" t="s">
        <v>86</v>
      </c>
      <c r="D74" s="13">
        <v>0</v>
      </c>
      <c r="E74" s="6">
        <v>0</v>
      </c>
      <c r="F74" s="14">
        <v>3</v>
      </c>
      <c r="G74" s="69">
        <v>1</v>
      </c>
      <c r="H74" s="14">
        <v>11</v>
      </c>
      <c r="I74" s="6">
        <v>6</v>
      </c>
      <c r="J74" s="6">
        <v>0</v>
      </c>
      <c r="K74" s="15">
        <v>21</v>
      </c>
      <c r="M74" s="51"/>
      <c r="N74" s="52" t="s">
        <v>23</v>
      </c>
      <c r="O74" s="77" t="s">
        <v>86</v>
      </c>
      <c r="P74" s="81">
        <f>SUM(Tabla3896[[#This Row],[Totalmente en desacuerdo]:[En desacuerdo]])</f>
        <v>3</v>
      </c>
      <c r="Q74" s="81">
        <f>Tabla3896[[#This Row],[Neutro]]</f>
        <v>1</v>
      </c>
      <c r="R74" s="81">
        <f>SUM(Tabla3896[[#This Row],[De acuerdo]:[Totalmente de acuerdo]])</f>
        <v>17</v>
      </c>
      <c r="S74" s="81">
        <f t="shared" si="2"/>
        <v>21</v>
      </c>
    </row>
    <row r="75" spans="1:19">
      <c r="A75" s="51"/>
      <c r="B75" s="52" t="s">
        <v>24</v>
      </c>
      <c r="C75" s="77" t="s">
        <v>86</v>
      </c>
      <c r="D75" s="13">
        <v>0</v>
      </c>
      <c r="E75" s="6">
        <v>0</v>
      </c>
      <c r="F75" s="14">
        <v>2</v>
      </c>
      <c r="G75" s="69">
        <v>1</v>
      </c>
      <c r="H75" s="14">
        <v>7</v>
      </c>
      <c r="I75" s="6">
        <v>7</v>
      </c>
      <c r="J75" s="6">
        <v>0</v>
      </c>
      <c r="K75" s="15">
        <v>17</v>
      </c>
      <c r="M75" s="51"/>
      <c r="N75" s="52" t="s">
        <v>24</v>
      </c>
      <c r="O75" s="77" t="s">
        <v>86</v>
      </c>
      <c r="P75" s="81">
        <f>SUM(Tabla3896[[#This Row],[Totalmente en desacuerdo]:[En desacuerdo]])</f>
        <v>2</v>
      </c>
      <c r="Q75" s="81">
        <f>Tabla3896[[#This Row],[Neutro]]</f>
        <v>1</v>
      </c>
      <c r="R75" s="81">
        <f>SUM(Tabla3896[[#This Row],[De acuerdo]:[Totalmente de acuerdo]])</f>
        <v>14</v>
      </c>
      <c r="S75" s="81">
        <f t="shared" si="2"/>
        <v>17</v>
      </c>
    </row>
    <row r="76" spans="1:19" ht="24">
      <c r="A76" s="51"/>
      <c r="B76" s="52" t="s">
        <v>25</v>
      </c>
      <c r="C76" s="77" t="s">
        <v>86</v>
      </c>
      <c r="D76" s="13">
        <v>0</v>
      </c>
      <c r="E76" s="6">
        <v>0</v>
      </c>
      <c r="F76" s="14">
        <v>2</v>
      </c>
      <c r="G76" s="69">
        <v>2</v>
      </c>
      <c r="H76" s="14">
        <v>5</v>
      </c>
      <c r="I76" s="6">
        <v>3</v>
      </c>
      <c r="J76" s="6">
        <v>0</v>
      </c>
      <c r="K76" s="15">
        <v>12</v>
      </c>
      <c r="M76" s="51"/>
      <c r="N76" s="52" t="s">
        <v>25</v>
      </c>
      <c r="O76" s="77" t="s">
        <v>86</v>
      </c>
      <c r="P76" s="81">
        <f>SUM(Tabla3896[[#This Row],[Totalmente en desacuerdo]:[En desacuerdo]])</f>
        <v>2</v>
      </c>
      <c r="Q76" s="81">
        <f>Tabla3896[[#This Row],[Neutro]]</f>
        <v>2</v>
      </c>
      <c r="R76" s="81">
        <f>SUM(Tabla3896[[#This Row],[De acuerdo]:[Totalmente de acuerdo]])</f>
        <v>8</v>
      </c>
      <c r="S76" s="81">
        <f t="shared" si="2"/>
        <v>12</v>
      </c>
    </row>
    <row r="77" spans="1:19">
      <c r="A77" s="51"/>
      <c r="B77" s="52" t="s">
        <v>26</v>
      </c>
      <c r="C77" s="77" t="s">
        <v>86</v>
      </c>
      <c r="D77" s="13">
        <v>0</v>
      </c>
      <c r="E77" s="6">
        <v>0</v>
      </c>
      <c r="F77" s="14">
        <v>3</v>
      </c>
      <c r="G77" s="69">
        <v>2</v>
      </c>
      <c r="H77" s="14">
        <v>12</v>
      </c>
      <c r="I77" s="6">
        <v>12</v>
      </c>
      <c r="J77" s="6">
        <v>0</v>
      </c>
      <c r="K77" s="15">
        <v>29</v>
      </c>
      <c r="M77" s="51"/>
      <c r="N77" s="52" t="s">
        <v>26</v>
      </c>
      <c r="O77" s="77" t="s">
        <v>86</v>
      </c>
      <c r="P77" s="81">
        <f>SUM(Tabla3896[[#This Row],[Totalmente en desacuerdo]:[En desacuerdo]])</f>
        <v>3</v>
      </c>
      <c r="Q77" s="81">
        <f>Tabla3896[[#This Row],[Neutro]]</f>
        <v>2</v>
      </c>
      <c r="R77" s="81">
        <f>SUM(Tabla3896[[#This Row],[De acuerdo]:[Totalmente de acuerdo]])</f>
        <v>24</v>
      </c>
      <c r="S77" s="81">
        <f t="shared" si="2"/>
        <v>29</v>
      </c>
    </row>
    <row r="78" spans="1:19" ht="24">
      <c r="A78" s="51"/>
      <c r="B78" s="52" t="s">
        <v>27</v>
      </c>
      <c r="C78" s="76" t="s">
        <v>87</v>
      </c>
      <c r="D78" s="13">
        <v>0</v>
      </c>
      <c r="E78" s="6">
        <v>0</v>
      </c>
      <c r="F78" s="14">
        <v>1</v>
      </c>
      <c r="G78" s="69">
        <v>1</v>
      </c>
      <c r="H78" s="14">
        <v>7</v>
      </c>
      <c r="I78" s="6">
        <v>3</v>
      </c>
      <c r="J78" s="6">
        <v>0</v>
      </c>
      <c r="K78" s="15">
        <v>12</v>
      </c>
      <c r="M78" s="51"/>
      <c r="N78" s="52" t="s">
        <v>27</v>
      </c>
      <c r="O78" s="76" t="s">
        <v>87</v>
      </c>
      <c r="P78" s="81">
        <f>SUM(Tabla3896[[#This Row],[Totalmente en desacuerdo]:[En desacuerdo]])</f>
        <v>1</v>
      </c>
      <c r="Q78" s="81">
        <f>Tabla3896[[#This Row],[Neutro]]</f>
        <v>1</v>
      </c>
      <c r="R78" s="81">
        <f>SUM(Tabla3896[[#This Row],[De acuerdo]:[Totalmente de acuerdo]])</f>
        <v>10</v>
      </c>
      <c r="S78" s="81">
        <f t="shared" si="2"/>
        <v>12</v>
      </c>
    </row>
    <row r="79" spans="1:19" ht="24">
      <c r="A79" s="51"/>
      <c r="B79" s="52" t="s">
        <v>28</v>
      </c>
      <c r="C79" s="76" t="s">
        <v>87</v>
      </c>
      <c r="D79" s="13">
        <v>0</v>
      </c>
      <c r="E79" s="6">
        <v>0</v>
      </c>
      <c r="F79" s="14">
        <v>0</v>
      </c>
      <c r="G79" s="69">
        <v>0</v>
      </c>
      <c r="H79" s="14">
        <v>8</v>
      </c>
      <c r="I79" s="6">
        <v>2</v>
      </c>
      <c r="J79" s="6">
        <v>10</v>
      </c>
      <c r="K79" s="15">
        <v>20</v>
      </c>
      <c r="M79" s="51"/>
      <c r="N79" s="52" t="s">
        <v>28</v>
      </c>
      <c r="O79" s="76" t="s">
        <v>87</v>
      </c>
      <c r="P79" s="81">
        <f>SUM(Tabla3896[[#This Row],[Totalmente en desacuerdo]:[En desacuerdo]])</f>
        <v>0</v>
      </c>
      <c r="Q79" s="81">
        <f>Tabla3896[[#This Row],[Neutro]]</f>
        <v>0</v>
      </c>
      <c r="R79" s="81">
        <f>SUM(Tabla3896[[#This Row],[De acuerdo]:[Totalmente de acuerdo]])</f>
        <v>20</v>
      </c>
      <c r="S79" s="81">
        <f t="shared" si="2"/>
        <v>20</v>
      </c>
    </row>
    <row r="80" spans="1:19" ht="24">
      <c r="A80" s="51"/>
      <c r="B80" s="52" t="s">
        <v>16</v>
      </c>
      <c r="C80" s="76" t="s">
        <v>87</v>
      </c>
      <c r="D80" s="13">
        <v>0</v>
      </c>
      <c r="E80" s="6">
        <v>0</v>
      </c>
      <c r="F80" s="14">
        <v>0</v>
      </c>
      <c r="G80" s="69">
        <v>0</v>
      </c>
      <c r="H80" s="14">
        <v>8</v>
      </c>
      <c r="I80" s="6">
        <v>0</v>
      </c>
      <c r="J80" s="6">
        <v>3</v>
      </c>
      <c r="K80" s="15">
        <v>11</v>
      </c>
      <c r="M80" s="51"/>
      <c r="N80" s="52" t="s">
        <v>16</v>
      </c>
      <c r="O80" s="76" t="s">
        <v>87</v>
      </c>
      <c r="P80" s="81">
        <f>SUM(Tabla3896[[#This Row],[Totalmente en desacuerdo]:[En desacuerdo]])</f>
        <v>0</v>
      </c>
      <c r="Q80" s="81">
        <f>Tabla3896[[#This Row],[Neutro]]</f>
        <v>0</v>
      </c>
      <c r="R80" s="81">
        <f>SUM(Tabla3896[[#This Row],[De acuerdo]:[Totalmente de acuerdo]])</f>
        <v>11</v>
      </c>
      <c r="S80" s="81">
        <f t="shared" si="2"/>
        <v>11</v>
      </c>
    </row>
    <row r="81" spans="1:20">
      <c r="A81" s="51"/>
      <c r="B81" s="52" t="s">
        <v>29</v>
      </c>
      <c r="C81" s="76" t="s">
        <v>89</v>
      </c>
      <c r="D81" s="13">
        <v>5</v>
      </c>
      <c r="E81" s="6">
        <v>1</v>
      </c>
      <c r="F81" s="14">
        <v>3</v>
      </c>
      <c r="G81" s="69">
        <v>0</v>
      </c>
      <c r="H81" s="14">
        <v>0</v>
      </c>
      <c r="I81" s="6">
        <v>0</v>
      </c>
      <c r="J81" s="6">
        <v>0</v>
      </c>
      <c r="K81" s="15">
        <v>9</v>
      </c>
      <c r="M81" s="51"/>
      <c r="N81" s="52" t="s">
        <v>29</v>
      </c>
      <c r="O81" s="76" t="s">
        <v>89</v>
      </c>
      <c r="P81" s="81">
        <f>SUM(Tabla3896[[#This Row],[Totalmente en desacuerdo]:[En desacuerdo]])</f>
        <v>9</v>
      </c>
      <c r="Q81" s="81">
        <f>Tabla3896[[#This Row],[Neutro]]</f>
        <v>0</v>
      </c>
      <c r="R81" s="81">
        <f>SUM(Tabla3896[[#This Row],[De acuerdo]:[Totalmente de acuerdo]])</f>
        <v>0</v>
      </c>
      <c r="S81" s="81">
        <f t="shared" si="2"/>
        <v>9</v>
      </c>
    </row>
    <row r="82" spans="1:20">
      <c r="A82" s="51"/>
      <c r="B82" s="52" t="s">
        <v>30</v>
      </c>
      <c r="C82" s="76" t="s">
        <v>89</v>
      </c>
      <c r="D82" s="13">
        <v>3</v>
      </c>
      <c r="E82" s="6">
        <v>0</v>
      </c>
      <c r="F82" s="14">
        <v>6</v>
      </c>
      <c r="G82" s="69">
        <v>1</v>
      </c>
      <c r="H82" s="14">
        <v>0</v>
      </c>
      <c r="I82" s="6">
        <v>0</v>
      </c>
      <c r="J82" s="6">
        <v>0</v>
      </c>
      <c r="K82" s="15">
        <v>10</v>
      </c>
      <c r="M82" s="51"/>
      <c r="N82" s="52" t="s">
        <v>30</v>
      </c>
      <c r="O82" s="76" t="s">
        <v>89</v>
      </c>
      <c r="P82" s="81">
        <f>SUM(Tabla3896[[#This Row],[Totalmente en desacuerdo]:[En desacuerdo]])</f>
        <v>9</v>
      </c>
      <c r="Q82" s="81">
        <f>Tabla3896[[#This Row],[Neutro]]</f>
        <v>1</v>
      </c>
      <c r="R82" s="81">
        <f>SUM(Tabla3896[[#This Row],[De acuerdo]:[Totalmente de acuerdo]])</f>
        <v>0</v>
      </c>
      <c r="S82" s="81">
        <f t="shared" si="2"/>
        <v>10</v>
      </c>
    </row>
    <row r="83" spans="1:20" ht="24">
      <c r="A83" s="51"/>
      <c r="B83" s="52" t="s">
        <v>31</v>
      </c>
      <c r="C83" s="76" t="s">
        <v>89</v>
      </c>
      <c r="D83" s="13">
        <v>19</v>
      </c>
      <c r="E83" s="6">
        <v>3</v>
      </c>
      <c r="F83" s="14">
        <v>4</v>
      </c>
      <c r="G83" s="69">
        <v>0</v>
      </c>
      <c r="H83" s="14">
        <v>1</v>
      </c>
      <c r="I83" s="6">
        <v>0</v>
      </c>
      <c r="J83" s="6">
        <v>0</v>
      </c>
      <c r="K83" s="15">
        <v>27</v>
      </c>
      <c r="M83" s="51"/>
      <c r="N83" s="52" t="s">
        <v>31</v>
      </c>
      <c r="O83" s="76" t="s">
        <v>89</v>
      </c>
      <c r="P83" s="81">
        <f>SUM(Tabla3896[[#This Row],[Totalmente en desacuerdo]:[En desacuerdo]])</f>
        <v>26</v>
      </c>
      <c r="Q83" s="81">
        <f>Tabla3896[[#This Row],[Neutro]]</f>
        <v>0</v>
      </c>
      <c r="R83" s="81">
        <f>SUM(Tabla3896[[#This Row],[De acuerdo]:[Totalmente de acuerdo]])</f>
        <v>1</v>
      </c>
      <c r="S83" s="81">
        <f t="shared" si="2"/>
        <v>27</v>
      </c>
    </row>
    <row r="84" spans="1:20">
      <c r="A84" s="51"/>
      <c r="B84" s="52" t="s">
        <v>32</v>
      </c>
      <c r="C84" s="76" t="s">
        <v>89</v>
      </c>
      <c r="D84" s="13">
        <v>0</v>
      </c>
      <c r="E84" s="6">
        <v>2</v>
      </c>
      <c r="F84" s="14">
        <v>0</v>
      </c>
      <c r="G84" s="69">
        <v>2</v>
      </c>
      <c r="H84" s="14">
        <v>1</v>
      </c>
      <c r="I84" s="6">
        <v>3</v>
      </c>
      <c r="J84" s="6">
        <v>1</v>
      </c>
      <c r="K84" s="15">
        <v>9</v>
      </c>
      <c r="M84" s="51"/>
      <c r="N84" s="52" t="s">
        <v>32</v>
      </c>
      <c r="O84" s="76" t="s">
        <v>89</v>
      </c>
      <c r="P84" s="81">
        <f>SUM(Tabla3896[[#This Row],[Totalmente en desacuerdo]:[En desacuerdo]])</f>
        <v>2</v>
      </c>
      <c r="Q84" s="81">
        <f>Tabla3896[[#This Row],[Neutro]]</f>
        <v>2</v>
      </c>
      <c r="R84" s="81">
        <f>SUM(Tabla3896[[#This Row],[De acuerdo]:[Totalmente de acuerdo]])</f>
        <v>5</v>
      </c>
      <c r="S84" s="81">
        <f t="shared" si="2"/>
        <v>9</v>
      </c>
    </row>
    <row r="85" spans="1:20">
      <c r="A85" s="16" t="s">
        <v>0</v>
      </c>
      <c r="B85" s="17"/>
      <c r="C85" s="17"/>
      <c r="D85" s="18">
        <v>38</v>
      </c>
      <c r="E85" s="19">
        <v>13</v>
      </c>
      <c r="F85" s="20">
        <v>62</v>
      </c>
      <c r="G85" s="70">
        <v>44</v>
      </c>
      <c r="H85" s="20">
        <v>110</v>
      </c>
      <c r="I85" s="19">
        <v>49</v>
      </c>
      <c r="J85" s="19">
        <v>15</v>
      </c>
      <c r="K85" s="21">
        <v>331</v>
      </c>
      <c r="M85" s="16" t="s">
        <v>0</v>
      </c>
      <c r="N85" s="17"/>
      <c r="O85" s="17"/>
      <c r="P85" s="81">
        <f>SUM(Tabla3896[[#This Row],[Totalmente en desacuerdo]:[En desacuerdo]])</f>
        <v>113</v>
      </c>
      <c r="Q85" s="81">
        <f>Tabla3896[[#This Row],[Neutro]]</f>
        <v>44</v>
      </c>
      <c r="R85" s="81">
        <f>SUM(Tabla3896[[#This Row],[De acuerdo]:[Totalmente de acuerdo]])</f>
        <v>174</v>
      </c>
      <c r="S85" s="81">
        <f t="shared" si="2"/>
        <v>331</v>
      </c>
    </row>
    <row r="86" spans="1:20">
      <c r="A86" s="4"/>
      <c r="B86" s="4"/>
      <c r="C86" s="4"/>
      <c r="D86" s="4"/>
      <c r="E86" s="4"/>
      <c r="F86" s="4"/>
      <c r="G86" s="29"/>
      <c r="H86" s="4"/>
      <c r="I86" s="4"/>
      <c r="J86" s="4"/>
      <c r="K86" s="4"/>
    </row>
    <row r="87" spans="1:20">
      <c r="A87" s="91" t="s">
        <v>81</v>
      </c>
      <c r="B87" s="92"/>
      <c r="C87" s="93"/>
      <c r="D87" s="92"/>
      <c r="E87" s="92"/>
      <c r="F87" s="92"/>
      <c r="G87" s="92"/>
      <c r="H87" s="92"/>
      <c r="I87" s="92"/>
      <c r="J87" s="92"/>
      <c r="K87" s="94"/>
    </row>
    <row r="88" spans="1:20">
      <c r="A88" s="7" t="s">
        <v>2</v>
      </c>
      <c r="B88" s="4"/>
      <c r="C88" s="4"/>
      <c r="D88" s="4"/>
      <c r="E88" s="4"/>
      <c r="F88" s="4"/>
      <c r="G88" s="29"/>
      <c r="H88" s="4"/>
      <c r="I88" s="4"/>
      <c r="J88" s="4"/>
      <c r="K88" s="4"/>
    </row>
    <row r="89" spans="1:20">
      <c r="A89" s="55"/>
      <c r="B89" s="56"/>
      <c r="C89" s="8"/>
      <c r="D89" s="98" t="s">
        <v>144</v>
      </c>
      <c r="E89" s="99"/>
      <c r="F89" s="100"/>
      <c r="G89" s="99"/>
      <c r="H89" s="100"/>
      <c r="I89" s="99"/>
      <c r="J89" s="99"/>
      <c r="K89" s="4"/>
      <c r="N89" s="104" t="s">
        <v>82</v>
      </c>
      <c r="O89" s="105"/>
      <c r="P89" s="106"/>
      <c r="Q89" s="105"/>
      <c r="R89" s="106"/>
      <c r="S89" s="105"/>
      <c r="T89" s="105"/>
    </row>
    <row r="90" spans="1:20" ht="36.75">
      <c r="A90" s="57" t="s">
        <v>91</v>
      </c>
      <c r="B90" s="58" t="s">
        <v>92</v>
      </c>
      <c r="C90" s="75" t="s">
        <v>85</v>
      </c>
      <c r="D90" s="3" t="s">
        <v>4</v>
      </c>
      <c r="E90" s="2" t="s">
        <v>5</v>
      </c>
      <c r="F90" s="1" t="s">
        <v>6</v>
      </c>
      <c r="G90" s="67" t="s">
        <v>7</v>
      </c>
      <c r="H90" s="1" t="s">
        <v>8</v>
      </c>
      <c r="I90" s="2" t="s">
        <v>9</v>
      </c>
      <c r="J90" s="2" t="s">
        <v>10</v>
      </c>
      <c r="K90" s="53" t="s">
        <v>0</v>
      </c>
      <c r="M90" s="57" t="s">
        <v>91</v>
      </c>
      <c r="N90" s="58" t="s">
        <v>92</v>
      </c>
      <c r="O90" s="75" t="s">
        <v>85</v>
      </c>
      <c r="P90" s="81" t="s">
        <v>97</v>
      </c>
      <c r="Q90" s="81" t="s">
        <v>98</v>
      </c>
      <c r="R90" s="81" t="s">
        <v>99</v>
      </c>
      <c r="S90" s="81" t="s">
        <v>0</v>
      </c>
    </row>
    <row r="91" spans="1:20" ht="24">
      <c r="A91" s="54" t="s">
        <v>11</v>
      </c>
      <c r="B91" s="9" t="s">
        <v>12</v>
      </c>
      <c r="C91" s="76" t="s">
        <v>88</v>
      </c>
      <c r="D91" s="10">
        <v>6</v>
      </c>
      <c r="E91" s="5">
        <v>1</v>
      </c>
      <c r="F91" s="11">
        <v>8</v>
      </c>
      <c r="G91" s="68">
        <v>8</v>
      </c>
      <c r="H91" s="11">
        <v>5</v>
      </c>
      <c r="I91" s="5">
        <v>0</v>
      </c>
      <c r="J91" s="5">
        <v>0</v>
      </c>
      <c r="K91" s="12">
        <v>28</v>
      </c>
      <c r="M91" s="54" t="s">
        <v>11</v>
      </c>
      <c r="N91" s="9" t="s">
        <v>12</v>
      </c>
      <c r="O91" s="76" t="s">
        <v>88</v>
      </c>
      <c r="P91" s="81">
        <f>SUM(Tabla3997[[#This Row],[Totalmente en desacuerdo]:[En desacuerdo]])</f>
        <v>15</v>
      </c>
      <c r="Q91" s="81">
        <f>Tabla3997[[#This Row],[Neutro]]</f>
        <v>8</v>
      </c>
      <c r="R91" s="81">
        <f>SUM(Tabla3997[[#This Row],[De acuerdo]:[Totalmente de acuerdo]])</f>
        <v>5</v>
      </c>
      <c r="S91" s="81">
        <f>SUM(P91:R91)</f>
        <v>28</v>
      </c>
    </row>
    <row r="92" spans="1:20">
      <c r="A92" s="51"/>
      <c r="B92" s="52" t="s">
        <v>13</v>
      </c>
      <c r="C92" s="76" t="s">
        <v>88</v>
      </c>
      <c r="D92" s="13">
        <v>4</v>
      </c>
      <c r="E92" s="6">
        <v>0</v>
      </c>
      <c r="F92" s="14">
        <v>1</v>
      </c>
      <c r="G92" s="69">
        <v>3</v>
      </c>
      <c r="H92" s="14">
        <v>0</v>
      </c>
      <c r="I92" s="6">
        <v>0</v>
      </c>
      <c r="J92" s="6">
        <v>0</v>
      </c>
      <c r="K92" s="15">
        <v>8</v>
      </c>
      <c r="M92" s="51"/>
      <c r="N92" s="52" t="s">
        <v>13</v>
      </c>
      <c r="O92" s="76" t="s">
        <v>88</v>
      </c>
      <c r="P92" s="81">
        <f>SUM(Tabla3997[[#This Row],[Totalmente en desacuerdo]:[En desacuerdo]])</f>
        <v>5</v>
      </c>
      <c r="Q92" s="81">
        <f>Tabla3997[[#This Row],[Neutro]]</f>
        <v>3</v>
      </c>
      <c r="R92" s="81">
        <f>SUM(Tabla3997[[#This Row],[De acuerdo]:[Totalmente de acuerdo]])</f>
        <v>0</v>
      </c>
      <c r="S92" s="81">
        <f t="shared" ref="S92:S113" si="3">SUM(P92:R92)</f>
        <v>8</v>
      </c>
    </row>
    <row r="93" spans="1:20">
      <c r="A93" s="51"/>
      <c r="B93" s="52" t="s">
        <v>14</v>
      </c>
      <c r="C93" s="76" t="s">
        <v>88</v>
      </c>
      <c r="D93" s="13">
        <v>3</v>
      </c>
      <c r="E93" s="6">
        <v>0</v>
      </c>
      <c r="F93" s="14">
        <v>6</v>
      </c>
      <c r="G93" s="69">
        <v>3</v>
      </c>
      <c r="H93" s="14">
        <v>1</v>
      </c>
      <c r="I93" s="6">
        <v>0</v>
      </c>
      <c r="J93" s="6">
        <v>0</v>
      </c>
      <c r="K93" s="15">
        <v>13</v>
      </c>
      <c r="M93" s="51"/>
      <c r="N93" s="52" t="s">
        <v>14</v>
      </c>
      <c r="O93" s="76" t="s">
        <v>88</v>
      </c>
      <c r="P93" s="81">
        <f>SUM(Tabla3997[[#This Row],[Totalmente en desacuerdo]:[En desacuerdo]])</f>
        <v>9</v>
      </c>
      <c r="Q93" s="81">
        <f>Tabla3997[[#This Row],[Neutro]]</f>
        <v>3</v>
      </c>
      <c r="R93" s="81">
        <f>SUM(Tabla3997[[#This Row],[De acuerdo]:[Totalmente de acuerdo]])</f>
        <v>1</v>
      </c>
      <c r="S93" s="81">
        <f t="shared" si="3"/>
        <v>13</v>
      </c>
    </row>
    <row r="94" spans="1:20">
      <c r="A94" s="51"/>
      <c r="B94" s="52" t="s">
        <v>15</v>
      </c>
      <c r="C94" s="76" t="s">
        <v>88</v>
      </c>
      <c r="D94" s="13">
        <v>1</v>
      </c>
      <c r="E94" s="6">
        <v>2</v>
      </c>
      <c r="F94" s="14">
        <v>0</v>
      </c>
      <c r="G94" s="69">
        <v>0</v>
      </c>
      <c r="H94" s="14">
        <v>3</v>
      </c>
      <c r="I94" s="6">
        <v>0</v>
      </c>
      <c r="J94" s="6">
        <v>0</v>
      </c>
      <c r="K94" s="15">
        <v>6</v>
      </c>
      <c r="M94" s="51"/>
      <c r="N94" s="52" t="s">
        <v>15</v>
      </c>
      <c r="O94" s="76" t="s">
        <v>88</v>
      </c>
      <c r="P94" s="81">
        <f>SUM(Tabla3997[[#This Row],[Totalmente en desacuerdo]:[En desacuerdo]])</f>
        <v>3</v>
      </c>
      <c r="Q94" s="81">
        <f>Tabla3997[[#This Row],[Neutro]]</f>
        <v>0</v>
      </c>
      <c r="R94" s="81">
        <f>SUM(Tabla3997[[#This Row],[De acuerdo]:[Totalmente de acuerdo]])</f>
        <v>3</v>
      </c>
      <c r="S94" s="81">
        <f t="shared" si="3"/>
        <v>6</v>
      </c>
    </row>
    <row r="95" spans="1:20">
      <c r="A95" s="51"/>
      <c r="B95" s="52" t="s">
        <v>16</v>
      </c>
      <c r="C95" s="76" t="s">
        <v>88</v>
      </c>
      <c r="D95" s="13">
        <v>2</v>
      </c>
      <c r="E95" s="6">
        <v>0</v>
      </c>
      <c r="F95" s="14">
        <v>5</v>
      </c>
      <c r="G95" s="69">
        <v>3</v>
      </c>
      <c r="H95" s="14">
        <v>1</v>
      </c>
      <c r="I95" s="6">
        <v>0</v>
      </c>
      <c r="J95" s="6">
        <v>0</v>
      </c>
      <c r="K95" s="15">
        <v>11</v>
      </c>
      <c r="M95" s="51"/>
      <c r="N95" s="52" t="s">
        <v>16</v>
      </c>
      <c r="O95" s="76" t="s">
        <v>88</v>
      </c>
      <c r="P95" s="81">
        <f>SUM(Tabla3997[[#This Row],[Totalmente en desacuerdo]:[En desacuerdo]])</f>
        <v>7</v>
      </c>
      <c r="Q95" s="81">
        <f>Tabla3997[[#This Row],[Neutro]]</f>
        <v>3</v>
      </c>
      <c r="R95" s="81">
        <f>SUM(Tabla3997[[#This Row],[De acuerdo]:[Totalmente de acuerdo]])</f>
        <v>1</v>
      </c>
      <c r="S95" s="81">
        <f t="shared" si="3"/>
        <v>11</v>
      </c>
    </row>
    <row r="96" spans="1:20">
      <c r="A96" s="51"/>
      <c r="B96" s="52" t="s">
        <v>17</v>
      </c>
      <c r="C96" s="76" t="s">
        <v>88</v>
      </c>
      <c r="D96" s="13">
        <v>0</v>
      </c>
      <c r="E96" s="6">
        <v>0</v>
      </c>
      <c r="F96" s="14">
        <v>0</v>
      </c>
      <c r="G96" s="69">
        <v>5</v>
      </c>
      <c r="H96" s="14">
        <v>5</v>
      </c>
      <c r="I96" s="6">
        <v>0</v>
      </c>
      <c r="J96" s="6">
        <v>0</v>
      </c>
      <c r="K96" s="15">
        <v>10</v>
      </c>
      <c r="M96" s="51"/>
      <c r="N96" s="52" t="s">
        <v>17</v>
      </c>
      <c r="O96" s="76" t="s">
        <v>88</v>
      </c>
      <c r="P96" s="81">
        <f>SUM(Tabla3997[[#This Row],[Totalmente en desacuerdo]:[En desacuerdo]])</f>
        <v>0</v>
      </c>
      <c r="Q96" s="81">
        <f>Tabla3997[[#This Row],[Neutro]]</f>
        <v>5</v>
      </c>
      <c r="R96" s="81">
        <f>SUM(Tabla3997[[#This Row],[De acuerdo]:[Totalmente de acuerdo]])</f>
        <v>5</v>
      </c>
      <c r="S96" s="81">
        <f t="shared" si="3"/>
        <v>10</v>
      </c>
    </row>
    <row r="97" spans="1:19">
      <c r="A97" s="51"/>
      <c r="B97" s="52" t="s">
        <v>18</v>
      </c>
      <c r="C97" s="76" t="s">
        <v>88</v>
      </c>
      <c r="D97" s="13">
        <v>3</v>
      </c>
      <c r="E97" s="6">
        <v>2</v>
      </c>
      <c r="F97" s="14">
        <v>4</v>
      </c>
      <c r="G97" s="69">
        <v>5</v>
      </c>
      <c r="H97" s="14">
        <v>1</v>
      </c>
      <c r="I97" s="6">
        <v>0</v>
      </c>
      <c r="J97" s="6">
        <v>0</v>
      </c>
      <c r="K97" s="15">
        <v>15</v>
      </c>
      <c r="M97" s="51"/>
      <c r="N97" s="52" t="s">
        <v>18</v>
      </c>
      <c r="O97" s="76" t="s">
        <v>88</v>
      </c>
      <c r="P97" s="81">
        <f>SUM(Tabla3997[[#This Row],[Totalmente en desacuerdo]:[En desacuerdo]])</f>
        <v>9</v>
      </c>
      <c r="Q97" s="81">
        <f>Tabla3997[[#This Row],[Neutro]]</f>
        <v>5</v>
      </c>
      <c r="R97" s="81">
        <f>SUM(Tabla3997[[#This Row],[De acuerdo]:[Totalmente de acuerdo]])</f>
        <v>1</v>
      </c>
      <c r="S97" s="81">
        <f t="shared" si="3"/>
        <v>15</v>
      </c>
    </row>
    <row r="98" spans="1:19">
      <c r="A98" s="51"/>
      <c r="B98" s="52" t="s">
        <v>19</v>
      </c>
      <c r="C98" s="76" t="s">
        <v>88</v>
      </c>
      <c r="D98" s="13">
        <v>1</v>
      </c>
      <c r="E98" s="6">
        <v>0</v>
      </c>
      <c r="F98" s="14">
        <v>1</v>
      </c>
      <c r="G98" s="69">
        <v>3</v>
      </c>
      <c r="H98" s="14">
        <v>4</v>
      </c>
      <c r="I98" s="6">
        <v>0</v>
      </c>
      <c r="J98" s="6">
        <v>0</v>
      </c>
      <c r="K98" s="15">
        <v>9</v>
      </c>
      <c r="M98" s="51"/>
      <c r="N98" s="52" t="s">
        <v>19</v>
      </c>
      <c r="O98" s="76" t="s">
        <v>88</v>
      </c>
      <c r="P98" s="81">
        <f>SUM(Tabla3997[[#This Row],[Totalmente en desacuerdo]:[En desacuerdo]])</f>
        <v>2</v>
      </c>
      <c r="Q98" s="81">
        <f>Tabla3997[[#This Row],[Neutro]]</f>
        <v>3</v>
      </c>
      <c r="R98" s="81">
        <f>SUM(Tabla3997[[#This Row],[De acuerdo]:[Totalmente de acuerdo]])</f>
        <v>4</v>
      </c>
      <c r="S98" s="81">
        <f t="shared" si="3"/>
        <v>9</v>
      </c>
    </row>
    <row r="99" spans="1:19">
      <c r="A99" s="51"/>
      <c r="B99" s="52" t="s">
        <v>20</v>
      </c>
      <c r="C99" s="76" t="s">
        <v>88</v>
      </c>
      <c r="D99" s="13">
        <v>1</v>
      </c>
      <c r="E99" s="6">
        <v>1</v>
      </c>
      <c r="F99" s="14">
        <v>4</v>
      </c>
      <c r="G99" s="69">
        <v>1</v>
      </c>
      <c r="H99" s="14">
        <v>5</v>
      </c>
      <c r="I99" s="6">
        <v>0</v>
      </c>
      <c r="J99" s="6">
        <v>1</v>
      </c>
      <c r="K99" s="15">
        <v>13</v>
      </c>
      <c r="M99" s="51"/>
      <c r="N99" s="52" t="s">
        <v>20</v>
      </c>
      <c r="O99" s="76" t="s">
        <v>88</v>
      </c>
      <c r="P99" s="81">
        <f>SUM(Tabla3997[[#This Row],[Totalmente en desacuerdo]:[En desacuerdo]])</f>
        <v>6</v>
      </c>
      <c r="Q99" s="81">
        <f>Tabla3997[[#This Row],[Neutro]]</f>
        <v>1</v>
      </c>
      <c r="R99" s="81">
        <f>SUM(Tabla3997[[#This Row],[De acuerdo]:[Totalmente de acuerdo]])</f>
        <v>6</v>
      </c>
      <c r="S99" s="81">
        <f t="shared" si="3"/>
        <v>13</v>
      </c>
    </row>
    <row r="100" spans="1:19">
      <c r="A100" s="51"/>
      <c r="B100" s="52" t="s">
        <v>21</v>
      </c>
      <c r="C100" s="77" t="s">
        <v>86</v>
      </c>
      <c r="D100" s="13">
        <v>0</v>
      </c>
      <c r="E100" s="6">
        <v>0</v>
      </c>
      <c r="F100" s="14">
        <v>2</v>
      </c>
      <c r="G100" s="69">
        <v>3</v>
      </c>
      <c r="H100" s="14">
        <v>6</v>
      </c>
      <c r="I100" s="6">
        <v>5</v>
      </c>
      <c r="J100" s="6">
        <v>1</v>
      </c>
      <c r="K100" s="15">
        <v>17</v>
      </c>
      <c r="M100" s="51"/>
      <c r="N100" s="52" t="s">
        <v>21</v>
      </c>
      <c r="O100" s="77" t="s">
        <v>86</v>
      </c>
      <c r="P100" s="81">
        <f>SUM(Tabla3997[[#This Row],[Totalmente en desacuerdo]:[En desacuerdo]])</f>
        <v>2</v>
      </c>
      <c r="Q100" s="81">
        <f>Tabla3997[[#This Row],[Neutro]]</f>
        <v>3</v>
      </c>
      <c r="R100" s="81">
        <f>SUM(Tabla3997[[#This Row],[De acuerdo]:[Totalmente de acuerdo]])</f>
        <v>12</v>
      </c>
      <c r="S100" s="81">
        <f t="shared" si="3"/>
        <v>17</v>
      </c>
    </row>
    <row r="101" spans="1:19">
      <c r="A101" s="51"/>
      <c r="B101" s="52" t="s">
        <v>22</v>
      </c>
      <c r="C101" s="77" t="s">
        <v>86</v>
      </c>
      <c r="D101" s="13">
        <v>0</v>
      </c>
      <c r="E101" s="6">
        <v>0</v>
      </c>
      <c r="F101" s="14">
        <v>0</v>
      </c>
      <c r="G101" s="69">
        <v>5</v>
      </c>
      <c r="H101" s="14">
        <v>11</v>
      </c>
      <c r="I101" s="6">
        <v>8</v>
      </c>
      <c r="J101" s="6">
        <v>0</v>
      </c>
      <c r="K101" s="15">
        <v>24</v>
      </c>
      <c r="M101" s="51"/>
      <c r="N101" s="52" t="s">
        <v>22</v>
      </c>
      <c r="O101" s="77" t="s">
        <v>86</v>
      </c>
      <c r="P101" s="81">
        <f>SUM(Tabla3997[[#This Row],[Totalmente en desacuerdo]:[En desacuerdo]])</f>
        <v>0</v>
      </c>
      <c r="Q101" s="81">
        <f>Tabla3997[[#This Row],[Neutro]]</f>
        <v>5</v>
      </c>
      <c r="R101" s="81">
        <f>SUM(Tabla3997[[#This Row],[De acuerdo]:[Totalmente de acuerdo]])</f>
        <v>19</v>
      </c>
      <c r="S101" s="81">
        <f t="shared" si="3"/>
        <v>24</v>
      </c>
    </row>
    <row r="102" spans="1:19">
      <c r="A102" s="51"/>
      <c r="B102" s="52" t="s">
        <v>23</v>
      </c>
      <c r="C102" s="77" t="s">
        <v>86</v>
      </c>
      <c r="D102" s="13">
        <v>0</v>
      </c>
      <c r="E102" s="6">
        <v>0</v>
      </c>
      <c r="F102" s="14">
        <v>1</v>
      </c>
      <c r="G102" s="69">
        <v>7</v>
      </c>
      <c r="H102" s="14">
        <v>10</v>
      </c>
      <c r="I102" s="6">
        <v>1</v>
      </c>
      <c r="J102" s="6">
        <v>2</v>
      </c>
      <c r="K102" s="15">
        <v>21</v>
      </c>
      <c r="M102" s="51"/>
      <c r="N102" s="52" t="s">
        <v>23</v>
      </c>
      <c r="O102" s="77" t="s">
        <v>86</v>
      </c>
      <c r="P102" s="81">
        <f>SUM(Tabla3997[[#This Row],[Totalmente en desacuerdo]:[En desacuerdo]])</f>
        <v>1</v>
      </c>
      <c r="Q102" s="81">
        <f>Tabla3997[[#This Row],[Neutro]]</f>
        <v>7</v>
      </c>
      <c r="R102" s="81">
        <f>SUM(Tabla3997[[#This Row],[De acuerdo]:[Totalmente de acuerdo]])</f>
        <v>13</v>
      </c>
      <c r="S102" s="81">
        <f t="shared" si="3"/>
        <v>21</v>
      </c>
    </row>
    <row r="103" spans="1:19">
      <c r="A103" s="51"/>
      <c r="B103" s="52" t="s">
        <v>24</v>
      </c>
      <c r="C103" s="77" t="s">
        <v>86</v>
      </c>
      <c r="D103" s="13">
        <v>0</v>
      </c>
      <c r="E103" s="6">
        <v>0</v>
      </c>
      <c r="F103" s="14">
        <v>0</v>
      </c>
      <c r="G103" s="69">
        <v>4</v>
      </c>
      <c r="H103" s="14">
        <v>6</v>
      </c>
      <c r="I103" s="6">
        <v>5</v>
      </c>
      <c r="J103" s="6">
        <v>2</v>
      </c>
      <c r="K103" s="15">
        <v>17</v>
      </c>
      <c r="M103" s="51"/>
      <c r="N103" s="52" t="s">
        <v>24</v>
      </c>
      <c r="O103" s="77" t="s">
        <v>86</v>
      </c>
      <c r="P103" s="81">
        <f>SUM(Tabla3997[[#This Row],[Totalmente en desacuerdo]:[En desacuerdo]])</f>
        <v>0</v>
      </c>
      <c r="Q103" s="81">
        <f>Tabla3997[[#This Row],[Neutro]]</f>
        <v>4</v>
      </c>
      <c r="R103" s="81">
        <f>SUM(Tabla3997[[#This Row],[De acuerdo]:[Totalmente de acuerdo]])</f>
        <v>13</v>
      </c>
      <c r="S103" s="81">
        <f t="shared" si="3"/>
        <v>17</v>
      </c>
    </row>
    <row r="104" spans="1:19" ht="24">
      <c r="A104" s="51"/>
      <c r="B104" s="52" t="s">
        <v>25</v>
      </c>
      <c r="C104" s="77" t="s">
        <v>86</v>
      </c>
      <c r="D104" s="13">
        <v>0</v>
      </c>
      <c r="E104" s="6">
        <v>0</v>
      </c>
      <c r="F104" s="14">
        <v>3</v>
      </c>
      <c r="G104" s="69">
        <v>1</v>
      </c>
      <c r="H104" s="14">
        <v>7</v>
      </c>
      <c r="I104" s="6">
        <v>0</v>
      </c>
      <c r="J104" s="6">
        <v>1</v>
      </c>
      <c r="K104" s="15">
        <v>12</v>
      </c>
      <c r="M104" s="51"/>
      <c r="N104" s="52" t="s">
        <v>25</v>
      </c>
      <c r="O104" s="77" t="s">
        <v>86</v>
      </c>
      <c r="P104" s="81">
        <f>SUM(Tabla3997[[#This Row],[Totalmente en desacuerdo]:[En desacuerdo]])</f>
        <v>3</v>
      </c>
      <c r="Q104" s="81">
        <f>Tabla3997[[#This Row],[Neutro]]</f>
        <v>1</v>
      </c>
      <c r="R104" s="81">
        <f>SUM(Tabla3997[[#This Row],[De acuerdo]:[Totalmente de acuerdo]])</f>
        <v>8</v>
      </c>
      <c r="S104" s="81">
        <f t="shared" si="3"/>
        <v>12</v>
      </c>
    </row>
    <row r="105" spans="1:19">
      <c r="A105" s="51"/>
      <c r="B105" s="52" t="s">
        <v>26</v>
      </c>
      <c r="C105" s="77" t="s">
        <v>86</v>
      </c>
      <c r="D105" s="13">
        <v>0</v>
      </c>
      <c r="E105" s="6">
        <v>0</v>
      </c>
      <c r="F105" s="14">
        <v>0</v>
      </c>
      <c r="G105" s="69">
        <v>10</v>
      </c>
      <c r="H105" s="14">
        <v>11</v>
      </c>
      <c r="I105" s="6">
        <v>6</v>
      </c>
      <c r="J105" s="6">
        <v>2</v>
      </c>
      <c r="K105" s="15">
        <v>29</v>
      </c>
      <c r="M105" s="51"/>
      <c r="N105" s="52" t="s">
        <v>26</v>
      </c>
      <c r="O105" s="77" t="s">
        <v>86</v>
      </c>
      <c r="P105" s="81">
        <f>SUM(Tabla3997[[#This Row],[Totalmente en desacuerdo]:[En desacuerdo]])</f>
        <v>0</v>
      </c>
      <c r="Q105" s="81">
        <f>Tabla3997[[#This Row],[Neutro]]</f>
        <v>10</v>
      </c>
      <c r="R105" s="81">
        <f>SUM(Tabla3997[[#This Row],[De acuerdo]:[Totalmente de acuerdo]])</f>
        <v>19</v>
      </c>
      <c r="S105" s="81">
        <f t="shared" si="3"/>
        <v>29</v>
      </c>
    </row>
    <row r="106" spans="1:19" ht="24">
      <c r="A106" s="51"/>
      <c r="B106" s="52" t="s">
        <v>27</v>
      </c>
      <c r="C106" s="76" t="s">
        <v>87</v>
      </c>
      <c r="D106" s="13">
        <v>0</v>
      </c>
      <c r="E106" s="6">
        <v>0</v>
      </c>
      <c r="F106" s="14">
        <v>0</v>
      </c>
      <c r="G106" s="69">
        <v>3</v>
      </c>
      <c r="H106" s="14">
        <v>5</v>
      </c>
      <c r="I106" s="6">
        <v>4</v>
      </c>
      <c r="J106" s="6">
        <v>0</v>
      </c>
      <c r="K106" s="15">
        <v>12</v>
      </c>
      <c r="M106" s="51"/>
      <c r="N106" s="52" t="s">
        <v>27</v>
      </c>
      <c r="O106" s="76" t="s">
        <v>87</v>
      </c>
      <c r="P106" s="81">
        <f>SUM(Tabla3997[[#This Row],[Totalmente en desacuerdo]:[En desacuerdo]])</f>
        <v>0</v>
      </c>
      <c r="Q106" s="81">
        <f>Tabla3997[[#This Row],[Neutro]]</f>
        <v>3</v>
      </c>
      <c r="R106" s="81">
        <f>SUM(Tabla3997[[#This Row],[De acuerdo]:[Totalmente de acuerdo]])</f>
        <v>9</v>
      </c>
      <c r="S106" s="81">
        <f t="shared" si="3"/>
        <v>12</v>
      </c>
    </row>
    <row r="107" spans="1:19" ht="24">
      <c r="A107" s="51"/>
      <c r="B107" s="52" t="s">
        <v>28</v>
      </c>
      <c r="C107" s="76" t="s">
        <v>87</v>
      </c>
      <c r="D107" s="13">
        <v>0</v>
      </c>
      <c r="E107" s="6">
        <v>0</v>
      </c>
      <c r="F107" s="14">
        <v>0</v>
      </c>
      <c r="G107" s="69">
        <v>2</v>
      </c>
      <c r="H107" s="14">
        <v>9</v>
      </c>
      <c r="I107" s="6">
        <v>9</v>
      </c>
      <c r="J107" s="6">
        <v>0</v>
      </c>
      <c r="K107" s="15">
        <v>20</v>
      </c>
      <c r="M107" s="51"/>
      <c r="N107" s="52" t="s">
        <v>28</v>
      </c>
      <c r="O107" s="76" t="s">
        <v>87</v>
      </c>
      <c r="P107" s="81">
        <f>SUM(Tabla3997[[#This Row],[Totalmente en desacuerdo]:[En desacuerdo]])</f>
        <v>0</v>
      </c>
      <c r="Q107" s="81">
        <f>Tabla3997[[#This Row],[Neutro]]</f>
        <v>2</v>
      </c>
      <c r="R107" s="81">
        <f>SUM(Tabla3997[[#This Row],[De acuerdo]:[Totalmente de acuerdo]])</f>
        <v>18</v>
      </c>
      <c r="S107" s="81">
        <f t="shared" si="3"/>
        <v>20</v>
      </c>
    </row>
    <row r="108" spans="1:19" ht="24">
      <c r="A108" s="51"/>
      <c r="B108" s="52" t="s">
        <v>16</v>
      </c>
      <c r="C108" s="76" t="s">
        <v>87</v>
      </c>
      <c r="D108" s="13">
        <v>0</v>
      </c>
      <c r="E108" s="6">
        <v>0</v>
      </c>
      <c r="F108" s="14">
        <v>0</v>
      </c>
      <c r="G108" s="69">
        <v>1</v>
      </c>
      <c r="H108" s="14">
        <v>8</v>
      </c>
      <c r="I108" s="6">
        <v>2</v>
      </c>
      <c r="J108" s="6">
        <v>0</v>
      </c>
      <c r="K108" s="15">
        <v>11</v>
      </c>
      <c r="M108" s="51"/>
      <c r="N108" s="52" t="s">
        <v>16</v>
      </c>
      <c r="O108" s="76" t="s">
        <v>87</v>
      </c>
      <c r="P108" s="81">
        <f>SUM(Tabla3997[[#This Row],[Totalmente en desacuerdo]:[En desacuerdo]])</f>
        <v>0</v>
      </c>
      <c r="Q108" s="81">
        <f>Tabla3997[[#This Row],[Neutro]]</f>
        <v>1</v>
      </c>
      <c r="R108" s="81">
        <f>SUM(Tabla3997[[#This Row],[De acuerdo]:[Totalmente de acuerdo]])</f>
        <v>10</v>
      </c>
      <c r="S108" s="81">
        <f t="shared" si="3"/>
        <v>11</v>
      </c>
    </row>
    <row r="109" spans="1:19">
      <c r="A109" s="51"/>
      <c r="B109" s="52" t="s">
        <v>29</v>
      </c>
      <c r="C109" s="76" t="s">
        <v>89</v>
      </c>
      <c r="D109" s="13">
        <v>0</v>
      </c>
      <c r="E109" s="6">
        <v>1</v>
      </c>
      <c r="F109" s="14">
        <v>0</v>
      </c>
      <c r="G109" s="69">
        <v>2</v>
      </c>
      <c r="H109" s="14">
        <v>6</v>
      </c>
      <c r="I109" s="6">
        <v>0</v>
      </c>
      <c r="J109" s="6">
        <v>0</v>
      </c>
      <c r="K109" s="15">
        <v>9</v>
      </c>
      <c r="M109" s="51"/>
      <c r="N109" s="52" t="s">
        <v>29</v>
      </c>
      <c r="O109" s="76" t="s">
        <v>89</v>
      </c>
      <c r="P109" s="81">
        <f>SUM(Tabla3997[[#This Row],[Totalmente en desacuerdo]:[En desacuerdo]])</f>
        <v>1</v>
      </c>
      <c r="Q109" s="81">
        <f>Tabla3997[[#This Row],[Neutro]]</f>
        <v>2</v>
      </c>
      <c r="R109" s="81">
        <f>SUM(Tabla3997[[#This Row],[De acuerdo]:[Totalmente de acuerdo]])</f>
        <v>6</v>
      </c>
      <c r="S109" s="81">
        <f t="shared" si="3"/>
        <v>9</v>
      </c>
    </row>
    <row r="110" spans="1:19">
      <c r="A110" s="51"/>
      <c r="B110" s="52" t="s">
        <v>30</v>
      </c>
      <c r="C110" s="76" t="s">
        <v>89</v>
      </c>
      <c r="D110" s="13">
        <v>1</v>
      </c>
      <c r="E110" s="6">
        <v>0</v>
      </c>
      <c r="F110" s="14">
        <v>2</v>
      </c>
      <c r="G110" s="69">
        <v>1</v>
      </c>
      <c r="H110" s="14">
        <v>6</v>
      </c>
      <c r="I110" s="6">
        <v>0</v>
      </c>
      <c r="J110" s="6">
        <v>0</v>
      </c>
      <c r="K110" s="15">
        <v>10</v>
      </c>
      <c r="M110" s="51"/>
      <c r="N110" s="52" t="s">
        <v>30</v>
      </c>
      <c r="O110" s="76" t="s">
        <v>89</v>
      </c>
      <c r="P110" s="81">
        <f>SUM(Tabla3997[[#This Row],[Totalmente en desacuerdo]:[En desacuerdo]])</f>
        <v>3</v>
      </c>
      <c r="Q110" s="81">
        <f>Tabla3997[[#This Row],[Neutro]]</f>
        <v>1</v>
      </c>
      <c r="R110" s="81">
        <f>SUM(Tabla3997[[#This Row],[De acuerdo]:[Totalmente de acuerdo]])</f>
        <v>6</v>
      </c>
      <c r="S110" s="81">
        <f t="shared" si="3"/>
        <v>10</v>
      </c>
    </row>
    <row r="111" spans="1:19" ht="24">
      <c r="A111" s="51"/>
      <c r="B111" s="52" t="s">
        <v>31</v>
      </c>
      <c r="C111" s="76" t="s">
        <v>89</v>
      </c>
      <c r="D111" s="13">
        <v>0</v>
      </c>
      <c r="E111" s="6">
        <v>1</v>
      </c>
      <c r="F111" s="14">
        <v>14</v>
      </c>
      <c r="G111" s="69">
        <v>5</v>
      </c>
      <c r="H111" s="14">
        <v>7</v>
      </c>
      <c r="I111" s="6">
        <v>0</v>
      </c>
      <c r="J111" s="6">
        <v>0</v>
      </c>
      <c r="K111" s="15">
        <v>27</v>
      </c>
      <c r="M111" s="51"/>
      <c r="N111" s="52" t="s">
        <v>31</v>
      </c>
      <c r="O111" s="76" t="s">
        <v>89</v>
      </c>
      <c r="P111" s="81">
        <f>SUM(Tabla3997[[#This Row],[Totalmente en desacuerdo]:[En desacuerdo]])</f>
        <v>15</v>
      </c>
      <c r="Q111" s="81">
        <f>Tabla3997[[#This Row],[Neutro]]</f>
        <v>5</v>
      </c>
      <c r="R111" s="81">
        <f>SUM(Tabla3997[[#This Row],[De acuerdo]:[Totalmente de acuerdo]])</f>
        <v>7</v>
      </c>
      <c r="S111" s="81">
        <f t="shared" si="3"/>
        <v>27</v>
      </c>
    </row>
    <row r="112" spans="1:19">
      <c r="A112" s="51"/>
      <c r="B112" s="52" t="s">
        <v>32</v>
      </c>
      <c r="C112" s="76" t="s">
        <v>89</v>
      </c>
      <c r="D112" s="13">
        <v>0</v>
      </c>
      <c r="E112" s="6">
        <v>2</v>
      </c>
      <c r="F112" s="14">
        <v>1</v>
      </c>
      <c r="G112" s="69">
        <v>2</v>
      </c>
      <c r="H112" s="14">
        <v>0</v>
      </c>
      <c r="I112" s="6">
        <v>3</v>
      </c>
      <c r="J112" s="6">
        <v>1</v>
      </c>
      <c r="K112" s="15">
        <v>9</v>
      </c>
      <c r="M112" s="51"/>
      <c r="N112" s="52" t="s">
        <v>32</v>
      </c>
      <c r="O112" s="76" t="s">
        <v>89</v>
      </c>
      <c r="P112" s="81">
        <f>SUM(Tabla3997[[#This Row],[Totalmente en desacuerdo]:[En desacuerdo]])</f>
        <v>3</v>
      </c>
      <c r="Q112" s="81">
        <f>Tabla3997[[#This Row],[Neutro]]</f>
        <v>2</v>
      </c>
      <c r="R112" s="81">
        <f>SUM(Tabla3997[[#This Row],[De acuerdo]:[Totalmente de acuerdo]])</f>
        <v>4</v>
      </c>
      <c r="S112" s="81">
        <f t="shared" si="3"/>
        <v>9</v>
      </c>
    </row>
    <row r="113" spans="1:20">
      <c r="A113" s="16" t="s">
        <v>0</v>
      </c>
      <c r="B113" s="17"/>
      <c r="C113" s="17"/>
      <c r="D113" s="18">
        <v>22</v>
      </c>
      <c r="E113" s="19">
        <v>10</v>
      </c>
      <c r="F113" s="20">
        <v>52</v>
      </c>
      <c r="G113" s="70">
        <v>77</v>
      </c>
      <c r="H113" s="20">
        <v>117</v>
      </c>
      <c r="I113" s="19">
        <v>43</v>
      </c>
      <c r="J113" s="19">
        <v>10</v>
      </c>
      <c r="K113" s="21">
        <v>331</v>
      </c>
      <c r="M113" s="16" t="s">
        <v>0</v>
      </c>
      <c r="N113" s="17"/>
      <c r="O113" s="17"/>
      <c r="P113" s="81">
        <f>SUM(Tabla3997[[#This Row],[Totalmente en desacuerdo]:[En desacuerdo]])</f>
        <v>84</v>
      </c>
      <c r="Q113" s="81">
        <f>Tabla3997[[#This Row],[Neutro]]</f>
        <v>77</v>
      </c>
      <c r="R113" s="81">
        <f>SUM(Tabla3997[[#This Row],[De acuerdo]:[Totalmente de acuerdo]])</f>
        <v>170</v>
      </c>
      <c r="S113" s="81">
        <f t="shared" si="3"/>
        <v>331</v>
      </c>
    </row>
    <row r="114" spans="1:20">
      <c r="A114" s="4"/>
      <c r="B114" s="4"/>
      <c r="C114" s="4"/>
      <c r="D114" s="4"/>
      <c r="E114" s="4"/>
      <c r="F114" s="4"/>
      <c r="G114" s="29"/>
      <c r="H114" s="4"/>
      <c r="I114" s="4"/>
      <c r="J114" s="4"/>
      <c r="K114" s="4"/>
    </row>
    <row r="115" spans="1:20">
      <c r="A115" s="91" t="s">
        <v>83</v>
      </c>
      <c r="B115" s="92"/>
      <c r="C115" s="93"/>
      <c r="D115" s="92"/>
      <c r="E115" s="92"/>
      <c r="F115" s="92"/>
      <c r="G115" s="92"/>
      <c r="H115" s="92"/>
      <c r="I115" s="92"/>
      <c r="J115" s="92"/>
      <c r="K115" s="94"/>
    </row>
    <row r="116" spans="1:20">
      <c r="A116" s="7" t="s">
        <v>2</v>
      </c>
      <c r="B116" s="4"/>
      <c r="C116" s="4"/>
      <c r="D116" s="4"/>
      <c r="E116" s="4"/>
      <c r="F116" s="4"/>
      <c r="G116" s="29"/>
      <c r="H116" s="4"/>
      <c r="I116" s="4"/>
      <c r="J116" s="4"/>
      <c r="K116" s="4"/>
    </row>
    <row r="117" spans="1:20">
      <c r="A117" s="55"/>
      <c r="B117" s="56"/>
      <c r="C117" s="8"/>
      <c r="D117" s="98" t="s">
        <v>145</v>
      </c>
      <c r="E117" s="99"/>
      <c r="F117" s="100"/>
      <c r="G117" s="99"/>
      <c r="H117" s="100"/>
      <c r="I117" s="99"/>
      <c r="J117" s="99"/>
      <c r="K117" s="4"/>
      <c r="N117" s="104" t="s">
        <v>84</v>
      </c>
      <c r="O117" s="105"/>
      <c r="P117" s="106"/>
      <c r="Q117" s="105"/>
      <c r="R117" s="106"/>
      <c r="S117" s="105"/>
      <c r="T117" s="105"/>
    </row>
    <row r="118" spans="1:20" ht="36.75">
      <c r="A118" s="57" t="s">
        <v>91</v>
      </c>
      <c r="B118" s="58" t="s">
        <v>92</v>
      </c>
      <c r="C118" s="75" t="s">
        <v>85</v>
      </c>
      <c r="D118" s="3" t="s">
        <v>4</v>
      </c>
      <c r="E118" s="2" t="s">
        <v>5</v>
      </c>
      <c r="F118" s="1" t="s">
        <v>6</v>
      </c>
      <c r="G118" s="67" t="s">
        <v>7</v>
      </c>
      <c r="H118" s="1" t="s">
        <v>8</v>
      </c>
      <c r="I118" s="2" t="s">
        <v>9</v>
      </c>
      <c r="J118" s="2" t="s">
        <v>10</v>
      </c>
      <c r="K118" s="53" t="s">
        <v>0</v>
      </c>
      <c r="M118" s="57" t="s">
        <v>91</v>
      </c>
      <c r="N118" s="58" t="s">
        <v>92</v>
      </c>
      <c r="O118" s="75" t="s">
        <v>85</v>
      </c>
      <c r="P118" s="81" t="s">
        <v>97</v>
      </c>
      <c r="Q118" s="81" t="s">
        <v>98</v>
      </c>
      <c r="R118" s="81" t="s">
        <v>99</v>
      </c>
      <c r="S118" s="81" t="s">
        <v>0</v>
      </c>
    </row>
    <row r="119" spans="1:20" ht="24">
      <c r="A119" s="54" t="s">
        <v>11</v>
      </c>
      <c r="B119" s="9" t="s">
        <v>12</v>
      </c>
      <c r="C119" s="76" t="s">
        <v>88</v>
      </c>
      <c r="D119" s="10">
        <v>1</v>
      </c>
      <c r="E119" s="5">
        <v>4</v>
      </c>
      <c r="F119" s="11">
        <v>6</v>
      </c>
      <c r="G119" s="68">
        <v>7</v>
      </c>
      <c r="H119" s="11">
        <v>10</v>
      </c>
      <c r="I119" s="5">
        <v>0</v>
      </c>
      <c r="J119" s="5">
        <v>0</v>
      </c>
      <c r="K119" s="12">
        <v>28</v>
      </c>
      <c r="M119" s="54" t="s">
        <v>11</v>
      </c>
      <c r="N119" s="9" t="s">
        <v>12</v>
      </c>
      <c r="O119" s="76" t="s">
        <v>88</v>
      </c>
      <c r="P119" s="81">
        <f>SUM(Tabla4098[[#This Row],[Totalmente en desacuerdo]:[En desacuerdo]])</f>
        <v>11</v>
      </c>
      <c r="Q119" s="81">
        <f>Tabla4098[[#This Row],[Neutro]]</f>
        <v>7</v>
      </c>
      <c r="R119" s="81">
        <f>SUM(Tabla4098[[#This Row],[De acuerdo]:[Totalmente de acuerdo]])</f>
        <v>10</v>
      </c>
      <c r="S119" s="81">
        <f>SUM(P119:R119)</f>
        <v>28</v>
      </c>
    </row>
    <row r="120" spans="1:20">
      <c r="A120" s="51"/>
      <c r="B120" s="52" t="s">
        <v>13</v>
      </c>
      <c r="C120" s="76" t="s">
        <v>88</v>
      </c>
      <c r="D120" s="13">
        <v>0</v>
      </c>
      <c r="E120" s="6">
        <v>0</v>
      </c>
      <c r="F120" s="14">
        <v>1</v>
      </c>
      <c r="G120" s="69">
        <v>2</v>
      </c>
      <c r="H120" s="14">
        <v>5</v>
      </c>
      <c r="I120" s="6">
        <v>0</v>
      </c>
      <c r="J120" s="6">
        <v>0</v>
      </c>
      <c r="K120" s="15">
        <v>8</v>
      </c>
      <c r="M120" s="51"/>
      <c r="N120" s="52" t="s">
        <v>13</v>
      </c>
      <c r="O120" s="76" t="s">
        <v>88</v>
      </c>
      <c r="P120" s="81">
        <f>SUM(Tabla4098[[#This Row],[Totalmente en desacuerdo]:[En desacuerdo]])</f>
        <v>1</v>
      </c>
      <c r="Q120" s="81">
        <f>Tabla4098[[#This Row],[Neutro]]</f>
        <v>2</v>
      </c>
      <c r="R120" s="81">
        <f>SUM(Tabla4098[[#This Row],[De acuerdo]:[Totalmente de acuerdo]])</f>
        <v>5</v>
      </c>
      <c r="S120" s="81">
        <f t="shared" ref="S120:S141" si="4">SUM(P120:R120)</f>
        <v>8</v>
      </c>
    </row>
    <row r="121" spans="1:20">
      <c r="A121" s="51"/>
      <c r="B121" s="52" t="s">
        <v>14</v>
      </c>
      <c r="C121" s="76" t="s">
        <v>88</v>
      </c>
      <c r="D121" s="13">
        <v>0</v>
      </c>
      <c r="E121" s="6">
        <v>1</v>
      </c>
      <c r="F121" s="14">
        <v>2</v>
      </c>
      <c r="G121" s="69">
        <v>5</v>
      </c>
      <c r="H121" s="14">
        <v>5</v>
      </c>
      <c r="I121" s="6">
        <v>0</v>
      </c>
      <c r="J121" s="6">
        <v>0</v>
      </c>
      <c r="K121" s="15">
        <v>13</v>
      </c>
      <c r="M121" s="51"/>
      <c r="N121" s="52" t="s">
        <v>14</v>
      </c>
      <c r="O121" s="76" t="s">
        <v>88</v>
      </c>
      <c r="P121" s="81">
        <f>SUM(Tabla4098[[#This Row],[Totalmente en desacuerdo]:[En desacuerdo]])</f>
        <v>3</v>
      </c>
      <c r="Q121" s="81">
        <f>Tabla4098[[#This Row],[Neutro]]</f>
        <v>5</v>
      </c>
      <c r="R121" s="81">
        <f>SUM(Tabla4098[[#This Row],[De acuerdo]:[Totalmente de acuerdo]])</f>
        <v>5</v>
      </c>
      <c r="S121" s="81">
        <f t="shared" si="4"/>
        <v>13</v>
      </c>
    </row>
    <row r="122" spans="1:20">
      <c r="A122" s="51"/>
      <c r="B122" s="52" t="s">
        <v>15</v>
      </c>
      <c r="C122" s="76" t="s">
        <v>88</v>
      </c>
      <c r="D122" s="13">
        <v>0</v>
      </c>
      <c r="E122" s="6">
        <v>0</v>
      </c>
      <c r="F122" s="14">
        <v>1</v>
      </c>
      <c r="G122" s="69">
        <v>1</v>
      </c>
      <c r="H122" s="14">
        <v>4</v>
      </c>
      <c r="I122" s="6">
        <v>0</v>
      </c>
      <c r="J122" s="6">
        <v>0</v>
      </c>
      <c r="K122" s="15">
        <v>6</v>
      </c>
      <c r="M122" s="51"/>
      <c r="N122" s="52" t="s">
        <v>15</v>
      </c>
      <c r="O122" s="76" t="s">
        <v>88</v>
      </c>
      <c r="P122" s="81">
        <f>SUM(Tabla4098[[#This Row],[Totalmente en desacuerdo]:[En desacuerdo]])</f>
        <v>1</v>
      </c>
      <c r="Q122" s="81">
        <f>Tabla4098[[#This Row],[Neutro]]</f>
        <v>1</v>
      </c>
      <c r="R122" s="81">
        <f>SUM(Tabla4098[[#This Row],[De acuerdo]:[Totalmente de acuerdo]])</f>
        <v>4</v>
      </c>
      <c r="S122" s="81">
        <f t="shared" si="4"/>
        <v>6</v>
      </c>
    </row>
    <row r="123" spans="1:20">
      <c r="A123" s="51"/>
      <c r="B123" s="52" t="s">
        <v>16</v>
      </c>
      <c r="C123" s="76" t="s">
        <v>88</v>
      </c>
      <c r="D123" s="13">
        <v>2</v>
      </c>
      <c r="E123" s="6">
        <v>0</v>
      </c>
      <c r="F123" s="14">
        <v>4</v>
      </c>
      <c r="G123" s="69">
        <v>3</v>
      </c>
      <c r="H123" s="14">
        <v>2</v>
      </c>
      <c r="I123" s="6">
        <v>0</v>
      </c>
      <c r="J123" s="6">
        <v>0</v>
      </c>
      <c r="K123" s="15">
        <v>11</v>
      </c>
      <c r="M123" s="51"/>
      <c r="N123" s="52" t="s">
        <v>16</v>
      </c>
      <c r="O123" s="76" t="s">
        <v>88</v>
      </c>
      <c r="P123" s="81">
        <f>SUM(Tabla4098[[#This Row],[Totalmente en desacuerdo]:[En desacuerdo]])</f>
        <v>6</v>
      </c>
      <c r="Q123" s="81">
        <f>Tabla4098[[#This Row],[Neutro]]</f>
        <v>3</v>
      </c>
      <c r="R123" s="81">
        <f>SUM(Tabla4098[[#This Row],[De acuerdo]:[Totalmente de acuerdo]])</f>
        <v>2</v>
      </c>
      <c r="S123" s="81">
        <f t="shared" si="4"/>
        <v>11</v>
      </c>
    </row>
    <row r="124" spans="1:20">
      <c r="A124" s="51"/>
      <c r="B124" s="52" t="s">
        <v>17</v>
      </c>
      <c r="C124" s="76" t="s">
        <v>88</v>
      </c>
      <c r="D124" s="13">
        <v>0</v>
      </c>
      <c r="E124" s="6">
        <v>0</v>
      </c>
      <c r="F124" s="14">
        <v>0</v>
      </c>
      <c r="G124" s="69">
        <v>2</v>
      </c>
      <c r="H124" s="14">
        <v>8</v>
      </c>
      <c r="I124" s="6">
        <v>0</v>
      </c>
      <c r="J124" s="6">
        <v>0</v>
      </c>
      <c r="K124" s="15">
        <v>10</v>
      </c>
      <c r="M124" s="51"/>
      <c r="N124" s="52" t="s">
        <v>17</v>
      </c>
      <c r="O124" s="76" t="s">
        <v>88</v>
      </c>
      <c r="P124" s="81">
        <f>SUM(Tabla4098[[#This Row],[Totalmente en desacuerdo]:[En desacuerdo]])</f>
        <v>0</v>
      </c>
      <c r="Q124" s="81">
        <f>Tabla4098[[#This Row],[Neutro]]</f>
        <v>2</v>
      </c>
      <c r="R124" s="81">
        <f>SUM(Tabla4098[[#This Row],[De acuerdo]:[Totalmente de acuerdo]])</f>
        <v>8</v>
      </c>
      <c r="S124" s="81">
        <f t="shared" si="4"/>
        <v>10</v>
      </c>
    </row>
    <row r="125" spans="1:20">
      <c r="A125" s="51"/>
      <c r="B125" s="52" t="s">
        <v>18</v>
      </c>
      <c r="C125" s="76" t="s">
        <v>88</v>
      </c>
      <c r="D125" s="13">
        <v>1</v>
      </c>
      <c r="E125" s="6">
        <v>3</v>
      </c>
      <c r="F125" s="14">
        <v>4</v>
      </c>
      <c r="G125" s="69">
        <v>1</v>
      </c>
      <c r="H125" s="14">
        <v>5</v>
      </c>
      <c r="I125" s="6">
        <v>1</v>
      </c>
      <c r="J125" s="6">
        <v>0</v>
      </c>
      <c r="K125" s="15">
        <v>15</v>
      </c>
      <c r="M125" s="51"/>
      <c r="N125" s="52" t="s">
        <v>18</v>
      </c>
      <c r="O125" s="76" t="s">
        <v>88</v>
      </c>
      <c r="P125" s="81">
        <f>SUM(Tabla4098[[#This Row],[Totalmente en desacuerdo]:[En desacuerdo]])</f>
        <v>8</v>
      </c>
      <c r="Q125" s="81">
        <f>Tabla4098[[#This Row],[Neutro]]</f>
        <v>1</v>
      </c>
      <c r="R125" s="81">
        <f>SUM(Tabla4098[[#This Row],[De acuerdo]:[Totalmente de acuerdo]])</f>
        <v>6</v>
      </c>
      <c r="S125" s="81">
        <f t="shared" si="4"/>
        <v>15</v>
      </c>
    </row>
    <row r="126" spans="1:20">
      <c r="A126" s="51"/>
      <c r="B126" s="52" t="s">
        <v>19</v>
      </c>
      <c r="C126" s="76" t="s">
        <v>88</v>
      </c>
      <c r="D126" s="13">
        <v>0</v>
      </c>
      <c r="E126" s="6">
        <v>1</v>
      </c>
      <c r="F126" s="14">
        <v>2</v>
      </c>
      <c r="G126" s="69">
        <v>3</v>
      </c>
      <c r="H126" s="14">
        <v>3</v>
      </c>
      <c r="I126" s="6">
        <v>0</v>
      </c>
      <c r="J126" s="6">
        <v>0</v>
      </c>
      <c r="K126" s="15">
        <v>9</v>
      </c>
      <c r="M126" s="51"/>
      <c r="N126" s="52" t="s">
        <v>19</v>
      </c>
      <c r="O126" s="76" t="s">
        <v>88</v>
      </c>
      <c r="P126" s="81">
        <f>SUM(Tabla4098[[#This Row],[Totalmente en desacuerdo]:[En desacuerdo]])</f>
        <v>3</v>
      </c>
      <c r="Q126" s="81">
        <f>Tabla4098[[#This Row],[Neutro]]</f>
        <v>3</v>
      </c>
      <c r="R126" s="81">
        <f>SUM(Tabla4098[[#This Row],[De acuerdo]:[Totalmente de acuerdo]])</f>
        <v>3</v>
      </c>
      <c r="S126" s="81">
        <f t="shared" si="4"/>
        <v>9</v>
      </c>
    </row>
    <row r="127" spans="1:20">
      <c r="A127" s="51"/>
      <c r="B127" s="52" t="s">
        <v>20</v>
      </c>
      <c r="C127" s="76" t="s">
        <v>88</v>
      </c>
      <c r="D127" s="13">
        <v>1</v>
      </c>
      <c r="E127" s="6">
        <v>0</v>
      </c>
      <c r="F127" s="14">
        <v>5</v>
      </c>
      <c r="G127" s="69">
        <v>1</v>
      </c>
      <c r="H127" s="14">
        <v>6</v>
      </c>
      <c r="I127" s="6">
        <v>0</v>
      </c>
      <c r="J127" s="6">
        <v>0</v>
      </c>
      <c r="K127" s="15">
        <v>13</v>
      </c>
      <c r="M127" s="51"/>
      <c r="N127" s="52" t="s">
        <v>20</v>
      </c>
      <c r="O127" s="76" t="s">
        <v>88</v>
      </c>
      <c r="P127" s="81">
        <f>SUM(Tabla4098[[#This Row],[Totalmente en desacuerdo]:[En desacuerdo]])</f>
        <v>6</v>
      </c>
      <c r="Q127" s="81">
        <f>Tabla4098[[#This Row],[Neutro]]</f>
        <v>1</v>
      </c>
      <c r="R127" s="81">
        <f>SUM(Tabla4098[[#This Row],[De acuerdo]:[Totalmente de acuerdo]])</f>
        <v>6</v>
      </c>
      <c r="S127" s="81">
        <f t="shared" si="4"/>
        <v>13</v>
      </c>
    </row>
    <row r="128" spans="1:20">
      <c r="A128" s="51"/>
      <c r="B128" s="52" t="s">
        <v>21</v>
      </c>
      <c r="C128" s="77" t="s">
        <v>86</v>
      </c>
      <c r="D128" s="13">
        <v>0</v>
      </c>
      <c r="E128" s="6">
        <v>0</v>
      </c>
      <c r="F128" s="14">
        <v>5</v>
      </c>
      <c r="G128" s="69">
        <v>0</v>
      </c>
      <c r="H128" s="14">
        <v>6</v>
      </c>
      <c r="I128" s="6">
        <v>3</v>
      </c>
      <c r="J128" s="6">
        <v>3</v>
      </c>
      <c r="K128" s="15">
        <v>17</v>
      </c>
      <c r="M128" s="51"/>
      <c r="N128" s="52" t="s">
        <v>21</v>
      </c>
      <c r="O128" s="77" t="s">
        <v>86</v>
      </c>
      <c r="P128" s="81">
        <f>SUM(Tabla4098[[#This Row],[Totalmente en desacuerdo]:[En desacuerdo]])</f>
        <v>5</v>
      </c>
      <c r="Q128" s="81">
        <f>Tabla4098[[#This Row],[Neutro]]</f>
        <v>0</v>
      </c>
      <c r="R128" s="81">
        <f>SUM(Tabla4098[[#This Row],[De acuerdo]:[Totalmente de acuerdo]])</f>
        <v>12</v>
      </c>
      <c r="S128" s="81">
        <f t="shared" si="4"/>
        <v>17</v>
      </c>
    </row>
    <row r="129" spans="1:19">
      <c r="A129" s="51"/>
      <c r="B129" s="52" t="s">
        <v>22</v>
      </c>
      <c r="C129" s="77" t="s">
        <v>86</v>
      </c>
      <c r="D129" s="13">
        <v>0</v>
      </c>
      <c r="E129" s="6">
        <v>0</v>
      </c>
      <c r="F129" s="14">
        <v>5</v>
      </c>
      <c r="G129" s="69">
        <v>0</v>
      </c>
      <c r="H129" s="14">
        <v>5</v>
      </c>
      <c r="I129" s="6">
        <v>0</v>
      </c>
      <c r="J129" s="6">
        <v>14</v>
      </c>
      <c r="K129" s="15">
        <v>24</v>
      </c>
      <c r="M129" s="51"/>
      <c r="N129" s="52" t="s">
        <v>22</v>
      </c>
      <c r="O129" s="77" t="s">
        <v>86</v>
      </c>
      <c r="P129" s="81">
        <f>SUM(Tabla4098[[#This Row],[Totalmente en desacuerdo]:[En desacuerdo]])</f>
        <v>5</v>
      </c>
      <c r="Q129" s="81">
        <f>Tabla4098[[#This Row],[Neutro]]</f>
        <v>0</v>
      </c>
      <c r="R129" s="81">
        <f>SUM(Tabla4098[[#This Row],[De acuerdo]:[Totalmente de acuerdo]])</f>
        <v>19</v>
      </c>
      <c r="S129" s="81">
        <f t="shared" si="4"/>
        <v>24</v>
      </c>
    </row>
    <row r="130" spans="1:19">
      <c r="A130" s="51"/>
      <c r="B130" s="52" t="s">
        <v>23</v>
      </c>
      <c r="C130" s="77" t="s">
        <v>86</v>
      </c>
      <c r="D130" s="13">
        <v>0</v>
      </c>
      <c r="E130" s="6">
        <v>0</v>
      </c>
      <c r="F130" s="14">
        <v>4</v>
      </c>
      <c r="G130" s="69">
        <v>0</v>
      </c>
      <c r="H130" s="14">
        <v>8</v>
      </c>
      <c r="I130" s="6">
        <v>1</v>
      </c>
      <c r="J130" s="6">
        <v>8</v>
      </c>
      <c r="K130" s="15">
        <v>21</v>
      </c>
      <c r="M130" s="51"/>
      <c r="N130" s="52" t="s">
        <v>23</v>
      </c>
      <c r="O130" s="77" t="s">
        <v>86</v>
      </c>
      <c r="P130" s="81">
        <f>SUM(Tabla4098[[#This Row],[Totalmente en desacuerdo]:[En desacuerdo]])</f>
        <v>4</v>
      </c>
      <c r="Q130" s="81">
        <f>Tabla4098[[#This Row],[Neutro]]</f>
        <v>0</v>
      </c>
      <c r="R130" s="81">
        <f>SUM(Tabla4098[[#This Row],[De acuerdo]:[Totalmente de acuerdo]])</f>
        <v>17</v>
      </c>
      <c r="S130" s="81">
        <f t="shared" si="4"/>
        <v>21</v>
      </c>
    </row>
    <row r="131" spans="1:19">
      <c r="A131" s="51"/>
      <c r="B131" s="52" t="s">
        <v>24</v>
      </c>
      <c r="C131" s="77" t="s">
        <v>86</v>
      </c>
      <c r="D131" s="13">
        <v>0</v>
      </c>
      <c r="E131" s="6">
        <v>0</v>
      </c>
      <c r="F131" s="14">
        <v>6</v>
      </c>
      <c r="G131" s="69">
        <v>0</v>
      </c>
      <c r="H131" s="14">
        <v>5</v>
      </c>
      <c r="I131" s="6">
        <v>0</v>
      </c>
      <c r="J131" s="6">
        <v>6</v>
      </c>
      <c r="K131" s="15">
        <v>17</v>
      </c>
      <c r="M131" s="51"/>
      <c r="N131" s="52" t="s">
        <v>24</v>
      </c>
      <c r="O131" s="77" t="s">
        <v>86</v>
      </c>
      <c r="P131" s="81">
        <f>SUM(Tabla4098[[#This Row],[Totalmente en desacuerdo]:[En desacuerdo]])</f>
        <v>6</v>
      </c>
      <c r="Q131" s="81">
        <f>Tabla4098[[#This Row],[Neutro]]</f>
        <v>0</v>
      </c>
      <c r="R131" s="81">
        <f>SUM(Tabla4098[[#This Row],[De acuerdo]:[Totalmente de acuerdo]])</f>
        <v>11</v>
      </c>
      <c r="S131" s="81">
        <f t="shared" si="4"/>
        <v>17</v>
      </c>
    </row>
    <row r="132" spans="1:19" ht="24">
      <c r="A132" s="51"/>
      <c r="B132" s="52" t="s">
        <v>25</v>
      </c>
      <c r="C132" s="77" t="s">
        <v>86</v>
      </c>
      <c r="D132" s="13">
        <v>0</v>
      </c>
      <c r="E132" s="6">
        <v>0</v>
      </c>
      <c r="F132" s="14">
        <v>1</v>
      </c>
      <c r="G132" s="69">
        <v>0</v>
      </c>
      <c r="H132" s="14">
        <v>8</v>
      </c>
      <c r="I132" s="6">
        <v>1</v>
      </c>
      <c r="J132" s="6">
        <v>2</v>
      </c>
      <c r="K132" s="15">
        <v>12</v>
      </c>
      <c r="M132" s="51"/>
      <c r="N132" s="52" t="s">
        <v>25</v>
      </c>
      <c r="O132" s="77" t="s">
        <v>86</v>
      </c>
      <c r="P132" s="81">
        <f>SUM(Tabla4098[[#This Row],[Totalmente en desacuerdo]:[En desacuerdo]])</f>
        <v>1</v>
      </c>
      <c r="Q132" s="81">
        <f>Tabla4098[[#This Row],[Neutro]]</f>
        <v>0</v>
      </c>
      <c r="R132" s="81">
        <f>SUM(Tabla4098[[#This Row],[De acuerdo]:[Totalmente de acuerdo]])</f>
        <v>11</v>
      </c>
      <c r="S132" s="81">
        <f t="shared" si="4"/>
        <v>12</v>
      </c>
    </row>
    <row r="133" spans="1:19">
      <c r="A133" s="51"/>
      <c r="B133" s="52" t="s">
        <v>26</v>
      </c>
      <c r="C133" s="77" t="s">
        <v>86</v>
      </c>
      <c r="D133" s="13">
        <v>0</v>
      </c>
      <c r="E133" s="6">
        <v>0</v>
      </c>
      <c r="F133" s="14">
        <v>6</v>
      </c>
      <c r="G133" s="69">
        <v>0</v>
      </c>
      <c r="H133" s="14">
        <v>10</v>
      </c>
      <c r="I133" s="6">
        <v>0</v>
      </c>
      <c r="J133" s="6">
        <v>13</v>
      </c>
      <c r="K133" s="15">
        <v>29</v>
      </c>
      <c r="M133" s="51"/>
      <c r="N133" s="52" t="s">
        <v>26</v>
      </c>
      <c r="O133" s="77" t="s">
        <v>86</v>
      </c>
      <c r="P133" s="81">
        <f>SUM(Tabla4098[[#This Row],[Totalmente en desacuerdo]:[En desacuerdo]])</f>
        <v>6</v>
      </c>
      <c r="Q133" s="81">
        <f>Tabla4098[[#This Row],[Neutro]]</f>
        <v>0</v>
      </c>
      <c r="R133" s="81">
        <f>SUM(Tabla4098[[#This Row],[De acuerdo]:[Totalmente de acuerdo]])</f>
        <v>23</v>
      </c>
      <c r="S133" s="81">
        <f t="shared" si="4"/>
        <v>29</v>
      </c>
    </row>
    <row r="134" spans="1:19" ht="24">
      <c r="A134" s="51"/>
      <c r="B134" s="52" t="s">
        <v>27</v>
      </c>
      <c r="C134" s="76" t="s">
        <v>87</v>
      </c>
      <c r="D134" s="13">
        <v>0</v>
      </c>
      <c r="E134" s="6">
        <v>1</v>
      </c>
      <c r="F134" s="14">
        <v>2</v>
      </c>
      <c r="G134" s="69">
        <v>3</v>
      </c>
      <c r="H134" s="14">
        <v>5</v>
      </c>
      <c r="I134" s="6">
        <v>1</v>
      </c>
      <c r="J134" s="6">
        <v>0</v>
      </c>
      <c r="K134" s="15">
        <v>12</v>
      </c>
      <c r="M134" s="51"/>
      <c r="N134" s="52" t="s">
        <v>27</v>
      </c>
      <c r="O134" s="76" t="s">
        <v>87</v>
      </c>
      <c r="P134" s="81">
        <f>SUM(Tabla4098[[#This Row],[Totalmente en desacuerdo]:[En desacuerdo]])</f>
        <v>3</v>
      </c>
      <c r="Q134" s="81">
        <f>Tabla4098[[#This Row],[Neutro]]</f>
        <v>3</v>
      </c>
      <c r="R134" s="81">
        <f>SUM(Tabla4098[[#This Row],[De acuerdo]:[Totalmente de acuerdo]])</f>
        <v>6</v>
      </c>
      <c r="S134" s="81">
        <f t="shared" si="4"/>
        <v>12</v>
      </c>
    </row>
    <row r="135" spans="1:19" ht="24">
      <c r="A135" s="51"/>
      <c r="B135" s="52" t="s">
        <v>28</v>
      </c>
      <c r="C135" s="76" t="s">
        <v>87</v>
      </c>
      <c r="D135" s="13">
        <v>0</v>
      </c>
      <c r="E135" s="6">
        <v>0</v>
      </c>
      <c r="F135" s="14">
        <v>1</v>
      </c>
      <c r="G135" s="69">
        <v>7</v>
      </c>
      <c r="H135" s="14">
        <v>12</v>
      </c>
      <c r="I135" s="6">
        <v>0</v>
      </c>
      <c r="J135" s="6">
        <v>0</v>
      </c>
      <c r="K135" s="15">
        <v>20</v>
      </c>
      <c r="M135" s="51"/>
      <c r="N135" s="52" t="s">
        <v>28</v>
      </c>
      <c r="O135" s="76" t="s">
        <v>87</v>
      </c>
      <c r="P135" s="81">
        <f>SUM(Tabla4098[[#This Row],[Totalmente en desacuerdo]:[En desacuerdo]])</f>
        <v>1</v>
      </c>
      <c r="Q135" s="81">
        <f>Tabla4098[[#This Row],[Neutro]]</f>
        <v>7</v>
      </c>
      <c r="R135" s="81">
        <f>SUM(Tabla4098[[#This Row],[De acuerdo]:[Totalmente de acuerdo]])</f>
        <v>12</v>
      </c>
      <c r="S135" s="81">
        <f t="shared" si="4"/>
        <v>20</v>
      </c>
    </row>
    <row r="136" spans="1:19" ht="24">
      <c r="A136" s="51"/>
      <c r="B136" s="52" t="s">
        <v>16</v>
      </c>
      <c r="C136" s="76" t="s">
        <v>87</v>
      </c>
      <c r="D136" s="13">
        <v>0</v>
      </c>
      <c r="E136" s="6">
        <v>0</v>
      </c>
      <c r="F136" s="14">
        <v>0</v>
      </c>
      <c r="G136" s="69">
        <v>4</v>
      </c>
      <c r="H136" s="14">
        <v>7</v>
      </c>
      <c r="I136" s="6">
        <v>0</v>
      </c>
      <c r="J136" s="6">
        <v>0</v>
      </c>
      <c r="K136" s="15">
        <v>11</v>
      </c>
      <c r="M136" s="51"/>
      <c r="N136" s="52" t="s">
        <v>16</v>
      </c>
      <c r="O136" s="76" t="s">
        <v>87</v>
      </c>
      <c r="P136" s="81">
        <f>SUM(Tabla4098[[#This Row],[Totalmente en desacuerdo]:[En desacuerdo]])</f>
        <v>0</v>
      </c>
      <c r="Q136" s="81">
        <f>Tabla4098[[#This Row],[Neutro]]</f>
        <v>4</v>
      </c>
      <c r="R136" s="81">
        <f>SUM(Tabla4098[[#This Row],[De acuerdo]:[Totalmente de acuerdo]])</f>
        <v>7</v>
      </c>
      <c r="S136" s="81">
        <f t="shared" si="4"/>
        <v>11</v>
      </c>
    </row>
    <row r="137" spans="1:19">
      <c r="A137" s="51"/>
      <c r="B137" s="52" t="s">
        <v>29</v>
      </c>
      <c r="C137" s="76" t="s">
        <v>89</v>
      </c>
      <c r="D137" s="13">
        <v>0</v>
      </c>
      <c r="E137" s="6">
        <v>0</v>
      </c>
      <c r="F137" s="14">
        <v>1</v>
      </c>
      <c r="G137" s="69">
        <v>1</v>
      </c>
      <c r="H137" s="14">
        <v>3</v>
      </c>
      <c r="I137" s="6">
        <v>1</v>
      </c>
      <c r="J137" s="6">
        <v>3</v>
      </c>
      <c r="K137" s="15">
        <v>9</v>
      </c>
      <c r="M137" s="51"/>
      <c r="N137" s="52" t="s">
        <v>29</v>
      </c>
      <c r="O137" s="76" t="s">
        <v>89</v>
      </c>
      <c r="P137" s="81">
        <f>SUM(Tabla4098[[#This Row],[Totalmente en desacuerdo]:[En desacuerdo]])</f>
        <v>1</v>
      </c>
      <c r="Q137" s="81">
        <f>Tabla4098[[#This Row],[Neutro]]</f>
        <v>1</v>
      </c>
      <c r="R137" s="81">
        <f>SUM(Tabla4098[[#This Row],[De acuerdo]:[Totalmente de acuerdo]])</f>
        <v>7</v>
      </c>
      <c r="S137" s="81">
        <f t="shared" si="4"/>
        <v>9</v>
      </c>
    </row>
    <row r="138" spans="1:19">
      <c r="A138" s="51"/>
      <c r="B138" s="52" t="s">
        <v>30</v>
      </c>
      <c r="C138" s="76" t="s">
        <v>89</v>
      </c>
      <c r="D138" s="13">
        <v>0</v>
      </c>
      <c r="E138" s="6">
        <v>0</v>
      </c>
      <c r="F138" s="14">
        <v>2</v>
      </c>
      <c r="G138" s="69">
        <v>2</v>
      </c>
      <c r="H138" s="14">
        <v>4</v>
      </c>
      <c r="I138" s="6">
        <v>1</v>
      </c>
      <c r="J138" s="6">
        <v>1</v>
      </c>
      <c r="K138" s="15">
        <v>10</v>
      </c>
      <c r="M138" s="51"/>
      <c r="N138" s="52" t="s">
        <v>30</v>
      </c>
      <c r="O138" s="76" t="s">
        <v>89</v>
      </c>
      <c r="P138" s="81">
        <f>SUM(Tabla4098[[#This Row],[Totalmente en desacuerdo]:[En desacuerdo]])</f>
        <v>2</v>
      </c>
      <c r="Q138" s="81">
        <f>Tabla4098[[#This Row],[Neutro]]</f>
        <v>2</v>
      </c>
      <c r="R138" s="81">
        <f>SUM(Tabla4098[[#This Row],[De acuerdo]:[Totalmente de acuerdo]])</f>
        <v>6</v>
      </c>
      <c r="S138" s="81">
        <f t="shared" si="4"/>
        <v>10</v>
      </c>
    </row>
    <row r="139" spans="1:19" ht="24">
      <c r="A139" s="51"/>
      <c r="B139" s="52" t="s">
        <v>31</v>
      </c>
      <c r="C139" s="76" t="s">
        <v>89</v>
      </c>
      <c r="D139" s="13">
        <v>0</v>
      </c>
      <c r="E139" s="6">
        <v>2</v>
      </c>
      <c r="F139" s="14">
        <v>6</v>
      </c>
      <c r="G139" s="69">
        <v>6</v>
      </c>
      <c r="H139" s="14">
        <v>13</v>
      </c>
      <c r="I139" s="6">
        <v>0</v>
      </c>
      <c r="J139" s="6">
        <v>0</v>
      </c>
      <c r="K139" s="15">
        <v>27</v>
      </c>
      <c r="M139" s="51"/>
      <c r="N139" s="52" t="s">
        <v>31</v>
      </c>
      <c r="O139" s="76" t="s">
        <v>89</v>
      </c>
      <c r="P139" s="81">
        <f>SUM(Tabla4098[[#This Row],[Totalmente en desacuerdo]:[En desacuerdo]])</f>
        <v>8</v>
      </c>
      <c r="Q139" s="81">
        <f>Tabla4098[[#This Row],[Neutro]]</f>
        <v>6</v>
      </c>
      <c r="R139" s="81">
        <f>SUM(Tabla4098[[#This Row],[De acuerdo]:[Totalmente de acuerdo]])</f>
        <v>13</v>
      </c>
      <c r="S139" s="81">
        <f t="shared" si="4"/>
        <v>27</v>
      </c>
    </row>
    <row r="140" spans="1:19">
      <c r="A140" s="51"/>
      <c r="B140" s="52" t="s">
        <v>32</v>
      </c>
      <c r="C140" s="76" t="s">
        <v>89</v>
      </c>
      <c r="D140" s="13">
        <v>0</v>
      </c>
      <c r="E140" s="6">
        <v>0</v>
      </c>
      <c r="F140" s="14">
        <v>1</v>
      </c>
      <c r="G140" s="69">
        <v>2</v>
      </c>
      <c r="H140" s="14">
        <v>4</v>
      </c>
      <c r="I140" s="6">
        <v>2</v>
      </c>
      <c r="J140" s="6">
        <v>0</v>
      </c>
      <c r="K140" s="15">
        <v>9</v>
      </c>
      <c r="M140" s="51"/>
      <c r="N140" s="52" t="s">
        <v>32</v>
      </c>
      <c r="O140" s="76" t="s">
        <v>89</v>
      </c>
      <c r="P140" s="81">
        <f>SUM(Tabla4098[[#This Row],[Totalmente en desacuerdo]:[En desacuerdo]])</f>
        <v>1</v>
      </c>
      <c r="Q140" s="81">
        <f>Tabla4098[[#This Row],[Neutro]]</f>
        <v>2</v>
      </c>
      <c r="R140" s="81">
        <f>SUM(Tabla4098[[#This Row],[De acuerdo]:[Totalmente de acuerdo]])</f>
        <v>6</v>
      </c>
      <c r="S140" s="81">
        <f t="shared" si="4"/>
        <v>9</v>
      </c>
    </row>
    <row r="141" spans="1:19">
      <c r="A141" s="16" t="s">
        <v>0</v>
      </c>
      <c r="B141" s="17"/>
      <c r="C141" s="17"/>
      <c r="D141" s="18">
        <v>5</v>
      </c>
      <c r="E141" s="19">
        <v>12</v>
      </c>
      <c r="F141" s="20">
        <v>65</v>
      </c>
      <c r="G141" s="70">
        <v>50</v>
      </c>
      <c r="H141" s="20">
        <v>138</v>
      </c>
      <c r="I141" s="19">
        <v>11</v>
      </c>
      <c r="J141" s="19">
        <v>50</v>
      </c>
      <c r="K141" s="21">
        <v>331</v>
      </c>
      <c r="M141" s="16" t="s">
        <v>0</v>
      </c>
      <c r="N141" s="17"/>
      <c r="O141" s="17"/>
      <c r="P141" s="81">
        <f>SUM(Tabla4098[[#This Row],[Totalmente en desacuerdo]:[En desacuerdo]])</f>
        <v>82</v>
      </c>
      <c r="Q141" s="81">
        <f>Tabla4098[[#This Row],[Neutro]]</f>
        <v>50</v>
      </c>
      <c r="R141" s="81">
        <f>SUM(Tabla4098[[#This Row],[De acuerdo]:[Totalmente de acuerdo]])</f>
        <v>199</v>
      </c>
      <c r="S141" s="81">
        <f t="shared" si="4"/>
        <v>331</v>
      </c>
    </row>
    <row r="142" spans="1:19">
      <c r="A142" s="4"/>
      <c r="B142" s="4"/>
      <c r="C142" s="4"/>
      <c r="D142" s="4"/>
      <c r="E142" s="4"/>
      <c r="F142" s="4"/>
      <c r="G142" s="29"/>
      <c r="H142" s="4"/>
      <c r="I142" s="4"/>
      <c r="J142" s="4"/>
      <c r="K142" s="4"/>
    </row>
  </sheetData>
  <autoFilter ref="M118:S118" xr:uid="{00000000-0009-0000-0000-000006000000}"/>
  <mergeCells count="15">
    <mergeCell ref="A87:K87"/>
    <mergeCell ref="D89:J89"/>
    <mergeCell ref="A115:K115"/>
    <mergeCell ref="D117:J117"/>
    <mergeCell ref="N5:T5"/>
    <mergeCell ref="N33:T33"/>
    <mergeCell ref="N61:T61"/>
    <mergeCell ref="N89:T89"/>
    <mergeCell ref="N117:T117"/>
    <mergeCell ref="D61:J61"/>
    <mergeCell ref="A3:K3"/>
    <mergeCell ref="D5:J5"/>
    <mergeCell ref="A31:K31"/>
    <mergeCell ref="D33:J33"/>
    <mergeCell ref="A59:K5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Variables selecccionadas </vt:lpstr>
      <vt:lpstr>Stock de aprendizaje individual</vt:lpstr>
      <vt:lpstr>Stock de aprendizaje Organiz.</vt:lpstr>
      <vt:lpstr>Enseñanza Individual</vt:lpstr>
      <vt:lpstr>Enseñanza Colectiva</vt:lpstr>
      <vt:lpstr>Orientación exploratoria</vt:lpstr>
      <vt:lpstr>Orientacion explotadora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asus</cp:lastModifiedBy>
  <dcterms:created xsi:type="dcterms:W3CDTF">2011-08-01T14:22:18Z</dcterms:created>
  <dcterms:modified xsi:type="dcterms:W3CDTF">2019-08-18T02:37:38Z</dcterms:modified>
</cp:coreProperties>
</file>