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Documents\Altium\shepherd_v2\Project Outputs\"/>
    </mc:Choice>
  </mc:AlternateContent>
  <xr:revisionPtr revIDLastSave="0" documentId="8_{A9725A03-1EC7-4443-81C0-0FDBDEF0384F}" xr6:coauthVersionLast="47" xr6:coauthVersionMax="47" xr10:uidLastSave="{00000000-0000-0000-0000-000000000000}"/>
  <bookViews>
    <workbookView xWindow="1488" yWindow="2400" windowWidth="26364" windowHeight="23124" xr2:uid="{5025849B-721B-4047-B48D-7274DF7C713E}"/>
  </bookViews>
  <sheets>
    <sheet name="Bill of Materials-shepherd_v2" sheetId="1" r:id="rId1"/>
  </sheets>
  <definedNames>
    <definedName name="_xlnm.Print_Titles" localSheetId="0">'Bill of Materials-shepherd_v2'!$1:$1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" i="1" l="1"/>
  <c r="M66" i="1"/>
  <c r="K65" i="1"/>
  <c r="K71" i="1"/>
  <c r="M25" i="1"/>
  <c r="M35" i="1"/>
  <c r="M38" i="1"/>
  <c r="M7" i="1"/>
  <c r="M31" i="1"/>
  <c r="M28" i="1"/>
  <c r="M65" i="1"/>
  <c r="K11" i="1"/>
  <c r="M11" i="1" s="1"/>
  <c r="K8" i="1"/>
  <c r="M8" i="1" s="1"/>
  <c r="K12" i="1"/>
  <c r="M12" i="1" s="1"/>
  <c r="K9" i="1"/>
  <c r="M9" i="1" s="1"/>
  <c r="K14" i="1"/>
  <c r="M14" i="1" s="1"/>
  <c r="K16" i="1"/>
  <c r="M16" i="1" s="1"/>
  <c r="K15" i="1"/>
  <c r="M15" i="1" s="1"/>
  <c r="K19" i="1"/>
  <c r="M19" i="1" s="1"/>
  <c r="K18" i="1"/>
  <c r="M18" i="1" s="1"/>
  <c r="K13" i="1"/>
  <c r="M13" i="1" s="1"/>
  <c r="K10" i="1"/>
  <c r="M10" i="1" s="1"/>
  <c r="K17" i="1"/>
  <c r="M17" i="1" s="1"/>
  <c r="K20" i="1"/>
  <c r="M20" i="1" s="1"/>
  <c r="K21" i="1"/>
  <c r="M21" i="1" s="1"/>
  <c r="K32" i="1"/>
  <c r="M32" i="1" s="1"/>
  <c r="K23" i="1"/>
  <c r="M23" i="1" s="1"/>
  <c r="K24" i="1"/>
  <c r="M24" i="1" s="1"/>
  <c r="K26" i="1"/>
  <c r="M26" i="1" s="1"/>
  <c r="K27" i="1"/>
  <c r="M27" i="1" s="1"/>
  <c r="K25" i="1"/>
  <c r="K35" i="1"/>
  <c r="K41" i="1"/>
  <c r="M41" i="1" s="1"/>
  <c r="K46" i="1"/>
  <c r="M46" i="1" s="1"/>
  <c r="K39" i="1"/>
  <c r="M39" i="1" s="1"/>
  <c r="K52" i="1"/>
  <c r="M52" i="1" s="1"/>
  <c r="K47" i="1"/>
  <c r="M47" i="1" s="1"/>
  <c r="K42" i="1"/>
  <c r="M42" i="1" s="1"/>
  <c r="K48" i="1"/>
  <c r="M48" i="1" s="1"/>
  <c r="K49" i="1"/>
  <c r="M49" i="1" s="1"/>
  <c r="K37" i="1"/>
  <c r="M37" i="1" s="1"/>
  <c r="K44" i="1"/>
  <c r="M44" i="1" s="1"/>
  <c r="K40" i="1"/>
  <c r="M40" i="1" s="1"/>
  <c r="K45" i="1"/>
  <c r="M45" i="1" s="1"/>
  <c r="K50" i="1"/>
  <c r="M50" i="1" s="1"/>
  <c r="K43" i="1"/>
  <c r="M43" i="1" s="1"/>
  <c r="K38" i="1"/>
  <c r="K7" i="1"/>
  <c r="K33" i="1"/>
  <c r="M33" i="1" s="1"/>
  <c r="K57" i="1"/>
  <c r="M57" i="1" s="1"/>
  <c r="K2" i="1"/>
  <c r="M2" i="1" s="1"/>
  <c r="K3" i="1"/>
  <c r="M3" i="1" s="1"/>
  <c r="K64" i="1"/>
  <c r="M64" i="1" s="1"/>
  <c r="K60" i="1"/>
  <c r="M60" i="1" s="1"/>
  <c r="K63" i="1"/>
  <c r="M63" i="1" s="1"/>
  <c r="K58" i="1"/>
  <c r="M58" i="1" s="1"/>
  <c r="K62" i="1"/>
  <c r="M62" i="1" s="1"/>
  <c r="K55" i="1"/>
  <c r="M55" i="1" s="1"/>
  <c r="K22" i="1"/>
  <c r="M22" i="1" s="1"/>
  <c r="K61" i="1"/>
  <c r="M61" i="1" s="1"/>
  <c r="K56" i="1"/>
  <c r="M56" i="1" s="1"/>
  <c r="K29" i="1"/>
  <c r="M29" i="1" s="1"/>
  <c r="K31" i="1"/>
  <c r="K28" i="1"/>
  <c r="K30" i="1"/>
  <c r="M30" i="1" s="1"/>
  <c r="K59" i="1"/>
  <c r="M59" i="1" s="1"/>
  <c r="L11" i="1"/>
  <c r="L8" i="1"/>
  <c r="L12" i="1"/>
  <c r="L9" i="1"/>
  <c r="L14" i="1"/>
  <c r="L16" i="1"/>
  <c r="L15" i="1"/>
  <c r="L19" i="1"/>
  <c r="L18" i="1"/>
  <c r="L13" i="1"/>
  <c r="L10" i="1"/>
  <c r="L17" i="1"/>
  <c r="L20" i="1"/>
  <c r="L21" i="1"/>
  <c r="L32" i="1"/>
  <c r="L23" i="1"/>
  <c r="L24" i="1"/>
  <c r="L26" i="1"/>
  <c r="L27" i="1"/>
  <c r="L25" i="1"/>
  <c r="L35" i="1"/>
  <c r="L41" i="1"/>
  <c r="L46" i="1"/>
  <c r="L39" i="1"/>
  <c r="L52" i="1"/>
  <c r="L47" i="1"/>
  <c r="L42" i="1"/>
  <c r="L48" i="1"/>
  <c r="L49" i="1"/>
  <c r="L37" i="1"/>
  <c r="L44" i="1"/>
  <c r="L40" i="1"/>
  <c r="L45" i="1"/>
  <c r="L50" i="1"/>
  <c r="L43" i="1"/>
  <c r="L38" i="1"/>
  <c r="L7" i="1"/>
  <c r="L33" i="1"/>
  <c r="L57" i="1"/>
  <c r="L2" i="1"/>
  <c r="L3" i="1"/>
  <c r="L64" i="1"/>
  <c r="L60" i="1"/>
  <c r="L63" i="1"/>
  <c r="L58" i="1"/>
  <c r="L62" i="1"/>
  <c r="L55" i="1"/>
  <c r="L22" i="1"/>
  <c r="L61" i="1"/>
  <c r="L56" i="1"/>
  <c r="L29" i="1"/>
  <c r="L31" i="1"/>
  <c r="L28" i="1"/>
  <c r="L30" i="1"/>
  <c r="L59" i="1"/>
</calcChain>
</file>

<file path=xl/sharedStrings.xml><?xml version="1.0" encoding="utf-8"?>
<sst xmlns="http://schemas.openxmlformats.org/spreadsheetml/2006/main" count="579" uniqueCount="414">
  <si>
    <t>Comment</t>
  </si>
  <si>
    <t>Designator</t>
  </si>
  <si>
    <t>Footprint</t>
  </si>
  <si>
    <t>LibRef</t>
  </si>
  <si>
    <t>Quantity</t>
  </si>
  <si>
    <t>Manufacturer</t>
  </si>
  <si>
    <t>Manufacturer PN</t>
  </si>
  <si>
    <t>Distributer</t>
  </si>
  <si>
    <t>Distributer PN</t>
  </si>
  <si>
    <t>Price n10 [€]</t>
  </si>
  <si>
    <t>C_0402_1nF_50V_NP0</t>
  </si>
  <si>
    <t>C1, C3, C32, C133, C141, C155, C157</t>
  </si>
  <si>
    <t>CAPC1005X06</t>
  </si>
  <si>
    <t>.C_0402_1nF_50V</t>
  </si>
  <si>
    <t>Murata</t>
  </si>
  <si>
    <t>GRM1555C1H102JA01D</t>
  </si>
  <si>
    <t>Mouser</t>
  </si>
  <si>
    <t>81-GRM1555C1H102JA1D</t>
  </si>
  <si>
    <t>0.02</t>
  </si>
  <si>
    <t>C_0402_100nF_25V_X7R</t>
  </si>
  <si>
    <t>C2, C4, C11, C12, C14, C20, C22, C34, C35, C38, C39, C40, C41, C71, C78, C79, C80, C84, C85, C86, C91, C98, C105, C108, C118, C120, C122, C123, C124, C125, C126, C127, C128, C129, C136, C144, C156</t>
  </si>
  <si>
    <t>.C_0402_100nF_25V</t>
  </si>
  <si>
    <t>GRM155R71E104KE14J</t>
  </si>
  <si>
    <t>81-GRM155R71E104KE4J</t>
  </si>
  <si>
    <t>0.025</t>
  </si>
  <si>
    <t>C_0402_1uF_10V_X7R</t>
  </si>
  <si>
    <t>C5, C7, C10, C13, C17, C18, C21, C23, C33, C36, C42, C43, C44, C45, C46, C49, C64, C65, C68, C69, C81, C100, C106, C119, C121, C130, C131, C132, C134, C135, C137, C138, C139, C149</t>
  </si>
  <si>
    <t>.C_0402_1uF_X7R_10V</t>
  </si>
  <si>
    <t>GRM155C71A105KE11D</t>
  </si>
  <si>
    <t>81-GRM155C71A105KE1D</t>
  </si>
  <si>
    <t>0.036</t>
  </si>
  <si>
    <t>C_0402_10nF_25V_NP0</t>
  </si>
  <si>
    <t>C6, C30, C62, C93, C96</t>
  </si>
  <si>
    <t>.C_0402_10nF_25V_NP0</t>
  </si>
  <si>
    <t>GRM1555C1E103JE01J</t>
  </si>
  <si>
    <t>81-GRM1555C1E103JE1J</t>
  </si>
  <si>
    <t>0.15</t>
  </si>
  <si>
    <t>C_0603_10uF_16V_X5R</t>
  </si>
  <si>
    <t>C8, C9, C16, C19, C25, C26, C28, C29, C48, C76, C77, C87, C90, C92, C94, C95, C97, C103, C107, C109, C111, C115, C117, C154</t>
  </si>
  <si>
    <t>CAPC1608X09</t>
  </si>
  <si>
    <t>.C_0603_10uF_16V</t>
  </si>
  <si>
    <t>Taiyo Yuden</t>
  </si>
  <si>
    <t>EMK107BBJ106MA-T</t>
  </si>
  <si>
    <t>963-EMK107BBJ106MA-T</t>
  </si>
  <si>
    <t>0.14</t>
  </si>
  <si>
    <t>C_1206_100uF_6V3_X5R</t>
  </si>
  <si>
    <t>C15, C27, C88, C101, C102, C145</t>
  </si>
  <si>
    <t>CAPC3216X18</t>
  </si>
  <si>
    <t>.C_1206_100uF_6V3</t>
  </si>
  <si>
    <t>JMK316ABJ107ML-T</t>
  </si>
  <si>
    <t>963-JMK316ABJ107ML-T</t>
  </si>
  <si>
    <t>0.25</t>
  </si>
  <si>
    <t>C_0603_1uF_10V_X7R</t>
  </si>
  <si>
    <t>C24, C31</t>
  </si>
  <si>
    <t>.C_0603_1uF_10V</t>
  </si>
  <si>
    <t>KEMET</t>
  </si>
  <si>
    <t>C0603C105K8RACTU</t>
  </si>
  <si>
    <t>80-C0603C105K8R</t>
  </si>
  <si>
    <t>0.03</t>
  </si>
  <si>
    <t>C_1206_47uF_16V_X5R</t>
  </si>
  <si>
    <t>C47, C162</t>
  </si>
  <si>
    <t>.C_1206_47uF_16V</t>
  </si>
  <si>
    <t>EMK316BBJ476ML-T</t>
  </si>
  <si>
    <t>963-EMK316BBJ476ML-T</t>
  </si>
  <si>
    <t>0.34</t>
  </si>
  <si>
    <t>C_1206_47uF_10V_X5R</t>
  </si>
  <si>
    <t>C82, C83, C110, C112, C114, C116, C146</t>
  </si>
  <si>
    <t>.C_1206_47uF_10V</t>
  </si>
  <si>
    <t>LMK316ABJ476ML-T</t>
  </si>
  <si>
    <t>963-LMK316ABJ476ML-T</t>
  </si>
  <si>
    <t>0.23</t>
  </si>
  <si>
    <t>C_0402_47pF_50V_NP0</t>
  </si>
  <si>
    <t>C104</t>
  </si>
  <si>
    <t>.C_0402_47pF_50V</t>
  </si>
  <si>
    <t>Kemet</t>
  </si>
  <si>
    <t>C0402C470K5GACTU</t>
  </si>
  <si>
    <t>80-C0402C470K5G</t>
  </si>
  <si>
    <t>0.01</t>
  </si>
  <si>
    <t>C_0402_10uF_4V_X6S</t>
  </si>
  <si>
    <t>C147, C148</t>
  </si>
  <si>
    <t>.C_0402_10uF_X6S_4V</t>
  </si>
  <si>
    <t>GRM155C80G106ME44D</t>
  </si>
  <si>
    <t>81-GRM155C80G106ME44</t>
  </si>
  <si>
    <t>0.04</t>
  </si>
  <si>
    <t>C_1206_220uF_6V3_X5R</t>
  </si>
  <si>
    <t>C150, C151, C152, C160, C161</t>
  </si>
  <si>
    <t>.C_1206_220uF_6V3</t>
  </si>
  <si>
    <t>GRM31CR60J227ME11K</t>
  </si>
  <si>
    <t>81-GRM31CR60J227ME1K</t>
  </si>
  <si>
    <t>0.56</t>
  </si>
  <si>
    <t>D_LED_0603_Amber</t>
  </si>
  <si>
    <t>D3, D4, D5, D6</t>
  </si>
  <si>
    <t>DIOM1608X02N Orange</t>
  </si>
  <si>
    <t>.D_LED_0603_Amber</t>
  </si>
  <si>
    <t>Wuerth</t>
  </si>
  <si>
    <t>150060AS75000</t>
  </si>
  <si>
    <t>710-150060AS75000</t>
  </si>
  <si>
    <t>0.12</t>
  </si>
  <si>
    <t>D_LED_0603_Green</t>
  </si>
  <si>
    <t>D7, D8, D13, D16, D17</t>
  </si>
  <si>
    <t>DIOM1608X02N Green</t>
  </si>
  <si>
    <t>.D_LED_0603_Green</t>
  </si>
  <si>
    <t>150060VS55040</t>
  </si>
  <si>
    <t>710-150060VS55040</t>
  </si>
  <si>
    <t>NSR05T30XV2</t>
  </si>
  <si>
    <t>D10, D11, D12, D14</t>
  </si>
  <si>
    <t>SODFL160X70-2N</t>
  </si>
  <si>
    <t>.D_SOD523_370mV_500mA</t>
  </si>
  <si>
    <t>On Semi</t>
  </si>
  <si>
    <t>NSR05T30XV2T5G</t>
  </si>
  <si>
    <t>863-NSR05T30XV2T5G</t>
  </si>
  <si>
    <t>0.18</t>
  </si>
  <si>
    <t>J_T1x2_3.5mm_Screw</t>
  </si>
  <si>
    <t>J1</t>
  </si>
  <si>
    <t>P_Phoenix_1984617</t>
  </si>
  <si>
    <t>.J_T1x2_3.5mm_Screw</t>
  </si>
  <si>
    <t>Phoenix Contact</t>
  </si>
  <si>
    <t>1984617</t>
  </si>
  <si>
    <t>651-1984617</t>
  </si>
  <si>
    <t>0.39</t>
  </si>
  <si>
    <t>L_FB_0603_Z600R_1300mA</t>
  </si>
  <si>
    <t>L1, L2</t>
  </si>
  <si>
    <t>INDC1608X08</t>
  </si>
  <si>
    <t>.L_FB_0603_Z600R_1300mA</t>
  </si>
  <si>
    <t>BLM18KG601SN1D</t>
  </si>
  <si>
    <t>81-BLM18KG601SN1D</t>
  </si>
  <si>
    <t>0.05</t>
  </si>
  <si>
    <t>L_NR3015T1R5M</t>
  </si>
  <si>
    <t>L3</t>
  </si>
  <si>
    <t>INDP3030X15N</t>
  </si>
  <si>
    <t>.L_NR3015T1R5M</t>
  </si>
  <si>
    <t>NR3015T1R5N</t>
  </si>
  <si>
    <t>963-NR3015T1R5N</t>
  </si>
  <si>
    <t>0.20</t>
  </si>
  <si>
    <t>L_SRN4026-2R2Y</t>
  </si>
  <si>
    <t>L4</t>
  </si>
  <si>
    <t>INDP4040X25N</t>
  </si>
  <si>
    <t>.L_SRN4026-2R2Y</t>
  </si>
  <si>
    <t>Bourns</t>
  </si>
  <si>
    <t>SRN4026-2R2Y</t>
  </si>
  <si>
    <t>652-SRN4026-2R2Y</t>
  </si>
  <si>
    <t>0.38</t>
  </si>
  <si>
    <t>L_NR3015T150M</t>
  </si>
  <si>
    <t>L5, L8, L9, L12</t>
  </si>
  <si>
    <t>.L_NR3015T150M</t>
  </si>
  <si>
    <t>NR3015T150M</t>
  </si>
  <si>
    <t>963-NR3015T150M</t>
  </si>
  <si>
    <t>SMS-455Cover</t>
  </si>
  <si>
    <t>M1</t>
  </si>
  <si>
    <t/>
  </si>
  <si>
    <t>LeaderTech</t>
  </si>
  <si>
    <t>SMS-455-N-C</t>
  </si>
  <si>
    <t>861-SMS-455-N-C</t>
  </si>
  <si>
    <t>SMS-455Frame</t>
  </si>
  <si>
    <t>M2</t>
  </si>
  <si>
    <t>SMS-455F</t>
  </si>
  <si>
    <t>SMS-455-N-F</t>
  </si>
  <si>
    <t>861-SMS-455-N-F</t>
  </si>
  <si>
    <t>1.87</t>
  </si>
  <si>
    <t>BeagleBoneGreen</t>
  </si>
  <si>
    <t>P1</t>
  </si>
  <si>
    <t>Seeed Studio</t>
  </si>
  <si>
    <t>102010027</t>
  </si>
  <si>
    <t>RS-Online</t>
  </si>
  <si>
    <t>174-3279</t>
  </si>
  <si>
    <t>39.19</t>
  </si>
  <si>
    <t>P_JST_S4B_ZR-SM4A</t>
  </si>
  <si>
    <t>P2</t>
  </si>
  <si>
    <t>P_JST_S4B-ZR-SM4A</t>
  </si>
  <si>
    <t>.P_JST_S4B_ZR-SM4A</t>
  </si>
  <si>
    <t>JST</t>
  </si>
  <si>
    <t>S4B-ZR-SM4A-TF(LF)(SN)</t>
  </si>
  <si>
    <t>Digikey</t>
  </si>
  <si>
    <t>455-1695-1-ND</t>
  </si>
  <si>
    <t>0.51</t>
  </si>
  <si>
    <t>P_HDR_2x5_2.00mm</t>
  </si>
  <si>
    <t>P3</t>
  </si>
  <si>
    <t>P_Pinheader_2x5_R2.0mm</t>
  </si>
  <si>
    <t>.P_HDR_2x5_2.00mm</t>
  </si>
  <si>
    <t>Beaglebone P8</t>
  </si>
  <si>
    <t>P8</t>
  </si>
  <si>
    <t>P_Pinheader_2x23_R2.54mm_LongPinHeader</t>
  </si>
  <si>
    <t>Samtec</t>
  </si>
  <si>
    <t>SSQ-123-03-G-D</t>
  </si>
  <si>
    <t>SAM1196-23-ND</t>
  </si>
  <si>
    <t>6.45</t>
  </si>
  <si>
    <t>Beaglebone P9</t>
  </si>
  <si>
    <t>P9</t>
  </si>
  <si>
    <t>P_HSEC8-120-01-S-DV</t>
  </si>
  <si>
    <t>P10, P11</t>
  </si>
  <si>
    <t>.P_HSEC8-120-01-S-DV</t>
  </si>
  <si>
    <t>HSEC8-120-01-L-DV-A-K-TR</t>
  </si>
  <si>
    <t>200-HSEC812001LDVAKT</t>
  </si>
  <si>
    <t>3.17</t>
  </si>
  <si>
    <t>R_0402_1k</t>
  </si>
  <si>
    <t>R1, R3, R5, R8, R16, R18, R21, R56, R57, R58, R59, R60, R61, R62, R63, R64, R65, R66, R67, R68, R70, R79, R80, R82, R83, R84, R91, R92, R93, R94, R107, R112, R113, R124, R125, R126, R127, R133, R134</t>
  </si>
  <si>
    <t>RESC1005X04</t>
  </si>
  <si>
    <t>.R_0402_1k</t>
  </si>
  <si>
    <t>Panasonic</t>
  </si>
  <si>
    <t>ERJ-2GEJ102X</t>
  </si>
  <si>
    <t>667-ERJ-2GEJ102X</t>
  </si>
  <si>
    <t>R_0402_2R</t>
  </si>
  <si>
    <t>R2</t>
  </si>
  <si>
    <t>.R_0402_2R</t>
  </si>
  <si>
    <t>ERJ-2GEJ2R0X</t>
  </si>
  <si>
    <t>667-ERJ-2GEJ2R0X</t>
  </si>
  <si>
    <t>R_0402_10k</t>
  </si>
  <si>
    <t>R4, R6, R7, R11, R87, R88, R89, R90, R95, R96, R97, R102, R103</t>
  </si>
  <si>
    <t>.R_0402_10k</t>
  </si>
  <si>
    <t>ERJ-2GEJ103X</t>
  </si>
  <si>
    <t>667-ERJ-2GEJ103X</t>
  </si>
  <si>
    <t>R_1206_2R_0.25%</t>
  </si>
  <si>
    <t>R9</t>
  </si>
  <si>
    <t>RESC3116X06 Shunt</t>
  </si>
  <si>
    <t>.R_1206_2R_0.25%</t>
  </si>
  <si>
    <t>Yageo</t>
  </si>
  <si>
    <t>RT1206CRD072RL</t>
  </si>
  <si>
    <t>603-RT1206CRD072RL</t>
  </si>
  <si>
    <t>0.35</t>
  </si>
  <si>
    <t>R_0402_33R</t>
  </si>
  <si>
    <t>R10, R22, R23, R69, R71, R72, R74, R75, R76, R77, R78, R81, R85, R86</t>
  </si>
  <si>
    <t>.R_0402_33R</t>
  </si>
  <si>
    <t>ERJ-2GEJ330X</t>
  </si>
  <si>
    <t>667-ERJ-2GEJ330X</t>
  </si>
  <si>
    <t>R_0402_210R_0.1%</t>
  </si>
  <si>
    <t>R12, R130</t>
  </si>
  <si>
    <t>.R_0402_210R_0.1%</t>
  </si>
  <si>
    <t>RT0402BRD07210RL</t>
  </si>
  <si>
    <t>603-RT0402BRD07210RL</t>
  </si>
  <si>
    <t>0.19</t>
  </si>
  <si>
    <t>R_0603_DNP</t>
  </si>
  <si>
    <t>R13</t>
  </si>
  <si>
    <t>RESC1608X06N-DNP</t>
  </si>
  <si>
    <t>.R_0603_DNP</t>
  </si>
  <si>
    <t>R_0402_470R</t>
  </si>
  <si>
    <t>R14, R100, R106, R109</t>
  </si>
  <si>
    <t>.R_0402_470R_1%</t>
  </si>
  <si>
    <t>ERJ-2RKF4700X</t>
  </si>
  <si>
    <t>667-ERJ-2RKF4700X</t>
  </si>
  <si>
    <t>0.028</t>
  </si>
  <si>
    <t>R_0402_5k1_1%</t>
  </si>
  <si>
    <t>R15</t>
  </si>
  <si>
    <t>.R_0402_5k1_1%</t>
  </si>
  <si>
    <t>ERJ-2RKF5101X</t>
  </si>
  <si>
    <t>667-ERJ-2RKF5101X</t>
  </si>
  <si>
    <t>R_0402_100k_1%</t>
  </si>
  <si>
    <t>R17, R19, R20, R25, R27, R29, R30, R31, R32, R33, R34, R35, R36, R37, R38, R40, R42, R43, R44, R45, R46, R47, R48, R49, R50, R52, R54, R98, R101, R105, R111, R128</t>
  </si>
  <si>
    <t>.R_0402_100k</t>
  </si>
  <si>
    <t>ERJ-2RKF1003X</t>
  </si>
  <si>
    <t>667-ERJ-2RKF1003X</t>
  </si>
  <si>
    <t>R_0402_240R</t>
  </si>
  <si>
    <t>R24, R26, R28, R39, R41, R51, R53, R55, R114, R115, R116, R117, R118, R119, R120, R121, R122, R123</t>
  </si>
  <si>
    <t>.R_0402_240R</t>
  </si>
  <si>
    <t>ERJ-2GEJ241X</t>
  </si>
  <si>
    <t>667-ERJ-2GEJ241X</t>
  </si>
  <si>
    <t>R_0402_10R</t>
  </si>
  <si>
    <t>R73, R129</t>
  </si>
  <si>
    <t>.R_0402_10R</t>
  </si>
  <si>
    <t>ERJ-2GEJ100X</t>
  </si>
  <si>
    <t>667-ERJ-2GEJ100X</t>
  </si>
  <si>
    <t>R_0402_24k</t>
  </si>
  <si>
    <t>R99</t>
  </si>
  <si>
    <t>.R_0402_24k</t>
  </si>
  <si>
    <t>ERJ-2GEJ243X</t>
  </si>
  <si>
    <t>667-ERJ-2GEJ243X</t>
  </si>
  <si>
    <t>R_0402_680k_1%</t>
  </si>
  <si>
    <t>R104</t>
  </si>
  <si>
    <t>.R_0402_680k_1%</t>
  </si>
  <si>
    <t>ERJ-2RKF6803X</t>
  </si>
  <si>
    <t>667-ERJ-2RKF6803X</t>
  </si>
  <si>
    <t>R_0402_240k_1%</t>
  </si>
  <si>
    <t>R108, R110</t>
  </si>
  <si>
    <t>.R_0402_240k_1%</t>
  </si>
  <si>
    <t>ERJ-2RKF2403X</t>
  </si>
  <si>
    <t>667-ERJ-2RKF2403X</t>
  </si>
  <si>
    <t>R_0402_100R</t>
  </si>
  <si>
    <t>R131, R132</t>
  </si>
  <si>
    <t>.R_0402_100R</t>
  </si>
  <si>
    <t>ERJ-2GEJ101X</t>
  </si>
  <si>
    <t>667-ERJ-2GEJ101X</t>
  </si>
  <si>
    <t>BSH105</t>
  </si>
  <si>
    <t>T1, T2</t>
  </si>
  <si>
    <t>SOT95P230X110-3N</t>
  </si>
  <si>
    <t>.T_BSH105</t>
  </si>
  <si>
    <t>Nexperia</t>
  </si>
  <si>
    <t>BSH105,215</t>
  </si>
  <si>
    <t>771-BSH105215</t>
  </si>
  <si>
    <t>0.21</t>
  </si>
  <si>
    <t>OPA2388</t>
  </si>
  <si>
    <t>U1</t>
  </si>
  <si>
    <t>TSOP65P490X110-8N</t>
  </si>
  <si>
    <t>TI</t>
  </si>
  <si>
    <t>OPA2388IDGKR</t>
  </si>
  <si>
    <t>595-OPA2388IDGKR</t>
  </si>
  <si>
    <t>2.63</t>
  </si>
  <si>
    <t>UA_DAC8562-DSC</t>
  </si>
  <si>
    <t>U2</t>
  </si>
  <si>
    <t>PSON50P300X80_HS-11N</t>
  </si>
  <si>
    <t>DAC8562-DSC</t>
  </si>
  <si>
    <t>DAC8562SDSCR</t>
  </si>
  <si>
    <t>595-DAC8562SDSCR</t>
  </si>
  <si>
    <t>6.73</t>
  </si>
  <si>
    <t>AD8421B</t>
  </si>
  <si>
    <t>U3</t>
  </si>
  <si>
    <t>Analog</t>
  </si>
  <si>
    <t>AD8421BRMZ</t>
  </si>
  <si>
    <t>584-AD8421BRMZ</t>
  </si>
  <si>
    <t>8.10</t>
  </si>
  <si>
    <t>ADS8691</t>
  </si>
  <si>
    <t>U4</t>
  </si>
  <si>
    <t>TSOP65P640X120-16N</t>
  </si>
  <si>
    <t>ADS8691IPWR</t>
  </si>
  <si>
    <t>595-ADS8691IPWR</t>
  </si>
  <si>
    <t>8.5</t>
  </si>
  <si>
    <t>UP_TPS62913</t>
  </si>
  <si>
    <t>U5</t>
  </si>
  <si>
    <t>VQFN50P200X200X100_HS-10N</t>
  </si>
  <si>
    <t>TPS62913</t>
  </si>
  <si>
    <t>TPS62913RPUR</t>
  </si>
  <si>
    <t>595-TPS62913RPUR</t>
  </si>
  <si>
    <t>2.90</t>
  </si>
  <si>
    <t>UD_74LVC2T45-GT</t>
  </si>
  <si>
    <t>U6, U7, U11, U12, U23, U24, U25, U26, U27, U28, U29</t>
  </si>
  <si>
    <t>SON50P100X50_HS-9N</t>
  </si>
  <si>
    <t>74LVC2T45GT</t>
  </si>
  <si>
    <t>74LVC2T45GT,115</t>
  </si>
  <si>
    <t>771-74LVC2T45GT115</t>
  </si>
  <si>
    <t>0.37</t>
  </si>
  <si>
    <t>UD_PI5A4158ZA</t>
  </si>
  <si>
    <t>U8, U9, U34, U36, U37, U38, U39, U40, U41</t>
  </si>
  <si>
    <t>SON50P100X80_HS-13N</t>
  </si>
  <si>
    <t>PI5A4158ZA</t>
  </si>
  <si>
    <t>Diodes Inc</t>
  </si>
  <si>
    <t>PI5A4158ZAEX</t>
  </si>
  <si>
    <t>729-PI5A4158ZAEX</t>
  </si>
  <si>
    <t>0.36</t>
  </si>
  <si>
    <t>UA_OPA388-DBV</t>
  </si>
  <si>
    <t>U10, U32</t>
  </si>
  <si>
    <t>SOT95P280X145-5N</t>
  </si>
  <si>
    <t>OPA388-DBV</t>
  </si>
  <si>
    <t>OPA388IDBVR</t>
  </si>
  <si>
    <t>595-OPA388IDBVR</t>
  </si>
  <si>
    <t>1.80</t>
  </si>
  <si>
    <t>UD_NLAS4684-FC</t>
  </si>
  <si>
    <t>U13, U33, U35</t>
  </si>
  <si>
    <t>BGA12C50P4X3_196X146X65</t>
  </si>
  <si>
    <t>NLAS4684-FC</t>
  </si>
  <si>
    <t>ON Semi</t>
  </si>
  <si>
    <t>NLAS4684FCT1G</t>
  </si>
  <si>
    <t>863-NLAS4684FCT1G</t>
  </si>
  <si>
    <t>0.80</t>
  </si>
  <si>
    <t>TC7WH08FK</t>
  </si>
  <si>
    <t>U14</t>
  </si>
  <si>
    <t>TSSOP50P310X80-8N</t>
  </si>
  <si>
    <t>Toshiba</t>
  </si>
  <si>
    <t>TC7WH08FK,LJ(CT</t>
  </si>
  <si>
    <t>757-TC7WH08FKLJCT</t>
  </si>
  <si>
    <t>0.24</t>
  </si>
  <si>
    <t>HCT2G04</t>
  </si>
  <si>
    <t>U15</t>
  </si>
  <si>
    <t>SOT65P210X110-6N</t>
  </si>
  <si>
    <t>74HC2G04GW,125</t>
  </si>
  <si>
    <t>771-HC2G04GW125</t>
  </si>
  <si>
    <t>UD_CAT24C256-HU</t>
  </si>
  <si>
    <t>U17</t>
  </si>
  <si>
    <t>PSON50P300X55_HS-9N</t>
  </si>
  <si>
    <t>CAT24C256-HU4</t>
  </si>
  <si>
    <t>CAT24C256HU4IGT3</t>
  </si>
  <si>
    <t>863-CAT24C256HU4IGT3</t>
  </si>
  <si>
    <t>TPL5010</t>
  </si>
  <si>
    <t>U18</t>
  </si>
  <si>
    <t>SOT95P280X100-6N</t>
  </si>
  <si>
    <t>TPL5010DDCR</t>
  </si>
  <si>
    <t>595-TPL5010DDCR</t>
  </si>
  <si>
    <t>0.62</t>
  </si>
  <si>
    <t>LP2989-5.0</t>
  </si>
  <si>
    <t>U19</t>
  </si>
  <si>
    <t>LP2989AIMM-5.0/NOPB</t>
  </si>
  <si>
    <t>926-LP2989AIMM50NOPB</t>
  </si>
  <si>
    <t>2.05</t>
  </si>
  <si>
    <t>MP3221</t>
  </si>
  <si>
    <t>U20</t>
  </si>
  <si>
    <t>MPS</t>
  </si>
  <si>
    <t>MP3221GJ-Z</t>
  </si>
  <si>
    <t>946-MP3221GJ-Z</t>
  </si>
  <si>
    <t>1.33</t>
  </si>
  <si>
    <t>LP2989-3.3</t>
  </si>
  <si>
    <t>U21</t>
  </si>
  <si>
    <t>LP2989IMM-3.3/NOPB</t>
  </si>
  <si>
    <t>926-LP2989IMM3.3NOPB</t>
  </si>
  <si>
    <t>2.27</t>
  </si>
  <si>
    <t>LT3487</t>
  </si>
  <si>
    <t>U22</t>
  </si>
  <si>
    <t>PSON50P300X100_HS-11N</t>
  </si>
  <si>
    <t>LT3487EDD#TRPBF</t>
  </si>
  <si>
    <t>584-LT3487EDD#TRPBF</t>
  </si>
  <si>
    <t>2.72</t>
  </si>
  <si>
    <t>UD_74HC4066-BQ</t>
  </si>
  <si>
    <t>U30, U31</t>
  </si>
  <si>
    <t>PQFN50P250X300X100_HS-15N</t>
  </si>
  <si>
    <t>74HC4066BQ</t>
  </si>
  <si>
    <t>74HC4066BQ,115</t>
  </si>
  <si>
    <t>771-HC4066BQ115</t>
  </si>
  <si>
    <t>0.27</t>
  </si>
  <si>
    <t>Q30</t>
  </si>
  <si>
    <t xml:space="preserve">649-77313-802-46LF </t>
  </si>
  <si>
    <t>MouserNo</t>
  </si>
  <si>
    <t>QF</t>
  </si>
  <si>
    <t>Unique</t>
  </si>
  <si>
    <t xml:space="preserve">754-RG1608N-101-W-T1 </t>
  </si>
  <si>
    <t>2x23 Header</t>
  </si>
  <si>
    <t>1k 0.05% 0603</t>
  </si>
  <si>
    <t>100R 0.05% 0603</t>
  </si>
  <si>
    <t xml:space="preserve">667-ERA-3ARW102V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</si>
</sst>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0" borderId="2" xfId="0" quotePrefix="1" applyBorder="1"/>
    <xf numFmtId="0" fontId="0" fillId="0" borderId="3" xfId="0" applyBorder="1"/>
    <xf numFmtId="0" fontId="0" fillId="0" borderId="4" xfId="0" applyBorder="1"/>
    <xf numFmtId="0" fontId="0" fillId="0" borderId="0" xfId="0" applyNumberFormat="1" applyBorder="1"/>
    <xf numFmtId="0" fontId="0" fillId="0" borderId="5" xfId="0" applyBorder="1"/>
    <xf numFmtId="0" fontId="0" fillId="2" borderId="6" xfId="0" applyFill="1" applyBorder="1"/>
    <xf numFmtId="0" fontId="1" fillId="0" borderId="0" xfId="0" applyFont="1"/>
    <xf numFmtId="0" fontId="0" fillId="0" borderId="4" xfId="0" applyNumberFormat="1" applyBorder="1"/>
  </cellXfs>
  <cellStyles count="1">
    <cellStyle name="Normal" xfId="0" builtinId="0"/>
  </cellStyles>
  <dxfs count="15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D3D3D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DDDA0-FF55-4E31-9292-CF180581C3ED}" name="Table1" displayName="Table1" ref="A1:M67" totalsRowShown="0" headerRowDxfId="3" tableBorderDxfId="14">
  <autoFilter ref="A1:M67" xr:uid="{8ABDDDA0-FF55-4E31-9292-CF180581C3ED}"/>
  <sortState xmlns:xlrd2="http://schemas.microsoft.com/office/spreadsheetml/2017/richdata2" ref="A2:M65">
    <sortCondition ref="A1:A65"/>
  </sortState>
  <tableColumns count="13">
    <tableColumn id="1" xr3:uid="{E8A647D9-397D-4BCC-B642-C433868F3D6A}" name="Comment" dataDxfId="13"/>
    <tableColumn id="2" xr3:uid="{4DE38AD8-0C5E-4F9A-BFDB-BF7E2CD401F3}" name="Designator" dataDxfId="12"/>
    <tableColumn id="3" xr3:uid="{2BE2C19F-21F9-4F9C-8EE8-7492FD69A42C}" name="Footprint" dataDxfId="11"/>
    <tableColumn id="4" xr3:uid="{A20A2B56-9F88-4855-AC03-CDA545A9808D}" name="LibRef" dataDxfId="10"/>
    <tableColumn id="5" xr3:uid="{7F2D3D8E-D574-4B0D-BAC5-53E4C8A54659}" name="Quantity" dataDxfId="9"/>
    <tableColumn id="6" xr3:uid="{AD1A0E57-F409-4A53-961A-153702A77F05}" name="Manufacturer" dataDxfId="8"/>
    <tableColumn id="7" xr3:uid="{DD6E1A0B-50EA-426A-B9C6-37D1A9FD970B}" name="Manufacturer PN" dataDxfId="7"/>
    <tableColumn id="8" xr3:uid="{6539D598-D2E8-4E52-BF78-924D964BEE3B}" name="Distributer" dataDxfId="6"/>
    <tableColumn id="9" xr3:uid="{127774C3-4D53-4B6F-8E9F-9916B0754C5E}" name="Distributer PN" dataDxfId="5"/>
    <tableColumn id="10" xr3:uid="{24C18D96-636C-4DCE-BF16-6A7DCAD28D79}" name="Price n10 [€]" dataDxfId="4"/>
    <tableColumn id="11" xr3:uid="{EFD0A8F4-5B29-43D5-BE49-522CF7D07A57}" name="Q30" dataDxfId="1">
      <calculatedColumnFormula>Table1[[#This Row],[Quantity]]*30</calculatedColumnFormula>
    </tableColumn>
    <tableColumn id="12" xr3:uid="{DBFB87BE-3848-44BB-9D38-1F9198BD9E44}" name="MouserNo" dataDxfId="2">
      <calculatedColumnFormula>Table1[[#This Row],[Distributer PN]]</calculatedColumnFormula>
    </tableColumn>
    <tableColumn id="13" xr3:uid="{FF2B1F41-54DA-4B94-B634-6CEBB51FB7DD}" name="QF" dataDxfId="0">
      <calculatedColumnFormula>Table1[[#This Row],[Q30]]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DFDC-EDBF-42E5-920E-66208B0DC575}">
  <dimension ref="A1:M71"/>
  <sheetViews>
    <sheetView tabSelected="1" zoomScale="85" zoomScaleNormal="85" workbookViewId="0">
      <selection activeCell="L27" sqref="L27"/>
    </sheetView>
  </sheetViews>
  <sheetFormatPr defaultRowHeight="14.4" x14ac:dyDescent="0.3"/>
  <cols>
    <col min="1" max="1" width="23.88671875" bestFit="1" customWidth="1"/>
    <col min="2" max="5" width="19" customWidth="1"/>
    <col min="6" max="6" width="16" customWidth="1"/>
    <col min="7" max="7" width="16.88671875" customWidth="1"/>
    <col min="8" max="10" width="16" customWidth="1"/>
    <col min="12" max="12" width="23" bestFit="1" customWidth="1"/>
  </cols>
  <sheetData>
    <row r="1" spans="1:13" s="4" customFormat="1" x14ac:dyDescent="0.3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404</v>
      </c>
      <c r="L1" s="4" t="s">
        <v>406</v>
      </c>
      <c r="M1" s="11" t="s">
        <v>407</v>
      </c>
    </row>
    <row r="2" spans="1:13" x14ac:dyDescent="0.3">
      <c r="A2" s="6" t="s">
        <v>302</v>
      </c>
      <c r="B2" s="2" t="s">
        <v>303</v>
      </c>
      <c r="C2" s="2" t="s">
        <v>290</v>
      </c>
      <c r="D2" s="2" t="s">
        <v>302</v>
      </c>
      <c r="E2" s="1">
        <v>1</v>
      </c>
      <c r="F2" s="2" t="s">
        <v>304</v>
      </c>
      <c r="G2" s="2" t="s">
        <v>305</v>
      </c>
      <c r="H2" s="2" t="s">
        <v>16</v>
      </c>
      <c r="I2" s="2" t="s">
        <v>306</v>
      </c>
      <c r="J2" s="2" t="s">
        <v>307</v>
      </c>
      <c r="K2">
        <f>Table1[[#This Row],[Quantity]]*30</f>
        <v>30</v>
      </c>
      <c r="L2" t="str">
        <f>Table1[[#This Row],[Distributer PN]]</f>
        <v>584-AD8421BRMZ</v>
      </c>
      <c r="M2" s="10">
        <f>Table1[[#This Row],[Q30]]</f>
        <v>30</v>
      </c>
    </row>
    <row r="3" spans="1:13" x14ac:dyDescent="0.3">
      <c r="A3" s="6" t="s">
        <v>308</v>
      </c>
      <c r="B3" s="2" t="s">
        <v>309</v>
      </c>
      <c r="C3" s="2" t="s">
        <v>310</v>
      </c>
      <c r="D3" s="2" t="s">
        <v>308</v>
      </c>
      <c r="E3" s="1">
        <v>1</v>
      </c>
      <c r="F3" s="2" t="s">
        <v>291</v>
      </c>
      <c r="G3" s="2" t="s">
        <v>311</v>
      </c>
      <c r="H3" s="2" t="s">
        <v>16</v>
      </c>
      <c r="I3" s="2" t="s">
        <v>312</v>
      </c>
      <c r="J3" s="2" t="s">
        <v>313</v>
      </c>
      <c r="K3">
        <f>Table1[[#This Row],[Quantity]]*30</f>
        <v>30</v>
      </c>
      <c r="L3" t="str">
        <f>Table1[[#This Row],[Distributer PN]]</f>
        <v>595-ADS8691IPWR</v>
      </c>
      <c r="M3" s="1">
        <f>Table1[[#This Row],[Q30]]</f>
        <v>30</v>
      </c>
    </row>
    <row r="4" spans="1:13" x14ac:dyDescent="0.3">
      <c r="A4" s="6" t="s">
        <v>179</v>
      </c>
      <c r="B4" s="2" t="s">
        <v>180</v>
      </c>
      <c r="C4" s="2" t="s">
        <v>181</v>
      </c>
      <c r="D4" s="2" t="s">
        <v>179</v>
      </c>
      <c r="E4" s="1">
        <v>1</v>
      </c>
      <c r="F4" s="2" t="s">
        <v>182</v>
      </c>
      <c r="G4" s="2" t="s">
        <v>183</v>
      </c>
      <c r="H4" s="2" t="s">
        <v>172</v>
      </c>
      <c r="I4" s="2" t="s">
        <v>184</v>
      </c>
      <c r="J4" s="2" t="s">
        <v>185</v>
      </c>
      <c r="M4" s="1"/>
    </row>
    <row r="5" spans="1:13" x14ac:dyDescent="0.3">
      <c r="A5" s="6" t="s">
        <v>186</v>
      </c>
      <c r="B5" s="2" t="s">
        <v>187</v>
      </c>
      <c r="C5" s="2" t="s">
        <v>181</v>
      </c>
      <c r="D5" s="2" t="s">
        <v>186</v>
      </c>
      <c r="E5" s="1">
        <v>1</v>
      </c>
      <c r="F5" s="2" t="s">
        <v>182</v>
      </c>
      <c r="G5" s="2" t="s">
        <v>183</v>
      </c>
      <c r="H5" s="2" t="s">
        <v>172</v>
      </c>
      <c r="I5" s="2" t="s">
        <v>184</v>
      </c>
      <c r="J5" s="2" t="s">
        <v>185</v>
      </c>
      <c r="M5" s="1"/>
    </row>
    <row r="6" spans="1:13" x14ac:dyDescent="0.3">
      <c r="A6" s="6" t="s">
        <v>159</v>
      </c>
      <c r="B6" s="2" t="s">
        <v>160</v>
      </c>
      <c r="C6" s="2" t="s">
        <v>149</v>
      </c>
      <c r="D6" s="2" t="s">
        <v>159</v>
      </c>
      <c r="E6" s="1">
        <v>1</v>
      </c>
      <c r="F6" s="2" t="s">
        <v>161</v>
      </c>
      <c r="G6" s="2" t="s">
        <v>162</v>
      </c>
      <c r="H6" s="2" t="s">
        <v>163</v>
      </c>
      <c r="I6" s="2" t="s">
        <v>164</v>
      </c>
      <c r="J6" s="2" t="s">
        <v>165</v>
      </c>
      <c r="M6" s="1"/>
    </row>
    <row r="7" spans="1:13" x14ac:dyDescent="0.3">
      <c r="A7" s="6" t="s">
        <v>280</v>
      </c>
      <c r="B7" s="2" t="s">
        <v>281</v>
      </c>
      <c r="C7" s="2" t="s">
        <v>282</v>
      </c>
      <c r="D7" s="2" t="s">
        <v>283</v>
      </c>
      <c r="E7" s="1">
        <v>2</v>
      </c>
      <c r="F7" s="2" t="s">
        <v>284</v>
      </c>
      <c r="G7" s="2" t="s">
        <v>285</v>
      </c>
      <c r="H7" s="2" t="s">
        <v>16</v>
      </c>
      <c r="I7" s="2" t="s">
        <v>286</v>
      </c>
      <c r="J7" s="2" t="s">
        <v>287</v>
      </c>
      <c r="K7">
        <f>Table1[[#This Row],[Quantity]]*30</f>
        <v>60</v>
      </c>
      <c r="L7" t="str">
        <f>Table1[[#This Row],[Distributer PN]]</f>
        <v>771-BSH105215</v>
      </c>
      <c r="M7" s="1">
        <f>Table1[[#This Row],[Q30]]</f>
        <v>60</v>
      </c>
    </row>
    <row r="8" spans="1:13" x14ac:dyDescent="0.3">
      <c r="A8" s="6" t="s">
        <v>19</v>
      </c>
      <c r="B8" s="2" t="s">
        <v>20</v>
      </c>
      <c r="C8" s="2" t="s">
        <v>12</v>
      </c>
      <c r="D8" s="2" t="s">
        <v>21</v>
      </c>
      <c r="E8" s="1">
        <v>37</v>
      </c>
      <c r="F8" s="2" t="s">
        <v>14</v>
      </c>
      <c r="G8" s="2" t="s">
        <v>22</v>
      </c>
      <c r="H8" s="2" t="s">
        <v>16</v>
      </c>
      <c r="I8" s="2" t="s">
        <v>23</v>
      </c>
      <c r="J8" s="2" t="s">
        <v>24</v>
      </c>
      <c r="K8">
        <f>Table1[[#This Row],[Quantity]]*30</f>
        <v>1110</v>
      </c>
      <c r="L8" t="str">
        <f>Table1[[#This Row],[Distributer PN]]</f>
        <v>81-GRM155R71E104KE4J</v>
      </c>
      <c r="M8" s="1">
        <f>Table1[[#This Row],[Q30]]</f>
        <v>1110</v>
      </c>
    </row>
    <row r="9" spans="1:13" x14ac:dyDescent="0.3">
      <c r="A9" s="6" t="s">
        <v>31</v>
      </c>
      <c r="B9" s="2" t="s">
        <v>32</v>
      </c>
      <c r="C9" s="2" t="s">
        <v>12</v>
      </c>
      <c r="D9" s="2" t="s">
        <v>33</v>
      </c>
      <c r="E9" s="1">
        <v>5</v>
      </c>
      <c r="F9" s="2" t="s">
        <v>14</v>
      </c>
      <c r="G9" s="2" t="s">
        <v>34</v>
      </c>
      <c r="H9" s="2" t="s">
        <v>16</v>
      </c>
      <c r="I9" s="2" t="s">
        <v>35</v>
      </c>
      <c r="J9" s="2" t="s">
        <v>36</v>
      </c>
      <c r="K9">
        <f>Table1[[#This Row],[Quantity]]*30</f>
        <v>150</v>
      </c>
      <c r="L9" t="str">
        <f>Table1[[#This Row],[Distributer PN]]</f>
        <v>81-GRM1555C1E103JE1J</v>
      </c>
      <c r="M9" s="1">
        <f>Table1[[#This Row],[Q30]]</f>
        <v>150</v>
      </c>
    </row>
    <row r="10" spans="1:13" x14ac:dyDescent="0.3">
      <c r="A10" s="6" t="s">
        <v>78</v>
      </c>
      <c r="B10" s="2" t="s">
        <v>79</v>
      </c>
      <c r="C10" s="2" t="s">
        <v>12</v>
      </c>
      <c r="D10" s="2" t="s">
        <v>80</v>
      </c>
      <c r="E10" s="1">
        <v>2</v>
      </c>
      <c r="F10" s="2" t="s">
        <v>14</v>
      </c>
      <c r="G10" s="2" t="s">
        <v>81</v>
      </c>
      <c r="H10" s="2" t="s">
        <v>16</v>
      </c>
      <c r="I10" s="2" t="s">
        <v>82</v>
      </c>
      <c r="J10" s="2" t="s">
        <v>83</v>
      </c>
      <c r="K10">
        <f>Table1[[#This Row],[Quantity]]*30</f>
        <v>60</v>
      </c>
      <c r="L10" t="str">
        <f>Table1[[#This Row],[Distributer PN]]</f>
        <v>81-GRM155C80G106ME44</v>
      </c>
      <c r="M10" s="1">
        <f>Table1[[#This Row],[Q30]]</f>
        <v>60</v>
      </c>
    </row>
    <row r="11" spans="1:13" x14ac:dyDescent="0.3">
      <c r="A11" s="6" t="s">
        <v>10</v>
      </c>
      <c r="B11" s="2" t="s">
        <v>11</v>
      </c>
      <c r="C11" s="2" t="s">
        <v>12</v>
      </c>
      <c r="D11" s="2" t="s">
        <v>13</v>
      </c>
      <c r="E11" s="1">
        <v>7</v>
      </c>
      <c r="F11" s="2" t="s">
        <v>14</v>
      </c>
      <c r="G11" s="2" t="s">
        <v>15</v>
      </c>
      <c r="H11" s="2" t="s">
        <v>16</v>
      </c>
      <c r="I11" s="2" t="s">
        <v>17</v>
      </c>
      <c r="J11" s="2" t="s">
        <v>18</v>
      </c>
      <c r="K11">
        <f>Table1[[#This Row],[Quantity]]*30</f>
        <v>210</v>
      </c>
      <c r="L11" t="str">
        <f>Table1[[#This Row],[Distributer PN]]</f>
        <v>81-GRM1555C1H102JA1D</v>
      </c>
      <c r="M11" s="1">
        <f>Table1[[#This Row],[Q30]]</f>
        <v>210</v>
      </c>
    </row>
    <row r="12" spans="1:13" x14ac:dyDescent="0.3">
      <c r="A12" s="6" t="s">
        <v>25</v>
      </c>
      <c r="B12" s="2" t="s">
        <v>26</v>
      </c>
      <c r="C12" s="2" t="s">
        <v>12</v>
      </c>
      <c r="D12" s="2" t="s">
        <v>27</v>
      </c>
      <c r="E12" s="1">
        <v>34</v>
      </c>
      <c r="F12" s="2" t="s">
        <v>14</v>
      </c>
      <c r="G12" s="2" t="s">
        <v>28</v>
      </c>
      <c r="H12" s="2" t="s">
        <v>16</v>
      </c>
      <c r="I12" s="2" t="s">
        <v>29</v>
      </c>
      <c r="J12" s="2" t="s">
        <v>30</v>
      </c>
      <c r="K12">
        <f>Table1[[#This Row],[Quantity]]*30</f>
        <v>1020</v>
      </c>
      <c r="L12" t="str">
        <f>Table1[[#This Row],[Distributer PN]]</f>
        <v>81-GRM155C71A105KE1D</v>
      </c>
      <c r="M12" s="1">
        <f>Table1[[#This Row],[Q30]]</f>
        <v>1020</v>
      </c>
    </row>
    <row r="13" spans="1:13" x14ac:dyDescent="0.3">
      <c r="A13" s="6" t="s">
        <v>71</v>
      </c>
      <c r="B13" s="2" t="s">
        <v>72</v>
      </c>
      <c r="C13" s="2" t="s">
        <v>12</v>
      </c>
      <c r="D13" s="2" t="s">
        <v>73</v>
      </c>
      <c r="E13" s="1">
        <v>1</v>
      </c>
      <c r="F13" s="2" t="s">
        <v>74</v>
      </c>
      <c r="G13" s="2" t="s">
        <v>75</v>
      </c>
      <c r="H13" s="2" t="s">
        <v>16</v>
      </c>
      <c r="I13" s="2" t="s">
        <v>76</v>
      </c>
      <c r="J13" s="2" t="s">
        <v>77</v>
      </c>
      <c r="K13">
        <f>Table1[[#This Row],[Quantity]]*30</f>
        <v>30</v>
      </c>
      <c r="L13" t="str">
        <f>Table1[[#This Row],[Distributer PN]]</f>
        <v>80-C0402C470K5G</v>
      </c>
      <c r="M13" s="1">
        <f>Table1[[#This Row],[Q30]]</f>
        <v>30</v>
      </c>
    </row>
    <row r="14" spans="1:13" x14ac:dyDescent="0.3">
      <c r="A14" s="6" t="s">
        <v>37</v>
      </c>
      <c r="B14" s="2" t="s">
        <v>38</v>
      </c>
      <c r="C14" s="2" t="s">
        <v>39</v>
      </c>
      <c r="D14" s="2" t="s">
        <v>40</v>
      </c>
      <c r="E14" s="1">
        <v>24</v>
      </c>
      <c r="F14" s="2" t="s">
        <v>41</v>
      </c>
      <c r="G14" s="2" t="s">
        <v>42</v>
      </c>
      <c r="H14" s="2" t="s">
        <v>16</v>
      </c>
      <c r="I14" s="2" t="s">
        <v>43</v>
      </c>
      <c r="J14" s="2" t="s">
        <v>44</v>
      </c>
      <c r="K14">
        <f>Table1[[#This Row],[Quantity]]*30</f>
        <v>720</v>
      </c>
      <c r="L14" t="str">
        <f>Table1[[#This Row],[Distributer PN]]</f>
        <v>963-EMK107BBJ106MA-T</v>
      </c>
      <c r="M14" s="1">
        <f>Table1[[#This Row],[Q30]]</f>
        <v>720</v>
      </c>
    </row>
    <row r="15" spans="1:13" x14ac:dyDescent="0.3">
      <c r="A15" s="6" t="s">
        <v>52</v>
      </c>
      <c r="B15" s="2" t="s">
        <v>53</v>
      </c>
      <c r="C15" s="2" t="s">
        <v>39</v>
      </c>
      <c r="D15" s="2" t="s">
        <v>54</v>
      </c>
      <c r="E15" s="1">
        <v>2</v>
      </c>
      <c r="F15" s="2" t="s">
        <v>55</v>
      </c>
      <c r="G15" s="2" t="s">
        <v>56</v>
      </c>
      <c r="H15" s="2" t="s">
        <v>16</v>
      </c>
      <c r="I15" s="2" t="s">
        <v>57</v>
      </c>
      <c r="J15" s="2" t="s">
        <v>58</v>
      </c>
      <c r="K15">
        <f>Table1[[#This Row],[Quantity]]*30</f>
        <v>60</v>
      </c>
      <c r="L15" t="str">
        <f>Table1[[#This Row],[Distributer PN]]</f>
        <v>80-C0603C105K8R</v>
      </c>
      <c r="M15" s="1">
        <f>Table1[[#This Row],[Q30]]</f>
        <v>60</v>
      </c>
    </row>
    <row r="16" spans="1:13" x14ac:dyDescent="0.3">
      <c r="A16" s="6" t="s">
        <v>45</v>
      </c>
      <c r="B16" s="2" t="s">
        <v>46</v>
      </c>
      <c r="C16" s="2" t="s">
        <v>47</v>
      </c>
      <c r="D16" s="2" t="s">
        <v>48</v>
      </c>
      <c r="E16" s="1">
        <v>6</v>
      </c>
      <c r="F16" s="2" t="s">
        <v>41</v>
      </c>
      <c r="G16" s="2" t="s">
        <v>49</v>
      </c>
      <c r="H16" s="2" t="s">
        <v>16</v>
      </c>
      <c r="I16" s="2" t="s">
        <v>50</v>
      </c>
      <c r="J16" s="2" t="s">
        <v>51</v>
      </c>
      <c r="K16">
        <f>Table1[[#This Row],[Quantity]]*30</f>
        <v>180</v>
      </c>
      <c r="L16" t="str">
        <f>Table1[[#This Row],[Distributer PN]]</f>
        <v>963-JMK316ABJ107ML-T</v>
      </c>
      <c r="M16" s="1">
        <f>Table1[[#This Row],[Q30]]</f>
        <v>180</v>
      </c>
    </row>
    <row r="17" spans="1:13" x14ac:dyDescent="0.3">
      <c r="A17" s="6" t="s">
        <v>84</v>
      </c>
      <c r="B17" s="2" t="s">
        <v>85</v>
      </c>
      <c r="C17" s="2" t="s">
        <v>47</v>
      </c>
      <c r="D17" s="2" t="s">
        <v>86</v>
      </c>
      <c r="E17" s="1">
        <v>5</v>
      </c>
      <c r="F17" s="2" t="s">
        <v>14</v>
      </c>
      <c r="G17" s="2" t="s">
        <v>87</v>
      </c>
      <c r="H17" s="2" t="s">
        <v>16</v>
      </c>
      <c r="I17" s="2" t="s">
        <v>88</v>
      </c>
      <c r="J17" s="2" t="s">
        <v>89</v>
      </c>
      <c r="K17">
        <f>Table1[[#This Row],[Quantity]]*30</f>
        <v>150</v>
      </c>
      <c r="L17" t="str">
        <f>Table1[[#This Row],[Distributer PN]]</f>
        <v>81-GRM31CR60J227ME1K</v>
      </c>
      <c r="M17" s="1">
        <f>Table1[[#This Row],[Q30]]</f>
        <v>150</v>
      </c>
    </row>
    <row r="18" spans="1:13" x14ac:dyDescent="0.3">
      <c r="A18" s="6" t="s">
        <v>65</v>
      </c>
      <c r="B18" s="2" t="s">
        <v>66</v>
      </c>
      <c r="C18" s="2" t="s">
        <v>47</v>
      </c>
      <c r="D18" s="2" t="s">
        <v>67</v>
      </c>
      <c r="E18" s="1">
        <v>7</v>
      </c>
      <c r="F18" s="2" t="s">
        <v>41</v>
      </c>
      <c r="G18" s="2" t="s">
        <v>68</v>
      </c>
      <c r="H18" s="2" t="s">
        <v>16</v>
      </c>
      <c r="I18" s="2" t="s">
        <v>69</v>
      </c>
      <c r="J18" s="2" t="s">
        <v>70</v>
      </c>
      <c r="K18">
        <f>Table1[[#This Row],[Quantity]]*30</f>
        <v>210</v>
      </c>
      <c r="L18" t="str">
        <f>Table1[[#This Row],[Distributer PN]]</f>
        <v>963-LMK316ABJ476ML-T</v>
      </c>
      <c r="M18" s="1">
        <f>Table1[[#This Row],[Q30]]</f>
        <v>210</v>
      </c>
    </row>
    <row r="19" spans="1:13" x14ac:dyDescent="0.3">
      <c r="A19" s="6" t="s">
        <v>59</v>
      </c>
      <c r="B19" s="2" t="s">
        <v>60</v>
      </c>
      <c r="C19" s="2" t="s">
        <v>47</v>
      </c>
      <c r="D19" s="2" t="s">
        <v>61</v>
      </c>
      <c r="E19" s="1">
        <v>2</v>
      </c>
      <c r="F19" s="2" t="s">
        <v>41</v>
      </c>
      <c r="G19" s="2" t="s">
        <v>62</v>
      </c>
      <c r="H19" s="2" t="s">
        <v>16</v>
      </c>
      <c r="I19" s="2" t="s">
        <v>63</v>
      </c>
      <c r="J19" s="2" t="s">
        <v>64</v>
      </c>
      <c r="K19">
        <f>Table1[[#This Row],[Quantity]]*30</f>
        <v>60</v>
      </c>
      <c r="L19" t="str">
        <f>Table1[[#This Row],[Distributer PN]]</f>
        <v>963-EMK316BBJ476ML-T</v>
      </c>
      <c r="M19" s="1">
        <f>Table1[[#This Row],[Q30]]</f>
        <v>60</v>
      </c>
    </row>
    <row r="20" spans="1:13" x14ac:dyDescent="0.3">
      <c r="A20" s="6" t="s">
        <v>90</v>
      </c>
      <c r="B20" s="2" t="s">
        <v>91</v>
      </c>
      <c r="C20" s="2" t="s">
        <v>92</v>
      </c>
      <c r="D20" s="2" t="s">
        <v>93</v>
      </c>
      <c r="E20" s="1">
        <v>4</v>
      </c>
      <c r="F20" s="2" t="s">
        <v>94</v>
      </c>
      <c r="G20" s="2" t="s">
        <v>95</v>
      </c>
      <c r="H20" s="2" t="s">
        <v>16</v>
      </c>
      <c r="I20" s="2" t="s">
        <v>96</v>
      </c>
      <c r="J20" s="2" t="s">
        <v>97</v>
      </c>
      <c r="K20">
        <f>Table1[[#This Row],[Quantity]]*30</f>
        <v>120</v>
      </c>
      <c r="L20" t="str">
        <f>Table1[[#This Row],[Distributer PN]]</f>
        <v>710-150060AS75000</v>
      </c>
      <c r="M20" s="1">
        <f>Table1[[#This Row],[Q30]]</f>
        <v>120</v>
      </c>
    </row>
    <row r="21" spans="1:13" x14ac:dyDescent="0.3">
      <c r="A21" s="6" t="s">
        <v>98</v>
      </c>
      <c r="B21" s="2" t="s">
        <v>99</v>
      </c>
      <c r="C21" s="2" t="s">
        <v>100</v>
      </c>
      <c r="D21" s="2" t="s">
        <v>101</v>
      </c>
      <c r="E21" s="1">
        <v>5</v>
      </c>
      <c r="F21" s="2" t="s">
        <v>94</v>
      </c>
      <c r="G21" s="2" t="s">
        <v>102</v>
      </c>
      <c r="H21" s="2" t="s">
        <v>16</v>
      </c>
      <c r="I21" s="2" t="s">
        <v>103</v>
      </c>
      <c r="J21" s="2" t="s">
        <v>44</v>
      </c>
      <c r="K21">
        <f>Table1[[#This Row],[Quantity]]*30</f>
        <v>150</v>
      </c>
      <c r="L21" t="str">
        <f>Table1[[#This Row],[Distributer PN]]</f>
        <v>710-150060VS55040</v>
      </c>
      <c r="M21" s="1">
        <f>Table1[[#This Row],[Q30]]</f>
        <v>150</v>
      </c>
    </row>
    <row r="22" spans="1:13" x14ac:dyDescent="0.3">
      <c r="A22" s="6" t="s">
        <v>358</v>
      </c>
      <c r="B22" s="2" t="s">
        <v>359</v>
      </c>
      <c r="C22" s="2" t="s">
        <v>360</v>
      </c>
      <c r="D22" s="2" t="s">
        <v>358</v>
      </c>
      <c r="E22" s="1">
        <v>1</v>
      </c>
      <c r="F22" s="2" t="s">
        <v>284</v>
      </c>
      <c r="G22" s="2" t="s">
        <v>361</v>
      </c>
      <c r="H22" s="2" t="s">
        <v>16</v>
      </c>
      <c r="I22" s="2" t="s">
        <v>362</v>
      </c>
      <c r="J22" s="2" t="s">
        <v>287</v>
      </c>
      <c r="K22">
        <f>Table1[[#This Row],[Quantity]]*30</f>
        <v>30</v>
      </c>
      <c r="L22" t="str">
        <f>Table1[[#This Row],[Distributer PN]]</f>
        <v>771-HC2G04GW125</v>
      </c>
      <c r="M22" s="1">
        <f>Table1[[#This Row],[Q30]]</f>
        <v>30</v>
      </c>
    </row>
    <row r="23" spans="1:13" x14ac:dyDescent="0.3">
      <c r="A23" s="6" t="s">
        <v>112</v>
      </c>
      <c r="B23" s="2" t="s">
        <v>113</v>
      </c>
      <c r="C23" s="2" t="s">
        <v>114</v>
      </c>
      <c r="D23" s="2" t="s">
        <v>115</v>
      </c>
      <c r="E23" s="1">
        <v>1</v>
      </c>
      <c r="F23" s="2" t="s">
        <v>116</v>
      </c>
      <c r="G23" s="2" t="s">
        <v>117</v>
      </c>
      <c r="H23" s="2" t="s">
        <v>16</v>
      </c>
      <c r="I23" s="2" t="s">
        <v>118</v>
      </c>
      <c r="J23" s="2" t="s">
        <v>119</v>
      </c>
      <c r="K23">
        <f>Table1[[#This Row],[Quantity]]*30</f>
        <v>30</v>
      </c>
      <c r="L23" t="str">
        <f>Table1[[#This Row],[Distributer PN]]</f>
        <v>651-1984617</v>
      </c>
      <c r="M23" s="1">
        <f>Table1[[#This Row],[Q30]]</f>
        <v>30</v>
      </c>
    </row>
    <row r="24" spans="1:13" x14ac:dyDescent="0.3">
      <c r="A24" s="6" t="s">
        <v>120</v>
      </c>
      <c r="B24" s="2" t="s">
        <v>121</v>
      </c>
      <c r="C24" s="2" t="s">
        <v>122</v>
      </c>
      <c r="D24" s="2" t="s">
        <v>123</v>
      </c>
      <c r="E24" s="1">
        <v>2</v>
      </c>
      <c r="F24" s="2" t="s">
        <v>14</v>
      </c>
      <c r="G24" s="2" t="s">
        <v>124</v>
      </c>
      <c r="H24" s="2" t="s">
        <v>16</v>
      </c>
      <c r="I24" s="2" t="s">
        <v>125</v>
      </c>
      <c r="J24" s="2" t="s">
        <v>126</v>
      </c>
      <c r="K24">
        <f>Table1[[#This Row],[Quantity]]*30</f>
        <v>60</v>
      </c>
      <c r="L24" t="str">
        <f>Table1[[#This Row],[Distributer PN]]</f>
        <v>81-BLM18KG601SN1D</v>
      </c>
      <c r="M24" s="1">
        <f>Table1[[#This Row],[Q30]]</f>
        <v>60</v>
      </c>
    </row>
    <row r="25" spans="1:13" x14ac:dyDescent="0.3">
      <c r="A25" s="6" t="s">
        <v>142</v>
      </c>
      <c r="B25" s="2" t="s">
        <v>143</v>
      </c>
      <c r="C25" s="2" t="s">
        <v>129</v>
      </c>
      <c r="D25" s="2" t="s">
        <v>144</v>
      </c>
      <c r="E25" s="1">
        <v>4</v>
      </c>
      <c r="F25" s="2" t="s">
        <v>41</v>
      </c>
      <c r="G25" s="2" t="s">
        <v>145</v>
      </c>
      <c r="H25" s="2" t="s">
        <v>16</v>
      </c>
      <c r="I25" s="2" t="s">
        <v>146</v>
      </c>
      <c r="J25" s="2" t="s">
        <v>70</v>
      </c>
      <c r="K25">
        <f>Table1[[#This Row],[Quantity]]*30</f>
        <v>120</v>
      </c>
      <c r="L25" t="str">
        <f>Table1[[#This Row],[Distributer PN]]</f>
        <v>963-NR3015T150M</v>
      </c>
      <c r="M25" s="1">
        <f>Table1[[#This Row],[Q30]]</f>
        <v>120</v>
      </c>
    </row>
    <row r="26" spans="1:13" x14ac:dyDescent="0.3">
      <c r="A26" s="6" t="s">
        <v>127</v>
      </c>
      <c r="B26" s="2" t="s">
        <v>128</v>
      </c>
      <c r="C26" s="2" t="s">
        <v>129</v>
      </c>
      <c r="D26" s="2" t="s">
        <v>130</v>
      </c>
      <c r="E26" s="1">
        <v>1</v>
      </c>
      <c r="F26" s="2" t="s">
        <v>41</v>
      </c>
      <c r="G26" s="2" t="s">
        <v>131</v>
      </c>
      <c r="H26" s="2" t="s">
        <v>16</v>
      </c>
      <c r="I26" s="2" t="s">
        <v>132</v>
      </c>
      <c r="J26" s="2" t="s">
        <v>133</v>
      </c>
      <c r="K26">
        <f>Table1[[#This Row],[Quantity]]*30</f>
        <v>30</v>
      </c>
      <c r="L26" t="str">
        <f>Table1[[#This Row],[Distributer PN]]</f>
        <v>963-NR3015T1R5N</v>
      </c>
      <c r="M26" s="1">
        <f>Table1[[#This Row],[Q30]]</f>
        <v>30</v>
      </c>
    </row>
    <row r="27" spans="1:13" x14ac:dyDescent="0.3">
      <c r="A27" s="6" t="s">
        <v>134</v>
      </c>
      <c r="B27" s="2" t="s">
        <v>135</v>
      </c>
      <c r="C27" s="2" t="s">
        <v>136</v>
      </c>
      <c r="D27" s="2" t="s">
        <v>137</v>
      </c>
      <c r="E27" s="1">
        <v>1</v>
      </c>
      <c r="F27" s="2" t="s">
        <v>138</v>
      </c>
      <c r="G27" s="2" t="s">
        <v>139</v>
      </c>
      <c r="H27" s="2" t="s">
        <v>16</v>
      </c>
      <c r="I27" s="2" t="s">
        <v>140</v>
      </c>
      <c r="J27" s="2" t="s">
        <v>141</v>
      </c>
      <c r="K27">
        <f>Table1[[#This Row],[Quantity]]*30</f>
        <v>30</v>
      </c>
      <c r="L27" t="str">
        <f>Table1[[#This Row],[Distributer PN]]</f>
        <v>652-SRN4026-2R2Y</v>
      </c>
      <c r="M27" s="1">
        <f>Table1[[#This Row],[Q30]]</f>
        <v>30</v>
      </c>
    </row>
    <row r="28" spans="1:13" x14ac:dyDescent="0.3">
      <c r="A28" s="6" t="s">
        <v>386</v>
      </c>
      <c r="B28" s="2" t="s">
        <v>387</v>
      </c>
      <c r="C28" s="2" t="s">
        <v>290</v>
      </c>
      <c r="D28" s="2" t="s">
        <v>386</v>
      </c>
      <c r="E28" s="1">
        <v>1</v>
      </c>
      <c r="F28" s="2" t="s">
        <v>291</v>
      </c>
      <c r="G28" s="2" t="s">
        <v>388</v>
      </c>
      <c r="H28" s="2" t="s">
        <v>16</v>
      </c>
      <c r="I28" s="2" t="s">
        <v>389</v>
      </c>
      <c r="J28" s="2" t="s">
        <v>390</v>
      </c>
      <c r="K28">
        <f>Table1[[#This Row],[Quantity]]*30</f>
        <v>30</v>
      </c>
      <c r="L28" s="12" t="str">
        <f>Table1[[#This Row],[Distributer PN]]</f>
        <v>926-LP2989IMM3.3NOPB</v>
      </c>
      <c r="M28" s="1">
        <f>Table1[[#This Row],[Q30]]</f>
        <v>30</v>
      </c>
    </row>
    <row r="29" spans="1:13" x14ac:dyDescent="0.3">
      <c r="A29" s="6" t="s">
        <v>375</v>
      </c>
      <c r="B29" s="2" t="s">
        <v>376</v>
      </c>
      <c r="C29" s="2" t="s">
        <v>290</v>
      </c>
      <c r="D29" s="2" t="s">
        <v>375</v>
      </c>
      <c r="E29" s="1">
        <v>1</v>
      </c>
      <c r="F29" s="2" t="s">
        <v>291</v>
      </c>
      <c r="G29" s="2" t="s">
        <v>377</v>
      </c>
      <c r="H29" s="2" t="s">
        <v>16</v>
      </c>
      <c r="I29" s="2" t="s">
        <v>378</v>
      </c>
      <c r="J29" s="2" t="s">
        <v>379</v>
      </c>
      <c r="K29">
        <f>Table1[[#This Row],[Quantity]]*30</f>
        <v>30</v>
      </c>
      <c r="L29" t="str">
        <f>Table1[[#This Row],[Distributer PN]]</f>
        <v>926-LP2989AIMM50NOPB</v>
      </c>
      <c r="M29" s="1">
        <f>Table1[[#This Row],[Q30]]</f>
        <v>30</v>
      </c>
    </row>
    <row r="30" spans="1:13" x14ac:dyDescent="0.3">
      <c r="A30" s="6" t="s">
        <v>391</v>
      </c>
      <c r="B30" s="2" t="s">
        <v>392</v>
      </c>
      <c r="C30" s="2" t="s">
        <v>393</v>
      </c>
      <c r="D30" s="2" t="s">
        <v>391</v>
      </c>
      <c r="E30" s="1">
        <v>1</v>
      </c>
      <c r="F30" s="2" t="s">
        <v>304</v>
      </c>
      <c r="G30" s="2" t="s">
        <v>394</v>
      </c>
      <c r="H30" s="2" t="s">
        <v>16</v>
      </c>
      <c r="I30" s="2" t="s">
        <v>395</v>
      </c>
      <c r="J30" s="2" t="s">
        <v>396</v>
      </c>
      <c r="K30">
        <f>Table1[[#This Row],[Quantity]]*30</f>
        <v>30</v>
      </c>
      <c r="L30" t="str">
        <f>Table1[[#This Row],[Distributer PN]]</f>
        <v>584-LT3487EDD#TRPBF</v>
      </c>
      <c r="M30" s="1">
        <f>Table1[[#This Row],[Q30]]</f>
        <v>30</v>
      </c>
    </row>
    <row r="31" spans="1:13" x14ac:dyDescent="0.3">
      <c r="A31" s="6" t="s">
        <v>380</v>
      </c>
      <c r="B31" s="2" t="s">
        <v>381</v>
      </c>
      <c r="C31" s="2" t="s">
        <v>371</v>
      </c>
      <c r="D31" s="2" t="s">
        <v>380</v>
      </c>
      <c r="E31" s="1">
        <v>1</v>
      </c>
      <c r="F31" s="2" t="s">
        <v>382</v>
      </c>
      <c r="G31" s="2" t="s">
        <v>383</v>
      </c>
      <c r="H31" s="2" t="s">
        <v>16</v>
      </c>
      <c r="I31" s="2" t="s">
        <v>384</v>
      </c>
      <c r="J31" s="2" t="s">
        <v>385</v>
      </c>
      <c r="K31">
        <f>Table1[[#This Row],[Quantity]]*30</f>
        <v>30</v>
      </c>
      <c r="L31" t="str">
        <f>Table1[[#This Row],[Distributer PN]]</f>
        <v>946-MP3221GJ-Z</v>
      </c>
      <c r="M31" s="1">
        <f>Table1[[#This Row],[Q30]]</f>
        <v>30</v>
      </c>
    </row>
    <row r="32" spans="1:13" x14ac:dyDescent="0.3">
      <c r="A32" s="6" t="s">
        <v>104</v>
      </c>
      <c r="B32" s="2" t="s">
        <v>105</v>
      </c>
      <c r="C32" s="2" t="s">
        <v>106</v>
      </c>
      <c r="D32" s="2" t="s">
        <v>107</v>
      </c>
      <c r="E32" s="1">
        <v>4</v>
      </c>
      <c r="F32" s="2" t="s">
        <v>108</v>
      </c>
      <c r="G32" s="2" t="s">
        <v>109</v>
      </c>
      <c r="H32" s="2" t="s">
        <v>16</v>
      </c>
      <c r="I32" s="2" t="s">
        <v>110</v>
      </c>
      <c r="J32" s="2" t="s">
        <v>111</v>
      </c>
      <c r="K32">
        <f>Table1[[#This Row],[Quantity]]*30</f>
        <v>120</v>
      </c>
      <c r="L32" t="str">
        <f>Table1[[#This Row],[Distributer PN]]</f>
        <v>863-NSR05T30XV2T5G</v>
      </c>
      <c r="M32" s="1">
        <f>Table1[[#This Row],[Q30]]</f>
        <v>120</v>
      </c>
    </row>
    <row r="33" spans="1:13" x14ac:dyDescent="0.3">
      <c r="A33" s="6" t="s">
        <v>288</v>
      </c>
      <c r="B33" s="2" t="s">
        <v>289</v>
      </c>
      <c r="C33" s="2" t="s">
        <v>290</v>
      </c>
      <c r="D33" s="2" t="s">
        <v>288</v>
      </c>
      <c r="E33" s="1">
        <v>1</v>
      </c>
      <c r="F33" s="2" t="s">
        <v>291</v>
      </c>
      <c r="G33" s="2" t="s">
        <v>292</v>
      </c>
      <c r="H33" s="2" t="s">
        <v>16</v>
      </c>
      <c r="I33" s="2" t="s">
        <v>293</v>
      </c>
      <c r="J33" s="2" t="s">
        <v>294</v>
      </c>
      <c r="K33">
        <f>Table1[[#This Row],[Quantity]]*30</f>
        <v>30</v>
      </c>
      <c r="L33" t="str">
        <f>Table1[[#This Row],[Distributer PN]]</f>
        <v>595-OPA2388IDGKR</v>
      </c>
      <c r="M33" s="1">
        <f>Table1[[#This Row],[Q30]]</f>
        <v>30</v>
      </c>
    </row>
    <row r="34" spans="1:13" x14ac:dyDescent="0.3">
      <c r="A34" s="6" t="s">
        <v>175</v>
      </c>
      <c r="B34" s="2" t="s">
        <v>176</v>
      </c>
      <c r="C34" s="2" t="s">
        <v>177</v>
      </c>
      <c r="D34" s="2" t="s">
        <v>178</v>
      </c>
      <c r="E34" s="1">
        <v>1</v>
      </c>
      <c r="F34" s="1"/>
      <c r="G34" s="1"/>
      <c r="H34" s="2" t="s">
        <v>16</v>
      </c>
      <c r="I34" s="1"/>
      <c r="J34" s="1"/>
      <c r="M34" s="1"/>
    </row>
    <row r="35" spans="1:13" x14ac:dyDescent="0.3">
      <c r="A35" s="6" t="s">
        <v>188</v>
      </c>
      <c r="B35" s="2" t="s">
        <v>189</v>
      </c>
      <c r="C35" s="2" t="s">
        <v>188</v>
      </c>
      <c r="D35" s="2" t="s">
        <v>190</v>
      </c>
      <c r="E35" s="1">
        <v>2</v>
      </c>
      <c r="F35" s="2" t="s">
        <v>182</v>
      </c>
      <c r="G35" s="2" t="s">
        <v>191</v>
      </c>
      <c r="H35" s="2" t="s">
        <v>16</v>
      </c>
      <c r="I35" s="2" t="s">
        <v>192</v>
      </c>
      <c r="J35" s="2" t="s">
        <v>193</v>
      </c>
      <c r="K35">
        <f>Table1[[#This Row],[Quantity]]*30</f>
        <v>60</v>
      </c>
      <c r="L35" t="str">
        <f>Table1[[#This Row],[Distributer PN]]</f>
        <v>200-HSEC812001LDVAKT</v>
      </c>
      <c r="M35" s="1">
        <f>Table1[[#This Row],[Q30]]</f>
        <v>60</v>
      </c>
    </row>
    <row r="36" spans="1:13" x14ac:dyDescent="0.3">
      <c r="A36" s="6" t="s">
        <v>166</v>
      </c>
      <c r="B36" s="2" t="s">
        <v>167</v>
      </c>
      <c r="C36" s="2" t="s">
        <v>168</v>
      </c>
      <c r="D36" s="2" t="s">
        <v>169</v>
      </c>
      <c r="E36" s="1">
        <v>1</v>
      </c>
      <c r="F36" s="2" t="s">
        <v>170</v>
      </c>
      <c r="G36" s="2" t="s">
        <v>171</v>
      </c>
      <c r="H36" s="2" t="s">
        <v>172</v>
      </c>
      <c r="I36" s="2" t="s">
        <v>173</v>
      </c>
      <c r="J36" s="2" t="s">
        <v>174</v>
      </c>
      <c r="M36" s="1"/>
    </row>
    <row r="37" spans="1:13" x14ac:dyDescent="0.3">
      <c r="A37" s="6" t="s">
        <v>245</v>
      </c>
      <c r="B37" s="2" t="s">
        <v>246</v>
      </c>
      <c r="C37" s="2" t="s">
        <v>196</v>
      </c>
      <c r="D37" s="2" t="s">
        <v>247</v>
      </c>
      <c r="E37" s="1">
        <v>32</v>
      </c>
      <c r="F37" s="2" t="s">
        <v>198</v>
      </c>
      <c r="G37" s="2" t="s">
        <v>248</v>
      </c>
      <c r="H37" s="2" t="s">
        <v>16</v>
      </c>
      <c r="I37" s="2" t="s">
        <v>249</v>
      </c>
      <c r="J37" s="2" t="s">
        <v>18</v>
      </c>
      <c r="K37">
        <f>Table1[[#This Row],[Quantity]]*30</f>
        <v>960</v>
      </c>
      <c r="L37" t="str">
        <f>Table1[[#This Row],[Distributer PN]]</f>
        <v>667-ERJ-2RKF1003X</v>
      </c>
      <c r="M37" s="1">
        <f>Table1[[#This Row],[Q30]]</f>
        <v>960</v>
      </c>
    </row>
    <row r="38" spans="1:13" x14ac:dyDescent="0.3">
      <c r="A38" s="6" t="s">
        <v>275</v>
      </c>
      <c r="B38" s="2" t="s">
        <v>276</v>
      </c>
      <c r="C38" s="2" t="s">
        <v>196</v>
      </c>
      <c r="D38" s="2" t="s">
        <v>277</v>
      </c>
      <c r="E38" s="1">
        <v>2</v>
      </c>
      <c r="F38" s="2" t="s">
        <v>198</v>
      </c>
      <c r="G38" s="2" t="s">
        <v>278</v>
      </c>
      <c r="H38" s="2" t="s">
        <v>16</v>
      </c>
      <c r="I38" s="2" t="s">
        <v>279</v>
      </c>
      <c r="J38" s="2" t="s">
        <v>18</v>
      </c>
      <c r="K38">
        <f>Table1[[#This Row],[Quantity]]*30</f>
        <v>60</v>
      </c>
      <c r="L38" t="str">
        <f>Table1[[#This Row],[Distributer PN]]</f>
        <v>667-ERJ-2GEJ101X</v>
      </c>
      <c r="M38" s="1">
        <f>Table1[[#This Row],[Q30]]</f>
        <v>60</v>
      </c>
    </row>
    <row r="39" spans="1:13" x14ac:dyDescent="0.3">
      <c r="A39" s="6" t="s">
        <v>206</v>
      </c>
      <c r="B39" s="2" t="s">
        <v>207</v>
      </c>
      <c r="C39" s="2" t="s">
        <v>196</v>
      </c>
      <c r="D39" s="2" t="s">
        <v>208</v>
      </c>
      <c r="E39" s="1">
        <v>13</v>
      </c>
      <c r="F39" s="2" t="s">
        <v>198</v>
      </c>
      <c r="G39" s="2" t="s">
        <v>209</v>
      </c>
      <c r="H39" s="2" t="s">
        <v>16</v>
      </c>
      <c r="I39" s="2" t="s">
        <v>210</v>
      </c>
      <c r="J39" s="2" t="s">
        <v>18</v>
      </c>
      <c r="K39">
        <f>Table1[[#This Row],[Quantity]]*30</f>
        <v>390</v>
      </c>
      <c r="L39" s="12" t="str">
        <f>Table1[[#This Row],[Distributer PN]]</f>
        <v>667-ERJ-2GEJ103X</v>
      </c>
      <c r="M39" s="1">
        <f>Table1[[#This Row],[Q30]]</f>
        <v>390</v>
      </c>
    </row>
    <row r="40" spans="1:13" x14ac:dyDescent="0.3">
      <c r="A40" s="6" t="s">
        <v>255</v>
      </c>
      <c r="B40" s="2" t="s">
        <v>256</v>
      </c>
      <c r="C40" s="2" t="s">
        <v>196</v>
      </c>
      <c r="D40" s="2" t="s">
        <v>257</v>
      </c>
      <c r="E40" s="1">
        <v>2</v>
      </c>
      <c r="F40" s="2" t="s">
        <v>198</v>
      </c>
      <c r="G40" s="2" t="s">
        <v>258</v>
      </c>
      <c r="H40" s="2" t="s">
        <v>16</v>
      </c>
      <c r="I40" s="2" t="s">
        <v>259</v>
      </c>
      <c r="J40" s="2" t="s">
        <v>18</v>
      </c>
      <c r="K40">
        <f>Table1[[#This Row],[Quantity]]*30</f>
        <v>60</v>
      </c>
      <c r="L40" t="str">
        <f>Table1[[#This Row],[Distributer PN]]</f>
        <v>667-ERJ-2GEJ100X</v>
      </c>
      <c r="M40" s="1">
        <f>Table1[[#This Row],[Q30]]</f>
        <v>60</v>
      </c>
    </row>
    <row r="41" spans="1:13" x14ac:dyDescent="0.3">
      <c r="A41" s="6" t="s">
        <v>194</v>
      </c>
      <c r="B41" s="2" t="s">
        <v>195</v>
      </c>
      <c r="C41" s="2" t="s">
        <v>196</v>
      </c>
      <c r="D41" s="2" t="s">
        <v>197</v>
      </c>
      <c r="E41" s="1">
        <v>39</v>
      </c>
      <c r="F41" s="2" t="s">
        <v>198</v>
      </c>
      <c r="G41" s="2" t="s">
        <v>199</v>
      </c>
      <c r="H41" s="2" t="s">
        <v>16</v>
      </c>
      <c r="I41" s="2" t="s">
        <v>200</v>
      </c>
      <c r="J41" s="2" t="s">
        <v>18</v>
      </c>
      <c r="K41">
        <f>Table1[[#This Row],[Quantity]]*30</f>
        <v>1170</v>
      </c>
      <c r="L41" t="str">
        <f>Table1[[#This Row],[Distributer PN]]</f>
        <v>667-ERJ-2GEJ102X</v>
      </c>
      <c r="M41" s="1">
        <f>Table1[[#This Row],[Q30]]</f>
        <v>1170</v>
      </c>
    </row>
    <row r="42" spans="1:13" x14ac:dyDescent="0.3">
      <c r="A42" s="6" t="s">
        <v>224</v>
      </c>
      <c r="B42" s="2" t="s">
        <v>225</v>
      </c>
      <c r="C42" s="2" t="s">
        <v>196</v>
      </c>
      <c r="D42" s="2" t="s">
        <v>226</v>
      </c>
      <c r="E42" s="1">
        <v>2</v>
      </c>
      <c r="F42" s="2" t="s">
        <v>215</v>
      </c>
      <c r="G42" s="2" t="s">
        <v>227</v>
      </c>
      <c r="H42" s="2" t="s">
        <v>16</v>
      </c>
      <c r="I42" s="2" t="s">
        <v>228</v>
      </c>
      <c r="J42" s="2" t="s">
        <v>229</v>
      </c>
      <c r="K42">
        <f>Table1[[#This Row],[Quantity]]*30</f>
        <v>60</v>
      </c>
      <c r="L42" t="str">
        <f>Table1[[#This Row],[Distributer PN]]</f>
        <v>603-RT0402BRD07210RL</v>
      </c>
      <c r="M42" s="1">
        <f>Table1[[#This Row],[Q30]]</f>
        <v>60</v>
      </c>
    </row>
    <row r="43" spans="1:13" x14ac:dyDescent="0.3">
      <c r="A43" s="6" t="s">
        <v>270</v>
      </c>
      <c r="B43" s="2" t="s">
        <v>271</v>
      </c>
      <c r="C43" s="2" t="s">
        <v>196</v>
      </c>
      <c r="D43" s="2" t="s">
        <v>272</v>
      </c>
      <c r="E43" s="1">
        <v>2</v>
      </c>
      <c r="F43" s="2" t="s">
        <v>198</v>
      </c>
      <c r="G43" s="2" t="s">
        <v>273</v>
      </c>
      <c r="H43" s="2" t="s">
        <v>16</v>
      </c>
      <c r="I43" s="2" t="s">
        <v>274</v>
      </c>
      <c r="J43" s="2" t="s">
        <v>18</v>
      </c>
      <c r="K43">
        <f>Table1[[#This Row],[Quantity]]*30</f>
        <v>60</v>
      </c>
      <c r="L43" t="str">
        <f>Table1[[#This Row],[Distributer PN]]</f>
        <v>667-ERJ-2RKF2403X</v>
      </c>
      <c r="M43" s="1">
        <f>Table1[[#This Row],[Q30]]</f>
        <v>60</v>
      </c>
    </row>
    <row r="44" spans="1:13" x14ac:dyDescent="0.3">
      <c r="A44" s="6" t="s">
        <v>250</v>
      </c>
      <c r="B44" s="2" t="s">
        <v>251</v>
      </c>
      <c r="C44" s="2" t="s">
        <v>196</v>
      </c>
      <c r="D44" s="2" t="s">
        <v>252</v>
      </c>
      <c r="E44" s="1">
        <v>18</v>
      </c>
      <c r="F44" s="2" t="s">
        <v>198</v>
      </c>
      <c r="G44" s="2" t="s">
        <v>253</v>
      </c>
      <c r="H44" s="2" t="s">
        <v>16</v>
      </c>
      <c r="I44" s="2" t="s">
        <v>254</v>
      </c>
      <c r="J44" s="2" t="s">
        <v>18</v>
      </c>
      <c r="K44">
        <f>Table1[[#This Row],[Quantity]]*30</f>
        <v>540</v>
      </c>
      <c r="L44" t="str">
        <f>Table1[[#This Row],[Distributer PN]]</f>
        <v>667-ERJ-2GEJ241X</v>
      </c>
      <c r="M44" s="1">
        <f>Table1[[#This Row],[Q30]]</f>
        <v>540</v>
      </c>
    </row>
    <row r="45" spans="1:13" x14ac:dyDescent="0.3">
      <c r="A45" s="6" t="s">
        <v>260</v>
      </c>
      <c r="B45" s="2" t="s">
        <v>261</v>
      </c>
      <c r="C45" s="2" t="s">
        <v>196</v>
      </c>
      <c r="D45" s="2" t="s">
        <v>262</v>
      </c>
      <c r="E45" s="1">
        <v>1</v>
      </c>
      <c r="F45" s="2" t="s">
        <v>198</v>
      </c>
      <c r="G45" s="2" t="s">
        <v>263</v>
      </c>
      <c r="H45" s="2" t="s">
        <v>16</v>
      </c>
      <c r="I45" s="2" t="s">
        <v>264</v>
      </c>
      <c r="J45" s="2" t="s">
        <v>18</v>
      </c>
      <c r="K45">
        <f>Table1[[#This Row],[Quantity]]*30</f>
        <v>30</v>
      </c>
      <c r="L45" t="str">
        <f>Table1[[#This Row],[Distributer PN]]</f>
        <v>667-ERJ-2GEJ243X</v>
      </c>
      <c r="M45" s="1">
        <f>Table1[[#This Row],[Q30]]</f>
        <v>30</v>
      </c>
    </row>
    <row r="46" spans="1:13" x14ac:dyDescent="0.3">
      <c r="A46" s="6" t="s">
        <v>201</v>
      </c>
      <c r="B46" s="2" t="s">
        <v>202</v>
      </c>
      <c r="C46" s="2" t="s">
        <v>196</v>
      </c>
      <c r="D46" s="2" t="s">
        <v>203</v>
      </c>
      <c r="E46" s="1">
        <v>1</v>
      </c>
      <c r="F46" s="2" t="s">
        <v>198</v>
      </c>
      <c r="G46" s="2" t="s">
        <v>204</v>
      </c>
      <c r="H46" s="2" t="s">
        <v>16</v>
      </c>
      <c r="I46" s="2" t="s">
        <v>205</v>
      </c>
      <c r="J46" s="2" t="s">
        <v>18</v>
      </c>
      <c r="K46">
        <f>Table1[[#This Row],[Quantity]]*30</f>
        <v>30</v>
      </c>
      <c r="L46" t="str">
        <f>Table1[[#This Row],[Distributer PN]]</f>
        <v>667-ERJ-2GEJ2R0X</v>
      </c>
      <c r="M46" s="1">
        <f>Table1[[#This Row],[Q30]]</f>
        <v>30</v>
      </c>
    </row>
    <row r="47" spans="1:13" x14ac:dyDescent="0.3">
      <c r="A47" s="6" t="s">
        <v>219</v>
      </c>
      <c r="B47" s="2" t="s">
        <v>220</v>
      </c>
      <c r="C47" s="2" t="s">
        <v>196</v>
      </c>
      <c r="D47" s="2" t="s">
        <v>221</v>
      </c>
      <c r="E47" s="1">
        <v>14</v>
      </c>
      <c r="F47" s="2" t="s">
        <v>198</v>
      </c>
      <c r="G47" s="2" t="s">
        <v>222</v>
      </c>
      <c r="H47" s="2" t="s">
        <v>16</v>
      </c>
      <c r="I47" s="2" t="s">
        <v>223</v>
      </c>
      <c r="J47" s="2" t="s">
        <v>18</v>
      </c>
      <c r="K47">
        <f>Table1[[#This Row],[Quantity]]*30</f>
        <v>420</v>
      </c>
      <c r="L47" t="str">
        <f>Table1[[#This Row],[Distributer PN]]</f>
        <v>667-ERJ-2GEJ330X</v>
      </c>
      <c r="M47" s="1">
        <f>Table1[[#This Row],[Q30]]</f>
        <v>420</v>
      </c>
    </row>
    <row r="48" spans="1:13" x14ac:dyDescent="0.3">
      <c r="A48" s="6" t="s">
        <v>234</v>
      </c>
      <c r="B48" s="2" t="s">
        <v>235</v>
      </c>
      <c r="C48" s="2" t="s">
        <v>196</v>
      </c>
      <c r="D48" s="2" t="s">
        <v>236</v>
      </c>
      <c r="E48" s="1">
        <v>4</v>
      </c>
      <c r="F48" s="2" t="s">
        <v>198</v>
      </c>
      <c r="G48" s="2" t="s">
        <v>237</v>
      </c>
      <c r="H48" s="2" t="s">
        <v>16</v>
      </c>
      <c r="I48" s="2" t="s">
        <v>238</v>
      </c>
      <c r="J48" s="2" t="s">
        <v>239</v>
      </c>
      <c r="K48">
        <f>Table1[[#This Row],[Quantity]]*30</f>
        <v>120</v>
      </c>
      <c r="L48" t="str">
        <f>Table1[[#This Row],[Distributer PN]]</f>
        <v>667-ERJ-2RKF4700X</v>
      </c>
      <c r="M48" s="1">
        <f>Table1[[#This Row],[Q30]]</f>
        <v>120</v>
      </c>
    </row>
    <row r="49" spans="1:13" x14ac:dyDescent="0.3">
      <c r="A49" s="6" t="s">
        <v>240</v>
      </c>
      <c r="B49" s="2" t="s">
        <v>241</v>
      </c>
      <c r="C49" s="2" t="s">
        <v>196</v>
      </c>
      <c r="D49" s="2" t="s">
        <v>242</v>
      </c>
      <c r="E49" s="1">
        <v>1</v>
      </c>
      <c r="F49" s="2" t="s">
        <v>198</v>
      </c>
      <c r="G49" s="2" t="s">
        <v>243</v>
      </c>
      <c r="H49" s="2" t="s">
        <v>16</v>
      </c>
      <c r="I49" s="2" t="s">
        <v>244</v>
      </c>
      <c r="J49" s="2" t="s">
        <v>18</v>
      </c>
      <c r="K49">
        <f>Table1[[#This Row],[Quantity]]*30</f>
        <v>30</v>
      </c>
      <c r="L49" s="12" t="str">
        <f>Table1[[#This Row],[Distributer PN]]</f>
        <v>667-ERJ-2RKF5101X</v>
      </c>
      <c r="M49" s="1">
        <f>Table1[[#This Row],[Q30]]</f>
        <v>30</v>
      </c>
    </row>
    <row r="50" spans="1:13" x14ac:dyDescent="0.3">
      <c r="A50" s="6" t="s">
        <v>265</v>
      </c>
      <c r="B50" s="2" t="s">
        <v>266</v>
      </c>
      <c r="C50" s="2" t="s">
        <v>196</v>
      </c>
      <c r="D50" s="2" t="s">
        <v>267</v>
      </c>
      <c r="E50" s="1">
        <v>1</v>
      </c>
      <c r="F50" s="2" t="s">
        <v>198</v>
      </c>
      <c r="G50" s="2" t="s">
        <v>268</v>
      </c>
      <c r="H50" s="2" t="s">
        <v>16</v>
      </c>
      <c r="I50" s="2" t="s">
        <v>269</v>
      </c>
      <c r="J50" s="2" t="s">
        <v>18</v>
      </c>
      <c r="K50">
        <f>Table1[[#This Row],[Quantity]]*30</f>
        <v>30</v>
      </c>
      <c r="L50" t="str">
        <f>Table1[[#This Row],[Distributer PN]]</f>
        <v>667-ERJ-2RKF6803X</v>
      </c>
      <c r="M50" s="1">
        <f>Table1[[#This Row],[Q30]]</f>
        <v>30</v>
      </c>
    </row>
    <row r="51" spans="1:13" x14ac:dyDescent="0.3">
      <c r="A51" s="6" t="s">
        <v>230</v>
      </c>
      <c r="B51" s="2" t="s">
        <v>231</v>
      </c>
      <c r="C51" s="2" t="s">
        <v>232</v>
      </c>
      <c r="D51" s="2" t="s">
        <v>233</v>
      </c>
      <c r="E51" s="1">
        <v>1</v>
      </c>
      <c r="F51" s="1"/>
      <c r="G51" s="1"/>
      <c r="H51" s="2" t="s">
        <v>16</v>
      </c>
      <c r="I51" s="1"/>
      <c r="J51" s="1"/>
      <c r="M51" s="1"/>
    </row>
    <row r="52" spans="1:13" x14ac:dyDescent="0.3">
      <c r="A52" s="6" t="s">
        <v>211</v>
      </c>
      <c r="B52" s="2" t="s">
        <v>212</v>
      </c>
      <c r="C52" s="2" t="s">
        <v>213</v>
      </c>
      <c r="D52" s="2" t="s">
        <v>214</v>
      </c>
      <c r="E52" s="1">
        <v>1</v>
      </c>
      <c r="F52" s="2" t="s">
        <v>215</v>
      </c>
      <c r="G52" s="2" t="s">
        <v>216</v>
      </c>
      <c r="H52" s="2" t="s">
        <v>16</v>
      </c>
      <c r="I52" s="2" t="s">
        <v>217</v>
      </c>
      <c r="J52" s="2" t="s">
        <v>218</v>
      </c>
      <c r="K52">
        <f>Table1[[#This Row],[Quantity]]*30</f>
        <v>30</v>
      </c>
      <c r="L52" t="str">
        <f>Table1[[#This Row],[Distributer PN]]</f>
        <v>603-RT1206CRD072RL</v>
      </c>
      <c r="M52" s="1">
        <f>Table1[[#This Row],[Q30]]</f>
        <v>30</v>
      </c>
    </row>
    <row r="53" spans="1:13" x14ac:dyDescent="0.3">
      <c r="A53" s="6" t="s">
        <v>147</v>
      </c>
      <c r="B53" s="2" t="s">
        <v>148</v>
      </c>
      <c r="C53" s="2" t="s">
        <v>149</v>
      </c>
      <c r="D53" s="2" t="s">
        <v>147</v>
      </c>
      <c r="E53" s="1">
        <v>1</v>
      </c>
      <c r="F53" s="2" t="s">
        <v>150</v>
      </c>
      <c r="G53" s="2" t="s">
        <v>151</v>
      </c>
      <c r="H53" s="2" t="s">
        <v>16</v>
      </c>
      <c r="I53" s="2" t="s">
        <v>152</v>
      </c>
      <c r="J53" s="2" t="s">
        <v>64</v>
      </c>
      <c r="M53" s="1"/>
    </row>
    <row r="54" spans="1:13" x14ac:dyDescent="0.3">
      <c r="A54" s="6" t="s">
        <v>153</v>
      </c>
      <c r="B54" s="2" t="s">
        <v>154</v>
      </c>
      <c r="C54" s="2" t="s">
        <v>155</v>
      </c>
      <c r="D54" s="2" t="s">
        <v>153</v>
      </c>
      <c r="E54" s="1">
        <v>1</v>
      </c>
      <c r="F54" s="2" t="s">
        <v>150</v>
      </c>
      <c r="G54" s="2" t="s">
        <v>156</v>
      </c>
      <c r="H54" s="2" t="s">
        <v>16</v>
      </c>
      <c r="I54" s="2" t="s">
        <v>157</v>
      </c>
      <c r="J54" s="2" t="s">
        <v>158</v>
      </c>
      <c r="M54" s="1"/>
    </row>
    <row r="55" spans="1:13" x14ac:dyDescent="0.3">
      <c r="A55" s="6" t="s">
        <v>351</v>
      </c>
      <c r="B55" s="2" t="s">
        <v>352</v>
      </c>
      <c r="C55" s="2" t="s">
        <v>353</v>
      </c>
      <c r="D55" s="2" t="s">
        <v>351</v>
      </c>
      <c r="E55" s="1">
        <v>1</v>
      </c>
      <c r="F55" s="2" t="s">
        <v>354</v>
      </c>
      <c r="G55" s="2" t="s">
        <v>355</v>
      </c>
      <c r="H55" s="2" t="s">
        <v>16</v>
      </c>
      <c r="I55" s="2" t="s">
        <v>356</v>
      </c>
      <c r="J55" s="2" t="s">
        <v>357</v>
      </c>
      <c r="K55">
        <f>Table1[[#This Row],[Quantity]]*30</f>
        <v>30</v>
      </c>
      <c r="L55" t="str">
        <f>Table1[[#This Row],[Distributer PN]]</f>
        <v>757-TC7WH08FKLJCT</v>
      </c>
      <c r="M55" s="1">
        <f>Table1[[#This Row],[Q30]]</f>
        <v>30</v>
      </c>
    </row>
    <row r="56" spans="1:13" x14ac:dyDescent="0.3">
      <c r="A56" s="6" t="s">
        <v>369</v>
      </c>
      <c r="B56" s="2" t="s">
        <v>370</v>
      </c>
      <c r="C56" s="2" t="s">
        <v>371</v>
      </c>
      <c r="D56" s="2" t="s">
        <v>369</v>
      </c>
      <c r="E56" s="1">
        <v>1</v>
      </c>
      <c r="F56" s="2" t="s">
        <v>291</v>
      </c>
      <c r="G56" s="2" t="s">
        <v>372</v>
      </c>
      <c r="H56" s="2" t="s">
        <v>16</v>
      </c>
      <c r="I56" s="2" t="s">
        <v>373</v>
      </c>
      <c r="J56" s="2" t="s">
        <v>374</v>
      </c>
      <c r="K56">
        <f>Table1[[#This Row],[Quantity]]*30</f>
        <v>30</v>
      </c>
      <c r="L56" t="str">
        <f>Table1[[#This Row],[Distributer PN]]</f>
        <v>595-TPL5010DDCR</v>
      </c>
      <c r="M56" s="1">
        <f>Table1[[#This Row],[Q30]]</f>
        <v>30</v>
      </c>
    </row>
    <row r="57" spans="1:13" x14ac:dyDescent="0.3">
      <c r="A57" s="6" t="s">
        <v>295</v>
      </c>
      <c r="B57" s="2" t="s">
        <v>296</v>
      </c>
      <c r="C57" s="2" t="s">
        <v>297</v>
      </c>
      <c r="D57" s="2" t="s">
        <v>298</v>
      </c>
      <c r="E57" s="1">
        <v>1</v>
      </c>
      <c r="F57" s="2" t="s">
        <v>291</v>
      </c>
      <c r="G57" s="2" t="s">
        <v>299</v>
      </c>
      <c r="H57" s="2" t="s">
        <v>16</v>
      </c>
      <c r="I57" s="2" t="s">
        <v>300</v>
      </c>
      <c r="J57" s="2" t="s">
        <v>301</v>
      </c>
      <c r="K57">
        <f>Table1[[#This Row],[Quantity]]*30</f>
        <v>30</v>
      </c>
      <c r="L57" t="str">
        <f>Table1[[#This Row],[Distributer PN]]</f>
        <v>595-DAC8562SDSCR</v>
      </c>
      <c r="M57" s="1">
        <f>Table1[[#This Row],[Q30]]</f>
        <v>30</v>
      </c>
    </row>
    <row r="58" spans="1:13" x14ac:dyDescent="0.3">
      <c r="A58" s="6" t="s">
        <v>336</v>
      </c>
      <c r="B58" s="2" t="s">
        <v>337</v>
      </c>
      <c r="C58" s="2" t="s">
        <v>338</v>
      </c>
      <c r="D58" s="2" t="s">
        <v>339</v>
      </c>
      <c r="E58" s="1">
        <v>2</v>
      </c>
      <c r="F58" s="2" t="s">
        <v>291</v>
      </c>
      <c r="G58" s="2" t="s">
        <v>340</v>
      </c>
      <c r="H58" s="2" t="s">
        <v>16</v>
      </c>
      <c r="I58" s="2" t="s">
        <v>341</v>
      </c>
      <c r="J58" s="2" t="s">
        <v>342</v>
      </c>
      <c r="K58">
        <f>Table1[[#This Row],[Quantity]]*30</f>
        <v>60</v>
      </c>
      <c r="L58" t="str">
        <f>Table1[[#This Row],[Distributer PN]]</f>
        <v>595-OPA388IDBVR</v>
      </c>
      <c r="M58" s="1">
        <f>Table1[[#This Row],[Q30]]</f>
        <v>60</v>
      </c>
    </row>
    <row r="59" spans="1:13" x14ac:dyDescent="0.3">
      <c r="A59" s="6" t="s">
        <v>397</v>
      </c>
      <c r="B59" s="2" t="s">
        <v>398</v>
      </c>
      <c r="C59" s="2" t="s">
        <v>399</v>
      </c>
      <c r="D59" s="2" t="s">
        <v>400</v>
      </c>
      <c r="E59" s="1">
        <v>2</v>
      </c>
      <c r="F59" s="2" t="s">
        <v>284</v>
      </c>
      <c r="G59" s="2" t="s">
        <v>401</v>
      </c>
      <c r="H59" s="2" t="s">
        <v>16</v>
      </c>
      <c r="I59" s="2" t="s">
        <v>402</v>
      </c>
      <c r="J59" s="2" t="s">
        <v>403</v>
      </c>
      <c r="K59">
        <f>Table1[[#This Row],[Quantity]]*30</f>
        <v>60</v>
      </c>
      <c r="L59" t="str">
        <f>Table1[[#This Row],[Distributer PN]]</f>
        <v>771-HC4066BQ115</v>
      </c>
      <c r="M59" s="1">
        <f>Table1[[#This Row],[Q30]]</f>
        <v>60</v>
      </c>
    </row>
    <row r="60" spans="1:13" x14ac:dyDescent="0.3">
      <c r="A60" s="6" t="s">
        <v>321</v>
      </c>
      <c r="B60" s="2" t="s">
        <v>322</v>
      </c>
      <c r="C60" s="2" t="s">
        <v>323</v>
      </c>
      <c r="D60" s="2" t="s">
        <v>324</v>
      </c>
      <c r="E60" s="1">
        <v>11</v>
      </c>
      <c r="F60" s="2" t="s">
        <v>284</v>
      </c>
      <c r="G60" s="2" t="s">
        <v>325</v>
      </c>
      <c r="H60" s="2" t="s">
        <v>16</v>
      </c>
      <c r="I60" s="2" t="s">
        <v>326</v>
      </c>
      <c r="J60" s="2" t="s">
        <v>327</v>
      </c>
      <c r="K60">
        <f>Table1[[#This Row],[Quantity]]*30</f>
        <v>330</v>
      </c>
      <c r="L60" t="str">
        <f>Table1[[#This Row],[Distributer PN]]</f>
        <v>771-74LVC2T45GT115</v>
      </c>
      <c r="M60" s="1">
        <f>Table1[[#This Row],[Q30]]</f>
        <v>330</v>
      </c>
    </row>
    <row r="61" spans="1:13" x14ac:dyDescent="0.3">
      <c r="A61" s="6" t="s">
        <v>363</v>
      </c>
      <c r="B61" s="2" t="s">
        <v>364</v>
      </c>
      <c r="C61" s="2" t="s">
        <v>365</v>
      </c>
      <c r="D61" s="2" t="s">
        <v>366</v>
      </c>
      <c r="E61" s="1">
        <v>1</v>
      </c>
      <c r="F61" s="2" t="s">
        <v>347</v>
      </c>
      <c r="G61" s="2" t="s">
        <v>367</v>
      </c>
      <c r="H61" s="2" t="s">
        <v>16</v>
      </c>
      <c r="I61" s="2" t="s">
        <v>368</v>
      </c>
      <c r="J61" s="2" t="s">
        <v>335</v>
      </c>
      <c r="K61">
        <f>Table1[[#This Row],[Quantity]]*30</f>
        <v>30</v>
      </c>
      <c r="L61" t="str">
        <f>Table1[[#This Row],[Distributer PN]]</f>
        <v>863-CAT24C256HU4IGT3</v>
      </c>
      <c r="M61" s="1">
        <f>Table1[[#This Row],[Q30]]</f>
        <v>30</v>
      </c>
    </row>
    <row r="62" spans="1:13" x14ac:dyDescent="0.3">
      <c r="A62" s="6" t="s">
        <v>343</v>
      </c>
      <c r="B62" s="2" t="s">
        <v>344</v>
      </c>
      <c r="C62" s="2" t="s">
        <v>345</v>
      </c>
      <c r="D62" s="2" t="s">
        <v>346</v>
      </c>
      <c r="E62" s="1">
        <v>3</v>
      </c>
      <c r="F62" s="2" t="s">
        <v>347</v>
      </c>
      <c r="G62" s="2" t="s">
        <v>348</v>
      </c>
      <c r="H62" s="2" t="s">
        <v>16</v>
      </c>
      <c r="I62" s="2" t="s">
        <v>349</v>
      </c>
      <c r="J62" s="2" t="s">
        <v>350</v>
      </c>
      <c r="K62">
        <f>Table1[[#This Row],[Quantity]]*30</f>
        <v>90</v>
      </c>
      <c r="L62" s="12" t="str">
        <f>Table1[[#This Row],[Distributer PN]]</f>
        <v>863-NLAS4684FCT1G</v>
      </c>
      <c r="M62" s="1">
        <f>Table1[[#This Row],[Q30]]</f>
        <v>90</v>
      </c>
    </row>
    <row r="63" spans="1:13" x14ac:dyDescent="0.3">
      <c r="A63" s="6" t="s">
        <v>328</v>
      </c>
      <c r="B63" s="2" t="s">
        <v>329</v>
      </c>
      <c r="C63" s="2" t="s">
        <v>330</v>
      </c>
      <c r="D63" s="2" t="s">
        <v>331</v>
      </c>
      <c r="E63" s="1">
        <v>9</v>
      </c>
      <c r="F63" s="2" t="s">
        <v>332</v>
      </c>
      <c r="G63" s="2" t="s">
        <v>333</v>
      </c>
      <c r="H63" s="2" t="s">
        <v>16</v>
      </c>
      <c r="I63" s="2" t="s">
        <v>334</v>
      </c>
      <c r="J63" s="2" t="s">
        <v>335</v>
      </c>
      <c r="K63">
        <f>Table1[[#This Row],[Quantity]]*30</f>
        <v>270</v>
      </c>
      <c r="L63" s="12" t="str">
        <f>Table1[[#This Row],[Distributer PN]]</f>
        <v>729-PI5A4158ZAEX</v>
      </c>
      <c r="M63" s="1">
        <f>Table1[[#This Row],[Q30]]</f>
        <v>270</v>
      </c>
    </row>
    <row r="64" spans="1:13" x14ac:dyDescent="0.3">
      <c r="A64" s="6" t="s">
        <v>314</v>
      </c>
      <c r="B64" s="2" t="s">
        <v>315</v>
      </c>
      <c r="C64" s="2" t="s">
        <v>316</v>
      </c>
      <c r="D64" s="2" t="s">
        <v>317</v>
      </c>
      <c r="E64" s="1">
        <v>1</v>
      </c>
      <c r="F64" s="2" t="s">
        <v>291</v>
      </c>
      <c r="G64" s="2" t="s">
        <v>318</v>
      </c>
      <c r="H64" s="2" t="s">
        <v>16</v>
      </c>
      <c r="I64" s="2" t="s">
        <v>319</v>
      </c>
      <c r="J64" s="2" t="s">
        <v>320</v>
      </c>
      <c r="K64">
        <f>Table1[[#This Row],[Quantity]]*30</f>
        <v>30</v>
      </c>
      <c r="L64" t="str">
        <f>Table1[[#This Row],[Distributer PN]]</f>
        <v>595-TPS62913RPUR</v>
      </c>
      <c r="M64" s="1">
        <f>Table1[[#This Row],[Q30]]</f>
        <v>30</v>
      </c>
    </row>
    <row r="65" spans="1:13" x14ac:dyDescent="0.3">
      <c r="A65" s="7"/>
      <c r="B65" s="8"/>
      <c r="C65" s="8"/>
      <c r="D65" s="8"/>
      <c r="E65" s="8">
        <v>2</v>
      </c>
      <c r="F65" s="8"/>
      <c r="G65" s="8"/>
      <c r="H65" s="8"/>
      <c r="I65" s="8" t="s">
        <v>410</v>
      </c>
      <c r="J65" s="8"/>
      <c r="K65" s="9">
        <f>Table1[[#This Row],[Quantity]]*30</f>
        <v>60</v>
      </c>
      <c r="L65" s="8" t="s">
        <v>405</v>
      </c>
      <c r="M65" s="8">
        <f>Table1[[#This Row],[Q30]]</f>
        <v>60</v>
      </c>
    </row>
    <row r="66" spans="1:13" x14ac:dyDescent="0.3">
      <c r="A66" s="7"/>
      <c r="B66" s="8"/>
      <c r="C66" s="8"/>
      <c r="D66" s="8"/>
      <c r="E66" s="8"/>
      <c r="F66" s="8"/>
      <c r="G66" s="8"/>
      <c r="H66" s="8"/>
      <c r="I66" s="8" t="s">
        <v>412</v>
      </c>
      <c r="J66" s="8"/>
      <c r="K66" s="9">
        <v>10</v>
      </c>
      <c r="L66" t="s">
        <v>409</v>
      </c>
      <c r="M66" s="13">
        <f>Table1[[#This Row],[Q30]]</f>
        <v>10</v>
      </c>
    </row>
    <row r="67" spans="1:13" x14ac:dyDescent="0.3">
      <c r="A67" s="7"/>
      <c r="B67" s="8"/>
      <c r="C67" s="8"/>
      <c r="D67" s="8"/>
      <c r="E67" s="8"/>
      <c r="F67" s="8"/>
      <c r="G67" s="8"/>
      <c r="H67" s="8"/>
      <c r="I67" s="8" t="s">
        <v>411</v>
      </c>
      <c r="J67" s="8"/>
      <c r="K67" s="9">
        <v>10</v>
      </c>
      <c r="L67" t="s">
        <v>413</v>
      </c>
      <c r="M67" s="13">
        <f>Table1[[#This Row],[Q30]]</f>
        <v>10</v>
      </c>
    </row>
    <row r="71" spans="1:13" x14ac:dyDescent="0.3">
      <c r="J71" t="s">
        <v>408</v>
      </c>
      <c r="K71">
        <f>65 - 1 -7</f>
        <v>57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Materials-shepherd_v2</vt:lpstr>
      <vt:lpstr>'Bill of Materials-shepherd_v2'!Print_Titles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Albert</dc:creator>
  <cp:lastModifiedBy>Hans Albert</cp:lastModifiedBy>
  <dcterms:created xsi:type="dcterms:W3CDTF">2025-03-03T17:35:11Z</dcterms:created>
  <dcterms:modified xsi:type="dcterms:W3CDTF">2025-03-04T15:32:08Z</dcterms:modified>
</cp:coreProperties>
</file>